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ttps://northerngas-my.sharepoint.com/personal/depearson_northerngas_co_uk/Documents/Documents/"/>
    </mc:Choice>
  </mc:AlternateContent>
  <xr:revisionPtr revIDLastSave="0" documentId="8_{227135C2-A399-4DD3-9DE0-14E25D2D0D4F}" xr6:coauthVersionLast="47" xr6:coauthVersionMax="47" xr10:uidLastSave="{00000000-0000-0000-0000-000000000000}"/>
  <bookViews>
    <workbookView xWindow="-120" yWindow="-120" windowWidth="29040" windowHeight="15840" firstSheet="8" activeTab="8" xr2:uid="{00000000-000D-0000-FFFF-FFFF00000000}"/>
  </bookViews>
  <sheets>
    <sheet name="Cover" sheetId="58" r:id="rId1"/>
    <sheet name="Changes Log" sheetId="77" r:id="rId2"/>
    <sheet name="Guidance" sheetId="38" r:id="rId3"/>
    <sheet name="Summary" sheetId="2" r:id="rId4"/>
    <sheet name="Blank" sheetId="7" state="hidden" r:id="rId5"/>
    <sheet name="Full Opt. Considered" sheetId="45" r:id="rId6"/>
    <sheet name="Fixed Data" sheetId="81" r:id="rId7"/>
    <sheet name="Risk Register" sheetId="22" r:id="rId8"/>
    <sheet name="Baseline" sheetId="63" r:id="rId9"/>
    <sheet name="Baseline Workings" sheetId="85" r:id="rId10"/>
    <sheet name="Option_1" sheetId="88" r:id="rId11"/>
    <sheet name="Option_1 Workings" sheetId="89" r:id="rId12"/>
    <sheet name="Option_2" sheetId="67" r:id="rId13"/>
    <sheet name="Option_2 Workings" sheetId="90" r:id="rId14"/>
    <sheet name="Option_3" sheetId="68" r:id="rId15"/>
    <sheet name="Option_3 Workings" sheetId="91" r:id="rId16"/>
    <sheet name="Option_4" sheetId="69" state="hidden" r:id="rId17"/>
    <sheet name="Option_4 Workings" sheetId="92" state="hidden" r:id="rId18"/>
    <sheet name="Option_5" sheetId="70" state="hidden" r:id="rId19"/>
    <sheet name="Option_5 Workings" sheetId="93" state="hidden" r:id="rId20"/>
    <sheet name="Option_6" sheetId="71" state="hidden" r:id="rId21"/>
    <sheet name="Option_6 Workings" sheetId="94" state="hidden" r:id="rId22"/>
    <sheet name="Option_7" sheetId="72" state="hidden" r:id="rId23"/>
    <sheet name="Option_7 Workings" sheetId="95" state="hidden" r:id="rId24"/>
    <sheet name="Option_8" sheetId="73" state="hidden" r:id="rId25"/>
    <sheet name="Option_8 Workings" sheetId="96" state="hidden" r:id="rId26"/>
    <sheet name="Option_9" sheetId="74" state="hidden" r:id="rId27"/>
    <sheet name="Option_9 Workings" sheetId="97" state="hidden" r:id="rId28"/>
    <sheet name="Option_10" sheetId="75" state="hidden" r:id="rId29"/>
    <sheet name="Option_10 Workings" sheetId="98" state="hidden" r:id="rId30"/>
  </sheets>
  <definedNames>
    <definedName name="________hom1" hidden="1">{#N/A,#N/A,FALSE,"Assessment";#N/A,#N/A,FALSE,"Staffing";#N/A,#N/A,FALSE,"Hires";#N/A,#N/A,FALSE,"Assumptions"}</definedName>
    <definedName name="________k1" hidden="1">{#N/A,#N/A,FALSE,"Assessment";#N/A,#N/A,FALSE,"Staffing";#N/A,#N/A,FALSE,"Hires";#N/A,#N/A,FALSE,"Assumptions"}</definedName>
    <definedName name="________kk1" hidden="1">{#N/A,#N/A,FALSE,"Assessment";#N/A,#N/A,FALSE,"Staffing";#N/A,#N/A,FALSE,"Hires";#N/A,#N/A,FALSE,"Assumptions"}</definedName>
    <definedName name="________KKK1" hidden="1">{#N/A,#N/A,FALSE,"Assessment";#N/A,#N/A,FALSE,"Staffing";#N/A,#N/A,FALSE,"Hires";#N/A,#N/A,FALSE,"Assumptions"}</definedName>
    <definedName name="________w2"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hidden="1">{"holdco",#N/A,FALSE,"Summary Financials";"holdco",#N/A,FALSE,"Summary Financials"}</definedName>
    <definedName name="________wrn1" hidden="1">{"holdco",#N/A,FALSE,"Summary Financials";"holdco",#N/A,FALSE,"Summary Financials"}</definedName>
    <definedName name="________wrn2" hidden="1">{"holdco",#N/A,FALSE,"Summary Financials";"holdco",#N/A,FALSE,"Summary Financials"}</definedName>
    <definedName name="________wrn3" hidden="1">{"holdco",#N/A,FALSE,"Summary Financials";"holdco",#N/A,FALSE,"Summary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hidden="1">{"holdco",#N/A,FALSE,"Summary Financials";"holdco",#N/A,FALSE,"Summary Financials"}</definedName>
    <definedName name="_______bb2" hidden="1">{#N/A,#N/A,FALSE,"PRJCTED MNTHLY QTY's"}</definedName>
    <definedName name="_______Lee5" hidden="1">{#VALUE!,#N/A,FALSE,0}</definedName>
    <definedName name="______hom1" hidden="1">{#N/A,#N/A,FALSE,"Assessment";#N/A,#N/A,FALSE,"Staffing";#N/A,#N/A,FALSE,"Hires";#N/A,#N/A,FALSE,"Assumptions"}</definedName>
    <definedName name="______k1" hidden="1">{#N/A,#N/A,FALSE,"Assessment";#N/A,#N/A,FALSE,"Staffing";#N/A,#N/A,FALSE,"Hires";#N/A,#N/A,FALSE,"Assumptions"}</definedName>
    <definedName name="______kk1" hidden="1">{#N/A,#N/A,FALSE,"Assessment";#N/A,#N/A,FALSE,"Staffing";#N/A,#N/A,FALSE,"Hires";#N/A,#N/A,FALSE,"Assumptions"}</definedName>
    <definedName name="______KKK1" hidden="1">{#N/A,#N/A,FALSE,"Assessment";#N/A,#N/A,FALSE,"Staffing";#N/A,#N/A,FALSE,"Hires";#N/A,#N/A,FALSE,"Assumptions"}</definedName>
    <definedName name="______w2"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hidden="1">{"holdco",#N/A,FALSE,"Summary Financials";"holdco",#N/A,FALSE,"Summary Financials"}</definedName>
    <definedName name="______wrn1" hidden="1">{"holdco",#N/A,FALSE,"Summary Financials";"holdco",#N/A,FALSE,"Summary Financials"}</definedName>
    <definedName name="______wrn2" hidden="1">{"holdco",#N/A,FALSE,"Summary Financials";"holdco",#N/A,FALSE,"Summary Financials"}</definedName>
    <definedName name="______wrn3" hidden="1">{"holdco",#N/A,FALSE,"Summary Financials";"holdco",#N/A,FALSE,"Summary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hidden="1">{"holdco",#N/A,FALSE,"Summary Financials";"holdco",#N/A,FALSE,"Summary Financials"}</definedName>
    <definedName name="_____KKK1" hidden="1">{#N/A,#N/A,FALSE,"Assessment";#N/A,#N/A,FALSE,"Staffing";#N/A,#N/A,FALSE,"Hires";#N/A,#N/A,FALSE,"Assumptions"}</definedName>
    <definedName name="_____wrn1" hidden="1">{"holdco",#N/A,FALSE,"Summary Financials";"holdco",#N/A,FALSE,"Summary Financials"}</definedName>
    <definedName name="_____wrn2" hidden="1">{"holdco",#N/A,FALSE,"Summary Financials";"holdco",#N/A,FALSE,"Summary Financials"}</definedName>
    <definedName name="_____wrn3" hidden="1">{"holdco",#N/A,FALSE,"Summary Financials";"holdco",#N/A,FALSE,"Summary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hidden="1">{"holdco",#N/A,FALSE,"Summary Financials";"holdco",#N/A,FALSE,"Summary Financials"}</definedName>
    <definedName name="__123Graph_B" hidden="1">#REF!</definedName>
    <definedName name="__123Graph_C" hidden="1">#REF!</definedName>
    <definedName name="__123Graph_D" hidden="1">#REF!</definedName>
    <definedName name="__123Graph_X" hidden="1">#REF!</definedName>
    <definedName name="__FDS_HYPERLINK_TOGGLE_STATE__" hidden="1">"ON"</definedName>
    <definedName name="__hom1" hidden="1">{#N/A,#N/A,FALSE,"Assessment";#N/A,#N/A,FALSE,"Staffing";#N/A,#N/A,FALSE,"Hires";#N/A,#N/A,FALSE,"Assumptions"}</definedName>
    <definedName name="__IntlFixup" hidden="1">TRUE</definedName>
    <definedName name="__kk1" hidden="1">{#N/A,#N/A,FALSE,"Assessment";#N/A,#N/A,FALSE,"Staffing";#N/A,#N/A,FALSE,"Hires";#N/A,#N/A,FALSE,"Assumptions"}</definedName>
    <definedName name="__KKK1" hidden="1">{#N/A,#N/A,FALSE,"Assessment";#N/A,#N/A,FALSE,"Staffing";#N/A,#N/A,FALSE,"Hires";#N/A,#N/A,FALSE,"Assumptions"}</definedName>
    <definedName name="__wrn1" hidden="1">{"holdco",#N/A,FALSE,"Summary Financials";"holdco",#N/A,FALSE,"Summary Financials"}</definedName>
    <definedName name="__wrn2" hidden="1">{"holdco",#N/A,FALSE,"Summary Financials";"holdco",#N/A,FALSE,"Summary Financials"}</definedName>
    <definedName name="__wrn3" hidden="1">{"holdco",#N/A,FALSE,"Summary Financials";"holdco",#N/A,FALSE,"Summary Financials"}</definedName>
    <definedName name="__wrn7" hidden="1">{"Model Summary",#N/A,FALSE,"Print Chart";"Holdco",#N/A,FALSE,"Print Chart";"Genco",#N/A,FALSE,"Print Chart";"Servco",#N/A,FALSE,"Print Chart";"Genco_Detail",#N/A,FALSE,"Summary Financials";"Servco_Detail",#N/A,FALSE,"Summary Financials"}</definedName>
    <definedName name="__wrn8" hidden="1">{"holdco",#N/A,FALSE,"Summary Financials";"holdco",#N/A,FALSE,"Summary Financials"}</definedName>
    <definedName name="_139__123Graph_LBL_DCHART_3" hidden="1">#REF!</definedName>
    <definedName name="_142__123Graph_LBL_FCHART_1" hidden="1">#REF!</definedName>
    <definedName name="_143__123Graph_LBL_FCHART_3" hidden="1">#REF!</definedName>
    <definedName name="_33__123Graph_LBL_ECHART_3" hidden="1">#REF!</definedName>
    <definedName name="_34__123Graph_LBL_FCHART_1" hidden="1">#REF!</definedName>
    <definedName name="_35__123Graph_LBL_FCHART_3" hidden="1">#REF!</definedName>
    <definedName name="_49__123Graph_LBL_FCHART_1" hidden="1">#REF!</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hidden="1">#REF!</definedName>
    <definedName name="_Fill" hidden="1">#REF!</definedName>
    <definedName name="_Key1" hidden="1">#REF!</definedName>
    <definedName name="_Key2" hidden="1">#REF!</definedName>
    <definedName name="_Order1" hidden="1">255</definedName>
    <definedName name="_Order2" hidden="1">0</definedName>
    <definedName name="_Sort" hidden="1">#REF!</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hidden="1">#REF!</definedName>
    <definedName name="ACwvu.Japan_Capers_Ed_Pub." hidden="1">#REF!</definedName>
    <definedName name="ACwvu.KJP_CC." hidden="1">#REF!</definedName>
    <definedName name="Assumed_Asset_Life_in_Years">#REF!</definedName>
    <definedName name="b" hidden="1">{"staff",#N/A,FALSE,"Current Month"}</definedName>
    <definedName name="bb" hidden="1">{#N/A,#N/A,FALSE,"PRJCTED MNTHLY QTY's"}</definedName>
    <definedName name="bbbb" hidden="1">{#N/A,#N/A,FALSE,"PRJCTED QTRLY QTY's"}</definedName>
    <definedName name="bbbbbb" hidden="1">{#N/A,#N/A,FALSE,"PRJCTED QTRLY QTY's"}</definedName>
    <definedName name="BExEZ4HBCC06708765M8A06KCR7P" hidden="1">#N/A</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arbon_price_tCO2e__2023_2024_prices">#REF!</definedName>
    <definedName name="CBA_Option_Sheets_List" comment="List of all of the option sheets for CBAs created dynamically.">_xlfn.ANCHORARRAY(#REF!)</definedName>
    <definedName name="CHP_Gas_losses_GBP_per_MWh">#REF!</definedName>
    <definedName name="CI_GBP_per_interruption">#REF!</definedName>
    <definedName name="CML_GBP_per_minute_lost">#REF!</definedName>
    <definedName name="Cost_per_Fatality_mGBP">#REF!</definedName>
    <definedName name="Cost_per_litre_oil_GBP_per_litre">#REF!</definedName>
    <definedName name="Cost_per_Non_Fatal__Major_injury_mGBP">#REF!</definedName>
    <definedName name="Cwvu.CapersView." hidden="1">#REF!</definedName>
    <definedName name="Cwvu.Japan_Capers_Ed_Pub." hidden="1">#REF!</definedName>
    <definedName name="Data_Confidence_Rating_Options">#REF!</definedName>
    <definedName name="DecimalPlaces">#REF!</definedName>
    <definedName name="Discount_rate_for_safety_greater_than_30_years">#REF!</definedName>
    <definedName name="Discount_rate_for_safety_less_than_30_years" comment="Discount rate for safety less than or equal to 30 years ">#REF!</definedName>
    <definedName name="Discount_Rate_greater_than_30_years">#REF!</definedName>
    <definedName name="Discount_Rate_less_than_equal_30_years">#REF!</definedName>
    <definedName name="Electrical_losses_GBP_per_MWh">#REF!</definedName>
    <definedName name="Electricity_GHG_factor_tonnes_per_MWh">#REF!</definedName>
    <definedName name="Emissions_scopes">#REF!</definedName>
    <definedName name="f" hidden="1">{"'PRODUCTIONCOST SHEET'!$B$3:$G$48"}</definedName>
    <definedName name="ff" hidden="1">{#N/A,#N/A,FALSE,"PRJCTED MNTHLY QTY's"}</definedName>
    <definedName name="fffff" hidden="1">{#N/A,#N/A,FALSE,"PRJCTED QTRLY QTY's"}</definedName>
    <definedName name="First_year_of_outflow">#REF!</definedName>
    <definedName name="Forecast_Profile_No_Int_1">#REF!</definedName>
    <definedName name="Forecast_Profile_No_Int_10">#REF!</definedName>
    <definedName name="Forecast_Profile_No_Int_11">#REF!</definedName>
    <definedName name="Forecast_Profile_No_Int_12">#REF!</definedName>
    <definedName name="Forecast_Profile_No_Int_13">#REF!</definedName>
    <definedName name="Forecast_Profile_No_Int_14">#REF!</definedName>
    <definedName name="Forecast_Profile_No_Int_15">#REF!</definedName>
    <definedName name="Forecast_Profile_No_Int_16">#REF!</definedName>
    <definedName name="Forecast_Profile_No_Int_17">#REF!</definedName>
    <definedName name="Forecast_Profile_No_Int_18">#REF!</definedName>
    <definedName name="Forecast_Profile_No_Int_19">#REF!</definedName>
    <definedName name="Forecast_Profile_No_Int_2">#REF!</definedName>
    <definedName name="Forecast_Profile_No_Int_20">#REF!</definedName>
    <definedName name="Forecast_Profile_No_Int_21">#REF!</definedName>
    <definedName name="Forecast_Profile_No_Int_22">#REF!</definedName>
    <definedName name="Forecast_Profile_No_Int_23">#REF!</definedName>
    <definedName name="Forecast_Profile_No_Int_24">#REF!</definedName>
    <definedName name="Forecast_Profile_No_Int_25">#REF!</definedName>
    <definedName name="Forecast_Profile_No_Int_26">#REF!</definedName>
    <definedName name="Forecast_Profile_No_Int_27">#REF!</definedName>
    <definedName name="Forecast_Profile_No_Int_28">#REF!</definedName>
    <definedName name="Forecast_Profile_No_Int_29">#REF!</definedName>
    <definedName name="Forecast_Profile_No_Int_3">#REF!</definedName>
    <definedName name="Forecast_Profile_No_Int_30">#REF!</definedName>
    <definedName name="Forecast_Profile_No_Int_31">#REF!</definedName>
    <definedName name="Forecast_Profile_No_Int_32">#REF!</definedName>
    <definedName name="Forecast_Profile_No_Int_33">#REF!</definedName>
    <definedName name="Forecast_Profile_No_Int_34">#REF!</definedName>
    <definedName name="Forecast_Profile_No_Int_35">#REF!</definedName>
    <definedName name="Forecast_Profile_No_Int_36">#REF!</definedName>
    <definedName name="Forecast_Profile_No_Int_37">#REF!</definedName>
    <definedName name="Forecast_Profile_No_Int_38">#REF!</definedName>
    <definedName name="Forecast_Profile_No_Int_39">#REF!</definedName>
    <definedName name="Forecast_Profile_No_Int_4">#REF!</definedName>
    <definedName name="Forecast_Profile_No_Int_40">#REF!</definedName>
    <definedName name="Forecast_Profile_No_Int_41">#REF!</definedName>
    <definedName name="Forecast_Profile_No_Int_42">#REF!</definedName>
    <definedName name="Forecast_Profile_No_Int_43">#REF!</definedName>
    <definedName name="Forecast_Profile_No_Int_44">#REF!</definedName>
    <definedName name="Forecast_Profile_No_Int_45">#REF!</definedName>
    <definedName name="Forecast_Profile_No_Int_46">#REF!</definedName>
    <definedName name="Forecast_Profile_No_Int_47">#REF!</definedName>
    <definedName name="Forecast_Profile_No_Int_48">#REF!</definedName>
    <definedName name="Forecast_Profile_No_Int_49">#REF!</definedName>
    <definedName name="Forecast_Profile_No_Int_5">#REF!</definedName>
    <definedName name="Forecast_Profile_No_Int_50">#REF!</definedName>
    <definedName name="Forecast_Profile_No_Int_51">#REF!</definedName>
    <definedName name="Forecast_Profile_No_Int_52">#REF!</definedName>
    <definedName name="Forecast_Profile_No_Int_53">#REF!</definedName>
    <definedName name="Forecast_Profile_No_Int_54">#REF!</definedName>
    <definedName name="Forecast_Profile_No_Int_55">#REF!</definedName>
    <definedName name="Forecast_Profile_No_Int_56">#REF!</definedName>
    <definedName name="Forecast_Profile_No_Int_57">#REF!</definedName>
    <definedName name="Forecast_Profile_No_Int_58">#REF!</definedName>
    <definedName name="Forecast_Profile_No_Int_59">#REF!</definedName>
    <definedName name="Forecast_Profile_No_Int_6">#REF!</definedName>
    <definedName name="Forecast_Profile_No_Int_60">#REF!</definedName>
    <definedName name="Forecast_Profile_No_Int_61">#REF!</definedName>
    <definedName name="Forecast_Profile_No_Int_7">#REF!</definedName>
    <definedName name="Forecast_Profile_No_Int_8">#REF!</definedName>
    <definedName name="Forecast_Profile_No_Int_9">#REF!</definedName>
    <definedName name="gjk" hidden="1">{#N/A,#N/A,FALSE,"DI 2 YEAR MASTER SCHEDULE"}</definedName>
    <definedName name="gwge" hidden="1">#REF!</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hidden="1">{"staff",#N/A,FALSE,"Current Month"}</definedName>
    <definedName name="l" hidden="1">{#N/A,#N/A,FALSE,"DI 2 YEAR MASTER SCHEDULE"}</definedName>
    <definedName name="ListOffset" hidden="1">1</definedName>
    <definedName name="lkl" hidden="1">{#N/A,#N/A,FALSE,"DI 2 YEAR MASTER SCHEDULE"}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#REF!</definedName>
    <definedName name="nn" hidden="1">{#N/A,#N/A,FALSE,"PRJCTED QTRLY $'s"}</definedName>
    <definedName name="odd" hidden="1">{"staff",#N/A,FALSE,"Current Month"}</definedName>
    <definedName name="OutputList">#REF!</definedName>
    <definedName name="Pal_Workbook_GUID" hidden="1">"LJ9YVKRJVQ1A1KNUG7XIT5A9"</definedName>
    <definedName name="Project_cost_types">#REF!</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hidden="1">#REF!</definedName>
    <definedName name="Rwvu.Japan_Capers_Ed_Pub."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hidden="1">#REF!</definedName>
    <definedName name="Swvu.Japan_Capers_Ed_Pub." hidden="1">#REF!</definedName>
    <definedName name="Swvu.KJP_CC." hidden="1">#REF!</definedName>
    <definedName name="Targets_Asset_Refurbishment_1">#REF!</definedName>
    <definedName name="Targets_Asset_Refurbishment_10">#REF!</definedName>
    <definedName name="Targets_Asset_Refurbishment_11">#REF!</definedName>
    <definedName name="Targets_Asset_Refurbishment_12">#REF!</definedName>
    <definedName name="Targets_Asset_Refurbishment_13">#REF!</definedName>
    <definedName name="Targets_Asset_Refurbishment_14">#REF!</definedName>
    <definedName name="Targets_Asset_Refurbishment_15">#REF!</definedName>
    <definedName name="Targets_Asset_Refurbishment_16">#REF!</definedName>
    <definedName name="Targets_Asset_Refurbishment_17">#REF!</definedName>
    <definedName name="Targets_Asset_Refurbishment_18">#REF!</definedName>
    <definedName name="Targets_Asset_Refurbishment_19">#REF!</definedName>
    <definedName name="Targets_Asset_Refurbishment_2">#REF!</definedName>
    <definedName name="Targets_Asset_Refurbishment_20">#REF!</definedName>
    <definedName name="Targets_Asset_Refurbishment_21">#REF!</definedName>
    <definedName name="Targets_Asset_Refurbishment_22">#REF!</definedName>
    <definedName name="Targets_Asset_Refurbishment_23">#REF!</definedName>
    <definedName name="Targets_Asset_Refurbishment_24">#REF!</definedName>
    <definedName name="Targets_Asset_Refurbishment_25">#REF!</definedName>
    <definedName name="Targets_Asset_Refurbishment_26">#REF!</definedName>
    <definedName name="Targets_Asset_Refurbishment_27">#REF!</definedName>
    <definedName name="Targets_Asset_Refurbishment_28">#REF!</definedName>
    <definedName name="Targets_Asset_Refurbishment_29">#REF!</definedName>
    <definedName name="Targets_Asset_Refurbishment_3">#REF!</definedName>
    <definedName name="Targets_Asset_Refurbishment_30">#REF!</definedName>
    <definedName name="Targets_Asset_Refurbishment_31">#REF!</definedName>
    <definedName name="Targets_Asset_Refurbishment_32">#REF!</definedName>
    <definedName name="Targets_Asset_Refurbishment_33">#REF!</definedName>
    <definedName name="Targets_Asset_Refurbishment_34">#REF!</definedName>
    <definedName name="Targets_Asset_Refurbishment_35">#REF!</definedName>
    <definedName name="Targets_Asset_Refurbishment_36">#REF!</definedName>
    <definedName name="Targets_Asset_Refurbishment_37">#REF!</definedName>
    <definedName name="Targets_Asset_Refurbishment_38">#REF!</definedName>
    <definedName name="Targets_Asset_Refurbishment_39">#REF!</definedName>
    <definedName name="Targets_Asset_Refurbishment_4">#REF!</definedName>
    <definedName name="Targets_Asset_Refurbishment_40">#REF!</definedName>
    <definedName name="Targets_Asset_Refurbishment_41">#REF!</definedName>
    <definedName name="Targets_Asset_Refurbishment_42">#REF!</definedName>
    <definedName name="Targets_Asset_Refurbishment_43">#REF!</definedName>
    <definedName name="Targets_Asset_Refurbishment_44">#REF!</definedName>
    <definedName name="Targets_Asset_Refurbishment_45">#REF!</definedName>
    <definedName name="Targets_Asset_Refurbishment_46">#REF!</definedName>
    <definedName name="Targets_Asset_Refurbishment_47">#REF!</definedName>
    <definedName name="Targets_Asset_Refurbishment_48">#REF!</definedName>
    <definedName name="Targets_Asset_Refurbishment_49">#REF!</definedName>
    <definedName name="Targets_Asset_Refurbishment_5">#REF!</definedName>
    <definedName name="Targets_Asset_Refurbishment_50">#REF!</definedName>
    <definedName name="Targets_Asset_Refurbishment_51">#REF!</definedName>
    <definedName name="Targets_Asset_Refurbishment_52">#REF!</definedName>
    <definedName name="Targets_Asset_Refurbishment_53">#REF!</definedName>
    <definedName name="Targets_Asset_Refurbishment_54">#REF!</definedName>
    <definedName name="Targets_Asset_Refurbishment_55">#REF!</definedName>
    <definedName name="Targets_Asset_Refurbishment_56">#REF!</definedName>
    <definedName name="Targets_Asset_Refurbishment_57">#REF!</definedName>
    <definedName name="Targets_Asset_Refurbishment_58">#REF!</definedName>
    <definedName name="Targets_Asset_Refurbishment_59">#REF!</definedName>
    <definedName name="Targets_Asset_Refurbishment_6">#REF!</definedName>
    <definedName name="Targets_Asset_Refurbishment_60">#REF!</definedName>
    <definedName name="Targets_Asset_Refurbishment_61">#REF!</definedName>
    <definedName name="Targets_Asset_Refurbishment_7">#REF!</definedName>
    <definedName name="Targets_Asset_Refurbishment_8">#REF!</definedName>
    <definedName name="Targets_Asset_Refurbishment_9">#REF!</definedName>
    <definedName name="Targets_Asset_Refurbishment_PostRef_1">#REF!</definedName>
    <definedName name="Targets_Asset_Refurbishment_PostRef_10">#REF!</definedName>
    <definedName name="Targets_Asset_Refurbishment_PostRef_11">#REF!</definedName>
    <definedName name="Targets_Asset_Refurbishment_PostRef_12">#REF!</definedName>
    <definedName name="Targets_Asset_Refurbishment_PostRef_13">#REF!</definedName>
    <definedName name="Targets_Asset_Refurbishment_PostRef_14">#REF!</definedName>
    <definedName name="Targets_Asset_Refurbishment_PostRef_15">#REF!</definedName>
    <definedName name="Targets_Asset_Refurbishment_PostRef_16">#REF!</definedName>
    <definedName name="Targets_Asset_Refurbishment_PostRef_17">#REF!</definedName>
    <definedName name="Targets_Asset_Refurbishment_PostRef_18">#REF!</definedName>
    <definedName name="Targets_Asset_Refurbishment_PostRef_19">#REF!</definedName>
    <definedName name="Targets_Asset_Refurbishment_PostRef_2">#REF!</definedName>
    <definedName name="Targets_Asset_Refurbishment_PostRef_20">#REF!</definedName>
    <definedName name="Targets_Asset_Refurbishment_PostRef_21">#REF!</definedName>
    <definedName name="Targets_Asset_Refurbishment_PostRef_22">#REF!</definedName>
    <definedName name="Targets_Asset_Refurbishment_PostRef_23">#REF!</definedName>
    <definedName name="Targets_Asset_Refurbishment_PostRef_24">#REF!</definedName>
    <definedName name="Targets_Asset_Refurbishment_PostRef_25">#REF!</definedName>
    <definedName name="Targets_Asset_Refurbishment_PostRef_26">#REF!</definedName>
    <definedName name="Targets_Asset_Refurbishment_PostRef_27">#REF!</definedName>
    <definedName name="Targets_Asset_Refurbishment_PostRef_28">#REF!</definedName>
    <definedName name="Targets_Asset_Refurbishment_PostRef_29">#REF!</definedName>
    <definedName name="Targets_Asset_Refurbishment_PostRef_3">#REF!</definedName>
    <definedName name="Targets_Asset_Refurbishment_PostRef_30">#REF!</definedName>
    <definedName name="Targets_Asset_Refurbishment_PostRef_31">#REF!</definedName>
    <definedName name="Targets_Asset_Refurbishment_PostRef_32">#REF!</definedName>
    <definedName name="Targets_Asset_Refurbishment_PostRef_33">#REF!</definedName>
    <definedName name="Targets_Asset_Refurbishment_PostRef_34">#REF!</definedName>
    <definedName name="Targets_Asset_Refurbishment_PostRef_35">#REF!</definedName>
    <definedName name="Targets_Asset_Refurbishment_PostRef_36">#REF!</definedName>
    <definedName name="Targets_Asset_Refurbishment_PostRef_37">#REF!</definedName>
    <definedName name="Targets_Asset_Refurbishment_PostRef_38">#REF!</definedName>
    <definedName name="Targets_Asset_Refurbishment_PostRef_39">#REF!</definedName>
    <definedName name="Targets_Asset_Refurbishment_PostRef_4">#REF!</definedName>
    <definedName name="Targets_Asset_Refurbishment_PostRef_40">#REF!</definedName>
    <definedName name="Targets_Asset_Refurbishment_PostRef_41">#REF!</definedName>
    <definedName name="Targets_Asset_Refurbishment_PostRef_42">#REF!</definedName>
    <definedName name="Targets_Asset_Refurbishment_PostRef_43">#REF!</definedName>
    <definedName name="Targets_Asset_Refurbishment_PostRef_44">#REF!</definedName>
    <definedName name="Targets_Asset_Refurbishment_PostRef_45">#REF!</definedName>
    <definedName name="Targets_Asset_Refurbishment_PostRef_46">#REF!</definedName>
    <definedName name="Targets_Asset_Refurbishment_PostRef_47">#REF!</definedName>
    <definedName name="Targets_Asset_Refurbishment_PostRef_48">#REF!</definedName>
    <definedName name="Targets_Asset_Refurbishment_PostRef_49">#REF!</definedName>
    <definedName name="Targets_Asset_Refurbishment_PostRef_5">#REF!</definedName>
    <definedName name="Targets_Asset_Refurbishment_PostRef_50">#REF!</definedName>
    <definedName name="Targets_Asset_Refurbishment_PostRef_51">#REF!</definedName>
    <definedName name="Targets_Asset_Refurbishment_PostRef_52">#REF!</definedName>
    <definedName name="Targets_Asset_Refurbishment_PostRef_53">#REF!</definedName>
    <definedName name="Targets_Asset_Refurbishment_PostRef_54">#REF!</definedName>
    <definedName name="Targets_Asset_Refurbishment_PostRef_55">#REF!</definedName>
    <definedName name="Targets_Asset_Refurbishment_PostRef_56">#REF!</definedName>
    <definedName name="Targets_Asset_Refurbishment_PostRef_57">#REF!</definedName>
    <definedName name="Targets_Asset_Refurbishment_PostRef_58">#REF!</definedName>
    <definedName name="Targets_Asset_Refurbishment_PostRef_59">#REF!</definedName>
    <definedName name="Targets_Asset_Refurbishment_PostRef_6">#REF!</definedName>
    <definedName name="Targets_Asset_Refurbishment_PostRef_60">#REF!</definedName>
    <definedName name="Targets_Asset_Refurbishment_PostRef_61">#REF!</definedName>
    <definedName name="Targets_Asset_Refurbishment_PostRef_7">#REF!</definedName>
    <definedName name="Targets_Asset_Refurbishment_PostRef_8">#REF!</definedName>
    <definedName name="Targets_Asset_Refurbishment_PostRef_9">#REF!</definedName>
    <definedName name="Targets_Asset_Replacement_Additions_1">#REF!</definedName>
    <definedName name="Targets_Asset_Replacement_Additions_10">#REF!</definedName>
    <definedName name="Targets_Asset_Replacement_Additions_11">#REF!</definedName>
    <definedName name="Targets_Asset_Replacement_Additions_12">#REF!</definedName>
    <definedName name="Targets_Asset_Replacement_Additions_13">#REF!</definedName>
    <definedName name="Targets_Asset_Replacement_Additions_14">#REF!</definedName>
    <definedName name="Targets_Asset_Replacement_Additions_15">#REF!</definedName>
    <definedName name="Targets_Asset_Replacement_Additions_16">#REF!</definedName>
    <definedName name="Targets_Asset_Replacement_Additions_17">#REF!</definedName>
    <definedName name="Targets_Asset_Replacement_Additions_18">#REF!</definedName>
    <definedName name="Targets_Asset_Replacement_Additions_19">#REF!</definedName>
    <definedName name="Targets_Asset_Replacement_Additions_2">#REF!</definedName>
    <definedName name="Targets_Asset_Replacement_Additions_20">#REF!</definedName>
    <definedName name="Targets_Asset_Replacement_Additions_21">#REF!</definedName>
    <definedName name="Targets_Asset_Replacement_Additions_22">#REF!</definedName>
    <definedName name="Targets_Asset_Replacement_Additions_23">#REF!</definedName>
    <definedName name="Targets_Asset_Replacement_Additions_24">#REF!</definedName>
    <definedName name="Targets_Asset_Replacement_Additions_25">#REF!</definedName>
    <definedName name="Targets_Asset_Replacement_Additions_26">#REF!</definedName>
    <definedName name="Targets_Asset_Replacement_Additions_27">#REF!</definedName>
    <definedName name="Targets_Asset_Replacement_Additions_28">#REF!</definedName>
    <definedName name="Targets_Asset_Replacement_Additions_29">#REF!</definedName>
    <definedName name="Targets_Asset_Replacement_Additions_3">#REF!</definedName>
    <definedName name="Targets_Asset_Replacement_Additions_30">#REF!</definedName>
    <definedName name="Targets_Asset_Replacement_Additions_31">#REF!</definedName>
    <definedName name="Targets_Asset_Replacement_Additions_32">#REF!</definedName>
    <definedName name="Targets_Asset_Replacement_Additions_33">#REF!</definedName>
    <definedName name="Targets_Asset_Replacement_Additions_34">#REF!</definedName>
    <definedName name="Targets_Asset_Replacement_Additions_35">#REF!</definedName>
    <definedName name="Targets_Asset_Replacement_Additions_36">#REF!</definedName>
    <definedName name="Targets_Asset_Replacement_Additions_37">#REF!</definedName>
    <definedName name="Targets_Asset_Replacement_Additions_38">#REF!</definedName>
    <definedName name="Targets_Asset_Replacement_Additions_39">#REF!</definedName>
    <definedName name="Targets_Asset_Replacement_Additions_4">#REF!</definedName>
    <definedName name="Targets_Asset_Replacement_Additions_40">#REF!</definedName>
    <definedName name="Targets_Asset_Replacement_Additions_41">#REF!</definedName>
    <definedName name="Targets_Asset_Replacement_Additions_42">#REF!</definedName>
    <definedName name="Targets_Asset_Replacement_Additions_43">#REF!</definedName>
    <definedName name="Targets_Asset_Replacement_Additions_44">#REF!</definedName>
    <definedName name="Targets_Asset_Replacement_Additions_45">#REF!</definedName>
    <definedName name="Targets_Asset_Replacement_Additions_46">#REF!</definedName>
    <definedName name="Targets_Asset_Replacement_Additions_47">#REF!</definedName>
    <definedName name="Targets_Asset_Replacement_Additions_48">#REF!</definedName>
    <definedName name="Targets_Asset_Replacement_Additions_49">#REF!</definedName>
    <definedName name="Targets_Asset_Replacement_Additions_5">#REF!</definedName>
    <definedName name="Targets_Asset_Replacement_Additions_50">#REF!</definedName>
    <definedName name="Targets_Asset_Replacement_Additions_51">#REF!</definedName>
    <definedName name="Targets_Asset_Replacement_Additions_52">#REF!</definedName>
    <definedName name="Targets_Asset_Replacement_Additions_53">#REF!</definedName>
    <definedName name="Targets_Asset_Replacement_Additions_54">#REF!</definedName>
    <definedName name="Targets_Asset_Replacement_Additions_55">#REF!</definedName>
    <definedName name="Targets_Asset_Replacement_Additions_56">#REF!</definedName>
    <definedName name="Targets_Asset_Replacement_Additions_57">#REF!</definedName>
    <definedName name="Targets_Asset_Replacement_Additions_58">#REF!</definedName>
    <definedName name="Targets_Asset_Replacement_Additions_59">#REF!</definedName>
    <definedName name="Targets_Asset_Replacement_Additions_6">#REF!</definedName>
    <definedName name="Targets_Asset_Replacement_Additions_60">#REF!</definedName>
    <definedName name="Targets_Asset_Replacement_Additions_61">#REF!</definedName>
    <definedName name="Targets_Asset_Replacement_Additions_7">#REF!</definedName>
    <definedName name="Targets_Asset_Replacement_Additions_8">#REF!</definedName>
    <definedName name="Targets_Asset_Replacement_Additions_9">#REF!</definedName>
    <definedName name="Targets_Asset_Replacement_Removals_1">#REF!</definedName>
    <definedName name="Targets_Asset_Replacement_Removals_10">#REF!</definedName>
    <definedName name="Targets_Asset_Replacement_Removals_11">#REF!</definedName>
    <definedName name="Targets_Asset_Replacement_Removals_12">#REF!</definedName>
    <definedName name="Targets_Asset_Replacement_Removals_13">#REF!</definedName>
    <definedName name="Targets_Asset_Replacement_Removals_14">#REF!</definedName>
    <definedName name="Targets_Asset_Replacement_Removals_15">#REF!</definedName>
    <definedName name="Targets_Asset_Replacement_Removals_16">#REF!</definedName>
    <definedName name="Targets_Asset_Replacement_Removals_17">#REF!</definedName>
    <definedName name="Targets_Asset_Replacement_Removals_18">#REF!</definedName>
    <definedName name="Targets_Asset_Replacement_Removals_19">#REF!</definedName>
    <definedName name="Targets_Asset_Replacement_Removals_2">#REF!</definedName>
    <definedName name="Targets_Asset_Replacement_Removals_20">#REF!</definedName>
    <definedName name="Targets_Asset_Replacement_Removals_21">#REF!</definedName>
    <definedName name="Targets_Asset_Replacement_Removals_22">#REF!</definedName>
    <definedName name="Targets_Asset_Replacement_Removals_23">#REF!</definedName>
    <definedName name="Targets_Asset_Replacement_Removals_24">#REF!</definedName>
    <definedName name="Targets_Asset_Replacement_Removals_25">#REF!</definedName>
    <definedName name="Targets_Asset_Replacement_Removals_26">#REF!</definedName>
    <definedName name="Targets_Asset_Replacement_Removals_27">#REF!</definedName>
    <definedName name="Targets_Asset_Replacement_Removals_28">#REF!</definedName>
    <definedName name="Targets_Asset_Replacement_Removals_29">#REF!</definedName>
    <definedName name="Targets_Asset_Replacement_Removals_3">#REF!</definedName>
    <definedName name="Targets_Asset_Replacement_Removals_30">#REF!</definedName>
    <definedName name="Targets_Asset_Replacement_Removals_31">#REF!</definedName>
    <definedName name="Targets_Asset_Replacement_Removals_32">#REF!</definedName>
    <definedName name="Targets_Asset_Replacement_Removals_33">#REF!</definedName>
    <definedName name="Targets_Asset_Replacement_Removals_34">#REF!</definedName>
    <definedName name="Targets_Asset_Replacement_Removals_35">#REF!</definedName>
    <definedName name="Targets_Asset_Replacement_Removals_36">#REF!</definedName>
    <definedName name="Targets_Asset_Replacement_Removals_37">#REF!</definedName>
    <definedName name="Targets_Asset_Replacement_Removals_38">#REF!</definedName>
    <definedName name="Targets_Asset_Replacement_Removals_39">#REF!</definedName>
    <definedName name="Targets_Asset_Replacement_Removals_4">#REF!</definedName>
    <definedName name="Targets_Asset_Replacement_Removals_40">#REF!</definedName>
    <definedName name="Targets_Asset_Replacement_Removals_41">#REF!</definedName>
    <definedName name="Targets_Asset_Replacement_Removals_42">#REF!</definedName>
    <definedName name="Targets_Asset_Replacement_Removals_43">#REF!</definedName>
    <definedName name="Targets_Asset_Replacement_Removals_44">#REF!</definedName>
    <definedName name="Targets_Asset_Replacement_Removals_45">#REF!</definedName>
    <definedName name="Targets_Asset_Replacement_Removals_46">#REF!</definedName>
    <definedName name="Targets_Asset_Replacement_Removals_47">#REF!</definedName>
    <definedName name="Targets_Asset_Replacement_Removals_48">#REF!</definedName>
    <definedName name="Targets_Asset_Replacement_Removals_49">#REF!</definedName>
    <definedName name="Targets_Asset_Replacement_Removals_5">#REF!</definedName>
    <definedName name="Targets_Asset_Replacement_Removals_50">#REF!</definedName>
    <definedName name="Targets_Asset_Replacement_Removals_51">#REF!</definedName>
    <definedName name="Targets_Asset_Replacement_Removals_52">#REF!</definedName>
    <definedName name="Targets_Asset_Replacement_Removals_53">#REF!</definedName>
    <definedName name="Targets_Asset_Replacement_Removals_54">#REF!</definedName>
    <definedName name="Targets_Asset_Replacement_Removals_55">#REF!</definedName>
    <definedName name="Targets_Asset_Replacement_Removals_56">#REF!</definedName>
    <definedName name="Targets_Asset_Replacement_Removals_57">#REF!</definedName>
    <definedName name="Targets_Asset_Replacement_Removals_58">#REF!</definedName>
    <definedName name="Targets_Asset_Replacement_Removals_59">#REF!</definedName>
    <definedName name="Targets_Asset_Replacement_Removals_6">#REF!</definedName>
    <definedName name="Targets_Asset_Replacement_Removals_60">#REF!</definedName>
    <definedName name="Targets_Asset_Replacement_Removals_61">#REF!</definedName>
    <definedName name="Targets_Asset_Replacement_Removals_7">#REF!</definedName>
    <definedName name="Targets_Asset_Replacement_Removals_8">#REF!</definedName>
    <definedName name="Targets_Asset_Replacement_Removals_9">#REF!</definedName>
    <definedName name="Targets_HVP_1">#REF!</definedName>
    <definedName name="Targets_HVP_10">#REF!</definedName>
    <definedName name="Targets_HVP_11">#REF!</definedName>
    <definedName name="Targets_HVP_12">#REF!</definedName>
    <definedName name="Targets_HVP_13">#REF!</definedName>
    <definedName name="Targets_HVP_14">#REF!</definedName>
    <definedName name="Targets_HVP_15">#REF!</definedName>
    <definedName name="Targets_HVP_16">#REF!</definedName>
    <definedName name="Targets_HVP_17">#REF!</definedName>
    <definedName name="Targets_HVP_18">#REF!</definedName>
    <definedName name="Targets_HVP_19">#REF!</definedName>
    <definedName name="Targets_HVP_2">#REF!</definedName>
    <definedName name="Targets_HVP_20">#REF!</definedName>
    <definedName name="Targets_HVP_21">#REF!</definedName>
    <definedName name="Targets_HVP_22">#REF!</definedName>
    <definedName name="Targets_HVP_23">#REF!</definedName>
    <definedName name="Targets_HVP_24">#REF!</definedName>
    <definedName name="Targets_HVP_25">#REF!</definedName>
    <definedName name="Targets_HVP_26">#REF!</definedName>
    <definedName name="Targets_HVP_27">#REF!</definedName>
    <definedName name="Targets_HVP_28">#REF!</definedName>
    <definedName name="Targets_HVP_29">#REF!</definedName>
    <definedName name="Targets_HVP_3">#REF!</definedName>
    <definedName name="Targets_HVP_30">#REF!</definedName>
    <definedName name="Targets_HVP_31">#REF!</definedName>
    <definedName name="Targets_HVP_32">#REF!</definedName>
    <definedName name="Targets_HVP_33">#REF!</definedName>
    <definedName name="Targets_HVP_34">#REF!</definedName>
    <definedName name="Targets_HVP_35">#REF!</definedName>
    <definedName name="Targets_HVP_36">#REF!</definedName>
    <definedName name="Targets_HVP_37">#REF!</definedName>
    <definedName name="Targets_HVP_38">#REF!</definedName>
    <definedName name="Targets_HVP_39">#REF!</definedName>
    <definedName name="Targets_HVP_4">#REF!</definedName>
    <definedName name="Targets_HVP_40">#REF!</definedName>
    <definedName name="Targets_HVP_41">#REF!</definedName>
    <definedName name="Targets_HVP_42">#REF!</definedName>
    <definedName name="Targets_HVP_43">#REF!</definedName>
    <definedName name="Targets_HVP_44">#REF!</definedName>
    <definedName name="Targets_HVP_45">#REF!</definedName>
    <definedName name="Targets_HVP_46">#REF!</definedName>
    <definedName name="Targets_HVP_47">#REF!</definedName>
    <definedName name="Targets_HVP_48">#REF!</definedName>
    <definedName name="Targets_HVP_49">#REF!</definedName>
    <definedName name="Targets_HVP_5">#REF!</definedName>
    <definedName name="Targets_HVP_50">#REF!</definedName>
    <definedName name="Targets_HVP_51">#REF!</definedName>
    <definedName name="Targets_HVP_52">#REF!</definedName>
    <definedName name="Targets_HVP_53">#REF!</definedName>
    <definedName name="Targets_HVP_54">#REF!</definedName>
    <definedName name="Targets_HVP_55">#REF!</definedName>
    <definedName name="Targets_HVP_56">#REF!</definedName>
    <definedName name="Targets_HVP_57">#REF!</definedName>
    <definedName name="Targets_HVP_58">#REF!</definedName>
    <definedName name="Targets_HVP_59">#REF!</definedName>
    <definedName name="Targets_HVP_6">#REF!</definedName>
    <definedName name="Targets_HVP_60">#REF!</definedName>
    <definedName name="Targets_HVP_61">#REF!</definedName>
    <definedName name="Targets_HVP_7">#REF!</definedName>
    <definedName name="Targets_HVP_8">#REF!</definedName>
    <definedName name="Targets_HVP_9">#REF!</definedName>
    <definedName name="Targets_HVP_AR_Additions_1">#REF!</definedName>
    <definedName name="Targets_HVP_AR_Additions_10">#REF!</definedName>
    <definedName name="Targets_HVP_AR_Additions_11">#REF!</definedName>
    <definedName name="Targets_HVP_AR_Additions_12">#REF!</definedName>
    <definedName name="Targets_HVP_AR_Additions_13">#REF!</definedName>
    <definedName name="Targets_HVP_AR_Additions_14">#REF!</definedName>
    <definedName name="Targets_HVP_AR_Additions_15">#REF!</definedName>
    <definedName name="Targets_HVP_AR_Additions_16">#REF!</definedName>
    <definedName name="Targets_HVP_AR_Additions_17">#REF!</definedName>
    <definedName name="Targets_HVP_AR_Additions_18">#REF!</definedName>
    <definedName name="Targets_HVP_AR_Additions_19">#REF!</definedName>
    <definedName name="Targets_HVP_AR_Additions_2">#REF!</definedName>
    <definedName name="Targets_HVP_AR_Additions_20">#REF!</definedName>
    <definedName name="Targets_HVP_AR_Additions_21">#REF!</definedName>
    <definedName name="Targets_HVP_AR_Additions_22">#REF!</definedName>
    <definedName name="Targets_HVP_AR_Additions_23">#REF!</definedName>
    <definedName name="Targets_HVP_AR_Additions_24">#REF!</definedName>
    <definedName name="Targets_HVP_AR_Additions_25">#REF!</definedName>
    <definedName name="Targets_HVP_AR_Additions_26">#REF!</definedName>
    <definedName name="Targets_HVP_AR_Additions_27">#REF!</definedName>
    <definedName name="Targets_HVP_AR_Additions_28">#REF!</definedName>
    <definedName name="Targets_HVP_AR_Additions_29">#REF!</definedName>
    <definedName name="Targets_HVP_AR_Additions_3">#REF!</definedName>
    <definedName name="Targets_HVP_AR_Additions_30">#REF!</definedName>
    <definedName name="Targets_HVP_AR_Additions_31">#REF!</definedName>
    <definedName name="Targets_HVP_AR_Additions_32">#REF!</definedName>
    <definedName name="Targets_HVP_AR_Additions_33">#REF!</definedName>
    <definedName name="Targets_HVP_AR_Additions_34">#REF!</definedName>
    <definedName name="Targets_HVP_AR_Additions_35">#REF!</definedName>
    <definedName name="Targets_HVP_AR_Additions_36">#REF!</definedName>
    <definedName name="Targets_HVP_AR_Additions_37">#REF!</definedName>
    <definedName name="Targets_HVP_AR_Additions_38">#REF!</definedName>
    <definedName name="Targets_HVP_AR_Additions_39">#REF!</definedName>
    <definedName name="Targets_HVP_AR_Additions_4">#REF!</definedName>
    <definedName name="Targets_HVP_AR_Additions_40">#REF!</definedName>
    <definedName name="Targets_HVP_AR_Additions_41">#REF!</definedName>
    <definedName name="Targets_HVP_AR_Additions_42">#REF!</definedName>
    <definedName name="Targets_HVP_AR_Additions_43">#REF!</definedName>
    <definedName name="Targets_HVP_AR_Additions_44">#REF!</definedName>
    <definedName name="Targets_HVP_AR_Additions_45">#REF!</definedName>
    <definedName name="Targets_HVP_AR_Additions_46">#REF!</definedName>
    <definedName name="Targets_HVP_AR_Additions_47">#REF!</definedName>
    <definedName name="Targets_HVP_AR_Additions_48">#REF!</definedName>
    <definedName name="Targets_HVP_AR_Additions_49">#REF!</definedName>
    <definedName name="Targets_HVP_AR_Additions_5">#REF!</definedName>
    <definedName name="Targets_HVP_AR_Additions_50">#REF!</definedName>
    <definedName name="Targets_HVP_AR_Additions_51">#REF!</definedName>
    <definedName name="Targets_HVP_AR_Additions_52">#REF!</definedName>
    <definedName name="Targets_HVP_AR_Additions_53">#REF!</definedName>
    <definedName name="Targets_HVP_AR_Additions_54">#REF!</definedName>
    <definedName name="Targets_HVP_AR_Additions_55">#REF!</definedName>
    <definedName name="Targets_HVP_AR_Additions_56">#REF!</definedName>
    <definedName name="Targets_HVP_AR_Additions_57">#REF!</definedName>
    <definedName name="Targets_HVP_AR_Additions_58">#REF!</definedName>
    <definedName name="Targets_HVP_AR_Additions_59">#REF!</definedName>
    <definedName name="Targets_HVP_AR_Additions_6">#REF!</definedName>
    <definedName name="Targets_HVP_AR_Additions_60">#REF!</definedName>
    <definedName name="Targets_HVP_AR_Additions_61">#REF!</definedName>
    <definedName name="Targets_HVP_AR_Additions_7">#REF!</definedName>
    <definedName name="Targets_HVP_AR_Additions_8">#REF!</definedName>
    <definedName name="Targets_HVP_AR_Additions_9">#REF!</definedName>
    <definedName name="Targets_HVP_AR_Removals_1">#REF!</definedName>
    <definedName name="Targets_HVP_AR_Removals_10">#REF!</definedName>
    <definedName name="Targets_HVP_AR_Removals_11">#REF!</definedName>
    <definedName name="Targets_HVP_AR_Removals_12">#REF!</definedName>
    <definedName name="Targets_HVP_AR_Removals_13">#REF!</definedName>
    <definedName name="Targets_HVP_AR_Removals_14">#REF!</definedName>
    <definedName name="Targets_HVP_AR_Removals_15">#REF!</definedName>
    <definedName name="Targets_HVP_AR_Removals_16">#REF!</definedName>
    <definedName name="Targets_HVP_AR_Removals_17">#REF!</definedName>
    <definedName name="Targets_HVP_AR_Removals_18">#REF!</definedName>
    <definedName name="Targets_HVP_AR_Removals_19">#REF!</definedName>
    <definedName name="Targets_HVP_AR_Removals_2">#REF!</definedName>
    <definedName name="Targets_HVP_AR_Removals_20">#REF!</definedName>
    <definedName name="Targets_HVP_AR_Removals_21">#REF!</definedName>
    <definedName name="Targets_HVP_AR_Removals_22">#REF!</definedName>
    <definedName name="Targets_HVP_AR_Removals_23">#REF!</definedName>
    <definedName name="Targets_HVP_AR_Removals_24">#REF!</definedName>
    <definedName name="Targets_HVP_AR_Removals_25">#REF!</definedName>
    <definedName name="Targets_HVP_AR_Removals_26">#REF!</definedName>
    <definedName name="Targets_HVP_AR_Removals_27">#REF!</definedName>
    <definedName name="Targets_HVP_AR_Removals_28">#REF!</definedName>
    <definedName name="Targets_HVP_AR_Removals_29">#REF!</definedName>
    <definedName name="Targets_HVP_AR_Removals_3">#REF!</definedName>
    <definedName name="Targets_HVP_AR_Removals_30">#REF!</definedName>
    <definedName name="Targets_HVP_AR_Removals_31">#REF!</definedName>
    <definedName name="Targets_HVP_AR_Removals_32">#REF!</definedName>
    <definedName name="Targets_HVP_AR_Removals_33">#REF!</definedName>
    <definedName name="Targets_HVP_AR_Removals_34">#REF!</definedName>
    <definedName name="Targets_HVP_AR_Removals_35">#REF!</definedName>
    <definedName name="Targets_HVP_AR_Removals_36">#REF!</definedName>
    <definedName name="Targets_HVP_AR_Removals_37">#REF!</definedName>
    <definedName name="Targets_HVP_AR_Removals_38">#REF!</definedName>
    <definedName name="Targets_HVP_AR_Removals_39">#REF!</definedName>
    <definedName name="Targets_HVP_AR_Removals_4">#REF!</definedName>
    <definedName name="Targets_HVP_AR_Removals_40">#REF!</definedName>
    <definedName name="Targets_HVP_AR_Removals_41">#REF!</definedName>
    <definedName name="Targets_HVP_AR_Removals_42">#REF!</definedName>
    <definedName name="Targets_HVP_AR_Removals_43">#REF!</definedName>
    <definedName name="Targets_HVP_AR_Removals_44">#REF!</definedName>
    <definedName name="Targets_HVP_AR_Removals_45">#REF!</definedName>
    <definedName name="Targets_HVP_AR_Removals_46">#REF!</definedName>
    <definedName name="Targets_HVP_AR_Removals_47">#REF!</definedName>
    <definedName name="Targets_HVP_AR_Removals_48">#REF!</definedName>
    <definedName name="Targets_HVP_AR_Removals_49">#REF!</definedName>
    <definedName name="Targets_HVP_AR_Removals_5">#REF!</definedName>
    <definedName name="Targets_HVP_AR_Removals_50">#REF!</definedName>
    <definedName name="Targets_HVP_AR_Removals_51">#REF!</definedName>
    <definedName name="Targets_HVP_AR_Removals_52">#REF!</definedName>
    <definedName name="Targets_HVP_AR_Removals_53">#REF!</definedName>
    <definedName name="Targets_HVP_AR_Removals_54">#REF!</definedName>
    <definedName name="Targets_HVP_AR_Removals_55">#REF!</definedName>
    <definedName name="Targets_HVP_AR_Removals_56">#REF!</definedName>
    <definedName name="Targets_HVP_AR_Removals_57">#REF!</definedName>
    <definedName name="Targets_HVP_AR_Removals_58">#REF!</definedName>
    <definedName name="Targets_HVP_AR_Removals_59">#REF!</definedName>
    <definedName name="Targets_HVP_AR_Removals_6">#REF!</definedName>
    <definedName name="Targets_HVP_AR_Removals_60">#REF!</definedName>
    <definedName name="Targets_HVP_AR_Removals_61">#REF!</definedName>
    <definedName name="Targets_HVP_AR_Removals_7">#REF!</definedName>
    <definedName name="Targets_HVP_AR_Removals_8">#REF!</definedName>
    <definedName name="Targets_HVP_AR_Removals_9">#REF!</definedName>
    <definedName name="Targets_HVP_PostRef_1">#REF!</definedName>
    <definedName name="Targets_HVP_PostRef_10">#REF!</definedName>
    <definedName name="Targets_HVP_PostRef_11">#REF!</definedName>
    <definedName name="Targets_HVP_PostRef_12">#REF!</definedName>
    <definedName name="Targets_HVP_PostRef_13">#REF!</definedName>
    <definedName name="Targets_HVP_PostRef_14">#REF!</definedName>
    <definedName name="Targets_HVP_PostRef_15">#REF!</definedName>
    <definedName name="Targets_HVP_PostRef_16">#REF!</definedName>
    <definedName name="Targets_HVP_PostRef_17">#REF!</definedName>
    <definedName name="Targets_HVP_PostRef_18">#REF!</definedName>
    <definedName name="Targets_HVP_PostRef_19">#REF!</definedName>
    <definedName name="Targets_HVP_PostRef_2">#REF!</definedName>
    <definedName name="Targets_HVP_PostRef_20">#REF!</definedName>
    <definedName name="Targets_HVP_PostRef_21">#REF!</definedName>
    <definedName name="Targets_HVP_PostRef_22">#REF!</definedName>
    <definedName name="Targets_HVP_PostRef_23">#REF!</definedName>
    <definedName name="Targets_HVP_PostRef_24">#REF!</definedName>
    <definedName name="Targets_HVP_PostRef_25">#REF!</definedName>
    <definedName name="Targets_HVP_PostRef_26">#REF!</definedName>
    <definedName name="Targets_HVP_PostRef_27">#REF!</definedName>
    <definedName name="Targets_HVP_PostRef_28">#REF!</definedName>
    <definedName name="Targets_HVP_PostRef_29">#REF!</definedName>
    <definedName name="Targets_HVP_PostRef_3">#REF!</definedName>
    <definedName name="Targets_HVP_PostRef_30">#REF!</definedName>
    <definedName name="Targets_HVP_PostRef_31">#REF!</definedName>
    <definedName name="Targets_HVP_PostRef_32">#REF!</definedName>
    <definedName name="Targets_HVP_PostRef_33">#REF!</definedName>
    <definedName name="Targets_HVP_PostRef_34">#REF!</definedName>
    <definedName name="Targets_HVP_PostRef_35">#REF!</definedName>
    <definedName name="Targets_HVP_PostRef_36">#REF!</definedName>
    <definedName name="Targets_HVP_PostRef_37">#REF!</definedName>
    <definedName name="Targets_HVP_PostRef_38">#REF!</definedName>
    <definedName name="Targets_HVP_PostRef_39">#REF!</definedName>
    <definedName name="Targets_HVP_PostRef_4">#REF!</definedName>
    <definedName name="Targets_HVP_PostRef_40">#REF!</definedName>
    <definedName name="Targets_HVP_PostRef_41">#REF!</definedName>
    <definedName name="Targets_HVP_PostRef_42">#REF!</definedName>
    <definedName name="Targets_HVP_PostRef_43">#REF!</definedName>
    <definedName name="Targets_HVP_PostRef_44">#REF!</definedName>
    <definedName name="Targets_HVP_PostRef_45">#REF!</definedName>
    <definedName name="Targets_HVP_PostRef_46">#REF!</definedName>
    <definedName name="Targets_HVP_PostRef_47">#REF!</definedName>
    <definedName name="Targets_HVP_PostRef_48">#REF!</definedName>
    <definedName name="Targets_HVP_PostRef_49">#REF!</definedName>
    <definedName name="Targets_HVP_PostRef_5">#REF!</definedName>
    <definedName name="Targets_HVP_PostRef_50">#REF!</definedName>
    <definedName name="Targets_HVP_PostRef_51">#REF!</definedName>
    <definedName name="Targets_HVP_PostRef_52">#REF!</definedName>
    <definedName name="Targets_HVP_PostRef_53">#REF!</definedName>
    <definedName name="Targets_HVP_PostRef_54">#REF!</definedName>
    <definedName name="Targets_HVP_PostRef_55">#REF!</definedName>
    <definedName name="Targets_HVP_PostRef_56">#REF!</definedName>
    <definedName name="Targets_HVP_PostRef_57">#REF!</definedName>
    <definedName name="Targets_HVP_PostRef_58">#REF!</definedName>
    <definedName name="Targets_HVP_PostRef_59">#REF!</definedName>
    <definedName name="Targets_HVP_PostRef_6">#REF!</definedName>
    <definedName name="Targets_HVP_PostRef_60">#REF!</definedName>
    <definedName name="Targets_HVP_PostRef_61">#REF!</definedName>
    <definedName name="Targets_HVP_PostRef_7">#REF!</definedName>
    <definedName name="Targets_HVP_PostRef_8">#REF!</definedName>
    <definedName name="Targets_HVP_PostRef_9">#REF!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hidden="1">{#VALUE!,#N/A,FALSE,0}</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v" hidden="1">{"Japan_Capers_Ed_Pub",#N/A,FALSE,"DI 2 YEAR MASTER SCHEDULE"}</definedName>
    <definedName name="WACC">#REF!</definedName>
    <definedName name="Whole_Life_Risk_1">#REF!</definedName>
    <definedName name="Whole_Life_Risk_10">#REF!</definedName>
    <definedName name="Whole_Life_Risk_11">#REF!</definedName>
    <definedName name="Whole_Life_Risk_12">#REF!</definedName>
    <definedName name="Whole_Life_Risk_13">#REF!</definedName>
    <definedName name="Whole_Life_Risk_14">#REF!</definedName>
    <definedName name="Whole_Life_Risk_15">#REF!</definedName>
    <definedName name="Whole_Life_Risk_16">#REF!</definedName>
    <definedName name="Whole_Life_Risk_17">#REF!</definedName>
    <definedName name="Whole_Life_Risk_18">#REF!</definedName>
    <definedName name="Whole_Life_Risk_19">#REF!</definedName>
    <definedName name="Whole_Life_Risk_2">#REF!</definedName>
    <definedName name="Whole_Life_Risk_20">#REF!</definedName>
    <definedName name="Whole_Life_Risk_21">#REF!</definedName>
    <definedName name="Whole_Life_Risk_22">#REF!</definedName>
    <definedName name="Whole_Life_Risk_23">#REF!</definedName>
    <definedName name="Whole_Life_Risk_24">#REF!</definedName>
    <definedName name="Whole_Life_Risk_25">#REF!</definedName>
    <definedName name="Whole_Life_Risk_26">#REF!</definedName>
    <definedName name="Whole_Life_Risk_27">#REF!</definedName>
    <definedName name="Whole_Life_Risk_28">#REF!</definedName>
    <definedName name="Whole_Life_Risk_29">#REF!</definedName>
    <definedName name="Whole_Life_Risk_3">#REF!</definedName>
    <definedName name="Whole_Life_Risk_30">#REF!</definedName>
    <definedName name="Whole_Life_Risk_31">#REF!</definedName>
    <definedName name="Whole_Life_Risk_32">#REF!</definedName>
    <definedName name="Whole_Life_Risk_33">#REF!</definedName>
    <definedName name="Whole_Life_Risk_34">#REF!</definedName>
    <definedName name="Whole_Life_Risk_35">#REF!</definedName>
    <definedName name="Whole_Life_Risk_36">#REF!</definedName>
    <definedName name="Whole_Life_Risk_37">#REF!</definedName>
    <definedName name="Whole_Life_Risk_38">#REF!</definedName>
    <definedName name="Whole_Life_Risk_39">#REF!</definedName>
    <definedName name="Whole_Life_Risk_4">#REF!</definedName>
    <definedName name="Whole_Life_Risk_40">#REF!</definedName>
    <definedName name="Whole_Life_Risk_41">#REF!</definedName>
    <definedName name="Whole_Life_Risk_42">#REF!</definedName>
    <definedName name="Whole_Life_Risk_43">#REF!</definedName>
    <definedName name="Whole_Life_Risk_44">#REF!</definedName>
    <definedName name="Whole_Life_Risk_45">#REF!</definedName>
    <definedName name="Whole_Life_Risk_46">#REF!</definedName>
    <definedName name="Whole_Life_Risk_47">#REF!</definedName>
    <definedName name="Whole_Life_Risk_48">#REF!</definedName>
    <definedName name="Whole_Life_Risk_49">#REF!</definedName>
    <definedName name="Whole_Life_Risk_5">#REF!</definedName>
    <definedName name="Whole_Life_Risk_50">#REF!</definedName>
    <definedName name="Whole_Life_Risk_51">#REF!</definedName>
    <definedName name="Whole_Life_Risk_52">#REF!</definedName>
    <definedName name="Whole_Life_Risk_53">#REF!</definedName>
    <definedName name="Whole_Life_Risk_54">#REF!</definedName>
    <definedName name="Whole_Life_Risk_55">#REF!</definedName>
    <definedName name="Whole_Life_Risk_56">#REF!</definedName>
    <definedName name="Whole_Life_Risk_57">#REF!</definedName>
    <definedName name="Whole_Life_Risk_58">#REF!</definedName>
    <definedName name="Whole_Life_Risk_59">#REF!</definedName>
    <definedName name="Whole_Life_Risk_6">#REF!</definedName>
    <definedName name="Whole_Life_Risk_60">#REF!</definedName>
    <definedName name="Whole_Life_Risk_61">#REF!</definedName>
    <definedName name="Whole_Life_Risk_7">#REF!</definedName>
    <definedName name="Whole_Life_Risk_8">#REF!</definedName>
    <definedName name="Whole_Life_Risk_9">#REF!</definedName>
    <definedName name="wrn.CapersPlotter." hidden="1">{#N/A,#N/A,FALSE,"DI 2 YEAR MASTER SCHEDULE"}</definedName>
    <definedName name="wrn.Edutainment._.Priority._.List." hidden="1">{#N/A,#N/A,FALSE,"DI 2 YEAR MASTER SCHEDULE"}</definedName>
    <definedName name="wrn.Japan_Capers_Ed._.Pub." hidden="1">{"Japan_Capers_Ed_Pub",#N/A,FALSE,"DI 2 YEAR MASTER SCHEDULE"}</definedName>
    <definedName name="wrn.Mat." hidden="1">{"staff",#N/A,FALSE,"Current Month"}</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hidden="1">{#N/A,#N/A,FALSE,"DI 2 YEAR MASTER SCHEDULE"}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hidden="1">{#N/A,#N/A,FALSE,"DI 2 YEAR MASTER SCHEDULE"}</definedName>
    <definedName name="Z_9A428CE1_B4D9_11D0_A8AA_0000C071AEE7_.wvu.Cols" hidden="1">#REF!,#REF!</definedName>
    <definedName name="Z_9A428CE1_B4D9_11D0_A8AA_0000C071AEE7_.wvu.PrintArea" hidden="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75" l="1"/>
  <c r="B10" i="74"/>
  <c r="B10" i="73"/>
  <c r="B10" i="72"/>
  <c r="B10" i="71"/>
  <c r="B10" i="70"/>
  <c r="B10" i="69"/>
  <c r="B10" i="68"/>
  <c r="B10" i="67"/>
  <c r="B10" i="88"/>
  <c r="B20" i="75"/>
  <c r="B20" i="74"/>
  <c r="B20" i="73"/>
  <c r="B20" i="72"/>
  <c r="B20" i="71"/>
  <c r="B20" i="70"/>
  <c r="B20" i="69"/>
  <c r="B20" i="68"/>
  <c r="B20" i="67"/>
  <c r="B20" i="88"/>
  <c r="E186" i="63"/>
  <c r="AI187" i="75" l="1"/>
  <c r="AJ187" i="75" s="1"/>
  <c r="AK187" i="75" s="1"/>
  <c r="AL187" i="75" s="1"/>
  <c r="AM187" i="75" s="1"/>
  <c r="AN187" i="75" s="1"/>
  <c r="AO187" i="75" s="1"/>
  <c r="AP187" i="75" s="1"/>
  <c r="AQ187" i="75" s="1"/>
  <c r="AR187" i="75" s="1"/>
  <c r="AS187" i="75" s="1"/>
  <c r="AT187" i="75" s="1"/>
  <c r="AU187" i="75" s="1"/>
  <c r="AV187" i="75" s="1"/>
  <c r="AW187" i="75" s="1"/>
  <c r="AX187" i="75" s="1"/>
  <c r="AY187" i="75" s="1"/>
  <c r="AZ187" i="75" s="1"/>
  <c r="BA187" i="75" s="1"/>
  <c r="BB187" i="75" s="1"/>
  <c r="AH187" i="75"/>
  <c r="AG187" i="75"/>
  <c r="AF187" i="75"/>
  <c r="AE187" i="75"/>
  <c r="AD187" i="75"/>
  <c r="AC187" i="75"/>
  <c r="AB187" i="75"/>
  <c r="AA187" i="75"/>
  <c r="Z187" i="75"/>
  <c r="Y187" i="75"/>
  <c r="X187" i="75"/>
  <c r="W187" i="75"/>
  <c r="V187" i="75"/>
  <c r="U187" i="75"/>
  <c r="T187" i="75"/>
  <c r="S187" i="75"/>
  <c r="R187" i="75"/>
  <c r="Q187" i="75"/>
  <c r="P187" i="75"/>
  <c r="O187" i="75"/>
  <c r="N187" i="75"/>
  <c r="M187" i="75"/>
  <c r="L187" i="75"/>
  <c r="K187" i="75"/>
  <c r="J187" i="75"/>
  <c r="I187" i="75"/>
  <c r="H187" i="75"/>
  <c r="G187" i="75"/>
  <c r="F187" i="75"/>
  <c r="E187" i="75"/>
  <c r="AI186" i="75"/>
  <c r="AJ186" i="75" s="1"/>
  <c r="AK186" i="75" s="1"/>
  <c r="AL186" i="75" s="1"/>
  <c r="AM186" i="75" s="1"/>
  <c r="AN186" i="75" s="1"/>
  <c r="AO186" i="75" s="1"/>
  <c r="AP186" i="75" s="1"/>
  <c r="AQ186" i="75" s="1"/>
  <c r="AR186" i="75" s="1"/>
  <c r="AS186" i="75" s="1"/>
  <c r="AT186" i="75" s="1"/>
  <c r="AU186" i="75" s="1"/>
  <c r="AV186" i="75" s="1"/>
  <c r="AW186" i="75" s="1"/>
  <c r="AX186" i="75" s="1"/>
  <c r="AY186" i="75" s="1"/>
  <c r="AZ186" i="75" s="1"/>
  <c r="BA186" i="75" s="1"/>
  <c r="BB186" i="75" s="1"/>
  <c r="AH186" i="75"/>
  <c r="AG186" i="75"/>
  <c r="AF186" i="75"/>
  <c r="AE186" i="75"/>
  <c r="AD186" i="75"/>
  <c r="AC186" i="75"/>
  <c r="AB186" i="75"/>
  <c r="AA186" i="75"/>
  <c r="Z186" i="75"/>
  <c r="Y186" i="75"/>
  <c r="X186" i="75"/>
  <c r="W186" i="75"/>
  <c r="V186" i="75"/>
  <c r="U186" i="75"/>
  <c r="T186" i="75"/>
  <c r="S186" i="75"/>
  <c r="R186" i="75"/>
  <c r="Q186" i="75"/>
  <c r="P186" i="75"/>
  <c r="O186" i="75"/>
  <c r="N186" i="75"/>
  <c r="M186" i="75"/>
  <c r="L186" i="75"/>
  <c r="K186" i="75"/>
  <c r="J186" i="75"/>
  <c r="I186" i="75"/>
  <c r="H186" i="75"/>
  <c r="G186" i="75"/>
  <c r="F186" i="75"/>
  <c r="E186" i="75"/>
  <c r="AI187" i="74"/>
  <c r="AJ187" i="74" s="1"/>
  <c r="AK187" i="74" s="1"/>
  <c r="AL187" i="74" s="1"/>
  <c r="AM187" i="74" s="1"/>
  <c r="AN187" i="74" s="1"/>
  <c r="AO187" i="74" s="1"/>
  <c r="AP187" i="74" s="1"/>
  <c r="AQ187" i="74" s="1"/>
  <c r="AR187" i="74" s="1"/>
  <c r="AS187" i="74" s="1"/>
  <c r="AT187" i="74" s="1"/>
  <c r="AU187" i="74" s="1"/>
  <c r="AV187" i="74" s="1"/>
  <c r="AW187" i="74" s="1"/>
  <c r="AX187" i="74" s="1"/>
  <c r="AY187" i="74" s="1"/>
  <c r="AZ187" i="74" s="1"/>
  <c r="BA187" i="74" s="1"/>
  <c r="BB187" i="74" s="1"/>
  <c r="AH187" i="74"/>
  <c r="AG187" i="74"/>
  <c r="AF187" i="74"/>
  <c r="AE187" i="74"/>
  <c r="AD187" i="74"/>
  <c r="AC187" i="74"/>
  <c r="AB187" i="74"/>
  <c r="AA187" i="74"/>
  <c r="Z187" i="74"/>
  <c r="Y187" i="74"/>
  <c r="X187" i="74"/>
  <c r="W187" i="74"/>
  <c r="V187" i="74"/>
  <c r="U187" i="74"/>
  <c r="T187" i="74"/>
  <c r="S187" i="74"/>
  <c r="R187" i="74"/>
  <c r="Q187" i="74"/>
  <c r="P187" i="74"/>
  <c r="O187" i="74"/>
  <c r="N187" i="74"/>
  <c r="M187" i="74"/>
  <c r="L187" i="74"/>
  <c r="K187" i="74"/>
  <c r="J187" i="74"/>
  <c r="I187" i="74"/>
  <c r="H187" i="74"/>
  <c r="G187" i="74"/>
  <c r="F187" i="74"/>
  <c r="E187" i="74"/>
  <c r="AI186" i="74"/>
  <c r="AJ186" i="74" s="1"/>
  <c r="AK186" i="74" s="1"/>
  <c r="AL186" i="74" s="1"/>
  <c r="AM186" i="74" s="1"/>
  <c r="AN186" i="74" s="1"/>
  <c r="AO186" i="74" s="1"/>
  <c r="AP186" i="74" s="1"/>
  <c r="AQ186" i="74" s="1"/>
  <c r="AR186" i="74" s="1"/>
  <c r="AS186" i="74" s="1"/>
  <c r="AT186" i="74" s="1"/>
  <c r="AU186" i="74" s="1"/>
  <c r="AV186" i="74" s="1"/>
  <c r="AW186" i="74" s="1"/>
  <c r="AX186" i="74" s="1"/>
  <c r="AY186" i="74" s="1"/>
  <c r="AZ186" i="74" s="1"/>
  <c r="BA186" i="74" s="1"/>
  <c r="BB186" i="74" s="1"/>
  <c r="AH186" i="74"/>
  <c r="AG186" i="74"/>
  <c r="AF186" i="74"/>
  <c r="AE186" i="74"/>
  <c r="AD186" i="74"/>
  <c r="AC186" i="74"/>
  <c r="AB186" i="74"/>
  <c r="AA186" i="74"/>
  <c r="Z186" i="74"/>
  <c r="Y186" i="74"/>
  <c r="X186" i="74"/>
  <c r="W186" i="74"/>
  <c r="V186" i="74"/>
  <c r="U186" i="74"/>
  <c r="T186" i="74"/>
  <c r="S186" i="74"/>
  <c r="R186" i="74"/>
  <c r="Q186" i="74"/>
  <c r="P186" i="74"/>
  <c r="O186" i="74"/>
  <c r="N186" i="74"/>
  <c r="M186" i="74"/>
  <c r="L186" i="74"/>
  <c r="K186" i="74"/>
  <c r="J186" i="74"/>
  <c r="I186" i="74"/>
  <c r="H186" i="74"/>
  <c r="G186" i="74"/>
  <c r="F186" i="74"/>
  <c r="E186" i="74"/>
  <c r="AJ187" i="73"/>
  <c r="AK187" i="73" s="1"/>
  <c r="AL187" i="73" s="1"/>
  <c r="AM187" i="73" s="1"/>
  <c r="AN187" i="73" s="1"/>
  <c r="AO187" i="73" s="1"/>
  <c r="AP187" i="73" s="1"/>
  <c r="AQ187" i="73" s="1"/>
  <c r="AR187" i="73" s="1"/>
  <c r="AS187" i="73" s="1"/>
  <c r="AT187" i="73" s="1"/>
  <c r="AU187" i="73" s="1"/>
  <c r="AV187" i="73" s="1"/>
  <c r="AW187" i="73" s="1"/>
  <c r="AX187" i="73" s="1"/>
  <c r="AY187" i="73" s="1"/>
  <c r="AZ187" i="73" s="1"/>
  <c r="BA187" i="73" s="1"/>
  <c r="BB187" i="73" s="1"/>
  <c r="AI187" i="73"/>
  <c r="AH187" i="73"/>
  <c r="AG187" i="73"/>
  <c r="AF187" i="73"/>
  <c r="AE187" i="73"/>
  <c r="AD187" i="73"/>
  <c r="AC187" i="73"/>
  <c r="AB187" i="73"/>
  <c r="AA187" i="73"/>
  <c r="Z187" i="73"/>
  <c r="Y187" i="73"/>
  <c r="X187" i="73"/>
  <c r="W187" i="73"/>
  <c r="V187" i="73"/>
  <c r="U187" i="73"/>
  <c r="T187" i="73"/>
  <c r="S187" i="73"/>
  <c r="R187" i="73"/>
  <c r="Q187" i="73"/>
  <c r="P187" i="73"/>
  <c r="O187" i="73"/>
  <c r="N187" i="73"/>
  <c r="M187" i="73"/>
  <c r="L187" i="73"/>
  <c r="K187" i="73"/>
  <c r="J187" i="73"/>
  <c r="I187" i="73"/>
  <c r="H187" i="73"/>
  <c r="G187" i="73"/>
  <c r="F187" i="73"/>
  <c r="E187" i="73"/>
  <c r="AI186" i="73"/>
  <c r="AJ186" i="73" s="1"/>
  <c r="AK186" i="73" s="1"/>
  <c r="AL186" i="73" s="1"/>
  <c r="AM186" i="73" s="1"/>
  <c r="AN186" i="73" s="1"/>
  <c r="AO186" i="73" s="1"/>
  <c r="AP186" i="73" s="1"/>
  <c r="AQ186" i="73" s="1"/>
  <c r="AR186" i="73" s="1"/>
  <c r="AS186" i="73" s="1"/>
  <c r="AT186" i="73" s="1"/>
  <c r="AU186" i="73" s="1"/>
  <c r="AV186" i="73" s="1"/>
  <c r="AW186" i="73" s="1"/>
  <c r="AX186" i="73" s="1"/>
  <c r="AY186" i="73" s="1"/>
  <c r="AZ186" i="73" s="1"/>
  <c r="BA186" i="73" s="1"/>
  <c r="BB186" i="73" s="1"/>
  <c r="AH186" i="73"/>
  <c r="AG186" i="73"/>
  <c r="AF186" i="73"/>
  <c r="AE186" i="73"/>
  <c r="AD186" i="73"/>
  <c r="AC186" i="73"/>
  <c r="AB186" i="73"/>
  <c r="AA186" i="73"/>
  <c r="Z186" i="73"/>
  <c r="Y186" i="73"/>
  <c r="X186" i="73"/>
  <c r="W186" i="73"/>
  <c r="V186" i="73"/>
  <c r="U186" i="73"/>
  <c r="T186" i="73"/>
  <c r="S186" i="73"/>
  <c r="R186" i="73"/>
  <c r="Q186" i="73"/>
  <c r="P186" i="73"/>
  <c r="O186" i="73"/>
  <c r="N186" i="73"/>
  <c r="M186" i="73"/>
  <c r="L186" i="73"/>
  <c r="K186" i="73"/>
  <c r="J186" i="73"/>
  <c r="I186" i="73"/>
  <c r="H186" i="73"/>
  <c r="G186" i="73"/>
  <c r="F186" i="73"/>
  <c r="E186" i="73"/>
  <c r="AI187" i="72"/>
  <c r="AJ187" i="72" s="1"/>
  <c r="AK187" i="72" s="1"/>
  <c r="AL187" i="72" s="1"/>
  <c r="AM187" i="72" s="1"/>
  <c r="AN187" i="72" s="1"/>
  <c r="AO187" i="72" s="1"/>
  <c r="AP187" i="72" s="1"/>
  <c r="AQ187" i="72" s="1"/>
  <c r="AR187" i="72" s="1"/>
  <c r="AS187" i="72" s="1"/>
  <c r="AT187" i="72" s="1"/>
  <c r="AU187" i="72" s="1"/>
  <c r="AV187" i="72" s="1"/>
  <c r="AW187" i="72" s="1"/>
  <c r="AX187" i="72" s="1"/>
  <c r="AY187" i="72" s="1"/>
  <c r="AZ187" i="72" s="1"/>
  <c r="BA187" i="72" s="1"/>
  <c r="BB187" i="72" s="1"/>
  <c r="AH187" i="72"/>
  <c r="AG187" i="72"/>
  <c r="AF187" i="72"/>
  <c r="AE187" i="72"/>
  <c r="AD187" i="72"/>
  <c r="AC187" i="72"/>
  <c r="AB187" i="72"/>
  <c r="AA187" i="72"/>
  <c r="Z187" i="72"/>
  <c r="Y187" i="72"/>
  <c r="X187" i="72"/>
  <c r="W187" i="72"/>
  <c r="V187" i="72"/>
  <c r="U187" i="72"/>
  <c r="T187" i="72"/>
  <c r="S187" i="72"/>
  <c r="R187" i="72"/>
  <c r="Q187" i="72"/>
  <c r="P187" i="72"/>
  <c r="O187" i="72"/>
  <c r="N187" i="72"/>
  <c r="M187" i="72"/>
  <c r="L187" i="72"/>
  <c r="K187" i="72"/>
  <c r="J187" i="72"/>
  <c r="I187" i="72"/>
  <c r="H187" i="72"/>
  <c r="G187" i="72"/>
  <c r="F187" i="72"/>
  <c r="E187" i="72"/>
  <c r="AI186" i="72"/>
  <c r="AJ186" i="72" s="1"/>
  <c r="AK186" i="72" s="1"/>
  <c r="AL186" i="72" s="1"/>
  <c r="AM186" i="72" s="1"/>
  <c r="AN186" i="72" s="1"/>
  <c r="AO186" i="72" s="1"/>
  <c r="AP186" i="72" s="1"/>
  <c r="AQ186" i="72" s="1"/>
  <c r="AR186" i="72" s="1"/>
  <c r="AS186" i="72" s="1"/>
  <c r="AT186" i="72" s="1"/>
  <c r="AU186" i="72" s="1"/>
  <c r="AV186" i="72" s="1"/>
  <c r="AW186" i="72" s="1"/>
  <c r="AX186" i="72" s="1"/>
  <c r="AY186" i="72" s="1"/>
  <c r="AZ186" i="72" s="1"/>
  <c r="BA186" i="72" s="1"/>
  <c r="BB186" i="72" s="1"/>
  <c r="AH186" i="72"/>
  <c r="AG186" i="72"/>
  <c r="AF186" i="72"/>
  <c r="AE186" i="72"/>
  <c r="AD186" i="72"/>
  <c r="AC186" i="72"/>
  <c r="AB186" i="72"/>
  <c r="AA186" i="72"/>
  <c r="Z186" i="72"/>
  <c r="Y186" i="72"/>
  <c r="X186" i="72"/>
  <c r="W186" i="72"/>
  <c r="V186" i="72"/>
  <c r="U186" i="72"/>
  <c r="T186" i="72"/>
  <c r="S186" i="72"/>
  <c r="R186" i="72"/>
  <c r="Q186" i="72"/>
  <c r="P186" i="72"/>
  <c r="O186" i="72"/>
  <c r="N186" i="72"/>
  <c r="M186" i="72"/>
  <c r="L186" i="72"/>
  <c r="K186" i="72"/>
  <c r="J186" i="72"/>
  <c r="I186" i="72"/>
  <c r="H186" i="72"/>
  <c r="G186" i="72"/>
  <c r="F186" i="72"/>
  <c r="E186" i="72"/>
  <c r="AI187" i="71"/>
  <c r="AJ187" i="71" s="1"/>
  <c r="AK187" i="71" s="1"/>
  <c r="AL187" i="71" s="1"/>
  <c r="AM187" i="71" s="1"/>
  <c r="AN187" i="71" s="1"/>
  <c r="AO187" i="71" s="1"/>
  <c r="AP187" i="71" s="1"/>
  <c r="AQ187" i="71" s="1"/>
  <c r="AR187" i="71" s="1"/>
  <c r="AS187" i="71" s="1"/>
  <c r="AT187" i="71" s="1"/>
  <c r="AU187" i="71" s="1"/>
  <c r="AV187" i="71" s="1"/>
  <c r="AW187" i="71" s="1"/>
  <c r="AX187" i="71" s="1"/>
  <c r="AY187" i="71" s="1"/>
  <c r="AZ187" i="71" s="1"/>
  <c r="BA187" i="71" s="1"/>
  <c r="BB187" i="71" s="1"/>
  <c r="AH187" i="71"/>
  <c r="AG187" i="71"/>
  <c r="AF187" i="71"/>
  <c r="AE187" i="71"/>
  <c r="AD187" i="71"/>
  <c r="AC187" i="71"/>
  <c r="AB187" i="71"/>
  <c r="AA187" i="71"/>
  <c r="Z187" i="71"/>
  <c r="Y187" i="71"/>
  <c r="X187" i="71"/>
  <c r="W187" i="71"/>
  <c r="V187" i="71"/>
  <c r="U187" i="71"/>
  <c r="T187" i="71"/>
  <c r="S187" i="71"/>
  <c r="R187" i="71"/>
  <c r="Q187" i="71"/>
  <c r="P187" i="71"/>
  <c r="O187" i="71"/>
  <c r="N187" i="71"/>
  <c r="M187" i="71"/>
  <c r="L187" i="71"/>
  <c r="K187" i="71"/>
  <c r="J187" i="71"/>
  <c r="I187" i="71"/>
  <c r="H187" i="71"/>
  <c r="G187" i="71"/>
  <c r="F187" i="71"/>
  <c r="E187" i="71"/>
  <c r="AI186" i="71"/>
  <c r="AJ186" i="71" s="1"/>
  <c r="AK186" i="71" s="1"/>
  <c r="AL186" i="71" s="1"/>
  <c r="AM186" i="71" s="1"/>
  <c r="AN186" i="71" s="1"/>
  <c r="AO186" i="71" s="1"/>
  <c r="AP186" i="71" s="1"/>
  <c r="AQ186" i="71" s="1"/>
  <c r="AR186" i="71" s="1"/>
  <c r="AS186" i="71" s="1"/>
  <c r="AT186" i="71" s="1"/>
  <c r="AU186" i="71" s="1"/>
  <c r="AV186" i="71" s="1"/>
  <c r="AW186" i="71" s="1"/>
  <c r="AX186" i="71" s="1"/>
  <c r="AY186" i="71" s="1"/>
  <c r="AZ186" i="71" s="1"/>
  <c r="BA186" i="71" s="1"/>
  <c r="BB186" i="71" s="1"/>
  <c r="AH186" i="71"/>
  <c r="AG186" i="71"/>
  <c r="AF186" i="71"/>
  <c r="AE186" i="71"/>
  <c r="AD186" i="71"/>
  <c r="AC186" i="71"/>
  <c r="AB186" i="71"/>
  <c r="AA186" i="71"/>
  <c r="Z186" i="71"/>
  <c r="Y186" i="71"/>
  <c r="X186" i="71"/>
  <c r="W186" i="71"/>
  <c r="V186" i="71"/>
  <c r="U186" i="71"/>
  <c r="T186" i="71"/>
  <c r="S186" i="71"/>
  <c r="R186" i="71"/>
  <c r="Q186" i="71"/>
  <c r="P186" i="71"/>
  <c r="O186" i="71"/>
  <c r="N186" i="71"/>
  <c r="M186" i="71"/>
  <c r="L186" i="71"/>
  <c r="K186" i="71"/>
  <c r="J186" i="71"/>
  <c r="I186" i="71"/>
  <c r="H186" i="71"/>
  <c r="G186" i="71"/>
  <c r="F186" i="71"/>
  <c r="E186" i="71"/>
  <c r="AI187" i="70"/>
  <c r="AJ187" i="70" s="1"/>
  <c r="AK187" i="70" s="1"/>
  <c r="AL187" i="70" s="1"/>
  <c r="AM187" i="70" s="1"/>
  <c r="AN187" i="70" s="1"/>
  <c r="AO187" i="70" s="1"/>
  <c r="AP187" i="70" s="1"/>
  <c r="AQ187" i="70" s="1"/>
  <c r="AR187" i="70" s="1"/>
  <c r="AS187" i="70" s="1"/>
  <c r="AT187" i="70" s="1"/>
  <c r="AU187" i="70" s="1"/>
  <c r="AV187" i="70" s="1"/>
  <c r="AW187" i="70" s="1"/>
  <c r="AX187" i="70" s="1"/>
  <c r="AY187" i="70" s="1"/>
  <c r="AZ187" i="70" s="1"/>
  <c r="BA187" i="70" s="1"/>
  <c r="BB187" i="70" s="1"/>
  <c r="AH187" i="70"/>
  <c r="AG187" i="70"/>
  <c r="AF187" i="70"/>
  <c r="AE187" i="70"/>
  <c r="AD187" i="70"/>
  <c r="AC187" i="70"/>
  <c r="AB187" i="70"/>
  <c r="AA187" i="70"/>
  <c r="Z187" i="70"/>
  <c r="Y187" i="70"/>
  <c r="X187" i="70"/>
  <c r="W187" i="70"/>
  <c r="V187" i="70"/>
  <c r="U187" i="70"/>
  <c r="T187" i="70"/>
  <c r="S187" i="70"/>
  <c r="R187" i="70"/>
  <c r="Q187" i="70"/>
  <c r="P187" i="70"/>
  <c r="O187" i="70"/>
  <c r="N187" i="70"/>
  <c r="M187" i="70"/>
  <c r="L187" i="70"/>
  <c r="K187" i="70"/>
  <c r="J187" i="70"/>
  <c r="I187" i="70"/>
  <c r="H187" i="70"/>
  <c r="G187" i="70"/>
  <c r="F187" i="70"/>
  <c r="E187" i="70"/>
  <c r="AJ186" i="70"/>
  <c r="AK186" i="70" s="1"/>
  <c r="AL186" i="70" s="1"/>
  <c r="AM186" i="70" s="1"/>
  <c r="AN186" i="70" s="1"/>
  <c r="AO186" i="70" s="1"/>
  <c r="AP186" i="70" s="1"/>
  <c r="AQ186" i="70" s="1"/>
  <c r="AR186" i="70" s="1"/>
  <c r="AS186" i="70" s="1"/>
  <c r="AT186" i="70" s="1"/>
  <c r="AU186" i="70" s="1"/>
  <c r="AV186" i="70" s="1"/>
  <c r="AW186" i="70" s="1"/>
  <c r="AX186" i="70" s="1"/>
  <c r="AY186" i="70" s="1"/>
  <c r="AZ186" i="70" s="1"/>
  <c r="BA186" i="70" s="1"/>
  <c r="BB186" i="70" s="1"/>
  <c r="AI186" i="70"/>
  <c r="AH186" i="70"/>
  <c r="AG186" i="70"/>
  <c r="AF186" i="70"/>
  <c r="AE186" i="70"/>
  <c r="AD186" i="70"/>
  <c r="AC186" i="70"/>
  <c r="AB186" i="70"/>
  <c r="AA186" i="70"/>
  <c r="Z186" i="70"/>
  <c r="Y186" i="70"/>
  <c r="X186" i="70"/>
  <c r="W186" i="70"/>
  <c r="V186" i="70"/>
  <c r="U186" i="70"/>
  <c r="T186" i="70"/>
  <c r="S186" i="70"/>
  <c r="R186" i="70"/>
  <c r="Q186" i="70"/>
  <c r="P186" i="70"/>
  <c r="O186" i="70"/>
  <c r="N186" i="70"/>
  <c r="M186" i="70"/>
  <c r="L186" i="70"/>
  <c r="K186" i="70"/>
  <c r="J186" i="70"/>
  <c r="I186" i="70"/>
  <c r="H186" i="70"/>
  <c r="G186" i="70"/>
  <c r="F186" i="70"/>
  <c r="E186" i="70"/>
  <c r="AI187" i="69"/>
  <c r="AJ187" i="69" s="1"/>
  <c r="AK187" i="69" s="1"/>
  <c r="AL187" i="69" s="1"/>
  <c r="AM187" i="69" s="1"/>
  <c r="AN187" i="69" s="1"/>
  <c r="AO187" i="69" s="1"/>
  <c r="AP187" i="69" s="1"/>
  <c r="AQ187" i="69" s="1"/>
  <c r="AR187" i="69" s="1"/>
  <c r="AS187" i="69" s="1"/>
  <c r="AT187" i="69" s="1"/>
  <c r="AU187" i="69" s="1"/>
  <c r="AV187" i="69" s="1"/>
  <c r="AW187" i="69" s="1"/>
  <c r="AX187" i="69" s="1"/>
  <c r="AY187" i="69" s="1"/>
  <c r="AZ187" i="69" s="1"/>
  <c r="BA187" i="69" s="1"/>
  <c r="BB187" i="69" s="1"/>
  <c r="AH187" i="69"/>
  <c r="AG187" i="69"/>
  <c r="AF187" i="69"/>
  <c r="AE187" i="69"/>
  <c r="AD187" i="69"/>
  <c r="AC187" i="69"/>
  <c r="AB187" i="69"/>
  <c r="AA187" i="69"/>
  <c r="Z187" i="69"/>
  <c r="Y187" i="69"/>
  <c r="X187" i="69"/>
  <c r="W187" i="69"/>
  <c r="V187" i="69"/>
  <c r="U187" i="69"/>
  <c r="T187" i="69"/>
  <c r="S187" i="69"/>
  <c r="R187" i="69"/>
  <c r="Q187" i="69"/>
  <c r="P187" i="69"/>
  <c r="O187" i="69"/>
  <c r="N187" i="69"/>
  <c r="M187" i="69"/>
  <c r="L187" i="69"/>
  <c r="K187" i="69"/>
  <c r="J187" i="69"/>
  <c r="I187" i="69"/>
  <c r="H187" i="69"/>
  <c r="G187" i="69"/>
  <c r="F187" i="69"/>
  <c r="E187" i="69"/>
  <c r="AI186" i="69"/>
  <c r="AJ186" i="69" s="1"/>
  <c r="AK186" i="69" s="1"/>
  <c r="AL186" i="69" s="1"/>
  <c r="AM186" i="69" s="1"/>
  <c r="AN186" i="69" s="1"/>
  <c r="AO186" i="69" s="1"/>
  <c r="AP186" i="69" s="1"/>
  <c r="AQ186" i="69" s="1"/>
  <c r="AR186" i="69" s="1"/>
  <c r="AS186" i="69" s="1"/>
  <c r="AT186" i="69" s="1"/>
  <c r="AU186" i="69" s="1"/>
  <c r="AV186" i="69" s="1"/>
  <c r="AW186" i="69" s="1"/>
  <c r="AX186" i="69" s="1"/>
  <c r="AY186" i="69" s="1"/>
  <c r="AZ186" i="69" s="1"/>
  <c r="BA186" i="69" s="1"/>
  <c r="BB186" i="69" s="1"/>
  <c r="AH186" i="69"/>
  <c r="AG186" i="69"/>
  <c r="AF186" i="69"/>
  <c r="AE186" i="69"/>
  <c r="AD186" i="69"/>
  <c r="AC186" i="69"/>
  <c r="AB186" i="69"/>
  <c r="AA186" i="69"/>
  <c r="Z186" i="69"/>
  <c r="Y186" i="69"/>
  <c r="X186" i="69"/>
  <c r="W186" i="69"/>
  <c r="V186" i="69"/>
  <c r="U186" i="69"/>
  <c r="T186" i="69"/>
  <c r="S186" i="69"/>
  <c r="R186" i="69"/>
  <c r="Q186" i="69"/>
  <c r="P186" i="69"/>
  <c r="O186" i="69"/>
  <c r="N186" i="69"/>
  <c r="M186" i="69"/>
  <c r="L186" i="69"/>
  <c r="K186" i="69"/>
  <c r="J186" i="69"/>
  <c r="I186" i="69"/>
  <c r="H186" i="69"/>
  <c r="G186" i="69"/>
  <c r="F186" i="69"/>
  <c r="E186" i="69"/>
  <c r="AI187" i="68"/>
  <c r="AJ187" i="68" s="1"/>
  <c r="AK187" i="68" s="1"/>
  <c r="AL187" i="68" s="1"/>
  <c r="AM187" i="68" s="1"/>
  <c r="AN187" i="68" s="1"/>
  <c r="AO187" i="68" s="1"/>
  <c r="AP187" i="68" s="1"/>
  <c r="AQ187" i="68" s="1"/>
  <c r="AR187" i="68" s="1"/>
  <c r="AS187" i="68" s="1"/>
  <c r="AT187" i="68" s="1"/>
  <c r="AU187" i="68" s="1"/>
  <c r="AV187" i="68" s="1"/>
  <c r="AW187" i="68" s="1"/>
  <c r="AX187" i="68" s="1"/>
  <c r="AY187" i="68" s="1"/>
  <c r="AZ187" i="68" s="1"/>
  <c r="BA187" i="68" s="1"/>
  <c r="BB187" i="68" s="1"/>
  <c r="AH187" i="68"/>
  <c r="AG187" i="68"/>
  <c r="AF187" i="68"/>
  <c r="AE187" i="68"/>
  <c r="AD187" i="68"/>
  <c r="AC187" i="68"/>
  <c r="AB187" i="68"/>
  <c r="AA187" i="68"/>
  <c r="Z187" i="68"/>
  <c r="Y187" i="68"/>
  <c r="X187" i="68"/>
  <c r="W187" i="68"/>
  <c r="V187" i="68"/>
  <c r="U187" i="68"/>
  <c r="T187" i="68"/>
  <c r="S187" i="68"/>
  <c r="R187" i="68"/>
  <c r="Q187" i="68"/>
  <c r="P187" i="68"/>
  <c r="O187" i="68"/>
  <c r="N187" i="68"/>
  <c r="M187" i="68"/>
  <c r="L187" i="68"/>
  <c r="K187" i="68"/>
  <c r="J187" i="68"/>
  <c r="I187" i="68"/>
  <c r="H187" i="68"/>
  <c r="G187" i="68"/>
  <c r="F187" i="68"/>
  <c r="E187" i="68"/>
  <c r="AI186" i="68"/>
  <c r="AJ186" i="68" s="1"/>
  <c r="AK186" i="68" s="1"/>
  <c r="AL186" i="68" s="1"/>
  <c r="AM186" i="68" s="1"/>
  <c r="AN186" i="68" s="1"/>
  <c r="AO186" i="68" s="1"/>
  <c r="AP186" i="68" s="1"/>
  <c r="AQ186" i="68" s="1"/>
  <c r="AR186" i="68" s="1"/>
  <c r="AS186" i="68" s="1"/>
  <c r="AT186" i="68" s="1"/>
  <c r="AU186" i="68" s="1"/>
  <c r="AV186" i="68" s="1"/>
  <c r="AW186" i="68" s="1"/>
  <c r="AX186" i="68" s="1"/>
  <c r="AY186" i="68" s="1"/>
  <c r="AZ186" i="68" s="1"/>
  <c r="BA186" i="68" s="1"/>
  <c r="BB186" i="68" s="1"/>
  <c r="AH186" i="68"/>
  <c r="AG186" i="68"/>
  <c r="AF186" i="68"/>
  <c r="AE186" i="68"/>
  <c r="AD186" i="68"/>
  <c r="AC186" i="68"/>
  <c r="AB186" i="68"/>
  <c r="AA186" i="68"/>
  <c r="Z186" i="68"/>
  <c r="Y186" i="68"/>
  <c r="X186" i="68"/>
  <c r="W186" i="68"/>
  <c r="V186" i="68"/>
  <c r="U186" i="68"/>
  <c r="T186" i="68"/>
  <c r="S186" i="68"/>
  <c r="R186" i="68"/>
  <c r="Q186" i="68"/>
  <c r="P186" i="68"/>
  <c r="O186" i="68"/>
  <c r="N186" i="68"/>
  <c r="M186" i="68"/>
  <c r="L186" i="68"/>
  <c r="K186" i="68"/>
  <c r="J186" i="68"/>
  <c r="I186" i="68"/>
  <c r="H186" i="68"/>
  <c r="G186" i="68"/>
  <c r="F186" i="68"/>
  <c r="E186" i="68"/>
  <c r="AJ187" i="67"/>
  <c r="AK187" i="67" s="1"/>
  <c r="AL187" i="67" s="1"/>
  <c r="AM187" i="67" s="1"/>
  <c r="AN187" i="67" s="1"/>
  <c r="AO187" i="67" s="1"/>
  <c r="AP187" i="67" s="1"/>
  <c r="AQ187" i="67" s="1"/>
  <c r="AR187" i="67" s="1"/>
  <c r="AS187" i="67" s="1"/>
  <c r="AT187" i="67" s="1"/>
  <c r="AU187" i="67" s="1"/>
  <c r="AV187" i="67" s="1"/>
  <c r="AW187" i="67" s="1"/>
  <c r="AX187" i="67" s="1"/>
  <c r="AY187" i="67" s="1"/>
  <c r="AZ187" i="67" s="1"/>
  <c r="BA187" i="67" s="1"/>
  <c r="BB187" i="67" s="1"/>
  <c r="AI187" i="67"/>
  <c r="AH187" i="67"/>
  <c r="AG187" i="67"/>
  <c r="AF187" i="67"/>
  <c r="AE187" i="67"/>
  <c r="AD187" i="67"/>
  <c r="AC187" i="67"/>
  <c r="AB187" i="67"/>
  <c r="AA187" i="67"/>
  <c r="Z187" i="67"/>
  <c r="Y187" i="67"/>
  <c r="X187" i="67"/>
  <c r="W187" i="67"/>
  <c r="V187" i="67"/>
  <c r="U187" i="67"/>
  <c r="T187" i="67"/>
  <c r="S187" i="67"/>
  <c r="R187" i="67"/>
  <c r="Q187" i="67"/>
  <c r="P187" i="67"/>
  <c r="O187" i="67"/>
  <c r="N187" i="67"/>
  <c r="M187" i="67"/>
  <c r="L187" i="67"/>
  <c r="K187" i="67"/>
  <c r="J187" i="67"/>
  <c r="I187" i="67"/>
  <c r="H187" i="67"/>
  <c r="G187" i="67"/>
  <c r="F187" i="67"/>
  <c r="E187" i="67"/>
  <c r="AI186" i="67"/>
  <c r="AJ186" i="67" s="1"/>
  <c r="AK186" i="67" s="1"/>
  <c r="AL186" i="67" s="1"/>
  <c r="AM186" i="67" s="1"/>
  <c r="AN186" i="67" s="1"/>
  <c r="AO186" i="67" s="1"/>
  <c r="AP186" i="67" s="1"/>
  <c r="AQ186" i="67" s="1"/>
  <c r="AR186" i="67" s="1"/>
  <c r="AS186" i="67" s="1"/>
  <c r="AT186" i="67" s="1"/>
  <c r="AU186" i="67" s="1"/>
  <c r="AV186" i="67" s="1"/>
  <c r="AW186" i="67" s="1"/>
  <c r="AX186" i="67" s="1"/>
  <c r="AY186" i="67" s="1"/>
  <c r="AZ186" i="67" s="1"/>
  <c r="BA186" i="67" s="1"/>
  <c r="BB186" i="67" s="1"/>
  <c r="AH186" i="67"/>
  <c r="AG186" i="67"/>
  <c r="AF186" i="67"/>
  <c r="AE186" i="67"/>
  <c r="AD186" i="67"/>
  <c r="AC186" i="67"/>
  <c r="AB186" i="67"/>
  <c r="AA186" i="67"/>
  <c r="Z186" i="67"/>
  <c r="Y186" i="67"/>
  <c r="X186" i="67"/>
  <c r="W186" i="67"/>
  <c r="V186" i="67"/>
  <c r="U186" i="67"/>
  <c r="T186" i="67"/>
  <c r="S186" i="67"/>
  <c r="R186" i="67"/>
  <c r="Q186" i="67"/>
  <c r="P186" i="67"/>
  <c r="O186" i="67"/>
  <c r="N186" i="67"/>
  <c r="M186" i="67"/>
  <c r="L186" i="67"/>
  <c r="K186" i="67"/>
  <c r="J186" i="67"/>
  <c r="I186" i="67"/>
  <c r="H186" i="67"/>
  <c r="G186" i="67"/>
  <c r="F186" i="67"/>
  <c r="E186" i="67"/>
  <c r="AI187" i="63"/>
  <c r="AJ187" i="63" s="1"/>
  <c r="AK187" i="63" s="1"/>
  <c r="AL187" i="63" s="1"/>
  <c r="AM187" i="63" s="1"/>
  <c r="AN187" i="63" s="1"/>
  <c r="AO187" i="63" s="1"/>
  <c r="AP187" i="63" s="1"/>
  <c r="AQ187" i="63" s="1"/>
  <c r="AR187" i="63" s="1"/>
  <c r="AS187" i="63" s="1"/>
  <c r="AT187" i="63" s="1"/>
  <c r="AU187" i="63" s="1"/>
  <c r="AV187" i="63" s="1"/>
  <c r="AW187" i="63" s="1"/>
  <c r="AX187" i="63" s="1"/>
  <c r="AY187" i="63" s="1"/>
  <c r="AZ187" i="63" s="1"/>
  <c r="BA187" i="63" s="1"/>
  <c r="BB187" i="63" s="1"/>
  <c r="AH187" i="63"/>
  <c r="AG187" i="63"/>
  <c r="AF187" i="63"/>
  <c r="AE187" i="63"/>
  <c r="AD187" i="63"/>
  <c r="AC187" i="63"/>
  <c r="AB187" i="63"/>
  <c r="AA187" i="63"/>
  <c r="Z187" i="63"/>
  <c r="Y187" i="63"/>
  <c r="X187" i="63"/>
  <c r="W187" i="63"/>
  <c r="V187" i="63"/>
  <c r="U187" i="63"/>
  <c r="T187" i="63"/>
  <c r="S187" i="63"/>
  <c r="R187" i="63"/>
  <c r="Q187" i="63"/>
  <c r="P187" i="63"/>
  <c r="O187" i="63"/>
  <c r="N187" i="63"/>
  <c r="M187" i="63"/>
  <c r="L187" i="63"/>
  <c r="K187" i="63"/>
  <c r="J187" i="63"/>
  <c r="I187" i="63"/>
  <c r="H187" i="63"/>
  <c r="G187" i="63"/>
  <c r="F187" i="63"/>
  <c r="E187" i="63"/>
  <c r="AI186" i="63"/>
  <c r="AJ186" i="63" s="1"/>
  <c r="AK186" i="63" s="1"/>
  <c r="AL186" i="63" s="1"/>
  <c r="AM186" i="63" s="1"/>
  <c r="AN186" i="63" s="1"/>
  <c r="AO186" i="63" s="1"/>
  <c r="AP186" i="63" s="1"/>
  <c r="AQ186" i="63" s="1"/>
  <c r="AR186" i="63" s="1"/>
  <c r="AS186" i="63" s="1"/>
  <c r="AT186" i="63" s="1"/>
  <c r="AU186" i="63" s="1"/>
  <c r="AV186" i="63" s="1"/>
  <c r="AW186" i="63" s="1"/>
  <c r="AX186" i="63" s="1"/>
  <c r="AY186" i="63" s="1"/>
  <c r="AZ186" i="63" s="1"/>
  <c r="BA186" i="63" s="1"/>
  <c r="BB186" i="63" s="1"/>
  <c r="AH186" i="63"/>
  <c r="AG186" i="63"/>
  <c r="AF186" i="63"/>
  <c r="AE186" i="63"/>
  <c r="AD186" i="63"/>
  <c r="AC186" i="63"/>
  <c r="AB186" i="63"/>
  <c r="AA186" i="63"/>
  <c r="Z186" i="63"/>
  <c r="Y186" i="63"/>
  <c r="X186" i="63"/>
  <c r="W186" i="63"/>
  <c r="V186" i="63"/>
  <c r="U186" i="63"/>
  <c r="T186" i="63"/>
  <c r="S186" i="63"/>
  <c r="R186" i="63"/>
  <c r="Q186" i="63"/>
  <c r="P186" i="63"/>
  <c r="O186" i="63"/>
  <c r="N186" i="63"/>
  <c r="M186" i="63"/>
  <c r="L186" i="63"/>
  <c r="K186" i="63"/>
  <c r="J186" i="63"/>
  <c r="I186" i="63"/>
  <c r="H186" i="63"/>
  <c r="G186" i="63"/>
  <c r="F186" i="63"/>
  <c r="K186" i="88"/>
  <c r="L186" i="88"/>
  <c r="M186" i="88"/>
  <c r="N186" i="88"/>
  <c r="O186" i="88"/>
  <c r="P186" i="88"/>
  <c r="Q186" i="88"/>
  <c r="R186" i="88"/>
  <c r="S186" i="88"/>
  <c r="T186" i="88"/>
  <c r="U186" i="88"/>
  <c r="V186" i="88"/>
  <c r="W186" i="88"/>
  <c r="X186" i="88"/>
  <c r="Y186" i="88"/>
  <c r="Z186" i="88"/>
  <c r="AA186" i="88"/>
  <c r="AB186" i="88"/>
  <c r="AC186" i="88"/>
  <c r="AD186" i="88"/>
  <c r="AE186" i="88"/>
  <c r="AF186" i="88"/>
  <c r="AG186" i="88"/>
  <c r="AH186" i="88"/>
  <c r="AI186" i="88"/>
  <c r="AJ186" i="88"/>
  <c r="AK186" i="88" s="1"/>
  <c r="AL186" i="88" s="1"/>
  <c r="AM186" i="88" s="1"/>
  <c r="AN186" i="88" s="1"/>
  <c r="AO186" i="88" s="1"/>
  <c r="AP186" i="88" s="1"/>
  <c r="AQ186" i="88" s="1"/>
  <c r="AR186" i="88" s="1"/>
  <c r="AS186" i="88" s="1"/>
  <c r="AT186" i="88" s="1"/>
  <c r="AU186" i="88" s="1"/>
  <c r="AV186" i="88" s="1"/>
  <c r="AW186" i="88" s="1"/>
  <c r="AX186" i="88" s="1"/>
  <c r="AY186" i="88" s="1"/>
  <c r="AZ186" i="88" s="1"/>
  <c r="BA186" i="88" s="1"/>
  <c r="BB186" i="88" s="1"/>
  <c r="K187" i="88"/>
  <c r="L187" i="88"/>
  <c r="M187" i="88"/>
  <c r="N187" i="88"/>
  <c r="O187" i="88"/>
  <c r="P187" i="88"/>
  <c r="Q187" i="88"/>
  <c r="R187" i="88"/>
  <c r="S187" i="88"/>
  <c r="T187" i="88"/>
  <c r="U187" i="88"/>
  <c r="V187" i="88"/>
  <c r="W187" i="88"/>
  <c r="X187" i="88"/>
  <c r="Y187" i="88"/>
  <c r="Z187" i="88"/>
  <c r="AA187" i="88"/>
  <c r="AB187" i="88"/>
  <c r="AC187" i="88"/>
  <c r="AD187" i="88"/>
  <c r="AE187" i="88"/>
  <c r="AF187" i="88"/>
  <c r="AG187" i="88"/>
  <c r="AH187" i="88"/>
  <c r="AI187" i="88"/>
  <c r="AJ187" i="88" s="1"/>
  <c r="AK187" i="88" s="1"/>
  <c r="AL187" i="88" s="1"/>
  <c r="AM187" i="88" s="1"/>
  <c r="AN187" i="88" s="1"/>
  <c r="AO187" i="88" s="1"/>
  <c r="AP187" i="88" s="1"/>
  <c r="AQ187" i="88" s="1"/>
  <c r="AR187" i="88" s="1"/>
  <c r="AS187" i="88" s="1"/>
  <c r="AT187" i="88" s="1"/>
  <c r="AU187" i="88" s="1"/>
  <c r="AV187" i="88" s="1"/>
  <c r="AW187" i="88" s="1"/>
  <c r="AX187" i="88" s="1"/>
  <c r="AY187" i="88" s="1"/>
  <c r="AZ187" i="88" s="1"/>
  <c r="BA187" i="88" s="1"/>
  <c r="BB187" i="88" s="1"/>
  <c r="J186" i="88"/>
  <c r="J187" i="88"/>
  <c r="F186" i="88"/>
  <c r="G186" i="88"/>
  <c r="H186" i="88"/>
  <c r="I186" i="88"/>
  <c r="F187" i="88"/>
  <c r="G187" i="88"/>
  <c r="H187" i="88"/>
  <c r="I187" i="88"/>
  <c r="E187" i="88"/>
  <c r="E186" i="88"/>
  <c r="AZ75" i="75" l="1"/>
  <c r="BA75" i="75"/>
  <c r="BB75" i="75"/>
  <c r="AZ75" i="74"/>
  <c r="BA75" i="74"/>
  <c r="BB75" i="74"/>
  <c r="AZ75" i="73"/>
  <c r="BA75" i="73"/>
  <c r="BB75" i="73"/>
  <c r="AZ75" i="72"/>
  <c r="BA75" i="72"/>
  <c r="BB75" i="72"/>
  <c r="AZ75" i="71"/>
  <c r="BA75" i="71"/>
  <c r="BB75" i="71"/>
  <c r="AZ75" i="70"/>
  <c r="BA75" i="70"/>
  <c r="BB75" i="70"/>
  <c r="AZ75" i="69"/>
  <c r="BA75" i="69"/>
  <c r="BB75" i="69"/>
  <c r="AB52" i="81"/>
  <c r="AF52" i="81" s="1"/>
  <c r="AJ52" i="81" s="1"/>
  <c r="AN52" i="81" s="1"/>
  <c r="AR52" i="81" s="1"/>
  <c r="AV52" i="81" s="1"/>
  <c r="Z52" i="81"/>
  <c r="AD52" i="81" s="1"/>
  <c r="AH52" i="81" s="1"/>
  <c r="AL52" i="81" s="1"/>
  <c r="AP52" i="81" s="1"/>
  <c r="AT52" i="81" s="1"/>
  <c r="AX52" i="81" s="1"/>
  <c r="Y52" i="81"/>
  <c r="AC52" i="81" s="1"/>
  <c r="AG52" i="81" s="1"/>
  <c r="AK52" i="81" s="1"/>
  <c r="AO52" i="81" s="1"/>
  <c r="AS52" i="81" s="1"/>
  <c r="AW52" i="81" s="1"/>
  <c r="X52" i="81"/>
  <c r="W52" i="81"/>
  <c r="AA52" i="81" s="1"/>
  <c r="AE52" i="81" s="1"/>
  <c r="AI52" i="81" s="1"/>
  <c r="AM52" i="81" s="1"/>
  <c r="AQ52" i="81" s="1"/>
  <c r="AU52" i="81" s="1"/>
  <c r="AY52" i="81" s="1"/>
  <c r="U52" i="81"/>
  <c r="T52" i="81"/>
  <c r="S52" i="81"/>
  <c r="R52" i="81"/>
  <c r="P52" i="81"/>
  <c r="O52" i="81"/>
  <c r="N52" i="81"/>
  <c r="M52" i="81"/>
  <c r="K52" i="81"/>
  <c r="J52" i="81"/>
  <c r="I52" i="81"/>
  <c r="H52" i="81"/>
  <c r="F52" i="81"/>
  <c r="E52" i="81"/>
  <c r="D52" i="81"/>
  <c r="C52" i="81"/>
  <c r="BB82" i="75"/>
  <c r="BB83" i="75" s="1"/>
  <c r="AU82" i="75"/>
  <c r="AU83" i="75" s="1"/>
  <c r="AT82" i="75"/>
  <c r="AT83" i="75" s="1"/>
  <c r="AM82" i="75"/>
  <c r="AM83" i="75" s="1"/>
  <c r="AL82" i="75"/>
  <c r="AL83" i="75" s="1"/>
  <c r="AE82" i="75"/>
  <c r="AE83" i="75" s="1"/>
  <c r="AD82" i="75"/>
  <c r="AD83" i="75" s="1"/>
  <c r="BA82" i="75"/>
  <c r="BA83" i="75" s="1"/>
  <c r="AZ82" i="75"/>
  <c r="AZ83" i="75" s="1"/>
  <c r="AY82" i="75"/>
  <c r="AY83" i="75" s="1"/>
  <c r="AX82" i="75"/>
  <c r="AX83" i="75" s="1"/>
  <c r="AW82" i="75"/>
  <c r="AW83" i="75" s="1"/>
  <c r="AV82" i="75"/>
  <c r="AV83" i="75" s="1"/>
  <c r="AS82" i="75"/>
  <c r="AS83" i="75" s="1"/>
  <c r="AR82" i="75"/>
  <c r="AR83" i="75" s="1"/>
  <c r="AQ82" i="75"/>
  <c r="AQ83" i="75" s="1"/>
  <c r="AP82" i="75"/>
  <c r="AP83" i="75" s="1"/>
  <c r="AO82" i="75"/>
  <c r="AO83" i="75" s="1"/>
  <c r="AN82" i="75"/>
  <c r="AN83" i="75" s="1"/>
  <c r="AK82" i="75"/>
  <c r="AK83" i="75" s="1"/>
  <c r="AJ82" i="75"/>
  <c r="AJ83" i="75" s="1"/>
  <c r="AI82" i="75"/>
  <c r="AI83" i="75" s="1"/>
  <c r="AH82" i="75"/>
  <c r="AH83" i="75" s="1"/>
  <c r="AG82" i="75"/>
  <c r="AG83" i="75" s="1"/>
  <c r="AF82" i="75"/>
  <c r="AF83" i="75" s="1"/>
  <c r="AC82" i="75"/>
  <c r="AC83" i="75" s="1"/>
  <c r="AB82" i="75"/>
  <c r="AB83" i="75" s="1"/>
  <c r="AA81" i="75"/>
  <c r="AA82" i="75" s="1"/>
  <c r="BB106" i="75" s="1"/>
  <c r="Z81" i="75"/>
  <c r="Z82" i="75" s="1"/>
  <c r="AS105" i="75" s="1"/>
  <c r="Y81" i="75"/>
  <c r="Y82" i="75" s="1"/>
  <c r="AW104" i="75" s="1"/>
  <c r="X81" i="75"/>
  <c r="X82" i="75" s="1"/>
  <c r="BB103" i="75" s="1"/>
  <c r="W81" i="75"/>
  <c r="W82" i="75" s="1"/>
  <c r="V81" i="75"/>
  <c r="V82" i="75" s="1"/>
  <c r="U81" i="75"/>
  <c r="U82" i="75" s="1"/>
  <c r="AY100" i="75" s="1"/>
  <c r="T81" i="75"/>
  <c r="T82" i="75" s="1"/>
  <c r="AV99" i="75" s="1"/>
  <c r="S81" i="75"/>
  <c r="S82" i="75" s="1"/>
  <c r="AT98" i="75" s="1"/>
  <c r="R81" i="75"/>
  <c r="R82" i="75" s="1"/>
  <c r="AS97" i="75" s="1"/>
  <c r="Q81" i="75"/>
  <c r="Q82" i="75" s="1"/>
  <c r="AS96" i="75" s="1"/>
  <c r="P81" i="75"/>
  <c r="P82" i="75" s="1"/>
  <c r="AT95" i="75" s="1"/>
  <c r="O81" i="75"/>
  <c r="O82" i="75" s="1"/>
  <c r="N81" i="75"/>
  <c r="N82" i="75" s="1"/>
  <c r="M81" i="75"/>
  <c r="M82" i="75" s="1"/>
  <c r="AQ92" i="75" s="1"/>
  <c r="L81" i="75"/>
  <c r="L82" i="75" s="1"/>
  <c r="AV91" i="75" s="1"/>
  <c r="K81" i="75"/>
  <c r="K82" i="75" s="1"/>
  <c r="BB90" i="75" s="1"/>
  <c r="J81" i="75"/>
  <c r="J82" i="75" s="1"/>
  <c r="AW89" i="75" s="1"/>
  <c r="I81" i="75"/>
  <c r="I82" i="75" s="1"/>
  <c r="AS88" i="75" s="1"/>
  <c r="H81" i="75"/>
  <c r="H82" i="75" s="1"/>
  <c r="BB87" i="75" s="1"/>
  <c r="G81" i="75"/>
  <c r="G82" i="75" s="1"/>
  <c r="AZ86" i="75" s="1"/>
  <c r="F81" i="75"/>
  <c r="F82" i="75" s="1"/>
  <c r="E81" i="75"/>
  <c r="E82" i="75" s="1"/>
  <c r="AY84" i="75" s="1"/>
  <c r="AW83" i="74"/>
  <c r="AV83" i="74"/>
  <c r="AY82" i="74"/>
  <c r="AY83" i="74" s="1"/>
  <c r="AX82" i="74"/>
  <c r="AX83" i="74" s="1"/>
  <c r="AW82" i="74"/>
  <c r="AV82" i="74"/>
  <c r="AQ82" i="74"/>
  <c r="AQ83" i="74" s="1"/>
  <c r="AP82" i="74"/>
  <c r="AP83" i="74" s="1"/>
  <c r="AO82" i="74"/>
  <c r="AO83" i="74" s="1"/>
  <c r="AN82" i="74"/>
  <c r="AN83" i="74" s="1"/>
  <c r="AI82" i="74"/>
  <c r="AI83" i="74" s="1"/>
  <c r="AH82" i="74"/>
  <c r="AH83" i="74" s="1"/>
  <c r="AG82" i="74"/>
  <c r="AG83" i="74" s="1"/>
  <c r="AF82" i="74"/>
  <c r="AF83" i="74" s="1"/>
  <c r="BB82" i="74"/>
  <c r="BB83" i="74" s="1"/>
  <c r="BA82" i="74"/>
  <c r="BA83" i="74" s="1"/>
  <c r="AZ82" i="74"/>
  <c r="AZ83" i="74" s="1"/>
  <c r="AU82" i="74"/>
  <c r="AU83" i="74" s="1"/>
  <c r="AT82" i="74"/>
  <c r="AT83" i="74" s="1"/>
  <c r="AS82" i="74"/>
  <c r="AS83" i="74" s="1"/>
  <c r="AR82" i="74"/>
  <c r="AR83" i="74" s="1"/>
  <c r="AM82" i="74"/>
  <c r="AM83" i="74" s="1"/>
  <c r="AL82" i="74"/>
  <c r="AL83" i="74" s="1"/>
  <c r="AK82" i="74"/>
  <c r="AK83" i="74" s="1"/>
  <c r="AJ82" i="74"/>
  <c r="AJ83" i="74" s="1"/>
  <c r="AE82" i="74"/>
  <c r="AE83" i="74" s="1"/>
  <c r="AD82" i="74"/>
  <c r="AD83" i="74" s="1"/>
  <c r="AC82" i="74"/>
  <c r="AC83" i="74" s="1"/>
  <c r="AB82" i="74"/>
  <c r="AB83" i="74" s="1"/>
  <c r="AA81" i="74"/>
  <c r="AA82" i="74" s="1"/>
  <c r="Z81" i="74"/>
  <c r="Z82" i="74" s="1"/>
  <c r="Y81" i="74"/>
  <c r="Y82" i="74" s="1"/>
  <c r="X81" i="74"/>
  <c r="X82" i="74" s="1"/>
  <c r="W81" i="74"/>
  <c r="W82" i="74" s="1"/>
  <c r="AT102" i="74" s="1"/>
  <c r="V81" i="74"/>
  <c r="V82" i="74" s="1"/>
  <c r="BA101" i="74" s="1"/>
  <c r="U81" i="74"/>
  <c r="U82" i="74" s="1"/>
  <c r="AW100" i="74" s="1"/>
  <c r="T81" i="74"/>
  <c r="T82" i="74" s="1"/>
  <c r="AT99" i="74" s="1"/>
  <c r="S81" i="74"/>
  <c r="S82" i="74" s="1"/>
  <c r="R81" i="74"/>
  <c r="R82" i="74" s="1"/>
  <c r="V97" i="74" s="1"/>
  <c r="Q81" i="74"/>
  <c r="Q82" i="74" s="1"/>
  <c r="AT96" i="74" s="1"/>
  <c r="P81" i="74"/>
  <c r="P82" i="74" s="1"/>
  <c r="O81" i="74"/>
  <c r="O82" i="74" s="1"/>
  <c r="Y94" i="74" s="1"/>
  <c r="N81" i="74"/>
  <c r="N82" i="74" s="1"/>
  <c r="AW93" i="74" s="1"/>
  <c r="M81" i="74"/>
  <c r="M82" i="74" s="1"/>
  <c r="BA92" i="74" s="1"/>
  <c r="L81" i="74"/>
  <c r="L82" i="74" s="1"/>
  <c r="AT91" i="74" s="1"/>
  <c r="K81" i="74"/>
  <c r="K82" i="74" s="1"/>
  <c r="J81" i="74"/>
  <c r="J82" i="74" s="1"/>
  <c r="Z89" i="74" s="1"/>
  <c r="I81" i="74"/>
  <c r="I82" i="74" s="1"/>
  <c r="AH88" i="74" s="1"/>
  <c r="H81" i="74"/>
  <c r="H82" i="74" s="1"/>
  <c r="G81" i="74"/>
  <c r="G82" i="74" s="1"/>
  <c r="AX86" i="74" s="1"/>
  <c r="F81" i="74"/>
  <c r="F82" i="74" s="1"/>
  <c r="AQ85" i="74" s="1"/>
  <c r="E81" i="74"/>
  <c r="E82" i="74" s="1"/>
  <c r="AW84" i="74" s="1"/>
  <c r="AX82" i="73"/>
  <c r="AX83" i="73" s="1"/>
  <c r="AP82" i="73"/>
  <c r="AP83" i="73" s="1"/>
  <c r="AH82" i="73"/>
  <c r="AH83" i="73" s="1"/>
  <c r="BB82" i="73"/>
  <c r="BB83" i="73" s="1"/>
  <c r="BA82" i="73"/>
  <c r="BA83" i="73" s="1"/>
  <c r="AZ82" i="73"/>
  <c r="AZ83" i="73" s="1"/>
  <c r="AY82" i="73"/>
  <c r="AY83" i="73" s="1"/>
  <c r="AW82" i="73"/>
  <c r="AW83" i="73" s="1"/>
  <c r="AV82" i="73"/>
  <c r="AV83" i="73" s="1"/>
  <c r="AU82" i="73"/>
  <c r="AU83" i="73" s="1"/>
  <c r="AT82" i="73"/>
  <c r="AT83" i="73" s="1"/>
  <c r="AS82" i="73"/>
  <c r="AS83" i="73" s="1"/>
  <c r="AR82" i="73"/>
  <c r="AR83" i="73" s="1"/>
  <c r="AQ82" i="73"/>
  <c r="AQ83" i="73" s="1"/>
  <c r="AO82" i="73"/>
  <c r="AO83" i="73" s="1"/>
  <c r="AN82" i="73"/>
  <c r="AN83" i="73" s="1"/>
  <c r="AM82" i="73"/>
  <c r="AM83" i="73" s="1"/>
  <c r="AL82" i="73"/>
  <c r="AL83" i="73" s="1"/>
  <c r="AK82" i="73"/>
  <c r="AK83" i="73" s="1"/>
  <c r="AJ82" i="73"/>
  <c r="AJ83" i="73" s="1"/>
  <c r="AI82" i="73"/>
  <c r="AI83" i="73" s="1"/>
  <c r="AG82" i="73"/>
  <c r="AG83" i="73" s="1"/>
  <c r="AF82" i="73"/>
  <c r="AF83" i="73" s="1"/>
  <c r="AE82" i="73"/>
  <c r="AE83" i="73" s="1"/>
  <c r="AD82" i="73"/>
  <c r="AD83" i="73" s="1"/>
  <c r="AC82" i="73"/>
  <c r="AC83" i="73" s="1"/>
  <c r="AB82" i="73"/>
  <c r="AB83" i="73" s="1"/>
  <c r="AA81" i="73"/>
  <c r="AA82" i="73" s="1"/>
  <c r="AX106" i="73" s="1"/>
  <c r="Z81" i="73"/>
  <c r="Z82" i="73" s="1"/>
  <c r="Y81" i="73"/>
  <c r="Y82" i="73" s="1"/>
  <c r="AS104" i="73" s="1"/>
  <c r="X81" i="73"/>
  <c r="X82" i="73" s="1"/>
  <c r="W81" i="73"/>
  <c r="W82" i="73" s="1"/>
  <c r="AR102" i="73" s="1"/>
  <c r="V81" i="73"/>
  <c r="V82" i="73" s="1"/>
  <c r="AY101" i="73" s="1"/>
  <c r="U81" i="73"/>
  <c r="U82" i="73" s="1"/>
  <c r="AU100" i="73" s="1"/>
  <c r="T81" i="73"/>
  <c r="T82" i="73" s="1"/>
  <c r="AR99" i="73" s="1"/>
  <c r="S81" i="73"/>
  <c r="S82" i="73" s="1"/>
  <c r="BB98" i="73" s="1"/>
  <c r="R81" i="73"/>
  <c r="R82" i="73" s="1"/>
  <c r="Q81" i="73"/>
  <c r="Q82" i="73" s="1"/>
  <c r="BA96" i="73" s="1"/>
  <c r="P81" i="73"/>
  <c r="P82" i="73" s="1"/>
  <c r="BB95" i="73" s="1"/>
  <c r="O81" i="73"/>
  <c r="O82" i="73" s="1"/>
  <c r="AR94" i="73" s="1"/>
  <c r="N81" i="73"/>
  <c r="N82" i="73" s="1"/>
  <c r="AU93" i="73" s="1"/>
  <c r="M81" i="73"/>
  <c r="M82" i="73" s="1"/>
  <c r="AY92" i="73" s="1"/>
  <c r="L81" i="73"/>
  <c r="L82" i="73" s="1"/>
  <c r="K81" i="73"/>
  <c r="K82" i="73" s="1"/>
  <c r="AX90" i="73" s="1"/>
  <c r="J81" i="73"/>
  <c r="J82" i="73" s="1"/>
  <c r="AV89" i="73" s="1"/>
  <c r="I81" i="73"/>
  <c r="I82" i="73" s="1"/>
  <c r="BA88" i="73" s="1"/>
  <c r="H81" i="73"/>
  <c r="H82" i="73" s="1"/>
  <c r="AX87" i="73" s="1"/>
  <c r="G81" i="73"/>
  <c r="G82" i="73" s="1"/>
  <c r="AV86" i="73" s="1"/>
  <c r="F81" i="73"/>
  <c r="F82" i="73" s="1"/>
  <c r="AU85" i="73" s="1"/>
  <c r="E81" i="73"/>
  <c r="E82" i="73" s="1"/>
  <c r="AU84" i="73" s="1"/>
  <c r="BA82" i="72"/>
  <c r="BA83" i="72" s="1"/>
  <c r="AX82" i="72"/>
  <c r="AX83" i="72" s="1"/>
  <c r="AW82" i="72"/>
  <c r="AW83" i="72" s="1"/>
  <c r="AS82" i="72"/>
  <c r="AS83" i="72" s="1"/>
  <c r="AP82" i="72"/>
  <c r="AP83" i="72" s="1"/>
  <c r="AO82" i="72"/>
  <c r="AO83" i="72" s="1"/>
  <c r="AK82" i="72"/>
  <c r="AK83" i="72" s="1"/>
  <c r="AH82" i="72"/>
  <c r="AH83" i="72" s="1"/>
  <c r="AG82" i="72"/>
  <c r="AG83" i="72" s="1"/>
  <c r="AC82" i="72"/>
  <c r="AC83" i="72" s="1"/>
  <c r="BB82" i="72"/>
  <c r="BB83" i="72" s="1"/>
  <c r="AZ82" i="72"/>
  <c r="AZ83" i="72" s="1"/>
  <c r="AY82" i="72"/>
  <c r="AY83" i="72" s="1"/>
  <c r="AV82" i="72"/>
  <c r="AV83" i="72" s="1"/>
  <c r="AU82" i="72"/>
  <c r="AU83" i="72" s="1"/>
  <c r="AT82" i="72"/>
  <c r="AT83" i="72" s="1"/>
  <c r="AR82" i="72"/>
  <c r="AR83" i="72" s="1"/>
  <c r="AQ82" i="72"/>
  <c r="AQ83" i="72" s="1"/>
  <c r="AN82" i="72"/>
  <c r="AN83" i="72" s="1"/>
  <c r="AM82" i="72"/>
  <c r="AM83" i="72" s="1"/>
  <c r="AL82" i="72"/>
  <c r="AL83" i="72" s="1"/>
  <c r="AJ82" i="72"/>
  <c r="AJ83" i="72" s="1"/>
  <c r="AI82" i="72"/>
  <c r="AI83" i="72" s="1"/>
  <c r="AF82" i="72"/>
  <c r="AF83" i="72" s="1"/>
  <c r="AE82" i="72"/>
  <c r="AE83" i="72" s="1"/>
  <c r="AD82" i="72"/>
  <c r="AD83" i="72" s="1"/>
  <c r="AB82" i="72"/>
  <c r="AB83" i="72" s="1"/>
  <c r="AA81" i="72"/>
  <c r="AA82" i="72" s="1"/>
  <c r="AV106" i="72" s="1"/>
  <c r="Z81" i="72"/>
  <c r="Z82" i="72" s="1"/>
  <c r="Y81" i="72"/>
  <c r="Y82" i="72" s="1"/>
  <c r="X81" i="72"/>
  <c r="X82" i="72" s="1"/>
  <c r="AV103" i="72" s="1"/>
  <c r="W81" i="72"/>
  <c r="W82" i="72" s="1"/>
  <c r="BB102" i="72" s="1"/>
  <c r="V81" i="72"/>
  <c r="V82" i="72" s="1"/>
  <c r="AW101" i="72" s="1"/>
  <c r="U81" i="72"/>
  <c r="U82" i="72" s="1"/>
  <c r="T81" i="72"/>
  <c r="T82" i="72" s="1"/>
  <c r="BB99" i="72" s="1"/>
  <c r="S81" i="72"/>
  <c r="S82" i="72" s="1"/>
  <c r="AZ98" i="72" s="1"/>
  <c r="R81" i="72"/>
  <c r="R82" i="72" s="1"/>
  <c r="Q81" i="72"/>
  <c r="Q82" i="72" s="1"/>
  <c r="P81" i="72"/>
  <c r="P82" i="72" s="1"/>
  <c r="AZ95" i="72" s="1"/>
  <c r="O81" i="72"/>
  <c r="O82" i="72" s="1"/>
  <c r="BB94" i="72" s="1"/>
  <c r="N81" i="72"/>
  <c r="N82" i="72" s="1"/>
  <c r="AS93" i="72" s="1"/>
  <c r="M81" i="72"/>
  <c r="M82" i="72" s="1"/>
  <c r="L81" i="72"/>
  <c r="L82" i="72" s="1"/>
  <c r="BB91" i="72" s="1"/>
  <c r="K81" i="72"/>
  <c r="K82" i="72" s="1"/>
  <c r="AV90" i="72" s="1"/>
  <c r="J81" i="72"/>
  <c r="J82" i="72" s="1"/>
  <c r="I81" i="72"/>
  <c r="I82" i="72" s="1"/>
  <c r="H81" i="72"/>
  <c r="H82" i="72" s="1"/>
  <c r="AV87" i="72" s="1"/>
  <c r="G81" i="72"/>
  <c r="G82" i="72" s="1"/>
  <c r="AT86" i="72" s="1"/>
  <c r="F81" i="72"/>
  <c r="F82" i="72" s="1"/>
  <c r="AS85" i="72" s="1"/>
  <c r="E81" i="72"/>
  <c r="E82" i="72" s="1"/>
  <c r="BB82" i="71"/>
  <c r="BB83" i="71" s="1"/>
  <c r="BA82" i="71"/>
  <c r="BA83" i="71" s="1"/>
  <c r="AT82" i="71"/>
  <c r="AT83" i="71" s="1"/>
  <c r="AS82" i="71"/>
  <c r="AS83" i="71" s="1"/>
  <c r="AL82" i="71"/>
  <c r="AL83" i="71" s="1"/>
  <c r="AK82" i="71"/>
  <c r="AK83" i="71" s="1"/>
  <c r="AD82" i="71"/>
  <c r="AD83" i="71" s="1"/>
  <c r="AC82" i="71"/>
  <c r="AC83" i="71" s="1"/>
  <c r="AZ82" i="71"/>
  <c r="AZ83" i="71" s="1"/>
  <c r="AY82" i="71"/>
  <c r="AY83" i="71" s="1"/>
  <c r="AX82" i="71"/>
  <c r="AX83" i="71" s="1"/>
  <c r="AW82" i="71"/>
  <c r="AW83" i="71" s="1"/>
  <c r="AV82" i="71"/>
  <c r="AV83" i="71" s="1"/>
  <c r="AU82" i="71"/>
  <c r="AU83" i="71" s="1"/>
  <c r="AR82" i="71"/>
  <c r="AR83" i="71" s="1"/>
  <c r="AQ82" i="71"/>
  <c r="AQ83" i="71" s="1"/>
  <c r="AP82" i="71"/>
  <c r="AP83" i="71" s="1"/>
  <c r="AO82" i="71"/>
  <c r="AO83" i="71" s="1"/>
  <c r="AN82" i="71"/>
  <c r="AN83" i="71" s="1"/>
  <c r="AM82" i="71"/>
  <c r="AM83" i="71" s="1"/>
  <c r="AJ82" i="71"/>
  <c r="AJ83" i="71" s="1"/>
  <c r="AI82" i="71"/>
  <c r="AI83" i="71" s="1"/>
  <c r="AH82" i="71"/>
  <c r="AH83" i="71" s="1"/>
  <c r="AG82" i="71"/>
  <c r="AG83" i="71" s="1"/>
  <c r="AF82" i="71"/>
  <c r="AF83" i="71" s="1"/>
  <c r="AE82" i="71"/>
  <c r="AE83" i="71" s="1"/>
  <c r="AB82" i="71"/>
  <c r="AB83" i="71" s="1"/>
  <c r="AA81" i="71"/>
  <c r="AA82" i="71" s="1"/>
  <c r="AT106" i="71" s="1"/>
  <c r="Z81" i="71"/>
  <c r="Z82" i="71" s="1"/>
  <c r="AW105" i="71" s="1"/>
  <c r="Y81" i="71"/>
  <c r="Y82" i="71" s="1"/>
  <c r="BA104" i="71" s="1"/>
  <c r="X81" i="71"/>
  <c r="X82" i="71" s="1"/>
  <c r="AT103" i="71" s="1"/>
  <c r="W81" i="71"/>
  <c r="W82" i="71" s="1"/>
  <c r="AZ102" i="71" s="1"/>
  <c r="V81" i="71"/>
  <c r="V82" i="71" s="1"/>
  <c r="U81" i="71"/>
  <c r="U82" i="71" s="1"/>
  <c r="T81" i="71"/>
  <c r="T82" i="71" s="1"/>
  <c r="AZ99" i="71" s="1"/>
  <c r="S81" i="71"/>
  <c r="S82" i="71" s="1"/>
  <c r="AX98" i="71" s="1"/>
  <c r="R81" i="71"/>
  <c r="R82" i="71" s="1"/>
  <c r="AW97" i="71" s="1"/>
  <c r="Q81" i="71"/>
  <c r="Q82" i="71" s="1"/>
  <c r="AW96" i="71" s="1"/>
  <c r="P81" i="71"/>
  <c r="P82" i="71" s="1"/>
  <c r="AX95" i="71" s="1"/>
  <c r="O81" i="71"/>
  <c r="O82" i="71" s="1"/>
  <c r="AZ94" i="71" s="1"/>
  <c r="N81" i="71"/>
  <c r="N82" i="71" s="1"/>
  <c r="M81" i="71"/>
  <c r="M82" i="71" s="1"/>
  <c r="L81" i="71"/>
  <c r="L82" i="71" s="1"/>
  <c r="AZ91" i="71" s="1"/>
  <c r="K81" i="71"/>
  <c r="K82" i="71" s="1"/>
  <c r="AT90" i="71" s="1"/>
  <c r="J81" i="71"/>
  <c r="J82" i="71" s="1"/>
  <c r="BA89" i="71" s="1"/>
  <c r="I81" i="71"/>
  <c r="I82" i="71" s="1"/>
  <c r="AW88" i="71" s="1"/>
  <c r="H81" i="71"/>
  <c r="H82" i="71" s="1"/>
  <c r="AT87" i="71" s="1"/>
  <c r="G81" i="71"/>
  <c r="G82" i="71" s="1"/>
  <c r="AR86" i="71" s="1"/>
  <c r="F81" i="71"/>
  <c r="F82" i="71" s="1"/>
  <c r="E81" i="71"/>
  <c r="E82" i="71" s="1"/>
  <c r="BB82" i="70"/>
  <c r="BB83" i="70" s="1"/>
  <c r="AZ82" i="70"/>
  <c r="AZ83" i="70" s="1"/>
  <c r="AU82" i="70"/>
  <c r="AU83" i="70" s="1"/>
  <c r="AT82" i="70"/>
  <c r="AT83" i="70" s="1"/>
  <c r="AR82" i="70"/>
  <c r="AR83" i="70" s="1"/>
  <c r="AM82" i="70"/>
  <c r="AM83" i="70" s="1"/>
  <c r="AL82" i="70"/>
  <c r="AL83" i="70" s="1"/>
  <c r="AJ82" i="70"/>
  <c r="AJ83" i="70" s="1"/>
  <c r="AE82" i="70"/>
  <c r="AE83" i="70" s="1"/>
  <c r="AD82" i="70"/>
  <c r="AD83" i="70" s="1"/>
  <c r="AB82" i="70"/>
  <c r="AB83" i="70" s="1"/>
  <c r="BA82" i="70"/>
  <c r="BA83" i="70" s="1"/>
  <c r="AY82" i="70"/>
  <c r="AY83" i="70" s="1"/>
  <c r="AX82" i="70"/>
  <c r="AX83" i="70" s="1"/>
  <c r="AW82" i="70"/>
  <c r="AW83" i="70" s="1"/>
  <c r="AV82" i="70"/>
  <c r="AV83" i="70" s="1"/>
  <c r="AS82" i="70"/>
  <c r="AS83" i="70" s="1"/>
  <c r="AQ82" i="70"/>
  <c r="AQ83" i="70" s="1"/>
  <c r="AP82" i="70"/>
  <c r="AP83" i="70" s="1"/>
  <c r="AO82" i="70"/>
  <c r="AO83" i="70" s="1"/>
  <c r="AN82" i="70"/>
  <c r="AN83" i="70" s="1"/>
  <c r="AK82" i="70"/>
  <c r="AK83" i="70" s="1"/>
  <c r="AI82" i="70"/>
  <c r="AI83" i="70" s="1"/>
  <c r="AH82" i="70"/>
  <c r="AH83" i="70" s="1"/>
  <c r="AG82" i="70"/>
  <c r="AG83" i="70" s="1"/>
  <c r="AF82" i="70"/>
  <c r="AF83" i="70" s="1"/>
  <c r="AC82" i="70"/>
  <c r="AC83" i="70" s="1"/>
  <c r="AA81" i="70"/>
  <c r="AA82" i="70" s="1"/>
  <c r="AR106" i="70" s="1"/>
  <c r="Z81" i="70"/>
  <c r="Z82" i="70" s="1"/>
  <c r="AU105" i="70" s="1"/>
  <c r="Y81" i="70"/>
  <c r="Y82" i="70" s="1"/>
  <c r="X81" i="70"/>
  <c r="X82" i="70" s="1"/>
  <c r="AR103" i="70" s="1"/>
  <c r="W81" i="70"/>
  <c r="W82" i="70" s="1"/>
  <c r="V81" i="70"/>
  <c r="V82" i="70" s="1"/>
  <c r="U81" i="70"/>
  <c r="U82" i="70" s="1"/>
  <c r="T81" i="70"/>
  <c r="T82" i="70" s="1"/>
  <c r="T83" i="70" s="1"/>
  <c r="S81" i="70"/>
  <c r="S82" i="70" s="1"/>
  <c r="AV98" i="70" s="1"/>
  <c r="R81" i="70"/>
  <c r="R82" i="70" s="1"/>
  <c r="AU97" i="70" s="1"/>
  <c r="Q81" i="70"/>
  <c r="Q82" i="70" s="1"/>
  <c r="V96" i="70" s="1"/>
  <c r="P81" i="70"/>
  <c r="P82" i="70" s="1"/>
  <c r="O81" i="70"/>
  <c r="O82" i="70" s="1"/>
  <c r="N81" i="70"/>
  <c r="N82" i="70" s="1"/>
  <c r="AB93" i="70" s="1"/>
  <c r="M81" i="70"/>
  <c r="M82" i="70" s="1"/>
  <c r="AS92" i="70" s="1"/>
  <c r="L81" i="70"/>
  <c r="L82" i="70" s="1"/>
  <c r="M91" i="70" s="1"/>
  <c r="K81" i="70"/>
  <c r="K82" i="70" s="1"/>
  <c r="AR90" i="70" s="1"/>
  <c r="J81" i="70"/>
  <c r="J82" i="70" s="1"/>
  <c r="I81" i="70"/>
  <c r="I82" i="70" s="1"/>
  <c r="AU88" i="70" s="1"/>
  <c r="H81" i="70"/>
  <c r="H82" i="70" s="1"/>
  <c r="G81" i="70"/>
  <c r="G82" i="70" s="1"/>
  <c r="AC86" i="70" s="1"/>
  <c r="F81" i="70"/>
  <c r="F82" i="70" s="1"/>
  <c r="AZ85" i="70" s="1"/>
  <c r="E81" i="70"/>
  <c r="E82" i="70" s="1"/>
  <c r="AN84" i="70" s="1"/>
  <c r="AZ83" i="69"/>
  <c r="BB82" i="69"/>
  <c r="BB83" i="69" s="1"/>
  <c r="AZ82" i="69"/>
  <c r="AY82" i="69"/>
  <c r="AY83" i="69" s="1"/>
  <c r="AT82" i="69"/>
  <c r="AT83" i="69" s="1"/>
  <c r="AR82" i="69"/>
  <c r="AR83" i="69" s="1"/>
  <c r="AQ82" i="69"/>
  <c r="AQ83" i="69" s="1"/>
  <c r="AL82" i="69"/>
  <c r="AL83" i="69" s="1"/>
  <c r="AJ82" i="69"/>
  <c r="AJ83" i="69" s="1"/>
  <c r="AI82" i="69"/>
  <c r="AI83" i="69" s="1"/>
  <c r="AD82" i="69"/>
  <c r="AD83" i="69" s="1"/>
  <c r="AB82" i="69"/>
  <c r="AB83" i="69" s="1"/>
  <c r="BA82" i="69"/>
  <c r="BA83" i="69" s="1"/>
  <c r="AX82" i="69"/>
  <c r="AX83" i="69" s="1"/>
  <c r="AW82" i="69"/>
  <c r="AW83" i="69" s="1"/>
  <c r="AV82" i="69"/>
  <c r="AV83" i="69" s="1"/>
  <c r="AU82" i="69"/>
  <c r="AU83" i="69" s="1"/>
  <c r="AS82" i="69"/>
  <c r="AS83" i="69" s="1"/>
  <c r="AP82" i="69"/>
  <c r="AP83" i="69" s="1"/>
  <c r="AO82" i="69"/>
  <c r="AO83" i="69" s="1"/>
  <c r="AN82" i="69"/>
  <c r="AN83" i="69" s="1"/>
  <c r="AM82" i="69"/>
  <c r="AM83" i="69" s="1"/>
  <c r="AK82" i="69"/>
  <c r="AK83" i="69" s="1"/>
  <c r="AH82" i="69"/>
  <c r="AH83" i="69" s="1"/>
  <c r="AG82" i="69"/>
  <c r="AG83" i="69" s="1"/>
  <c r="AF82" i="69"/>
  <c r="AF83" i="69" s="1"/>
  <c r="AE82" i="69"/>
  <c r="AE83" i="69" s="1"/>
  <c r="AC82" i="69"/>
  <c r="AC83" i="69" s="1"/>
  <c r="AA81" i="69"/>
  <c r="AA82" i="69" s="1"/>
  <c r="Z81" i="69"/>
  <c r="Z82" i="69" s="1"/>
  <c r="AS105" i="69" s="1"/>
  <c r="Y81" i="69"/>
  <c r="Y82" i="69" s="1"/>
  <c r="AW104" i="69" s="1"/>
  <c r="X81" i="69"/>
  <c r="X82" i="69" s="1"/>
  <c r="BB103" i="69" s="1"/>
  <c r="W81" i="69"/>
  <c r="W82" i="69" s="1"/>
  <c r="AV102" i="69" s="1"/>
  <c r="V81" i="69"/>
  <c r="V82" i="69" s="1"/>
  <c r="U81" i="69"/>
  <c r="U82" i="69" s="1"/>
  <c r="AY100" i="69" s="1"/>
  <c r="T81" i="69"/>
  <c r="T82" i="69" s="1"/>
  <c r="S81" i="69"/>
  <c r="S82" i="69" s="1"/>
  <c r="R81" i="69"/>
  <c r="R82" i="69" s="1"/>
  <c r="AS97" i="69" s="1"/>
  <c r="Q81" i="69"/>
  <c r="Q82" i="69" s="1"/>
  <c r="AS96" i="69" s="1"/>
  <c r="P81" i="69"/>
  <c r="P82" i="69" s="1"/>
  <c r="AT95" i="69" s="1"/>
  <c r="O81" i="69"/>
  <c r="O82" i="69" s="1"/>
  <c r="AV94" i="69" s="1"/>
  <c r="N81" i="69"/>
  <c r="N82" i="69" s="1"/>
  <c r="M81" i="69"/>
  <c r="M82" i="69" s="1"/>
  <c r="AQ92" i="69" s="1"/>
  <c r="L81" i="69"/>
  <c r="L82" i="69" s="1"/>
  <c r="K81" i="69"/>
  <c r="K82" i="69" s="1"/>
  <c r="J81" i="69"/>
  <c r="J82" i="69" s="1"/>
  <c r="AW89" i="69" s="1"/>
  <c r="I81" i="69"/>
  <c r="I82" i="69" s="1"/>
  <c r="AS88" i="69" s="1"/>
  <c r="H81" i="69"/>
  <c r="H82" i="69" s="1"/>
  <c r="BB87" i="69" s="1"/>
  <c r="G81" i="69"/>
  <c r="G82" i="69" s="1"/>
  <c r="AZ86" i="69" s="1"/>
  <c r="F81" i="69"/>
  <c r="F82" i="69" s="1"/>
  <c r="E81" i="69"/>
  <c r="E82" i="69" s="1"/>
  <c r="AY84" i="69" s="1"/>
  <c r="AA81" i="68"/>
  <c r="Z81" i="68"/>
  <c r="Y81" i="68"/>
  <c r="X81" i="68"/>
  <c r="W81" i="68"/>
  <c r="V81" i="68"/>
  <c r="U81" i="68"/>
  <c r="T81" i="68"/>
  <c r="S81" i="68"/>
  <c r="R81" i="68"/>
  <c r="Q81" i="68"/>
  <c r="P81" i="68"/>
  <c r="O81" i="68"/>
  <c r="N81" i="68"/>
  <c r="M81" i="68"/>
  <c r="L81" i="68"/>
  <c r="K81" i="68"/>
  <c r="J81" i="68"/>
  <c r="I81" i="68"/>
  <c r="H81" i="68"/>
  <c r="G81" i="68"/>
  <c r="F81" i="68"/>
  <c r="E81" i="68"/>
  <c r="AI83" i="67"/>
  <c r="BA82" i="67"/>
  <c r="BA83" i="67" s="1"/>
  <c r="AZ82" i="67"/>
  <c r="AZ83" i="67" s="1"/>
  <c r="AT82" i="67"/>
  <c r="AT83" i="67" s="1"/>
  <c r="AS82" i="67"/>
  <c r="AS83" i="67" s="1"/>
  <c r="AR82" i="67"/>
  <c r="AR83" i="67" s="1"/>
  <c r="AN82" i="67"/>
  <c r="AN83" i="67" s="1"/>
  <c r="AL82" i="67"/>
  <c r="AL83" i="67" s="1"/>
  <c r="AK82" i="67"/>
  <c r="AK83" i="67" s="1"/>
  <c r="AJ82" i="67"/>
  <c r="AJ83" i="67" s="1"/>
  <c r="AF82" i="67"/>
  <c r="AF83" i="67" s="1"/>
  <c r="AC82" i="67"/>
  <c r="AC83" i="67" s="1"/>
  <c r="AB82" i="67"/>
  <c r="AB83" i="67" s="1"/>
  <c r="AY82" i="67"/>
  <c r="AY83" i="67" s="1"/>
  <c r="AX82" i="67"/>
  <c r="AX83" i="67" s="1"/>
  <c r="AW82" i="67"/>
  <c r="AW83" i="67" s="1"/>
  <c r="AV82" i="67"/>
  <c r="AV83" i="67" s="1"/>
  <c r="AU82" i="67"/>
  <c r="AU83" i="67" s="1"/>
  <c r="AQ82" i="67"/>
  <c r="AQ83" i="67" s="1"/>
  <c r="AP82" i="67"/>
  <c r="AP83" i="67" s="1"/>
  <c r="AO82" i="67"/>
  <c r="AO83" i="67" s="1"/>
  <c r="AM82" i="67"/>
  <c r="AM83" i="67" s="1"/>
  <c r="AI82" i="67"/>
  <c r="AH82" i="67"/>
  <c r="AH83" i="67" s="1"/>
  <c r="AG82" i="67"/>
  <c r="AG83" i="67" s="1"/>
  <c r="AE82" i="67"/>
  <c r="AE83" i="67" s="1"/>
  <c r="AD82" i="67"/>
  <c r="AD83" i="67" s="1"/>
  <c r="AA81" i="67"/>
  <c r="AA82" i="67" s="1"/>
  <c r="AX106" i="67" s="1"/>
  <c r="Z81" i="67"/>
  <c r="Z82" i="67" s="1"/>
  <c r="BA105" i="67" s="1"/>
  <c r="Y81" i="67"/>
  <c r="Y82" i="67" s="1"/>
  <c r="AS104" i="67" s="1"/>
  <c r="X81" i="67"/>
  <c r="X82" i="67" s="1"/>
  <c r="W81" i="67"/>
  <c r="W82" i="67" s="1"/>
  <c r="AR102" i="67" s="1"/>
  <c r="V81" i="67"/>
  <c r="V82" i="67" s="1"/>
  <c r="U81" i="67"/>
  <c r="U82" i="67" s="1"/>
  <c r="T81" i="67"/>
  <c r="T82" i="67" s="1"/>
  <c r="S81" i="67"/>
  <c r="S82" i="67" s="1"/>
  <c r="R81" i="67"/>
  <c r="R82" i="67" s="1"/>
  <c r="BA97" i="67" s="1"/>
  <c r="Q81" i="67"/>
  <c r="Q82" i="67" s="1"/>
  <c r="P81" i="67"/>
  <c r="P82" i="67" s="1"/>
  <c r="AN95" i="67" s="1"/>
  <c r="O81" i="67"/>
  <c r="O82" i="67" s="1"/>
  <c r="AP94" i="67" s="1"/>
  <c r="N81" i="67"/>
  <c r="N82" i="67" s="1"/>
  <c r="M81" i="67"/>
  <c r="M82" i="67" s="1"/>
  <c r="L81" i="67"/>
  <c r="L82" i="67" s="1"/>
  <c r="K81" i="67"/>
  <c r="K82" i="67" s="1"/>
  <c r="AX90" i="67" s="1"/>
  <c r="J81" i="67"/>
  <c r="J82" i="67" s="1"/>
  <c r="S89" i="67" s="1"/>
  <c r="I81" i="67"/>
  <c r="H81" i="67"/>
  <c r="G81" i="67"/>
  <c r="F81" i="67"/>
  <c r="E81" i="67"/>
  <c r="AA81" i="88"/>
  <c r="Z81" i="88"/>
  <c r="Y81" i="88"/>
  <c r="X81" i="88"/>
  <c r="W81" i="88"/>
  <c r="V81" i="88"/>
  <c r="U81" i="88"/>
  <c r="T81" i="88"/>
  <c r="S81" i="88"/>
  <c r="R81" i="88"/>
  <c r="Q81" i="88"/>
  <c r="P81" i="88"/>
  <c r="O81" i="88"/>
  <c r="N81" i="88"/>
  <c r="M81" i="88"/>
  <c r="L81" i="88"/>
  <c r="K81" i="88"/>
  <c r="J81" i="88"/>
  <c r="I81" i="88"/>
  <c r="H81" i="88"/>
  <c r="G81" i="88"/>
  <c r="F81" i="88"/>
  <c r="E81" i="88"/>
  <c r="AU93" i="67" l="1"/>
  <c r="AG93" i="67"/>
  <c r="BA96" i="67"/>
  <c r="AS96" i="67"/>
  <c r="AR87" i="70"/>
  <c r="AQ87" i="70"/>
  <c r="AY89" i="70"/>
  <c r="Z89" i="70"/>
  <c r="AV95" i="70"/>
  <c r="AU95" i="70"/>
  <c r="BA100" i="70"/>
  <c r="AP100" i="70"/>
  <c r="AY104" i="70"/>
  <c r="AZ104" i="70"/>
  <c r="AR95" i="74"/>
  <c r="Z95" i="74"/>
  <c r="W95" i="74"/>
  <c r="AX95" i="74"/>
  <c r="AU95" i="74"/>
  <c r="AL95" i="74"/>
  <c r="AI95" i="74"/>
  <c r="AR91" i="67"/>
  <c r="BB91" i="67"/>
  <c r="AP91" i="67"/>
  <c r="AD91" i="67"/>
  <c r="R91" i="67"/>
  <c r="AQ105" i="74"/>
  <c r="AT105" i="74"/>
  <c r="AH105" i="74"/>
  <c r="AW92" i="67"/>
  <c r="Y92" i="67"/>
  <c r="R90" i="67"/>
  <c r="O93" i="67"/>
  <c r="AA96" i="67"/>
  <c r="AD102" i="67"/>
  <c r="AS105" i="67"/>
  <c r="U87" i="70"/>
  <c r="AV88" i="70"/>
  <c r="AG90" i="70"/>
  <c r="Y95" i="70"/>
  <c r="AB100" i="70"/>
  <c r="AL104" i="70"/>
  <c r="N84" i="73"/>
  <c r="AL85" i="73"/>
  <c r="Q87" i="73"/>
  <c r="AR88" i="73"/>
  <c r="BB90" i="73"/>
  <c r="W94" i="73"/>
  <c r="T96" i="73"/>
  <c r="W99" i="73"/>
  <c r="AD101" i="73"/>
  <c r="AC106" i="73"/>
  <c r="AQ84" i="74"/>
  <c r="AI92" i="74"/>
  <c r="AE100" i="74"/>
  <c r="F84" i="75"/>
  <c r="AV88" i="75"/>
  <c r="Y95" i="75"/>
  <c r="AA99" i="75"/>
  <c r="T92" i="70"/>
  <c r="X90" i="67"/>
  <c r="U93" i="67"/>
  <c r="AG96" i="67"/>
  <c r="AJ102" i="67"/>
  <c r="AY105" i="67"/>
  <c r="AE87" i="70"/>
  <c r="N89" i="70"/>
  <c r="AQ90" i="70"/>
  <c r="AI95" i="70"/>
  <c r="AD100" i="70"/>
  <c r="AN104" i="70"/>
  <c r="O84" i="73"/>
  <c r="AM85" i="73"/>
  <c r="R87" i="73"/>
  <c r="AS88" i="73"/>
  <c r="R92" i="73"/>
  <c r="X94" i="73"/>
  <c r="U96" i="73"/>
  <c r="X99" i="73"/>
  <c r="AE101" i="73"/>
  <c r="AD106" i="73"/>
  <c r="AZ84" i="74"/>
  <c r="M91" i="74"/>
  <c r="AR92" i="74"/>
  <c r="AN100" i="74"/>
  <c r="R84" i="75"/>
  <c r="P89" i="75"/>
  <c r="AK95" i="75"/>
  <c r="AM99" i="75"/>
  <c r="AD90" i="67"/>
  <c r="AA93" i="67"/>
  <c r="AM96" i="67"/>
  <c r="AP102" i="67"/>
  <c r="AD106" i="67"/>
  <c r="AG87" i="70"/>
  <c r="P89" i="70"/>
  <c r="AS90" i="70"/>
  <c r="AK95" i="70"/>
  <c r="AN100" i="70"/>
  <c r="AX104" i="70"/>
  <c r="Z84" i="73"/>
  <c r="AX85" i="73"/>
  <c r="AC87" i="73"/>
  <c r="X89" i="73"/>
  <c r="AD92" i="73"/>
  <c r="AI94" i="73"/>
  <c r="AF96" i="73"/>
  <c r="AI99" i="73"/>
  <c r="AP101" i="73"/>
  <c r="AO106" i="73"/>
  <c r="G85" i="74"/>
  <c r="P91" i="74"/>
  <c r="AU92" i="74"/>
  <c r="AQ100" i="74"/>
  <c r="AD84" i="75"/>
  <c r="AB89" i="75"/>
  <c r="AW95" i="75"/>
  <c r="AY99" i="75"/>
  <c r="AA84" i="73"/>
  <c r="AY85" i="73"/>
  <c r="AD87" i="73"/>
  <c r="AJ89" i="73"/>
  <c r="AP92" i="73"/>
  <c r="AJ94" i="73"/>
  <c r="AG96" i="73"/>
  <c r="AJ99" i="73"/>
  <c r="AQ101" i="73"/>
  <c r="AP106" i="73"/>
  <c r="H86" i="74"/>
  <c r="Y91" i="74"/>
  <c r="P93" i="74"/>
  <c r="AZ100" i="74"/>
  <c r="AP84" i="75"/>
  <c r="AN89" i="75"/>
  <c r="X96" i="75"/>
  <c r="AD100" i="75"/>
  <c r="AP90" i="67"/>
  <c r="AM93" i="67"/>
  <c r="AY96" i="67"/>
  <c r="BB102" i="67"/>
  <c r="AP106" i="67"/>
  <c r="AS87" i="70"/>
  <c r="AB89" i="70"/>
  <c r="V92" i="70"/>
  <c r="AW95" i="70"/>
  <c r="AZ100" i="70"/>
  <c r="AH105" i="70"/>
  <c r="AL84" i="73"/>
  <c r="O86" i="73"/>
  <c r="AO87" i="73"/>
  <c r="BB92" i="73"/>
  <c r="AU94" i="73"/>
  <c r="AR96" i="73"/>
  <c r="AU99" i="73"/>
  <c r="BB101" i="73"/>
  <c r="BA106" i="73"/>
  <c r="Q86" i="74"/>
  <c r="AB91" i="74"/>
  <c r="S93" i="74"/>
  <c r="V96" i="74"/>
  <c r="W101" i="74"/>
  <c r="BB84" i="75"/>
  <c r="AZ89" i="75"/>
  <c r="AJ96" i="75"/>
  <c r="AP100" i="75"/>
  <c r="AV90" i="67"/>
  <c r="AS93" i="67"/>
  <c r="U97" i="67"/>
  <c r="AE104" i="67"/>
  <c r="AV106" i="67"/>
  <c r="J88" i="70"/>
  <c r="AL89" i="70"/>
  <c r="AF92" i="70"/>
  <c r="BB100" i="70"/>
  <c r="AJ105" i="70"/>
  <c r="AM84" i="73"/>
  <c r="P86" i="73"/>
  <c r="AP87" i="73"/>
  <c r="Q90" i="73"/>
  <c r="O93" i="73"/>
  <c r="AV94" i="73"/>
  <c r="AS96" i="73"/>
  <c r="AV99" i="73"/>
  <c r="X102" i="73"/>
  <c r="BB106" i="73"/>
  <c r="T86" i="74"/>
  <c r="AK91" i="74"/>
  <c r="AB93" i="74"/>
  <c r="Y99" i="74"/>
  <c r="AF101" i="74"/>
  <c r="I87" i="75"/>
  <c r="U90" i="75"/>
  <c r="AV96" i="75"/>
  <c r="BB100" i="75"/>
  <c r="BB90" i="67"/>
  <c r="AY93" i="67"/>
  <c r="AA97" i="67"/>
  <c r="AK104" i="67"/>
  <c r="BB106" i="67"/>
  <c r="L88" i="70"/>
  <c r="AN89" i="70"/>
  <c r="AH92" i="70"/>
  <c r="V97" i="70"/>
  <c r="AE103" i="70"/>
  <c r="AT105" i="70"/>
  <c r="AX84" i="73"/>
  <c r="AA86" i="73"/>
  <c r="BA87" i="73"/>
  <c r="R90" i="73"/>
  <c r="Z93" i="73"/>
  <c r="U95" i="73"/>
  <c r="U98" i="73"/>
  <c r="Z100" i="73"/>
  <c r="AI102" i="73"/>
  <c r="G84" i="74"/>
  <c r="AC86" i="74"/>
  <c r="AN91" i="74"/>
  <c r="AE93" i="74"/>
  <c r="AB99" i="74"/>
  <c r="AR101" i="74"/>
  <c r="U87" i="75"/>
  <c r="AG90" i="75"/>
  <c r="X97" i="75"/>
  <c r="AG103" i="75"/>
  <c r="R94" i="67"/>
  <c r="AG97" i="67"/>
  <c r="AQ104" i="67"/>
  <c r="AB84" i="70"/>
  <c r="V88" i="70"/>
  <c r="AX89" i="70"/>
  <c r="AR92" i="70"/>
  <c r="X97" i="70"/>
  <c r="AG103" i="70"/>
  <c r="AV105" i="70"/>
  <c r="AY84" i="73"/>
  <c r="AB86" i="73"/>
  <c r="BB87" i="73"/>
  <c r="AC90" i="73"/>
  <c r="AA93" i="73"/>
  <c r="V95" i="73"/>
  <c r="V98" i="73"/>
  <c r="AA100" i="73"/>
  <c r="AJ102" i="73"/>
  <c r="P84" i="74"/>
  <c r="AF86" i="74"/>
  <c r="AW91" i="74"/>
  <c r="AN93" i="74"/>
  <c r="AK99" i="74"/>
  <c r="Y102" i="74"/>
  <c r="AG87" i="75"/>
  <c r="AS90" i="75"/>
  <c r="AJ97" i="75"/>
  <c r="AS103" i="75"/>
  <c r="AJ90" i="67"/>
  <c r="AV102" i="67"/>
  <c r="AJ106" i="67"/>
  <c r="AD94" i="67"/>
  <c r="AM97" i="67"/>
  <c r="AW104" i="67"/>
  <c r="AZ84" i="70"/>
  <c r="X88" i="70"/>
  <c r="AZ89" i="70"/>
  <c r="AT92" i="70"/>
  <c r="AH97" i="70"/>
  <c r="AQ103" i="70"/>
  <c r="AE106" i="70"/>
  <c r="N85" i="73"/>
  <c r="AM86" i="73"/>
  <c r="T88" i="73"/>
  <c r="AD90" i="73"/>
  <c r="AL93" i="73"/>
  <c r="AG95" i="73"/>
  <c r="AG98" i="73"/>
  <c r="AL100" i="73"/>
  <c r="AU102" i="73"/>
  <c r="S84" i="74"/>
  <c r="AO86" i="74"/>
  <c r="AZ91" i="74"/>
  <c r="AQ93" i="74"/>
  <c r="AN99" i="74"/>
  <c r="AK102" i="74"/>
  <c r="AS87" i="75"/>
  <c r="O91" i="75"/>
  <c r="AV97" i="75"/>
  <c r="AJ105" i="75"/>
  <c r="AE89" i="67"/>
  <c r="AS97" i="67"/>
  <c r="AA105" i="67"/>
  <c r="P85" i="70"/>
  <c r="AH88" i="70"/>
  <c r="S90" i="70"/>
  <c r="P93" i="70"/>
  <c r="AJ97" i="70"/>
  <c r="AS103" i="70"/>
  <c r="AG106" i="70"/>
  <c r="O85" i="73"/>
  <c r="AN86" i="73"/>
  <c r="U88" i="73"/>
  <c r="AO90" i="73"/>
  <c r="AM93" i="73"/>
  <c r="AH95" i="73"/>
  <c r="AH98" i="73"/>
  <c r="AM100" i="73"/>
  <c r="AV102" i="73"/>
  <c r="AB84" i="74"/>
  <c r="AR86" i="74"/>
  <c r="T92" i="74"/>
  <c r="AZ93" i="74"/>
  <c r="AW99" i="74"/>
  <c r="AW102" i="74"/>
  <c r="L88" i="75"/>
  <c r="AA91" i="75"/>
  <c r="Y98" i="75"/>
  <c r="AV105" i="75"/>
  <c r="AQ89" i="67"/>
  <c r="AY97" i="67"/>
  <c r="AG105" i="67"/>
  <c r="I87" i="70"/>
  <c r="AJ88" i="70"/>
  <c r="U90" i="70"/>
  <c r="AT97" i="70"/>
  <c r="Z104" i="70"/>
  <c r="AQ106" i="70"/>
  <c r="Z85" i="73"/>
  <c r="AY86" i="73"/>
  <c r="AF88" i="73"/>
  <c r="AP90" i="73"/>
  <c r="AX93" i="73"/>
  <c r="AS95" i="73"/>
  <c r="AS98" i="73"/>
  <c r="AX100" i="73"/>
  <c r="AJ104" i="73"/>
  <c r="AE84" i="74"/>
  <c r="BA86" i="74"/>
  <c r="W92" i="74"/>
  <c r="AZ99" i="74"/>
  <c r="X88" i="75"/>
  <c r="AM91" i="75"/>
  <c r="AK98" i="75"/>
  <c r="AG106" i="75"/>
  <c r="L90" i="67"/>
  <c r="U96" i="67"/>
  <c r="X102" i="67"/>
  <c r="AM105" i="67"/>
  <c r="S87" i="70"/>
  <c r="AT88" i="70"/>
  <c r="AE90" i="70"/>
  <c r="W95" i="70"/>
  <c r="AV97" i="70"/>
  <c r="AB104" i="70"/>
  <c r="AS106" i="70"/>
  <c r="AA85" i="73"/>
  <c r="AZ86" i="73"/>
  <c r="AG88" i="73"/>
  <c r="BA90" i="73"/>
  <c r="AY93" i="73"/>
  <c r="AT95" i="73"/>
  <c r="AT98" i="73"/>
  <c r="AY100" i="73"/>
  <c r="AV104" i="73"/>
  <c r="AN84" i="74"/>
  <c r="AF92" i="74"/>
  <c r="AB100" i="74"/>
  <c r="AJ88" i="75"/>
  <c r="AY91" i="75"/>
  <c r="AW98" i="75"/>
  <c r="AS106" i="75"/>
  <c r="AV102" i="75"/>
  <c r="AJ102" i="75"/>
  <c r="X102" i="75"/>
  <c r="AY102" i="75"/>
  <c r="AU102" i="75"/>
  <c r="AI102" i="75"/>
  <c r="AM102" i="75"/>
  <c r="AT102" i="75"/>
  <c r="AH102" i="75"/>
  <c r="AS102" i="75"/>
  <c r="AG102" i="75"/>
  <c r="AR102" i="75"/>
  <c r="AF102" i="75"/>
  <c r="AQ102" i="75"/>
  <c r="AE102" i="75"/>
  <c r="BB102" i="75"/>
  <c r="AP102" i="75"/>
  <c r="AD102" i="75"/>
  <c r="BA102" i="75"/>
  <c r="AO102" i="75"/>
  <c r="AC102" i="75"/>
  <c r="AZ102" i="75"/>
  <c r="AN102" i="75"/>
  <c r="AB102" i="75"/>
  <c r="AA102" i="75"/>
  <c r="AX102" i="75"/>
  <c r="AL102" i="75"/>
  <c r="Z102" i="75"/>
  <c r="AW102" i="75"/>
  <c r="AK102" i="75"/>
  <c r="Y102" i="75"/>
  <c r="AY93" i="75"/>
  <c r="AM93" i="75"/>
  <c r="AA93" i="75"/>
  <c r="O93" i="75"/>
  <c r="AX93" i="75"/>
  <c r="AL93" i="75"/>
  <c r="Z93" i="75"/>
  <c r="AW93" i="75"/>
  <c r="AK93" i="75"/>
  <c r="Y93" i="75"/>
  <c r="R93" i="75"/>
  <c r="AV93" i="75"/>
  <c r="AJ93" i="75"/>
  <c r="X93" i="75"/>
  <c r="AD93" i="75"/>
  <c r="AU93" i="75"/>
  <c r="AI93" i="75"/>
  <c r="W93" i="75"/>
  <c r="BB93" i="75"/>
  <c r="AT93" i="75"/>
  <c r="AH93" i="75"/>
  <c r="V93" i="75"/>
  <c r="AS93" i="75"/>
  <c r="AG93" i="75"/>
  <c r="U93" i="75"/>
  <c r="AR93" i="75"/>
  <c r="AF93" i="75"/>
  <c r="T93" i="75"/>
  <c r="AQ93" i="75"/>
  <c r="AE93" i="75"/>
  <c r="S93" i="75"/>
  <c r="BA93" i="75"/>
  <c r="AO93" i="75"/>
  <c r="AC93" i="75"/>
  <c r="Q93" i="75"/>
  <c r="AZ93" i="75"/>
  <c r="AN93" i="75"/>
  <c r="AB93" i="75"/>
  <c r="P93" i="75"/>
  <c r="AP93" i="75"/>
  <c r="AV94" i="75"/>
  <c r="AJ94" i="75"/>
  <c r="X94" i="75"/>
  <c r="AA94" i="75"/>
  <c r="AU94" i="75"/>
  <c r="AI94" i="75"/>
  <c r="W94" i="75"/>
  <c r="AM94" i="75"/>
  <c r="AT94" i="75"/>
  <c r="AH94" i="75"/>
  <c r="V94" i="75"/>
  <c r="AS94" i="75"/>
  <c r="AG94" i="75"/>
  <c r="U94" i="75"/>
  <c r="AR94" i="75"/>
  <c r="AF94" i="75"/>
  <c r="T94" i="75"/>
  <c r="AQ94" i="75"/>
  <c r="AE94" i="75"/>
  <c r="S94" i="75"/>
  <c r="BB94" i="75"/>
  <c r="AP94" i="75"/>
  <c r="AD94" i="75"/>
  <c r="R94" i="75"/>
  <c r="BA94" i="75"/>
  <c r="AO94" i="75"/>
  <c r="AC94" i="75"/>
  <c r="Q94" i="75"/>
  <c r="AZ94" i="75"/>
  <c r="AN94" i="75"/>
  <c r="AB94" i="75"/>
  <c r="P94" i="75"/>
  <c r="AY94" i="75"/>
  <c r="AX94" i="75"/>
  <c r="AL94" i="75"/>
  <c r="Z94" i="75"/>
  <c r="AW94" i="75"/>
  <c r="AK94" i="75"/>
  <c r="Y94" i="75"/>
  <c r="AQ101" i="75"/>
  <c r="AE101" i="75"/>
  <c r="BB101" i="75"/>
  <c r="AP101" i="75"/>
  <c r="AD101" i="75"/>
  <c r="BA101" i="75"/>
  <c r="AO101" i="75"/>
  <c r="AC101" i="75"/>
  <c r="AZ101" i="75"/>
  <c r="AN101" i="75"/>
  <c r="AB101" i="75"/>
  <c r="AY101" i="75"/>
  <c r="AM101" i="75"/>
  <c r="AA101" i="75"/>
  <c r="AX101" i="75"/>
  <c r="AL101" i="75"/>
  <c r="Z101" i="75"/>
  <c r="AW101" i="75"/>
  <c r="AK101" i="75"/>
  <c r="Y101" i="75"/>
  <c r="AV101" i="75"/>
  <c r="AJ101" i="75"/>
  <c r="X101" i="75"/>
  <c r="AU101" i="75"/>
  <c r="AI101" i="75"/>
  <c r="W101" i="75"/>
  <c r="AS101" i="75"/>
  <c r="AG101" i="75"/>
  <c r="AH101" i="75"/>
  <c r="AR101" i="75"/>
  <c r="AF101" i="75"/>
  <c r="AT101" i="75"/>
  <c r="AY85" i="75"/>
  <c r="AM85" i="75"/>
  <c r="AA85" i="75"/>
  <c r="O85" i="75"/>
  <c r="R85" i="75"/>
  <c r="AX85" i="75"/>
  <c r="AL85" i="75"/>
  <c r="Z85" i="75"/>
  <c r="N85" i="75"/>
  <c r="AW85" i="75"/>
  <c r="AK85" i="75"/>
  <c r="Y85" i="75"/>
  <c r="M85" i="75"/>
  <c r="AV85" i="75"/>
  <c r="AJ85" i="75"/>
  <c r="X85" i="75"/>
  <c r="L85" i="75"/>
  <c r="AU85" i="75"/>
  <c r="AI85" i="75"/>
  <c r="W85" i="75"/>
  <c r="K85" i="75"/>
  <c r="AT85" i="75"/>
  <c r="AH85" i="75"/>
  <c r="V85" i="75"/>
  <c r="J85" i="75"/>
  <c r="AD85" i="75"/>
  <c r="AS85" i="75"/>
  <c r="AG85" i="75"/>
  <c r="U85" i="75"/>
  <c r="I85" i="75"/>
  <c r="BB85" i="75"/>
  <c r="AR85" i="75"/>
  <c r="AF85" i="75"/>
  <c r="T85" i="75"/>
  <c r="H85" i="75"/>
  <c r="AQ85" i="75"/>
  <c r="AE85" i="75"/>
  <c r="S85" i="75"/>
  <c r="G85" i="75"/>
  <c r="BA85" i="75"/>
  <c r="AO85" i="75"/>
  <c r="AC85" i="75"/>
  <c r="Q85" i="75"/>
  <c r="AP85" i="75"/>
  <c r="AZ85" i="75"/>
  <c r="AN85" i="75"/>
  <c r="AB85" i="75"/>
  <c r="P85" i="75"/>
  <c r="AE86" i="75"/>
  <c r="P84" i="75"/>
  <c r="AB84" i="75"/>
  <c r="AN84" i="75"/>
  <c r="AZ84" i="75"/>
  <c r="Q86" i="75"/>
  <c r="AC86" i="75"/>
  <c r="AO86" i="75"/>
  <c r="BA86" i="75"/>
  <c r="S87" i="75"/>
  <c r="AE87" i="75"/>
  <c r="AQ87" i="75"/>
  <c r="J88" i="75"/>
  <c r="V88" i="75"/>
  <c r="AH88" i="75"/>
  <c r="AT88" i="75"/>
  <c r="N89" i="75"/>
  <c r="Z89" i="75"/>
  <c r="AL89" i="75"/>
  <c r="AX89" i="75"/>
  <c r="S90" i="75"/>
  <c r="AE90" i="75"/>
  <c r="AQ90" i="75"/>
  <c r="M91" i="75"/>
  <c r="Y91" i="75"/>
  <c r="AK91" i="75"/>
  <c r="AW91" i="75"/>
  <c r="T92" i="75"/>
  <c r="AF92" i="75"/>
  <c r="AR92" i="75"/>
  <c r="W95" i="75"/>
  <c r="AI95" i="75"/>
  <c r="AU95" i="75"/>
  <c r="V96" i="75"/>
  <c r="AH96" i="75"/>
  <c r="AT96" i="75"/>
  <c r="V97" i="75"/>
  <c r="AH97" i="75"/>
  <c r="AT97" i="75"/>
  <c r="W98" i="75"/>
  <c r="AI98" i="75"/>
  <c r="AU98" i="75"/>
  <c r="Y99" i="75"/>
  <c r="AK99" i="75"/>
  <c r="AW99" i="75"/>
  <c r="AB100" i="75"/>
  <c r="AN100" i="75"/>
  <c r="AZ100" i="75"/>
  <c r="AE103" i="75"/>
  <c r="AQ103" i="75"/>
  <c r="Z104" i="75"/>
  <c r="AL104" i="75"/>
  <c r="AX104" i="75"/>
  <c r="AH105" i="75"/>
  <c r="AT105" i="75"/>
  <c r="AE106" i="75"/>
  <c r="AQ106" i="75"/>
  <c r="AQ86" i="75"/>
  <c r="AH92" i="75"/>
  <c r="Q84" i="75"/>
  <c r="AC84" i="75"/>
  <c r="AO84" i="75"/>
  <c r="BA84" i="75"/>
  <c r="R86" i="75"/>
  <c r="AD86" i="75"/>
  <c r="AP86" i="75"/>
  <c r="BB86" i="75"/>
  <c r="T87" i="75"/>
  <c r="AF87" i="75"/>
  <c r="AR87" i="75"/>
  <c r="K88" i="75"/>
  <c r="W88" i="75"/>
  <c r="AI88" i="75"/>
  <c r="AU88" i="75"/>
  <c r="O89" i="75"/>
  <c r="AA89" i="75"/>
  <c r="AM89" i="75"/>
  <c r="AY89" i="75"/>
  <c r="T90" i="75"/>
  <c r="AF90" i="75"/>
  <c r="AR90" i="75"/>
  <c r="N91" i="75"/>
  <c r="Z91" i="75"/>
  <c r="AL91" i="75"/>
  <c r="AX91" i="75"/>
  <c r="U92" i="75"/>
  <c r="AG92" i="75"/>
  <c r="AS92" i="75"/>
  <c r="X95" i="75"/>
  <c r="AJ95" i="75"/>
  <c r="AV95" i="75"/>
  <c r="W96" i="75"/>
  <c r="AI96" i="75"/>
  <c r="AU96" i="75"/>
  <c r="W97" i="75"/>
  <c r="AI97" i="75"/>
  <c r="AU97" i="75"/>
  <c r="X98" i="75"/>
  <c r="AJ98" i="75"/>
  <c r="AV98" i="75"/>
  <c r="Z99" i="75"/>
  <c r="AL99" i="75"/>
  <c r="AX99" i="75"/>
  <c r="AC100" i="75"/>
  <c r="AO100" i="75"/>
  <c r="BA100" i="75"/>
  <c r="AF103" i="75"/>
  <c r="AR103" i="75"/>
  <c r="AA104" i="75"/>
  <c r="AM104" i="75"/>
  <c r="AY104" i="75"/>
  <c r="AI105" i="75"/>
  <c r="AU105" i="75"/>
  <c r="AF106" i="75"/>
  <c r="AR106" i="75"/>
  <c r="S86" i="75"/>
  <c r="AT92" i="75"/>
  <c r="G84" i="75"/>
  <c r="S84" i="75"/>
  <c r="AE84" i="75"/>
  <c r="AQ84" i="75"/>
  <c r="H86" i="75"/>
  <c r="T86" i="75"/>
  <c r="AF86" i="75"/>
  <c r="AR86" i="75"/>
  <c r="J87" i="75"/>
  <c r="V87" i="75"/>
  <c r="AH87" i="75"/>
  <c r="AT87" i="75"/>
  <c r="M88" i="75"/>
  <c r="Y88" i="75"/>
  <c r="AK88" i="75"/>
  <c r="AW88" i="75"/>
  <c r="Q89" i="75"/>
  <c r="AC89" i="75"/>
  <c r="AO89" i="75"/>
  <c r="BA89" i="75"/>
  <c r="V90" i="75"/>
  <c r="AH90" i="75"/>
  <c r="AT90" i="75"/>
  <c r="P91" i="75"/>
  <c r="AB91" i="75"/>
  <c r="AN91" i="75"/>
  <c r="AZ91" i="75"/>
  <c r="W92" i="75"/>
  <c r="AI92" i="75"/>
  <c r="AU92" i="75"/>
  <c r="Z95" i="75"/>
  <c r="AL95" i="75"/>
  <c r="AX95" i="75"/>
  <c r="Y96" i="75"/>
  <c r="AK96" i="75"/>
  <c r="AW96" i="75"/>
  <c r="Y97" i="75"/>
  <c r="AK97" i="75"/>
  <c r="AW97" i="75"/>
  <c r="Z98" i="75"/>
  <c r="AL98" i="75"/>
  <c r="AX98" i="75"/>
  <c r="AB99" i="75"/>
  <c r="AN99" i="75"/>
  <c r="AZ99" i="75"/>
  <c r="AE100" i="75"/>
  <c r="AQ100" i="75"/>
  <c r="AH103" i="75"/>
  <c r="AT103" i="75"/>
  <c r="AC104" i="75"/>
  <c r="AO104" i="75"/>
  <c r="BA104" i="75"/>
  <c r="AK105" i="75"/>
  <c r="AW105" i="75"/>
  <c r="AH106" i="75"/>
  <c r="AT106" i="75"/>
  <c r="V92" i="75"/>
  <c r="H84" i="75"/>
  <c r="T84" i="75"/>
  <c r="AF84" i="75"/>
  <c r="AR84" i="75"/>
  <c r="I86" i="75"/>
  <c r="U86" i="75"/>
  <c r="AG86" i="75"/>
  <c r="AS86" i="75"/>
  <c r="K87" i="75"/>
  <c r="W87" i="75"/>
  <c r="AI87" i="75"/>
  <c r="AU87" i="75"/>
  <c r="N88" i="75"/>
  <c r="Z88" i="75"/>
  <c r="AL88" i="75"/>
  <c r="AX88" i="75"/>
  <c r="R89" i="75"/>
  <c r="AD89" i="75"/>
  <c r="AP89" i="75"/>
  <c r="BB89" i="75"/>
  <c r="W90" i="75"/>
  <c r="AI90" i="75"/>
  <c r="AU90" i="75"/>
  <c r="Q91" i="75"/>
  <c r="AC91" i="75"/>
  <c r="AO91" i="75"/>
  <c r="BA91" i="75"/>
  <c r="X92" i="75"/>
  <c r="AJ92" i="75"/>
  <c r="AV92" i="75"/>
  <c r="AA95" i="75"/>
  <c r="AM95" i="75"/>
  <c r="AY95" i="75"/>
  <c r="Z96" i="75"/>
  <c r="AL96" i="75"/>
  <c r="AX96" i="75"/>
  <c r="Z97" i="75"/>
  <c r="AL97" i="75"/>
  <c r="AX97" i="75"/>
  <c r="AA98" i="75"/>
  <c r="AM98" i="75"/>
  <c r="AY98" i="75"/>
  <c r="AC99" i="75"/>
  <c r="AO99" i="75"/>
  <c r="BA99" i="75"/>
  <c r="AF100" i="75"/>
  <c r="AR100" i="75"/>
  <c r="AI103" i="75"/>
  <c r="AU103" i="75"/>
  <c r="AD104" i="75"/>
  <c r="AP104" i="75"/>
  <c r="BB104" i="75"/>
  <c r="AL105" i="75"/>
  <c r="AX105" i="75"/>
  <c r="AI106" i="75"/>
  <c r="AU106" i="75"/>
  <c r="I84" i="75"/>
  <c r="U84" i="75"/>
  <c r="AG84" i="75"/>
  <c r="AS84" i="75"/>
  <c r="J86" i="75"/>
  <c r="V86" i="75"/>
  <c r="AH86" i="75"/>
  <c r="AT86" i="75"/>
  <c r="L87" i="75"/>
  <c r="X87" i="75"/>
  <c r="AJ87" i="75"/>
  <c r="AV87" i="75"/>
  <c r="O88" i="75"/>
  <c r="AA88" i="75"/>
  <c r="AM88" i="75"/>
  <c r="AY88" i="75"/>
  <c r="S89" i="75"/>
  <c r="AE89" i="75"/>
  <c r="AQ89" i="75"/>
  <c r="L90" i="75"/>
  <c r="X90" i="75"/>
  <c r="AJ90" i="75"/>
  <c r="AV90" i="75"/>
  <c r="R91" i="75"/>
  <c r="AD91" i="75"/>
  <c r="AP91" i="75"/>
  <c r="BB91" i="75"/>
  <c r="Y92" i="75"/>
  <c r="AK92" i="75"/>
  <c r="AW92" i="75"/>
  <c r="AB95" i="75"/>
  <c r="AN95" i="75"/>
  <c r="AZ95" i="75"/>
  <c r="AA96" i="75"/>
  <c r="AM96" i="75"/>
  <c r="AY96" i="75"/>
  <c r="AA97" i="75"/>
  <c r="AM97" i="75"/>
  <c r="AY97" i="75"/>
  <c r="AB98" i="75"/>
  <c r="AN98" i="75"/>
  <c r="AZ98" i="75"/>
  <c r="AD99" i="75"/>
  <c r="AP99" i="75"/>
  <c r="BB99" i="75"/>
  <c r="AG100" i="75"/>
  <c r="AS100" i="75"/>
  <c r="AJ103" i="75"/>
  <c r="AV103" i="75"/>
  <c r="AE104" i="75"/>
  <c r="AQ104" i="75"/>
  <c r="AA105" i="75"/>
  <c r="AM105" i="75"/>
  <c r="AY105" i="75"/>
  <c r="AJ106" i="75"/>
  <c r="AV106" i="75"/>
  <c r="J84" i="75"/>
  <c r="V84" i="75"/>
  <c r="AH84" i="75"/>
  <c r="AT84" i="75"/>
  <c r="K86" i="75"/>
  <c r="W86" i="75"/>
  <c r="AI86" i="75"/>
  <c r="AU86" i="75"/>
  <c r="M87" i="75"/>
  <c r="Y87" i="75"/>
  <c r="AK87" i="75"/>
  <c r="AW87" i="75"/>
  <c r="P88" i="75"/>
  <c r="AB88" i="75"/>
  <c r="AN88" i="75"/>
  <c r="AZ88" i="75"/>
  <c r="T89" i="75"/>
  <c r="AF89" i="75"/>
  <c r="AR89" i="75"/>
  <c r="M90" i="75"/>
  <c r="Y90" i="75"/>
  <c r="AK90" i="75"/>
  <c r="AW90" i="75"/>
  <c r="S91" i="75"/>
  <c r="AE91" i="75"/>
  <c r="AQ91" i="75"/>
  <c r="N92" i="75"/>
  <c r="Z92" i="75"/>
  <c r="AL92" i="75"/>
  <c r="AX92" i="75"/>
  <c r="Q95" i="75"/>
  <c r="AC95" i="75"/>
  <c r="AO95" i="75"/>
  <c r="BA95" i="75"/>
  <c r="AB96" i="75"/>
  <c r="AN96" i="75"/>
  <c r="AZ96" i="75"/>
  <c r="AB97" i="75"/>
  <c r="AN97" i="75"/>
  <c r="AZ97" i="75"/>
  <c r="AC98" i="75"/>
  <c r="AO98" i="75"/>
  <c r="BA98" i="75"/>
  <c r="AE99" i="75"/>
  <c r="AQ99" i="75"/>
  <c r="V100" i="75"/>
  <c r="AH100" i="75"/>
  <c r="AT100" i="75"/>
  <c r="Y103" i="75"/>
  <c r="AK103" i="75"/>
  <c r="AW103" i="75"/>
  <c r="AF104" i="75"/>
  <c r="AR104" i="75"/>
  <c r="AB105" i="75"/>
  <c r="AN105" i="75"/>
  <c r="AZ105" i="75"/>
  <c r="AK106" i="75"/>
  <c r="AW106" i="75"/>
  <c r="AB104" i="75"/>
  <c r="K84" i="75"/>
  <c r="W84" i="75"/>
  <c r="AI84" i="75"/>
  <c r="AU84" i="75"/>
  <c r="L86" i="75"/>
  <c r="X86" i="75"/>
  <c r="AJ86" i="75"/>
  <c r="AV86" i="75"/>
  <c r="N87" i="75"/>
  <c r="Z87" i="75"/>
  <c r="AL87" i="75"/>
  <c r="AX87" i="75"/>
  <c r="Q88" i="75"/>
  <c r="AC88" i="75"/>
  <c r="AO88" i="75"/>
  <c r="BA88" i="75"/>
  <c r="U89" i="75"/>
  <c r="AG89" i="75"/>
  <c r="AS89" i="75"/>
  <c r="N90" i="75"/>
  <c r="Z90" i="75"/>
  <c r="AL90" i="75"/>
  <c r="AX90" i="75"/>
  <c r="T91" i="75"/>
  <c r="AF91" i="75"/>
  <c r="AR91" i="75"/>
  <c r="O92" i="75"/>
  <c r="AA92" i="75"/>
  <c r="AM92" i="75"/>
  <c r="AY92" i="75"/>
  <c r="R95" i="75"/>
  <c r="AD95" i="75"/>
  <c r="AP95" i="75"/>
  <c r="BB95" i="75"/>
  <c r="AC96" i="75"/>
  <c r="AO96" i="75"/>
  <c r="BA96" i="75"/>
  <c r="AC97" i="75"/>
  <c r="AO97" i="75"/>
  <c r="BA97" i="75"/>
  <c r="AD98" i="75"/>
  <c r="AP98" i="75"/>
  <c r="BB98" i="75"/>
  <c r="AF99" i="75"/>
  <c r="AR99" i="75"/>
  <c r="W100" i="75"/>
  <c r="AI100" i="75"/>
  <c r="AU100" i="75"/>
  <c r="Z103" i="75"/>
  <c r="AL103" i="75"/>
  <c r="AX103" i="75"/>
  <c r="AG104" i="75"/>
  <c r="AS104" i="75"/>
  <c r="AC105" i="75"/>
  <c r="AO105" i="75"/>
  <c r="BA105" i="75"/>
  <c r="AL106" i="75"/>
  <c r="AX106" i="75"/>
  <c r="AZ104" i="75"/>
  <c r="L84" i="75"/>
  <c r="X84" i="75"/>
  <c r="AJ84" i="75"/>
  <c r="AV84" i="75"/>
  <c r="M86" i="75"/>
  <c r="Y86" i="75"/>
  <c r="AK86" i="75"/>
  <c r="AW86" i="75"/>
  <c r="O87" i="75"/>
  <c r="AA87" i="75"/>
  <c r="AM87" i="75"/>
  <c r="AY87" i="75"/>
  <c r="R88" i="75"/>
  <c r="AD88" i="75"/>
  <c r="AP88" i="75"/>
  <c r="BB88" i="75"/>
  <c r="V89" i="75"/>
  <c r="AH89" i="75"/>
  <c r="AT89" i="75"/>
  <c r="O90" i="75"/>
  <c r="AA90" i="75"/>
  <c r="AM90" i="75"/>
  <c r="AY90" i="75"/>
  <c r="U91" i="75"/>
  <c r="AG91" i="75"/>
  <c r="AS91" i="75"/>
  <c r="P92" i="75"/>
  <c r="AB92" i="75"/>
  <c r="AN92" i="75"/>
  <c r="AZ92" i="75"/>
  <c r="S95" i="75"/>
  <c r="AE95" i="75"/>
  <c r="AQ95" i="75"/>
  <c r="R96" i="75"/>
  <c r="AD96" i="75"/>
  <c r="AP96" i="75"/>
  <c r="BB96" i="75"/>
  <c r="AD97" i="75"/>
  <c r="AP97" i="75"/>
  <c r="BB97" i="75"/>
  <c r="AE98" i="75"/>
  <c r="AQ98" i="75"/>
  <c r="U99" i="75"/>
  <c r="AG99" i="75"/>
  <c r="AS99" i="75"/>
  <c r="X100" i="75"/>
  <c r="AJ100" i="75"/>
  <c r="AV100" i="75"/>
  <c r="AA103" i="75"/>
  <c r="AM103" i="75"/>
  <c r="AY103" i="75"/>
  <c r="AH104" i="75"/>
  <c r="AT104" i="75"/>
  <c r="AD105" i="75"/>
  <c r="AP105" i="75"/>
  <c r="BB105" i="75"/>
  <c r="AM106" i="75"/>
  <c r="AY106" i="75"/>
  <c r="AN104" i="75"/>
  <c r="M84" i="75"/>
  <c r="Y84" i="75"/>
  <c r="AK84" i="75"/>
  <c r="AW84" i="75"/>
  <c r="N86" i="75"/>
  <c r="Z86" i="75"/>
  <c r="AL86" i="75"/>
  <c r="AX86" i="75"/>
  <c r="P87" i="75"/>
  <c r="AB87" i="75"/>
  <c r="AN87" i="75"/>
  <c r="AZ87" i="75"/>
  <c r="S88" i="75"/>
  <c r="AE88" i="75"/>
  <c r="AQ88" i="75"/>
  <c r="K89" i="75"/>
  <c r="W89" i="75"/>
  <c r="AI89" i="75"/>
  <c r="AU89" i="75"/>
  <c r="P90" i="75"/>
  <c r="AB90" i="75"/>
  <c r="AN90" i="75"/>
  <c r="AZ90" i="75"/>
  <c r="V91" i="75"/>
  <c r="AH91" i="75"/>
  <c r="AT91" i="75"/>
  <c r="Q92" i="75"/>
  <c r="AC92" i="75"/>
  <c r="AO92" i="75"/>
  <c r="BA92" i="75"/>
  <c r="T95" i="75"/>
  <c r="AF95" i="75"/>
  <c r="AR95" i="75"/>
  <c r="S96" i="75"/>
  <c r="AE96" i="75"/>
  <c r="AQ96" i="75"/>
  <c r="S97" i="75"/>
  <c r="AE97" i="75"/>
  <c r="AQ97" i="75"/>
  <c r="T98" i="75"/>
  <c r="AF98" i="75"/>
  <c r="AR98" i="75"/>
  <c r="V99" i="75"/>
  <c r="AH99" i="75"/>
  <c r="AT99" i="75"/>
  <c r="Y100" i="75"/>
  <c r="AK100" i="75"/>
  <c r="AW100" i="75"/>
  <c r="AB103" i="75"/>
  <c r="AN103" i="75"/>
  <c r="AZ103" i="75"/>
  <c r="AI104" i="75"/>
  <c r="AU104" i="75"/>
  <c r="AE105" i="75"/>
  <c r="AQ105" i="75"/>
  <c r="AB106" i="75"/>
  <c r="AN106" i="75"/>
  <c r="AZ106" i="75"/>
  <c r="N84" i="75"/>
  <c r="Z84" i="75"/>
  <c r="AL84" i="75"/>
  <c r="AX84" i="75"/>
  <c r="O86" i="75"/>
  <c r="AA86" i="75"/>
  <c r="AM86" i="75"/>
  <c r="AY86" i="75"/>
  <c r="Q87" i="75"/>
  <c r="AC87" i="75"/>
  <c r="AO87" i="75"/>
  <c r="BA87" i="75"/>
  <c r="T88" i="75"/>
  <c r="AF88" i="75"/>
  <c r="AR88" i="75"/>
  <c r="L89" i="75"/>
  <c r="X89" i="75"/>
  <c r="AJ89" i="75"/>
  <c r="AV89" i="75"/>
  <c r="Q90" i="75"/>
  <c r="AC90" i="75"/>
  <c r="AO90" i="75"/>
  <c r="BA90" i="75"/>
  <c r="W91" i="75"/>
  <c r="AI91" i="75"/>
  <c r="AU91" i="75"/>
  <c r="R92" i="75"/>
  <c r="AD92" i="75"/>
  <c r="AP92" i="75"/>
  <c r="BB92" i="75"/>
  <c r="U95" i="75"/>
  <c r="AG95" i="75"/>
  <c r="AS95" i="75"/>
  <c r="T96" i="75"/>
  <c r="AF96" i="75"/>
  <c r="AR96" i="75"/>
  <c r="T97" i="75"/>
  <c r="AF97" i="75"/>
  <c r="AR97" i="75"/>
  <c r="U98" i="75"/>
  <c r="AG98" i="75"/>
  <c r="AS98" i="75"/>
  <c r="W99" i="75"/>
  <c r="AI99" i="75"/>
  <c r="AU99" i="75"/>
  <c r="Z100" i="75"/>
  <c r="AL100" i="75"/>
  <c r="AX100" i="75"/>
  <c r="AC103" i="75"/>
  <c r="AO103" i="75"/>
  <c r="BA103" i="75"/>
  <c r="AJ104" i="75"/>
  <c r="AV104" i="75"/>
  <c r="AF105" i="75"/>
  <c r="AR105" i="75"/>
  <c r="AC106" i="75"/>
  <c r="AO106" i="75"/>
  <c r="BA106" i="75"/>
  <c r="O84" i="75"/>
  <c r="AA84" i="75"/>
  <c r="AM84" i="75"/>
  <c r="P86" i="75"/>
  <c r="AB86" i="75"/>
  <c r="AN86" i="75"/>
  <c r="R87" i="75"/>
  <c r="AD87" i="75"/>
  <c r="AP87" i="75"/>
  <c r="U88" i="75"/>
  <c r="AG88" i="75"/>
  <c r="M89" i="75"/>
  <c r="Y89" i="75"/>
  <c r="AK89" i="75"/>
  <c r="R90" i="75"/>
  <c r="AD90" i="75"/>
  <c r="AP90" i="75"/>
  <c r="X91" i="75"/>
  <c r="AJ91" i="75"/>
  <c r="S92" i="75"/>
  <c r="AE92" i="75"/>
  <c r="V95" i="75"/>
  <c r="AH95" i="75"/>
  <c r="U96" i="75"/>
  <c r="AG96" i="75"/>
  <c r="U97" i="75"/>
  <c r="AG97" i="75"/>
  <c r="V98" i="75"/>
  <c r="AH98" i="75"/>
  <c r="X99" i="75"/>
  <c r="AJ99" i="75"/>
  <c r="AA100" i="75"/>
  <c r="AM100" i="75"/>
  <c r="AD103" i="75"/>
  <c r="AP103" i="75"/>
  <c r="AK104" i="75"/>
  <c r="AG105" i="75"/>
  <c r="AD106" i="75"/>
  <c r="AP106" i="75"/>
  <c r="AZ106" i="74"/>
  <c r="AN106" i="74"/>
  <c r="AB106" i="74"/>
  <c r="AY106" i="74"/>
  <c r="AM106" i="74"/>
  <c r="AX106" i="74"/>
  <c r="AL106" i="74"/>
  <c r="AW106" i="74"/>
  <c r="AK106" i="74"/>
  <c r="AV106" i="74"/>
  <c r="AJ106" i="74"/>
  <c r="AU106" i="74"/>
  <c r="AI106" i="74"/>
  <c r="AT106" i="74"/>
  <c r="AH106" i="74"/>
  <c r="AS106" i="74"/>
  <c r="AG106" i="74"/>
  <c r="AR106" i="74"/>
  <c r="AF106" i="74"/>
  <c r="AQ106" i="74"/>
  <c r="AE106" i="74"/>
  <c r="BB106" i="74"/>
  <c r="AP106" i="74"/>
  <c r="AD106" i="74"/>
  <c r="BA106" i="74"/>
  <c r="AO106" i="74"/>
  <c r="AC106" i="74"/>
  <c r="AQ88" i="74"/>
  <c r="AE88" i="74"/>
  <c r="S88" i="74"/>
  <c r="BB88" i="74"/>
  <c r="AP88" i="74"/>
  <c r="AD88" i="74"/>
  <c r="R88" i="74"/>
  <c r="BA88" i="74"/>
  <c r="AO88" i="74"/>
  <c r="AC88" i="74"/>
  <c r="Q88" i="74"/>
  <c r="AK88" i="74"/>
  <c r="AZ88" i="74"/>
  <c r="AN88" i="74"/>
  <c r="AB88" i="74"/>
  <c r="P88" i="74"/>
  <c r="AY88" i="74"/>
  <c r="AM88" i="74"/>
  <c r="AA88" i="74"/>
  <c r="O88" i="74"/>
  <c r="I83" i="74"/>
  <c r="Y88" i="74"/>
  <c r="AX88" i="74"/>
  <c r="AL88" i="74"/>
  <c r="Z88" i="74"/>
  <c r="N88" i="74"/>
  <c r="AV88" i="74"/>
  <c r="AJ88" i="74"/>
  <c r="X88" i="74"/>
  <c r="L88" i="74"/>
  <c r="AU88" i="74"/>
  <c r="AI88" i="74"/>
  <c r="W88" i="74"/>
  <c r="K88" i="74"/>
  <c r="AS88" i="74"/>
  <c r="AG88" i="74"/>
  <c r="U88" i="74"/>
  <c r="AW88" i="74"/>
  <c r="M88" i="74"/>
  <c r="AR88" i="74"/>
  <c r="AF88" i="74"/>
  <c r="T88" i="74"/>
  <c r="AT88" i="74"/>
  <c r="AZ87" i="74"/>
  <c r="AN87" i="74"/>
  <c r="AB87" i="74"/>
  <c r="P87" i="74"/>
  <c r="AY87" i="74"/>
  <c r="AM87" i="74"/>
  <c r="AA87" i="74"/>
  <c r="O87" i="74"/>
  <c r="V87" i="74"/>
  <c r="AX87" i="74"/>
  <c r="AL87" i="74"/>
  <c r="Z87" i="74"/>
  <c r="N87" i="74"/>
  <c r="AW87" i="74"/>
  <c r="AK87" i="74"/>
  <c r="Y87" i="74"/>
  <c r="M87" i="74"/>
  <c r="AT87" i="74"/>
  <c r="AV87" i="74"/>
  <c r="AJ87" i="74"/>
  <c r="X87" i="74"/>
  <c r="L87" i="74"/>
  <c r="AU87" i="74"/>
  <c r="AI87" i="74"/>
  <c r="W87" i="74"/>
  <c r="K87" i="74"/>
  <c r="H83" i="74"/>
  <c r="AS87" i="74"/>
  <c r="AG87" i="74"/>
  <c r="U87" i="74"/>
  <c r="I87" i="74"/>
  <c r="AR87" i="74"/>
  <c r="AF87" i="74"/>
  <c r="T87" i="74"/>
  <c r="BB87" i="74"/>
  <c r="AP87" i="74"/>
  <c r="AD87" i="74"/>
  <c r="R87" i="74"/>
  <c r="J87" i="74"/>
  <c r="BA87" i="74"/>
  <c r="AO87" i="74"/>
  <c r="AC87" i="74"/>
  <c r="Q87" i="74"/>
  <c r="AH87" i="74"/>
  <c r="AZ103" i="74"/>
  <c r="AN103" i="74"/>
  <c r="AB103" i="74"/>
  <c r="AY103" i="74"/>
  <c r="AM103" i="74"/>
  <c r="AA103" i="74"/>
  <c r="X83" i="74"/>
  <c r="AX103" i="74"/>
  <c r="AL103" i="74"/>
  <c r="Z103" i="74"/>
  <c r="AW103" i="74"/>
  <c r="AK103" i="74"/>
  <c r="Y103" i="74"/>
  <c r="AV103" i="74"/>
  <c r="AJ103" i="74"/>
  <c r="AU103" i="74"/>
  <c r="AI103" i="74"/>
  <c r="AT103" i="74"/>
  <c r="AH103" i="74"/>
  <c r="AS103" i="74"/>
  <c r="AG103" i="74"/>
  <c r="AR103" i="74"/>
  <c r="AF103" i="74"/>
  <c r="AQ103" i="74"/>
  <c r="AE103" i="74"/>
  <c r="BB103" i="74"/>
  <c r="AP103" i="74"/>
  <c r="AD103" i="74"/>
  <c r="BA103" i="74"/>
  <c r="AO103" i="74"/>
  <c r="AC103" i="74"/>
  <c r="AU89" i="74"/>
  <c r="AI89" i="74"/>
  <c r="W89" i="74"/>
  <c r="K89" i="74"/>
  <c r="AC89" i="74"/>
  <c r="AT89" i="74"/>
  <c r="AH89" i="74"/>
  <c r="V89" i="74"/>
  <c r="AS89" i="74"/>
  <c r="AG89" i="74"/>
  <c r="U89" i="74"/>
  <c r="AR89" i="74"/>
  <c r="AF89" i="74"/>
  <c r="T89" i="74"/>
  <c r="AQ89" i="74"/>
  <c r="AE89" i="74"/>
  <c r="S89" i="74"/>
  <c r="BB89" i="74"/>
  <c r="AP89" i="74"/>
  <c r="AD89" i="74"/>
  <c r="R89" i="74"/>
  <c r="Q89" i="74"/>
  <c r="AZ89" i="74"/>
  <c r="AN89" i="74"/>
  <c r="AB89" i="74"/>
  <c r="P89" i="74"/>
  <c r="AY89" i="74"/>
  <c r="AM89" i="74"/>
  <c r="AA89" i="74"/>
  <c r="O89" i="74"/>
  <c r="AW89" i="74"/>
  <c r="AK89" i="74"/>
  <c r="Y89" i="74"/>
  <c r="M89" i="74"/>
  <c r="BA89" i="74"/>
  <c r="AO89" i="74"/>
  <c r="AV89" i="74"/>
  <c r="AJ89" i="74"/>
  <c r="X89" i="74"/>
  <c r="L89" i="74"/>
  <c r="N89" i="74"/>
  <c r="P85" i="74"/>
  <c r="AL89" i="74"/>
  <c r="AH96" i="74"/>
  <c r="AZ90" i="74"/>
  <c r="AN90" i="74"/>
  <c r="AB90" i="74"/>
  <c r="P90" i="74"/>
  <c r="AY90" i="74"/>
  <c r="AM90" i="74"/>
  <c r="AA90" i="74"/>
  <c r="O90" i="74"/>
  <c r="AX90" i="74"/>
  <c r="AL90" i="74"/>
  <c r="Z90" i="74"/>
  <c r="N90" i="74"/>
  <c r="AW90" i="74"/>
  <c r="AK90" i="74"/>
  <c r="Y90" i="74"/>
  <c r="M90" i="74"/>
  <c r="AV90" i="74"/>
  <c r="AJ90" i="74"/>
  <c r="X90" i="74"/>
  <c r="L90" i="74"/>
  <c r="AH90" i="74"/>
  <c r="AU90" i="74"/>
  <c r="AI90" i="74"/>
  <c r="W90" i="74"/>
  <c r="AS90" i="74"/>
  <c r="AG90" i="74"/>
  <c r="U90" i="74"/>
  <c r="AR90" i="74"/>
  <c r="AF90" i="74"/>
  <c r="T90" i="74"/>
  <c r="BB90" i="74"/>
  <c r="AP90" i="74"/>
  <c r="AD90" i="74"/>
  <c r="R90" i="74"/>
  <c r="V90" i="74"/>
  <c r="BA90" i="74"/>
  <c r="AO90" i="74"/>
  <c r="AC90" i="74"/>
  <c r="Q90" i="74"/>
  <c r="AT90" i="74"/>
  <c r="AU104" i="74"/>
  <c r="AI104" i="74"/>
  <c r="Y83" i="74"/>
  <c r="AT104" i="74"/>
  <c r="AH104" i="74"/>
  <c r="AS104" i="74"/>
  <c r="AG104" i="74"/>
  <c r="AR104" i="74"/>
  <c r="AF104" i="74"/>
  <c r="AQ104" i="74"/>
  <c r="AE104" i="74"/>
  <c r="BB104" i="74"/>
  <c r="AP104" i="74"/>
  <c r="AD104" i="74"/>
  <c r="BA104" i="74"/>
  <c r="AO104" i="74"/>
  <c r="AC104" i="74"/>
  <c r="AZ104" i="74"/>
  <c r="AN104" i="74"/>
  <c r="AB104" i="74"/>
  <c r="AY104" i="74"/>
  <c r="AM104" i="74"/>
  <c r="AA104" i="74"/>
  <c r="AX104" i="74"/>
  <c r="AL104" i="74"/>
  <c r="Z104" i="74"/>
  <c r="AW104" i="74"/>
  <c r="AK104" i="74"/>
  <c r="AV104" i="74"/>
  <c r="AJ104" i="74"/>
  <c r="S85" i="74"/>
  <c r="AX89" i="74"/>
  <c r="AB85" i="74"/>
  <c r="S90" i="74"/>
  <c r="AT94" i="74"/>
  <c r="AH94" i="74"/>
  <c r="V94" i="74"/>
  <c r="AS94" i="74"/>
  <c r="AG94" i="74"/>
  <c r="U94" i="74"/>
  <c r="AR94" i="74"/>
  <c r="AF94" i="74"/>
  <c r="T94" i="74"/>
  <c r="AQ94" i="74"/>
  <c r="AE94" i="74"/>
  <c r="S94" i="74"/>
  <c r="BB94" i="74"/>
  <c r="AP94" i="74"/>
  <c r="AD94" i="74"/>
  <c r="R94" i="74"/>
  <c r="BA94" i="74"/>
  <c r="AO94" i="74"/>
  <c r="AC94" i="74"/>
  <c r="Q94" i="74"/>
  <c r="AY94" i="74"/>
  <c r="AM94" i="74"/>
  <c r="AA94" i="74"/>
  <c r="AX94" i="74"/>
  <c r="AL94" i="74"/>
  <c r="Z94" i="74"/>
  <c r="AV94" i="74"/>
  <c r="AJ94" i="74"/>
  <c r="X94" i="74"/>
  <c r="AZ94" i="74"/>
  <c r="AN94" i="74"/>
  <c r="AB94" i="74"/>
  <c r="P94" i="74"/>
  <c r="AU94" i="74"/>
  <c r="AI94" i="74"/>
  <c r="W94" i="74"/>
  <c r="AE85" i="74"/>
  <c r="S87" i="74"/>
  <c r="AE90" i="74"/>
  <c r="AK94" i="74"/>
  <c r="AN85" i="74"/>
  <c r="AE87" i="74"/>
  <c r="AQ90" i="74"/>
  <c r="AW94" i="74"/>
  <c r="AQ96" i="74"/>
  <c r="AE96" i="74"/>
  <c r="S96" i="74"/>
  <c r="BB96" i="74"/>
  <c r="AP96" i="74"/>
  <c r="AD96" i="74"/>
  <c r="R96" i="74"/>
  <c r="BA96" i="74"/>
  <c r="AO96" i="74"/>
  <c r="AC96" i="74"/>
  <c r="Q83" i="74"/>
  <c r="AZ96" i="74"/>
  <c r="AN96" i="74"/>
  <c r="AB96" i="74"/>
  <c r="AY96" i="74"/>
  <c r="AM96" i="74"/>
  <c r="AA96" i="74"/>
  <c r="AX96" i="74"/>
  <c r="AL96" i="74"/>
  <c r="Z96" i="74"/>
  <c r="AW96" i="74"/>
  <c r="AK96" i="74"/>
  <c r="Y96" i="74"/>
  <c r="AV96" i="74"/>
  <c r="AJ96" i="74"/>
  <c r="X96" i="74"/>
  <c r="AU96" i="74"/>
  <c r="AI96" i="74"/>
  <c r="W96" i="74"/>
  <c r="AS96" i="74"/>
  <c r="AG96" i="74"/>
  <c r="U96" i="74"/>
  <c r="AR96" i="74"/>
  <c r="AF96" i="74"/>
  <c r="T96" i="74"/>
  <c r="AQ87" i="74"/>
  <c r="AW85" i="74"/>
  <c r="AK85" i="74"/>
  <c r="Y85" i="74"/>
  <c r="M85" i="74"/>
  <c r="AV85" i="74"/>
  <c r="AJ85" i="74"/>
  <c r="X85" i="74"/>
  <c r="L85" i="74"/>
  <c r="AU85" i="74"/>
  <c r="AI85" i="74"/>
  <c r="W85" i="74"/>
  <c r="K85" i="74"/>
  <c r="AT85" i="74"/>
  <c r="AH85" i="74"/>
  <c r="V85" i="74"/>
  <c r="J85" i="74"/>
  <c r="AS85" i="74"/>
  <c r="AG85" i="74"/>
  <c r="U85" i="74"/>
  <c r="I85" i="74"/>
  <c r="AR85" i="74"/>
  <c r="AF85" i="74"/>
  <c r="T85" i="74"/>
  <c r="H85" i="74"/>
  <c r="BB85" i="74"/>
  <c r="AP85" i="74"/>
  <c r="AD85" i="74"/>
  <c r="R85" i="74"/>
  <c r="BA85" i="74"/>
  <c r="AO85" i="74"/>
  <c r="AC85" i="74"/>
  <c r="Q85" i="74"/>
  <c r="AY85" i="74"/>
  <c r="AM85" i="74"/>
  <c r="AA85" i="74"/>
  <c r="O85" i="74"/>
  <c r="AX85" i="74"/>
  <c r="AL85" i="74"/>
  <c r="Z85" i="74"/>
  <c r="N85" i="74"/>
  <c r="AQ97" i="74"/>
  <c r="AE97" i="74"/>
  <c r="S97" i="74"/>
  <c r="BB97" i="74"/>
  <c r="AP97" i="74"/>
  <c r="AD97" i="74"/>
  <c r="BA97" i="74"/>
  <c r="AO97" i="74"/>
  <c r="AC97" i="74"/>
  <c r="AZ97" i="74"/>
  <c r="AN97" i="74"/>
  <c r="AB97" i="74"/>
  <c r="AY97" i="74"/>
  <c r="AM97" i="74"/>
  <c r="AA97" i="74"/>
  <c r="AX97" i="74"/>
  <c r="AL97" i="74"/>
  <c r="Z97" i="74"/>
  <c r="AW97" i="74"/>
  <c r="AK97" i="74"/>
  <c r="Y97" i="74"/>
  <c r="AV97" i="74"/>
  <c r="AJ97" i="74"/>
  <c r="X97" i="74"/>
  <c r="AU97" i="74"/>
  <c r="AI97" i="74"/>
  <c r="W97" i="74"/>
  <c r="AT97" i="74"/>
  <c r="AH97" i="74"/>
  <c r="AS97" i="74"/>
  <c r="AG97" i="74"/>
  <c r="U97" i="74"/>
  <c r="AR97" i="74"/>
  <c r="AF97" i="74"/>
  <c r="T97" i="74"/>
  <c r="AZ85" i="74"/>
  <c r="J88" i="74"/>
  <c r="AR98" i="74"/>
  <c r="AF98" i="74"/>
  <c r="T98" i="74"/>
  <c r="AX98" i="74"/>
  <c r="AQ98" i="74"/>
  <c r="AE98" i="74"/>
  <c r="BB98" i="74"/>
  <c r="AP98" i="74"/>
  <c r="AD98" i="74"/>
  <c r="BA98" i="74"/>
  <c r="AO98" i="74"/>
  <c r="AC98" i="74"/>
  <c r="AZ98" i="74"/>
  <c r="AN98" i="74"/>
  <c r="AB98" i="74"/>
  <c r="AY98" i="74"/>
  <c r="AM98" i="74"/>
  <c r="AA98" i="74"/>
  <c r="AL98" i="74"/>
  <c r="Z98" i="74"/>
  <c r="AW98" i="74"/>
  <c r="AK98" i="74"/>
  <c r="Y98" i="74"/>
  <c r="AV98" i="74"/>
  <c r="AJ98" i="74"/>
  <c r="X98" i="74"/>
  <c r="AU98" i="74"/>
  <c r="AI98" i="74"/>
  <c r="W98" i="74"/>
  <c r="AT98" i="74"/>
  <c r="AH98" i="74"/>
  <c r="V98" i="74"/>
  <c r="AS98" i="74"/>
  <c r="AG98" i="74"/>
  <c r="U98" i="74"/>
  <c r="V88" i="74"/>
  <c r="N84" i="74"/>
  <c r="Z84" i="74"/>
  <c r="AL84" i="74"/>
  <c r="AX84" i="74"/>
  <c r="O86" i="74"/>
  <c r="AA86" i="74"/>
  <c r="AM86" i="74"/>
  <c r="AY86" i="74"/>
  <c r="W91" i="74"/>
  <c r="AI91" i="74"/>
  <c r="AU91" i="74"/>
  <c r="R92" i="74"/>
  <c r="AD92" i="74"/>
  <c r="AP92" i="74"/>
  <c r="BB92" i="74"/>
  <c r="Z93" i="74"/>
  <c r="AL93" i="74"/>
  <c r="AX93" i="74"/>
  <c r="U95" i="74"/>
  <c r="AG95" i="74"/>
  <c r="AS95" i="74"/>
  <c r="W99" i="74"/>
  <c r="AI99" i="74"/>
  <c r="AU99" i="74"/>
  <c r="Z100" i="74"/>
  <c r="AL100" i="74"/>
  <c r="AX100" i="74"/>
  <c r="AD101" i="74"/>
  <c r="AP101" i="74"/>
  <c r="BB101" i="74"/>
  <c r="AI102" i="74"/>
  <c r="AU102" i="74"/>
  <c r="AF105" i="74"/>
  <c r="AR105" i="74"/>
  <c r="O84" i="74"/>
  <c r="AA84" i="74"/>
  <c r="AM84" i="74"/>
  <c r="AY84" i="74"/>
  <c r="P86" i="74"/>
  <c r="AB86" i="74"/>
  <c r="AN86" i="74"/>
  <c r="AZ86" i="74"/>
  <c r="X91" i="74"/>
  <c r="AJ91" i="74"/>
  <c r="AV91" i="74"/>
  <c r="S92" i="74"/>
  <c r="AE92" i="74"/>
  <c r="AQ92" i="74"/>
  <c r="O93" i="74"/>
  <c r="AA93" i="74"/>
  <c r="AM93" i="74"/>
  <c r="AY93" i="74"/>
  <c r="V95" i="74"/>
  <c r="AH95" i="74"/>
  <c r="AT95" i="74"/>
  <c r="X99" i="74"/>
  <c r="AJ99" i="74"/>
  <c r="AV99" i="74"/>
  <c r="AA100" i="74"/>
  <c r="AM100" i="74"/>
  <c r="AY100" i="74"/>
  <c r="AE101" i="74"/>
  <c r="AQ101" i="74"/>
  <c r="X102" i="74"/>
  <c r="AJ102" i="74"/>
  <c r="AV102" i="74"/>
  <c r="AG105" i="74"/>
  <c r="AS105" i="74"/>
  <c r="Q84" i="74"/>
  <c r="AC84" i="74"/>
  <c r="AO84" i="74"/>
  <c r="BA84" i="74"/>
  <c r="R86" i="74"/>
  <c r="AD86" i="74"/>
  <c r="AP86" i="74"/>
  <c r="BB86" i="74"/>
  <c r="N91" i="74"/>
  <c r="Z91" i="74"/>
  <c r="AL91" i="74"/>
  <c r="AX91" i="74"/>
  <c r="U92" i="74"/>
  <c r="AG92" i="74"/>
  <c r="AS92" i="74"/>
  <c r="Q93" i="74"/>
  <c r="AC93" i="74"/>
  <c r="AO93" i="74"/>
  <c r="BA93" i="74"/>
  <c r="X95" i="74"/>
  <c r="AJ95" i="74"/>
  <c r="AV95" i="74"/>
  <c r="Z99" i="74"/>
  <c r="AL99" i="74"/>
  <c r="AX99" i="74"/>
  <c r="AC100" i="74"/>
  <c r="AO100" i="74"/>
  <c r="BA100" i="74"/>
  <c r="AG101" i="74"/>
  <c r="AS101" i="74"/>
  <c r="Z102" i="74"/>
  <c r="AL102" i="74"/>
  <c r="AX102" i="74"/>
  <c r="AI105" i="74"/>
  <c r="AU105" i="74"/>
  <c r="F84" i="74"/>
  <c r="R84" i="74"/>
  <c r="AD84" i="74"/>
  <c r="AP84" i="74"/>
  <c r="BB84" i="74"/>
  <c r="S86" i="74"/>
  <c r="AE86" i="74"/>
  <c r="AQ86" i="74"/>
  <c r="O91" i="74"/>
  <c r="AA91" i="74"/>
  <c r="AM91" i="74"/>
  <c r="AY91" i="74"/>
  <c r="V92" i="74"/>
  <c r="AH92" i="74"/>
  <c r="AT92" i="74"/>
  <c r="R93" i="74"/>
  <c r="AD93" i="74"/>
  <c r="AP93" i="74"/>
  <c r="BB93" i="74"/>
  <c r="Y95" i="74"/>
  <c r="AK95" i="74"/>
  <c r="AW95" i="74"/>
  <c r="AA99" i="74"/>
  <c r="AM99" i="74"/>
  <c r="AY99" i="74"/>
  <c r="AD100" i="74"/>
  <c r="AP100" i="74"/>
  <c r="BB100" i="74"/>
  <c r="AH101" i="74"/>
  <c r="AT101" i="74"/>
  <c r="AA102" i="74"/>
  <c r="AM102" i="74"/>
  <c r="AY102" i="74"/>
  <c r="AJ105" i="74"/>
  <c r="AV105" i="74"/>
  <c r="AI101" i="74"/>
  <c r="AU101" i="74"/>
  <c r="AB102" i="74"/>
  <c r="AN102" i="74"/>
  <c r="AZ102" i="74"/>
  <c r="AK105" i="74"/>
  <c r="AW105" i="74"/>
  <c r="H84" i="74"/>
  <c r="T84" i="74"/>
  <c r="AF84" i="74"/>
  <c r="AR84" i="74"/>
  <c r="I86" i="74"/>
  <c r="U86" i="74"/>
  <c r="AG86" i="74"/>
  <c r="AS86" i="74"/>
  <c r="Q91" i="74"/>
  <c r="AC91" i="74"/>
  <c r="AO91" i="74"/>
  <c r="BA91" i="74"/>
  <c r="X92" i="74"/>
  <c r="AJ92" i="74"/>
  <c r="AV92" i="74"/>
  <c r="T93" i="74"/>
  <c r="AF93" i="74"/>
  <c r="AR93" i="74"/>
  <c r="AA95" i="74"/>
  <c r="AM95" i="74"/>
  <c r="AY95" i="74"/>
  <c r="AC99" i="74"/>
  <c r="AO99" i="74"/>
  <c r="BA99" i="74"/>
  <c r="AF100" i="74"/>
  <c r="AR100" i="74"/>
  <c r="X101" i="74"/>
  <c r="AJ101" i="74"/>
  <c r="AV101" i="74"/>
  <c r="AC102" i="74"/>
  <c r="AO102" i="74"/>
  <c r="BA102" i="74"/>
  <c r="AL105" i="74"/>
  <c r="AX105" i="74"/>
  <c r="I84" i="74"/>
  <c r="U84" i="74"/>
  <c r="AG84" i="74"/>
  <c r="AS84" i="74"/>
  <c r="J86" i="74"/>
  <c r="V86" i="74"/>
  <c r="AH86" i="74"/>
  <c r="AT86" i="74"/>
  <c r="R91" i="74"/>
  <c r="AD91" i="74"/>
  <c r="AP91" i="74"/>
  <c r="BB91" i="74"/>
  <c r="Y92" i="74"/>
  <c r="AK92" i="74"/>
  <c r="AW92" i="74"/>
  <c r="U93" i="74"/>
  <c r="AG93" i="74"/>
  <c r="AS93" i="74"/>
  <c r="AB95" i="74"/>
  <c r="AN95" i="74"/>
  <c r="AZ95" i="74"/>
  <c r="AD99" i="74"/>
  <c r="AP99" i="74"/>
  <c r="BB99" i="74"/>
  <c r="AG100" i="74"/>
  <c r="AS100" i="74"/>
  <c r="Y101" i="74"/>
  <c r="AK101" i="74"/>
  <c r="AW101" i="74"/>
  <c r="AD102" i="74"/>
  <c r="AP102" i="74"/>
  <c r="BB102" i="74"/>
  <c r="AA105" i="74"/>
  <c r="AM105" i="74"/>
  <c r="AY105" i="74"/>
  <c r="P83" i="74"/>
  <c r="J84" i="74"/>
  <c r="V84" i="74"/>
  <c r="AH84" i="74"/>
  <c r="AT84" i="74"/>
  <c r="K86" i="74"/>
  <c r="W86" i="74"/>
  <c r="AI86" i="74"/>
  <c r="AU86" i="74"/>
  <c r="S91" i="74"/>
  <c r="AE91" i="74"/>
  <c r="AQ91" i="74"/>
  <c r="N92" i="74"/>
  <c r="Z92" i="74"/>
  <c r="AL92" i="74"/>
  <c r="AX92" i="74"/>
  <c r="V93" i="74"/>
  <c r="AH93" i="74"/>
  <c r="AT93" i="74"/>
  <c r="Q95" i="74"/>
  <c r="AC95" i="74"/>
  <c r="AO95" i="74"/>
  <c r="BA95" i="74"/>
  <c r="AE99" i="74"/>
  <c r="AQ99" i="74"/>
  <c r="V100" i="74"/>
  <c r="AH100" i="74"/>
  <c r="AT100" i="74"/>
  <c r="Z101" i="74"/>
  <c r="AL101" i="74"/>
  <c r="AX101" i="74"/>
  <c r="AE102" i="74"/>
  <c r="AQ102" i="74"/>
  <c r="AB105" i="74"/>
  <c r="AN105" i="74"/>
  <c r="AZ105" i="74"/>
  <c r="K84" i="74"/>
  <c r="W84" i="74"/>
  <c r="AI84" i="74"/>
  <c r="AU84" i="74"/>
  <c r="L86" i="74"/>
  <c r="X86" i="74"/>
  <c r="AJ86" i="74"/>
  <c r="AV86" i="74"/>
  <c r="T91" i="74"/>
  <c r="AF91" i="74"/>
  <c r="AR91" i="74"/>
  <c r="O92" i="74"/>
  <c r="AA92" i="74"/>
  <c r="AM92" i="74"/>
  <c r="AY92" i="74"/>
  <c r="W93" i="74"/>
  <c r="AI93" i="74"/>
  <c r="AU93" i="74"/>
  <c r="R95" i="74"/>
  <c r="AD95" i="74"/>
  <c r="AP95" i="74"/>
  <c r="BB95" i="74"/>
  <c r="AF99" i="74"/>
  <c r="AR99" i="74"/>
  <c r="W100" i="74"/>
  <c r="AI100" i="74"/>
  <c r="AU100" i="74"/>
  <c r="AA101" i="74"/>
  <c r="AM101" i="74"/>
  <c r="AY101" i="74"/>
  <c r="AF102" i="74"/>
  <c r="AR102" i="74"/>
  <c r="AC105" i="74"/>
  <c r="AO105" i="74"/>
  <c r="BA105" i="74"/>
  <c r="L84" i="74"/>
  <c r="X84" i="74"/>
  <c r="AJ84" i="74"/>
  <c r="AV84" i="74"/>
  <c r="M86" i="74"/>
  <c r="Y86" i="74"/>
  <c r="AK86" i="74"/>
  <c r="AW86" i="74"/>
  <c r="U91" i="74"/>
  <c r="AG91" i="74"/>
  <c r="AS91" i="74"/>
  <c r="P92" i="74"/>
  <c r="AB92" i="74"/>
  <c r="AN92" i="74"/>
  <c r="AZ92" i="74"/>
  <c r="X93" i="74"/>
  <c r="AJ93" i="74"/>
  <c r="AV93" i="74"/>
  <c r="S95" i="74"/>
  <c r="AE95" i="74"/>
  <c r="AQ95" i="74"/>
  <c r="U99" i="74"/>
  <c r="AG99" i="74"/>
  <c r="AS99" i="74"/>
  <c r="X100" i="74"/>
  <c r="AJ100" i="74"/>
  <c r="AV100" i="74"/>
  <c r="AB101" i="74"/>
  <c r="AN101" i="74"/>
  <c r="AZ101" i="74"/>
  <c r="AG102" i="74"/>
  <c r="AS102" i="74"/>
  <c r="AD105" i="74"/>
  <c r="AP105" i="74"/>
  <c r="BB105" i="74"/>
  <c r="M84" i="74"/>
  <c r="Y84" i="74"/>
  <c r="AK84" i="74"/>
  <c r="N86" i="74"/>
  <c r="Z86" i="74"/>
  <c r="AL86" i="74"/>
  <c r="V91" i="74"/>
  <c r="AH91" i="74"/>
  <c r="Q92" i="74"/>
  <c r="AC92" i="74"/>
  <c r="AO92" i="74"/>
  <c r="Y93" i="74"/>
  <c r="AK93" i="74"/>
  <c r="T95" i="74"/>
  <c r="AF95" i="74"/>
  <c r="V99" i="74"/>
  <c r="AH99" i="74"/>
  <c r="Y100" i="74"/>
  <c r="AK100" i="74"/>
  <c r="AC101" i="74"/>
  <c r="AO101" i="74"/>
  <c r="AH102" i="74"/>
  <c r="AE105" i="74"/>
  <c r="BA97" i="73"/>
  <c r="AO97" i="73"/>
  <c r="AC97" i="73"/>
  <c r="AZ97" i="73"/>
  <c r="AN97" i="73"/>
  <c r="AB97" i="73"/>
  <c r="AY97" i="73"/>
  <c r="AM97" i="73"/>
  <c r="AA97" i="73"/>
  <c r="AX97" i="73"/>
  <c r="AL97" i="73"/>
  <c r="Z97" i="73"/>
  <c r="AG97" i="73"/>
  <c r="AF97" i="73"/>
  <c r="AW97" i="73"/>
  <c r="AK97" i="73"/>
  <c r="Y97" i="73"/>
  <c r="AR97" i="73"/>
  <c r="AV97" i="73"/>
  <c r="AJ97" i="73"/>
  <c r="X97" i="73"/>
  <c r="T97" i="73"/>
  <c r="AU97" i="73"/>
  <c r="AI97" i="73"/>
  <c r="W97" i="73"/>
  <c r="AT97" i="73"/>
  <c r="AH97" i="73"/>
  <c r="V97" i="73"/>
  <c r="AQ97" i="73"/>
  <c r="AE97" i="73"/>
  <c r="S97" i="73"/>
  <c r="AS97" i="73"/>
  <c r="BB97" i="73"/>
  <c r="AP97" i="73"/>
  <c r="AD97" i="73"/>
  <c r="U97" i="73"/>
  <c r="AS89" i="73"/>
  <c r="AG89" i="73"/>
  <c r="U89" i="73"/>
  <c r="AR89" i="73"/>
  <c r="AF89" i="73"/>
  <c r="T89" i="73"/>
  <c r="AQ89" i="73"/>
  <c r="AE89" i="73"/>
  <c r="S89" i="73"/>
  <c r="BB89" i="73"/>
  <c r="AP89" i="73"/>
  <c r="AD89" i="73"/>
  <c r="R89" i="73"/>
  <c r="AW89" i="73"/>
  <c r="AK89" i="73"/>
  <c r="BA89" i="73"/>
  <c r="AO89" i="73"/>
  <c r="AC89" i="73"/>
  <c r="Q89" i="73"/>
  <c r="M89" i="73"/>
  <c r="AZ89" i="73"/>
  <c r="AN89" i="73"/>
  <c r="AB89" i="73"/>
  <c r="P89" i="73"/>
  <c r="Y89" i="73"/>
  <c r="AY89" i="73"/>
  <c r="AM89" i="73"/>
  <c r="AA89" i="73"/>
  <c r="O89" i="73"/>
  <c r="AX89" i="73"/>
  <c r="AL89" i="73"/>
  <c r="Z89" i="73"/>
  <c r="N89" i="73"/>
  <c r="AU89" i="73"/>
  <c r="AI89" i="73"/>
  <c r="W89" i="73"/>
  <c r="K89" i="73"/>
  <c r="AT89" i="73"/>
  <c r="AH89" i="73"/>
  <c r="V89" i="73"/>
  <c r="AR91" i="73"/>
  <c r="AF91" i="73"/>
  <c r="T91" i="73"/>
  <c r="AQ91" i="73"/>
  <c r="AE91" i="73"/>
  <c r="S91" i="73"/>
  <c r="BB91" i="73"/>
  <c r="AP91" i="73"/>
  <c r="AD91" i="73"/>
  <c r="R91" i="73"/>
  <c r="BA91" i="73"/>
  <c r="AO91" i="73"/>
  <c r="AC91" i="73"/>
  <c r="Q91" i="73"/>
  <c r="AJ91" i="73"/>
  <c r="AU91" i="73"/>
  <c r="AZ91" i="73"/>
  <c r="AN91" i="73"/>
  <c r="AB91" i="73"/>
  <c r="P91" i="73"/>
  <c r="AV91" i="73"/>
  <c r="W91" i="73"/>
  <c r="AY91" i="73"/>
  <c r="AM91" i="73"/>
  <c r="AA91" i="73"/>
  <c r="O91" i="73"/>
  <c r="X91" i="73"/>
  <c r="AI91" i="73"/>
  <c r="AX91" i="73"/>
  <c r="AL91" i="73"/>
  <c r="Z91" i="73"/>
  <c r="N91" i="73"/>
  <c r="AW91" i="73"/>
  <c r="AK91" i="73"/>
  <c r="Y91" i="73"/>
  <c r="M91" i="73"/>
  <c r="AT91" i="73"/>
  <c r="AH91" i="73"/>
  <c r="V91" i="73"/>
  <c r="AS91" i="73"/>
  <c r="AG91" i="73"/>
  <c r="U91" i="73"/>
  <c r="AX103" i="73"/>
  <c r="AL103" i="73"/>
  <c r="Z103" i="73"/>
  <c r="AW103" i="73"/>
  <c r="AK103" i="73"/>
  <c r="Y103" i="73"/>
  <c r="AV103" i="73"/>
  <c r="AJ103" i="73"/>
  <c r="AU103" i="73"/>
  <c r="AI103" i="73"/>
  <c r="AD103" i="73"/>
  <c r="AT103" i="73"/>
  <c r="AH103" i="73"/>
  <c r="BB103" i="73"/>
  <c r="AO103" i="73"/>
  <c r="AS103" i="73"/>
  <c r="AG103" i="73"/>
  <c r="AP103" i="73"/>
  <c r="BA103" i="73"/>
  <c r="AC103" i="73"/>
  <c r="AR103" i="73"/>
  <c r="AF103" i="73"/>
  <c r="AQ103" i="73"/>
  <c r="AE103" i="73"/>
  <c r="AZ103" i="73"/>
  <c r="AN103" i="73"/>
  <c r="AB103" i="73"/>
  <c r="AY103" i="73"/>
  <c r="AM103" i="73"/>
  <c r="AA103" i="73"/>
  <c r="BA105" i="73"/>
  <c r="AO105" i="73"/>
  <c r="AC105" i="73"/>
  <c r="AZ105" i="73"/>
  <c r="AN105" i="73"/>
  <c r="AB105" i="73"/>
  <c r="AY105" i="73"/>
  <c r="AM105" i="73"/>
  <c r="AA105" i="73"/>
  <c r="AX105" i="73"/>
  <c r="AL105" i="73"/>
  <c r="AW105" i="73"/>
  <c r="AK105" i="73"/>
  <c r="AS105" i="73"/>
  <c r="AR105" i="73"/>
  <c r="AV105" i="73"/>
  <c r="AJ105" i="73"/>
  <c r="AG105" i="73"/>
  <c r="AF105" i="73"/>
  <c r="AU105" i="73"/>
  <c r="AI105" i="73"/>
  <c r="AT105" i="73"/>
  <c r="AH105" i="73"/>
  <c r="AQ105" i="73"/>
  <c r="AE105" i="73"/>
  <c r="BB105" i="73"/>
  <c r="AP105" i="73"/>
  <c r="AD105" i="73"/>
  <c r="L89" i="73"/>
  <c r="L84" i="73"/>
  <c r="X84" i="73"/>
  <c r="AJ84" i="73"/>
  <c r="AV84" i="73"/>
  <c r="L85" i="73"/>
  <c r="X85" i="73"/>
  <c r="AJ85" i="73"/>
  <c r="AV85" i="73"/>
  <c r="M86" i="73"/>
  <c r="Y86" i="73"/>
  <c r="AK86" i="73"/>
  <c r="AW86" i="73"/>
  <c r="O87" i="73"/>
  <c r="AA87" i="73"/>
  <c r="AM87" i="73"/>
  <c r="AY87" i="73"/>
  <c r="R88" i="73"/>
  <c r="AD88" i="73"/>
  <c r="AP88" i="73"/>
  <c r="BB88" i="73"/>
  <c r="O90" i="73"/>
  <c r="AA90" i="73"/>
  <c r="AM90" i="73"/>
  <c r="AY90" i="73"/>
  <c r="P92" i="73"/>
  <c r="AB92" i="73"/>
  <c r="AN92" i="73"/>
  <c r="AZ92" i="73"/>
  <c r="X93" i="73"/>
  <c r="AJ93" i="73"/>
  <c r="AV93" i="73"/>
  <c r="U94" i="73"/>
  <c r="AG94" i="73"/>
  <c r="AS94" i="73"/>
  <c r="S95" i="73"/>
  <c r="AE95" i="73"/>
  <c r="AQ95" i="73"/>
  <c r="R96" i="73"/>
  <c r="AD96" i="73"/>
  <c r="AP96" i="73"/>
  <c r="BB96" i="73"/>
  <c r="AE98" i="73"/>
  <c r="AQ98" i="73"/>
  <c r="U99" i="73"/>
  <c r="AG99" i="73"/>
  <c r="AS99" i="73"/>
  <c r="X100" i="73"/>
  <c r="AJ100" i="73"/>
  <c r="AV100" i="73"/>
  <c r="AB101" i="73"/>
  <c r="AN101" i="73"/>
  <c r="AZ101" i="73"/>
  <c r="AG102" i="73"/>
  <c r="AS102" i="73"/>
  <c r="AH104" i="73"/>
  <c r="AT104" i="73"/>
  <c r="AM106" i="73"/>
  <c r="AY106" i="73"/>
  <c r="M84" i="73"/>
  <c r="Y84" i="73"/>
  <c r="AK84" i="73"/>
  <c r="AW84" i="73"/>
  <c r="M85" i="73"/>
  <c r="Y85" i="73"/>
  <c r="AK85" i="73"/>
  <c r="AW85" i="73"/>
  <c r="N86" i="73"/>
  <c r="Z86" i="73"/>
  <c r="AL86" i="73"/>
  <c r="AX86" i="73"/>
  <c r="P87" i="73"/>
  <c r="AB87" i="73"/>
  <c r="AN87" i="73"/>
  <c r="AZ87" i="73"/>
  <c r="S88" i="73"/>
  <c r="AE88" i="73"/>
  <c r="AQ88" i="73"/>
  <c r="P90" i="73"/>
  <c r="AB90" i="73"/>
  <c r="AN90" i="73"/>
  <c r="AZ90" i="73"/>
  <c r="Q92" i="73"/>
  <c r="AC92" i="73"/>
  <c r="AO92" i="73"/>
  <c r="BA92" i="73"/>
  <c r="Y93" i="73"/>
  <c r="AK93" i="73"/>
  <c r="AW93" i="73"/>
  <c r="V94" i="73"/>
  <c r="AH94" i="73"/>
  <c r="AT94" i="73"/>
  <c r="T95" i="73"/>
  <c r="AF95" i="73"/>
  <c r="AR95" i="73"/>
  <c r="S96" i="73"/>
  <c r="AE96" i="73"/>
  <c r="AQ96" i="73"/>
  <c r="T98" i="73"/>
  <c r="AF98" i="73"/>
  <c r="AR98" i="73"/>
  <c r="V99" i="73"/>
  <c r="AH99" i="73"/>
  <c r="AT99" i="73"/>
  <c r="Y100" i="73"/>
  <c r="AK100" i="73"/>
  <c r="AW100" i="73"/>
  <c r="AC101" i="73"/>
  <c r="AO101" i="73"/>
  <c r="BA101" i="73"/>
  <c r="AH102" i="73"/>
  <c r="AT102" i="73"/>
  <c r="AI104" i="73"/>
  <c r="AU104" i="73"/>
  <c r="AB106" i="73"/>
  <c r="AN106" i="73"/>
  <c r="AZ106" i="73"/>
  <c r="P84" i="73"/>
  <c r="AB84" i="73"/>
  <c r="AN84" i="73"/>
  <c r="AZ84" i="73"/>
  <c r="P85" i="73"/>
  <c r="AB85" i="73"/>
  <c r="AN85" i="73"/>
  <c r="AZ85" i="73"/>
  <c r="Q86" i="73"/>
  <c r="AC86" i="73"/>
  <c r="AO86" i="73"/>
  <c r="BA86" i="73"/>
  <c r="S87" i="73"/>
  <c r="AE87" i="73"/>
  <c r="AQ87" i="73"/>
  <c r="J88" i="73"/>
  <c r="V88" i="73"/>
  <c r="AH88" i="73"/>
  <c r="AT88" i="73"/>
  <c r="S90" i="73"/>
  <c r="AE90" i="73"/>
  <c r="AQ90" i="73"/>
  <c r="T92" i="73"/>
  <c r="AF92" i="73"/>
  <c r="AR92" i="73"/>
  <c r="P93" i="73"/>
  <c r="AB93" i="73"/>
  <c r="AN93" i="73"/>
  <c r="AZ93" i="73"/>
  <c r="Y94" i="73"/>
  <c r="AK94" i="73"/>
  <c r="AW94" i="73"/>
  <c r="W95" i="73"/>
  <c r="AI95" i="73"/>
  <c r="AU95" i="73"/>
  <c r="V96" i="73"/>
  <c r="AH96" i="73"/>
  <c r="AT96" i="73"/>
  <c r="W98" i="73"/>
  <c r="AI98" i="73"/>
  <c r="AU98" i="73"/>
  <c r="Y99" i="73"/>
  <c r="AK99" i="73"/>
  <c r="AW99" i="73"/>
  <c r="AB100" i="73"/>
  <c r="AN100" i="73"/>
  <c r="AZ100" i="73"/>
  <c r="AF101" i="73"/>
  <c r="AR101" i="73"/>
  <c r="Y102" i="73"/>
  <c r="AK102" i="73"/>
  <c r="AW102" i="73"/>
  <c r="Z104" i="73"/>
  <c r="AL104" i="73"/>
  <c r="AX104" i="73"/>
  <c r="AE106" i="73"/>
  <c r="AQ106" i="73"/>
  <c r="Q84" i="73"/>
  <c r="AC84" i="73"/>
  <c r="AO84" i="73"/>
  <c r="BA84" i="73"/>
  <c r="Q85" i="73"/>
  <c r="AC85" i="73"/>
  <c r="AO85" i="73"/>
  <c r="BA85" i="73"/>
  <c r="R86" i="73"/>
  <c r="AD86" i="73"/>
  <c r="AP86" i="73"/>
  <c r="BB86" i="73"/>
  <c r="T87" i="73"/>
  <c r="AF87" i="73"/>
  <c r="AR87" i="73"/>
  <c r="K88" i="73"/>
  <c r="W88" i="73"/>
  <c r="AI88" i="73"/>
  <c r="AU88" i="73"/>
  <c r="T90" i="73"/>
  <c r="AF90" i="73"/>
  <c r="AR90" i="73"/>
  <c r="U92" i="73"/>
  <c r="AG92" i="73"/>
  <c r="AS92" i="73"/>
  <c r="Q93" i="73"/>
  <c r="AC93" i="73"/>
  <c r="AO93" i="73"/>
  <c r="BA93" i="73"/>
  <c r="Z94" i="73"/>
  <c r="AL94" i="73"/>
  <c r="AX94" i="73"/>
  <c r="X95" i="73"/>
  <c r="AJ95" i="73"/>
  <c r="AV95" i="73"/>
  <c r="W96" i="73"/>
  <c r="AI96" i="73"/>
  <c r="AU96" i="73"/>
  <c r="X98" i="73"/>
  <c r="AJ98" i="73"/>
  <c r="AV98" i="73"/>
  <c r="Z99" i="73"/>
  <c r="AL99" i="73"/>
  <c r="AX99" i="73"/>
  <c r="AC100" i="73"/>
  <c r="AO100" i="73"/>
  <c r="BA100" i="73"/>
  <c r="AG101" i="73"/>
  <c r="AS101" i="73"/>
  <c r="Z102" i="73"/>
  <c r="AL102" i="73"/>
  <c r="AX102" i="73"/>
  <c r="AA104" i="73"/>
  <c r="AM104" i="73"/>
  <c r="AY104" i="73"/>
  <c r="AF106" i="73"/>
  <c r="AR106" i="73"/>
  <c r="S92" i="73"/>
  <c r="AK104" i="73"/>
  <c r="F84" i="73"/>
  <c r="R84" i="73"/>
  <c r="AD84" i="73"/>
  <c r="AP84" i="73"/>
  <c r="BB84" i="73"/>
  <c r="R85" i="73"/>
  <c r="AD85" i="73"/>
  <c r="AP85" i="73"/>
  <c r="BB85" i="73"/>
  <c r="S86" i="73"/>
  <c r="AE86" i="73"/>
  <c r="AQ86" i="73"/>
  <c r="I87" i="73"/>
  <c r="U87" i="73"/>
  <c r="AG87" i="73"/>
  <c r="AS87" i="73"/>
  <c r="L88" i="73"/>
  <c r="X88" i="73"/>
  <c r="AJ88" i="73"/>
  <c r="AV88" i="73"/>
  <c r="U90" i="73"/>
  <c r="AG90" i="73"/>
  <c r="AS90" i="73"/>
  <c r="V92" i="73"/>
  <c r="AH92" i="73"/>
  <c r="AT92" i="73"/>
  <c r="R93" i="73"/>
  <c r="AD93" i="73"/>
  <c r="AP93" i="73"/>
  <c r="BB93" i="73"/>
  <c r="AA94" i="73"/>
  <c r="AM94" i="73"/>
  <c r="AY94" i="73"/>
  <c r="Y95" i="73"/>
  <c r="AK95" i="73"/>
  <c r="AW95" i="73"/>
  <c r="X96" i="73"/>
  <c r="AJ96" i="73"/>
  <c r="AV96" i="73"/>
  <c r="Y98" i="73"/>
  <c r="AK98" i="73"/>
  <c r="AW98" i="73"/>
  <c r="AA99" i="73"/>
  <c r="AM99" i="73"/>
  <c r="AY99" i="73"/>
  <c r="AD100" i="73"/>
  <c r="AP100" i="73"/>
  <c r="BB100" i="73"/>
  <c r="AH101" i="73"/>
  <c r="AT101" i="73"/>
  <c r="AA102" i="73"/>
  <c r="AM102" i="73"/>
  <c r="AY102" i="73"/>
  <c r="AB104" i="73"/>
  <c r="AN104" i="73"/>
  <c r="AZ104" i="73"/>
  <c r="AG106" i="73"/>
  <c r="AS106" i="73"/>
  <c r="AQ92" i="73"/>
  <c r="G84" i="73"/>
  <c r="S84" i="73"/>
  <c r="AE84" i="73"/>
  <c r="AQ84" i="73"/>
  <c r="G85" i="73"/>
  <c r="S85" i="73"/>
  <c r="AE85" i="73"/>
  <c r="AQ85" i="73"/>
  <c r="H86" i="73"/>
  <c r="T86" i="73"/>
  <c r="AF86" i="73"/>
  <c r="AR86" i="73"/>
  <c r="J87" i="73"/>
  <c r="V87" i="73"/>
  <c r="AH87" i="73"/>
  <c r="AT87" i="73"/>
  <c r="M88" i="73"/>
  <c r="Y88" i="73"/>
  <c r="AK88" i="73"/>
  <c r="AW88" i="73"/>
  <c r="V90" i="73"/>
  <c r="AH90" i="73"/>
  <c r="AT90" i="73"/>
  <c r="W92" i="73"/>
  <c r="AI92" i="73"/>
  <c r="AU92" i="73"/>
  <c r="S93" i="73"/>
  <c r="AE93" i="73"/>
  <c r="AQ93" i="73"/>
  <c r="P94" i="73"/>
  <c r="AB94" i="73"/>
  <c r="AN94" i="73"/>
  <c r="AZ94" i="73"/>
  <c r="Z95" i="73"/>
  <c r="AL95" i="73"/>
  <c r="AX95" i="73"/>
  <c r="Y96" i="73"/>
  <c r="AK96" i="73"/>
  <c r="AW96" i="73"/>
  <c r="Z98" i="73"/>
  <c r="AL98" i="73"/>
  <c r="AX98" i="73"/>
  <c r="AB99" i="73"/>
  <c r="AN99" i="73"/>
  <c r="AZ99" i="73"/>
  <c r="AE100" i="73"/>
  <c r="AQ100" i="73"/>
  <c r="W101" i="73"/>
  <c r="AI101" i="73"/>
  <c r="AU101" i="73"/>
  <c r="AB102" i="73"/>
  <c r="AN102" i="73"/>
  <c r="AZ102" i="73"/>
  <c r="AC104" i="73"/>
  <c r="AO104" i="73"/>
  <c r="BA104" i="73"/>
  <c r="AH106" i="73"/>
  <c r="AT106" i="73"/>
  <c r="AE92" i="73"/>
  <c r="AW104" i="73"/>
  <c r="H84" i="73"/>
  <c r="T84" i="73"/>
  <c r="AF84" i="73"/>
  <c r="AR84" i="73"/>
  <c r="H85" i="73"/>
  <c r="T85" i="73"/>
  <c r="AF85" i="73"/>
  <c r="AR85" i="73"/>
  <c r="I86" i="73"/>
  <c r="U86" i="73"/>
  <c r="AG86" i="73"/>
  <c r="AS86" i="73"/>
  <c r="K87" i="73"/>
  <c r="W87" i="73"/>
  <c r="AI87" i="73"/>
  <c r="AU87" i="73"/>
  <c r="N88" i="73"/>
  <c r="Z88" i="73"/>
  <c r="AL88" i="73"/>
  <c r="AX88" i="73"/>
  <c r="W90" i="73"/>
  <c r="AI90" i="73"/>
  <c r="AU90" i="73"/>
  <c r="X92" i="73"/>
  <c r="AJ92" i="73"/>
  <c r="AV92" i="73"/>
  <c r="T93" i="73"/>
  <c r="AF93" i="73"/>
  <c r="AR93" i="73"/>
  <c r="Q94" i="73"/>
  <c r="AC94" i="73"/>
  <c r="AO94" i="73"/>
  <c r="BA94" i="73"/>
  <c r="AA95" i="73"/>
  <c r="AM95" i="73"/>
  <c r="AY95" i="73"/>
  <c r="Z96" i="73"/>
  <c r="AL96" i="73"/>
  <c r="AX96" i="73"/>
  <c r="AA98" i="73"/>
  <c r="AM98" i="73"/>
  <c r="AY98" i="73"/>
  <c r="AC99" i="73"/>
  <c r="AO99" i="73"/>
  <c r="BA99" i="73"/>
  <c r="AF100" i="73"/>
  <c r="AR100" i="73"/>
  <c r="X101" i="73"/>
  <c r="AJ101" i="73"/>
  <c r="AV101" i="73"/>
  <c r="AC102" i="73"/>
  <c r="AO102" i="73"/>
  <c r="BA102" i="73"/>
  <c r="AD104" i="73"/>
  <c r="AP104" i="73"/>
  <c r="BB104" i="73"/>
  <c r="AI106" i="73"/>
  <c r="AU106" i="73"/>
  <c r="I84" i="73"/>
  <c r="U84" i="73"/>
  <c r="AG84" i="73"/>
  <c r="AS84" i="73"/>
  <c r="I85" i="73"/>
  <c r="U85" i="73"/>
  <c r="AG85" i="73"/>
  <c r="AS85" i="73"/>
  <c r="J86" i="73"/>
  <c r="V86" i="73"/>
  <c r="AH86" i="73"/>
  <c r="AT86" i="73"/>
  <c r="L87" i="73"/>
  <c r="X87" i="73"/>
  <c r="AJ87" i="73"/>
  <c r="AV87" i="73"/>
  <c r="O88" i="73"/>
  <c r="AA88" i="73"/>
  <c r="AM88" i="73"/>
  <c r="AY88" i="73"/>
  <c r="L90" i="73"/>
  <c r="X90" i="73"/>
  <c r="AJ90" i="73"/>
  <c r="AV90" i="73"/>
  <c r="Y92" i="73"/>
  <c r="AK92" i="73"/>
  <c r="AW92" i="73"/>
  <c r="U93" i="73"/>
  <c r="AG93" i="73"/>
  <c r="AS93" i="73"/>
  <c r="R94" i="73"/>
  <c r="AD94" i="73"/>
  <c r="AP94" i="73"/>
  <c r="BB94" i="73"/>
  <c r="AB95" i="73"/>
  <c r="AN95" i="73"/>
  <c r="AZ95" i="73"/>
  <c r="AA96" i="73"/>
  <c r="AM96" i="73"/>
  <c r="AY96" i="73"/>
  <c r="AB98" i="73"/>
  <c r="AN98" i="73"/>
  <c r="AZ98" i="73"/>
  <c r="AD99" i="73"/>
  <c r="AP99" i="73"/>
  <c r="BB99" i="73"/>
  <c r="AG100" i="73"/>
  <c r="AS100" i="73"/>
  <c r="Y101" i="73"/>
  <c r="AK101" i="73"/>
  <c r="AW101" i="73"/>
  <c r="AD102" i="73"/>
  <c r="AP102" i="73"/>
  <c r="BB102" i="73"/>
  <c r="AE104" i="73"/>
  <c r="AQ104" i="73"/>
  <c r="AJ106" i="73"/>
  <c r="AV106" i="73"/>
  <c r="J84" i="73"/>
  <c r="V84" i="73"/>
  <c r="AH84" i="73"/>
  <c r="AT84" i="73"/>
  <c r="J85" i="73"/>
  <c r="V85" i="73"/>
  <c r="AH85" i="73"/>
  <c r="AT85" i="73"/>
  <c r="K86" i="73"/>
  <c r="W86" i="73"/>
  <c r="AI86" i="73"/>
  <c r="AU86" i="73"/>
  <c r="M87" i="73"/>
  <c r="Y87" i="73"/>
  <c r="AK87" i="73"/>
  <c r="AW87" i="73"/>
  <c r="P88" i="73"/>
  <c r="AB88" i="73"/>
  <c r="AN88" i="73"/>
  <c r="AZ88" i="73"/>
  <c r="M90" i="73"/>
  <c r="Y90" i="73"/>
  <c r="AK90" i="73"/>
  <c r="AW90" i="73"/>
  <c r="N92" i="73"/>
  <c r="Z92" i="73"/>
  <c r="AL92" i="73"/>
  <c r="AX92" i="73"/>
  <c r="V93" i="73"/>
  <c r="AH93" i="73"/>
  <c r="AT93" i="73"/>
  <c r="S94" i="73"/>
  <c r="AE94" i="73"/>
  <c r="AQ94" i="73"/>
  <c r="Q95" i="73"/>
  <c r="AC95" i="73"/>
  <c r="AO95" i="73"/>
  <c r="BA95" i="73"/>
  <c r="AB96" i="73"/>
  <c r="AN96" i="73"/>
  <c r="AZ96" i="73"/>
  <c r="AC98" i="73"/>
  <c r="AO98" i="73"/>
  <c r="BA98" i="73"/>
  <c r="AE99" i="73"/>
  <c r="AQ99" i="73"/>
  <c r="V100" i="73"/>
  <c r="AH100" i="73"/>
  <c r="AT100" i="73"/>
  <c r="Z101" i="73"/>
  <c r="AL101" i="73"/>
  <c r="AX101" i="73"/>
  <c r="AE102" i="73"/>
  <c r="AQ102" i="73"/>
  <c r="AF104" i="73"/>
  <c r="AR104" i="73"/>
  <c r="AK106" i="73"/>
  <c r="AW106" i="73"/>
  <c r="K84" i="73"/>
  <c r="W84" i="73"/>
  <c r="AI84" i="73"/>
  <c r="K85" i="73"/>
  <c r="W85" i="73"/>
  <c r="AI85" i="73"/>
  <c r="L86" i="73"/>
  <c r="X86" i="73"/>
  <c r="AJ86" i="73"/>
  <c r="N87" i="73"/>
  <c r="Z87" i="73"/>
  <c r="AL87" i="73"/>
  <c r="Q88" i="73"/>
  <c r="AC88" i="73"/>
  <c r="AO88" i="73"/>
  <c r="N90" i="73"/>
  <c r="Z90" i="73"/>
  <c r="AL90" i="73"/>
  <c r="O92" i="73"/>
  <c r="AA92" i="73"/>
  <c r="AM92" i="73"/>
  <c r="W93" i="73"/>
  <c r="AI93" i="73"/>
  <c r="T94" i="73"/>
  <c r="AF94" i="73"/>
  <c r="R95" i="73"/>
  <c r="AD95" i="73"/>
  <c r="AP95" i="73"/>
  <c r="AC96" i="73"/>
  <c r="AO96" i="73"/>
  <c r="AD98" i="73"/>
  <c r="AP98" i="73"/>
  <c r="AF99" i="73"/>
  <c r="W100" i="73"/>
  <c r="AI100" i="73"/>
  <c r="AA101" i="73"/>
  <c r="AM101" i="73"/>
  <c r="AF102" i="73"/>
  <c r="AG104" i="73"/>
  <c r="AL106" i="73"/>
  <c r="AW92" i="72"/>
  <c r="AK92" i="72"/>
  <c r="Y92" i="72"/>
  <c r="AV92" i="72"/>
  <c r="AJ92" i="72"/>
  <c r="X92" i="72"/>
  <c r="AU92" i="72"/>
  <c r="AI92" i="72"/>
  <c r="W92" i="72"/>
  <c r="AT92" i="72"/>
  <c r="AH92" i="72"/>
  <c r="V92" i="72"/>
  <c r="AS92" i="72"/>
  <c r="AG92" i="72"/>
  <c r="U92" i="72"/>
  <c r="AR92" i="72"/>
  <c r="AF92" i="72"/>
  <c r="T92" i="72"/>
  <c r="AQ92" i="72"/>
  <c r="AE92" i="72"/>
  <c r="S92" i="72"/>
  <c r="BB92" i="72"/>
  <c r="AP92" i="72"/>
  <c r="AD92" i="72"/>
  <c r="R92" i="72"/>
  <c r="BA92" i="72"/>
  <c r="AO92" i="72"/>
  <c r="AC92" i="72"/>
  <c r="Q92" i="72"/>
  <c r="AZ92" i="72"/>
  <c r="AN92" i="72"/>
  <c r="AB92" i="72"/>
  <c r="P92" i="72"/>
  <c r="AY92" i="72"/>
  <c r="AM92" i="72"/>
  <c r="AA92" i="72"/>
  <c r="O92" i="72"/>
  <c r="AX92" i="72"/>
  <c r="AL92" i="72"/>
  <c r="Z92" i="72"/>
  <c r="N92" i="72"/>
  <c r="AQ104" i="72"/>
  <c r="AE104" i="72"/>
  <c r="BB104" i="72"/>
  <c r="AP104" i="72"/>
  <c r="AD104" i="72"/>
  <c r="BA104" i="72"/>
  <c r="AO104" i="72"/>
  <c r="AC104" i="72"/>
  <c r="AZ104" i="72"/>
  <c r="AN104" i="72"/>
  <c r="AB104" i="72"/>
  <c r="AY104" i="72"/>
  <c r="AM104" i="72"/>
  <c r="AA104" i="72"/>
  <c r="AX104" i="72"/>
  <c r="AL104" i="72"/>
  <c r="Z104" i="72"/>
  <c r="AW104" i="72"/>
  <c r="AK104" i="72"/>
  <c r="AV104" i="72"/>
  <c r="AJ104" i="72"/>
  <c r="AU104" i="72"/>
  <c r="AI104" i="72"/>
  <c r="AT104" i="72"/>
  <c r="AH104" i="72"/>
  <c r="AS104" i="72"/>
  <c r="AG104" i="72"/>
  <c r="AR104" i="72"/>
  <c r="AF104" i="72"/>
  <c r="AY105" i="72"/>
  <c r="AM105" i="72"/>
  <c r="AA105" i="72"/>
  <c r="AX105" i="72"/>
  <c r="AL105" i="72"/>
  <c r="AW105" i="72"/>
  <c r="AK105" i="72"/>
  <c r="AV105" i="72"/>
  <c r="AJ105" i="72"/>
  <c r="AU105" i="72"/>
  <c r="AI105" i="72"/>
  <c r="AT105" i="72"/>
  <c r="AH105" i="72"/>
  <c r="AS105" i="72"/>
  <c r="AG105" i="72"/>
  <c r="AR105" i="72"/>
  <c r="AF105" i="72"/>
  <c r="AQ105" i="72"/>
  <c r="AE105" i="72"/>
  <c r="BB105" i="72"/>
  <c r="AP105" i="72"/>
  <c r="AD105" i="72"/>
  <c r="BA105" i="72"/>
  <c r="AO105" i="72"/>
  <c r="AC105" i="72"/>
  <c r="AZ105" i="72"/>
  <c r="AN105" i="72"/>
  <c r="AB105" i="72"/>
  <c r="AS84" i="72"/>
  <c r="AG84" i="72"/>
  <c r="U84" i="72"/>
  <c r="I84" i="72"/>
  <c r="AR84" i="72"/>
  <c r="AF84" i="72"/>
  <c r="T84" i="72"/>
  <c r="H84" i="72"/>
  <c r="AQ84" i="72"/>
  <c r="AE84" i="72"/>
  <c r="S84" i="72"/>
  <c r="G84" i="72"/>
  <c r="BB84" i="72"/>
  <c r="AP84" i="72"/>
  <c r="AD84" i="72"/>
  <c r="R84" i="72"/>
  <c r="F84" i="72"/>
  <c r="BA84" i="72"/>
  <c r="AO84" i="72"/>
  <c r="AC84" i="72"/>
  <c r="Q84" i="72"/>
  <c r="AZ84" i="72"/>
  <c r="AN84" i="72"/>
  <c r="AB84" i="72"/>
  <c r="P84" i="72"/>
  <c r="AY84" i="72"/>
  <c r="AM84" i="72"/>
  <c r="AA84" i="72"/>
  <c r="O84" i="72"/>
  <c r="AX84" i="72"/>
  <c r="AL84" i="72"/>
  <c r="Z84" i="72"/>
  <c r="N84" i="72"/>
  <c r="AW84" i="72"/>
  <c r="AK84" i="72"/>
  <c r="Y84" i="72"/>
  <c r="M84" i="72"/>
  <c r="AV84" i="72"/>
  <c r="AJ84" i="72"/>
  <c r="X84" i="72"/>
  <c r="L84" i="72"/>
  <c r="AU84" i="72"/>
  <c r="AI84" i="72"/>
  <c r="W84" i="72"/>
  <c r="K84" i="72"/>
  <c r="AT84" i="72"/>
  <c r="AH84" i="72"/>
  <c r="V84" i="72"/>
  <c r="J84" i="72"/>
  <c r="AY96" i="72"/>
  <c r="AM96" i="72"/>
  <c r="AA96" i="72"/>
  <c r="AX96" i="72"/>
  <c r="AL96" i="72"/>
  <c r="Z96" i="72"/>
  <c r="AW96" i="72"/>
  <c r="AK96" i="72"/>
  <c r="Y96" i="72"/>
  <c r="AV96" i="72"/>
  <c r="AJ96" i="72"/>
  <c r="X96" i="72"/>
  <c r="AU96" i="72"/>
  <c r="AI96" i="72"/>
  <c r="W96" i="72"/>
  <c r="AT96" i="72"/>
  <c r="AH96" i="72"/>
  <c r="V96" i="72"/>
  <c r="AS96" i="72"/>
  <c r="AG96" i="72"/>
  <c r="U96" i="72"/>
  <c r="AR96" i="72"/>
  <c r="AF96" i="72"/>
  <c r="T96" i="72"/>
  <c r="AQ96" i="72"/>
  <c r="AE96" i="72"/>
  <c r="S96" i="72"/>
  <c r="BB96" i="72"/>
  <c r="AP96" i="72"/>
  <c r="AD96" i="72"/>
  <c r="R96" i="72"/>
  <c r="BA96" i="72"/>
  <c r="AO96" i="72"/>
  <c r="AC96" i="72"/>
  <c r="AZ96" i="72"/>
  <c r="AN96" i="72"/>
  <c r="AB96" i="72"/>
  <c r="AY97" i="72"/>
  <c r="AM97" i="72"/>
  <c r="AA97" i="72"/>
  <c r="AX97" i="72"/>
  <c r="AL97" i="72"/>
  <c r="Z97" i="72"/>
  <c r="AW97" i="72"/>
  <c r="AK97" i="72"/>
  <c r="Y97" i="72"/>
  <c r="AV97" i="72"/>
  <c r="AJ97" i="72"/>
  <c r="X97" i="72"/>
  <c r="AU97" i="72"/>
  <c r="AI97" i="72"/>
  <c r="W97" i="72"/>
  <c r="AT97" i="72"/>
  <c r="AH97" i="72"/>
  <c r="V97" i="72"/>
  <c r="AS97" i="72"/>
  <c r="AG97" i="72"/>
  <c r="U97" i="72"/>
  <c r="AR97" i="72"/>
  <c r="AF97" i="72"/>
  <c r="T97" i="72"/>
  <c r="AQ97" i="72"/>
  <c r="AE97" i="72"/>
  <c r="S97" i="72"/>
  <c r="BB97" i="72"/>
  <c r="AP97" i="72"/>
  <c r="AD97" i="72"/>
  <c r="BA97" i="72"/>
  <c r="AO97" i="72"/>
  <c r="AC97" i="72"/>
  <c r="AZ97" i="72"/>
  <c r="AN97" i="72"/>
  <c r="AB97" i="72"/>
  <c r="AY88" i="72"/>
  <c r="AM88" i="72"/>
  <c r="AA88" i="72"/>
  <c r="O88" i="72"/>
  <c r="AX88" i="72"/>
  <c r="AL88" i="72"/>
  <c r="Z88" i="72"/>
  <c r="N88" i="72"/>
  <c r="AW88" i="72"/>
  <c r="AK88" i="72"/>
  <c r="Y88" i="72"/>
  <c r="M88" i="72"/>
  <c r="AV88" i="72"/>
  <c r="AJ88" i="72"/>
  <c r="X88" i="72"/>
  <c r="L88" i="72"/>
  <c r="AU88" i="72"/>
  <c r="AI88" i="72"/>
  <c r="W88" i="72"/>
  <c r="K88" i="72"/>
  <c r="AT88" i="72"/>
  <c r="AH88" i="72"/>
  <c r="V88" i="72"/>
  <c r="J88" i="72"/>
  <c r="AS88" i="72"/>
  <c r="AG88" i="72"/>
  <c r="U88" i="72"/>
  <c r="AR88" i="72"/>
  <c r="AF88" i="72"/>
  <c r="T88" i="72"/>
  <c r="AQ88" i="72"/>
  <c r="AE88" i="72"/>
  <c r="S88" i="72"/>
  <c r="BB88" i="72"/>
  <c r="AP88" i="72"/>
  <c r="AD88" i="72"/>
  <c r="R88" i="72"/>
  <c r="BA88" i="72"/>
  <c r="AO88" i="72"/>
  <c r="AC88" i="72"/>
  <c r="Q88" i="72"/>
  <c r="AZ88" i="72"/>
  <c r="AN88" i="72"/>
  <c r="AB88" i="72"/>
  <c r="P88" i="72"/>
  <c r="AS100" i="72"/>
  <c r="AG100" i="72"/>
  <c r="AR100" i="72"/>
  <c r="AF100" i="72"/>
  <c r="AQ100" i="72"/>
  <c r="AE100" i="72"/>
  <c r="BB100" i="72"/>
  <c r="AP100" i="72"/>
  <c r="AD100" i="72"/>
  <c r="BA100" i="72"/>
  <c r="AO100" i="72"/>
  <c r="AC100" i="72"/>
  <c r="AZ100" i="72"/>
  <c r="AN100" i="72"/>
  <c r="AB100" i="72"/>
  <c r="AY100" i="72"/>
  <c r="AM100" i="72"/>
  <c r="AA100" i="72"/>
  <c r="AX100" i="72"/>
  <c r="AL100" i="72"/>
  <c r="Z100" i="72"/>
  <c r="AW100" i="72"/>
  <c r="AK100" i="72"/>
  <c r="Y100" i="72"/>
  <c r="AV100" i="72"/>
  <c r="AJ100" i="72"/>
  <c r="X100" i="72"/>
  <c r="AU100" i="72"/>
  <c r="AI100" i="72"/>
  <c r="W100" i="72"/>
  <c r="AT100" i="72"/>
  <c r="AH100" i="72"/>
  <c r="V100" i="72"/>
  <c r="AQ89" i="72"/>
  <c r="AE89" i="72"/>
  <c r="S89" i="72"/>
  <c r="BB89" i="72"/>
  <c r="AP89" i="72"/>
  <c r="AD89" i="72"/>
  <c r="R89" i="72"/>
  <c r="BA89" i="72"/>
  <c r="AO89" i="72"/>
  <c r="AC89" i="72"/>
  <c r="Q89" i="72"/>
  <c r="AZ89" i="72"/>
  <c r="AN89" i="72"/>
  <c r="AB89" i="72"/>
  <c r="P89" i="72"/>
  <c r="AY89" i="72"/>
  <c r="AM89" i="72"/>
  <c r="AA89" i="72"/>
  <c r="O89" i="72"/>
  <c r="AX89" i="72"/>
  <c r="AL89" i="72"/>
  <c r="Z89" i="72"/>
  <c r="N89" i="72"/>
  <c r="AW89" i="72"/>
  <c r="AK89" i="72"/>
  <c r="Y89" i="72"/>
  <c r="M89" i="72"/>
  <c r="AV89" i="72"/>
  <c r="AJ89" i="72"/>
  <c r="X89" i="72"/>
  <c r="L89" i="72"/>
  <c r="AU89" i="72"/>
  <c r="AI89" i="72"/>
  <c r="W89" i="72"/>
  <c r="K89" i="72"/>
  <c r="AT89" i="72"/>
  <c r="AH89" i="72"/>
  <c r="V89" i="72"/>
  <c r="AS89" i="72"/>
  <c r="AG89" i="72"/>
  <c r="U89" i="72"/>
  <c r="AR89" i="72"/>
  <c r="AF89" i="72"/>
  <c r="T89" i="72"/>
  <c r="J85" i="72"/>
  <c r="V85" i="72"/>
  <c r="AH85" i="72"/>
  <c r="AT85" i="72"/>
  <c r="K86" i="72"/>
  <c r="W86" i="72"/>
  <c r="AI86" i="72"/>
  <c r="AU86" i="72"/>
  <c r="M87" i="72"/>
  <c r="Y87" i="72"/>
  <c r="AK87" i="72"/>
  <c r="AW87" i="72"/>
  <c r="M90" i="72"/>
  <c r="Y90" i="72"/>
  <c r="AK90" i="72"/>
  <c r="AW90" i="72"/>
  <c r="S91" i="72"/>
  <c r="AE91" i="72"/>
  <c r="AQ91" i="72"/>
  <c r="V93" i="72"/>
  <c r="AH93" i="72"/>
  <c r="AT93" i="72"/>
  <c r="S94" i="72"/>
  <c r="AE94" i="72"/>
  <c r="AQ94" i="72"/>
  <c r="Q95" i="72"/>
  <c r="AC95" i="72"/>
  <c r="AO95" i="72"/>
  <c r="BA95" i="72"/>
  <c r="AC98" i="72"/>
  <c r="AO98" i="72"/>
  <c r="BA98" i="72"/>
  <c r="AE99" i="72"/>
  <c r="AQ99" i="72"/>
  <c r="Z101" i="72"/>
  <c r="AL101" i="72"/>
  <c r="AX101" i="72"/>
  <c r="AE102" i="72"/>
  <c r="AQ102" i="72"/>
  <c r="Y103" i="72"/>
  <c r="AK103" i="72"/>
  <c r="AW103" i="72"/>
  <c r="AK106" i="72"/>
  <c r="AW106" i="72"/>
  <c r="K85" i="72"/>
  <c r="W85" i="72"/>
  <c r="AI85" i="72"/>
  <c r="AU85" i="72"/>
  <c r="L86" i="72"/>
  <c r="X86" i="72"/>
  <c r="AJ86" i="72"/>
  <c r="AV86" i="72"/>
  <c r="N87" i="72"/>
  <c r="Z87" i="72"/>
  <c r="AL87" i="72"/>
  <c r="AX87" i="72"/>
  <c r="N90" i="72"/>
  <c r="Z90" i="72"/>
  <c r="AL90" i="72"/>
  <c r="AX90" i="72"/>
  <c r="T91" i="72"/>
  <c r="AF91" i="72"/>
  <c r="AR91" i="72"/>
  <c r="W93" i="72"/>
  <c r="AI93" i="72"/>
  <c r="AU93" i="72"/>
  <c r="T94" i="72"/>
  <c r="AF94" i="72"/>
  <c r="AR94" i="72"/>
  <c r="R95" i="72"/>
  <c r="AD95" i="72"/>
  <c r="AP95" i="72"/>
  <c r="BB95" i="72"/>
  <c r="AD98" i="72"/>
  <c r="AP98" i="72"/>
  <c r="BB98" i="72"/>
  <c r="AF99" i="72"/>
  <c r="AR99" i="72"/>
  <c r="AA101" i="72"/>
  <c r="AM101" i="72"/>
  <c r="AY101" i="72"/>
  <c r="AF102" i="72"/>
  <c r="AR102" i="72"/>
  <c r="Z103" i="72"/>
  <c r="AL103" i="72"/>
  <c r="AX103" i="72"/>
  <c r="AL106" i="72"/>
  <c r="AX106" i="72"/>
  <c r="L85" i="72"/>
  <c r="X85" i="72"/>
  <c r="AJ85" i="72"/>
  <c r="AV85" i="72"/>
  <c r="M86" i="72"/>
  <c r="Y86" i="72"/>
  <c r="AK86" i="72"/>
  <c r="AW86" i="72"/>
  <c r="O87" i="72"/>
  <c r="AA87" i="72"/>
  <c r="AM87" i="72"/>
  <c r="AY87" i="72"/>
  <c r="O90" i="72"/>
  <c r="AA90" i="72"/>
  <c r="AM90" i="72"/>
  <c r="AY90" i="72"/>
  <c r="U91" i="72"/>
  <c r="AG91" i="72"/>
  <c r="AS91" i="72"/>
  <c r="X93" i="72"/>
  <c r="AJ93" i="72"/>
  <c r="AV93" i="72"/>
  <c r="U94" i="72"/>
  <c r="AG94" i="72"/>
  <c r="AS94" i="72"/>
  <c r="S95" i="72"/>
  <c r="AE95" i="72"/>
  <c r="AQ95" i="72"/>
  <c r="AE98" i="72"/>
  <c r="AQ98" i="72"/>
  <c r="U99" i="72"/>
  <c r="AG99" i="72"/>
  <c r="AS99" i="72"/>
  <c r="AB101" i="72"/>
  <c r="AN101" i="72"/>
  <c r="AZ101" i="72"/>
  <c r="AG102" i="72"/>
  <c r="AS102" i="72"/>
  <c r="AA103" i="72"/>
  <c r="AM103" i="72"/>
  <c r="AY103" i="72"/>
  <c r="AM106" i="72"/>
  <c r="AY106" i="72"/>
  <c r="M85" i="72"/>
  <c r="Y85" i="72"/>
  <c r="AK85" i="72"/>
  <c r="AW85" i="72"/>
  <c r="N86" i="72"/>
  <c r="Z86" i="72"/>
  <c r="AL86" i="72"/>
  <c r="AX86" i="72"/>
  <c r="P87" i="72"/>
  <c r="AB87" i="72"/>
  <c r="AN87" i="72"/>
  <c r="AZ87" i="72"/>
  <c r="P90" i="72"/>
  <c r="AB90" i="72"/>
  <c r="AN90" i="72"/>
  <c r="AZ90" i="72"/>
  <c r="V91" i="72"/>
  <c r="AH91" i="72"/>
  <c r="AT91" i="72"/>
  <c r="Y93" i="72"/>
  <c r="AK93" i="72"/>
  <c r="AW93" i="72"/>
  <c r="V94" i="72"/>
  <c r="AH94" i="72"/>
  <c r="AT94" i="72"/>
  <c r="T95" i="72"/>
  <c r="AF95" i="72"/>
  <c r="AR95" i="72"/>
  <c r="T98" i="72"/>
  <c r="AF98" i="72"/>
  <c r="AR98" i="72"/>
  <c r="V99" i="72"/>
  <c r="AH99" i="72"/>
  <c r="AT99" i="72"/>
  <c r="AC101" i="72"/>
  <c r="AO101" i="72"/>
  <c r="BA101" i="72"/>
  <c r="AH102" i="72"/>
  <c r="AT102" i="72"/>
  <c r="AB103" i="72"/>
  <c r="AN103" i="72"/>
  <c r="AZ103" i="72"/>
  <c r="AB106" i="72"/>
  <c r="AN106" i="72"/>
  <c r="AZ106" i="72"/>
  <c r="N85" i="72"/>
  <c r="Z85" i="72"/>
  <c r="AL85" i="72"/>
  <c r="AX85" i="72"/>
  <c r="O86" i="72"/>
  <c r="AA86" i="72"/>
  <c r="AM86" i="72"/>
  <c r="AY86" i="72"/>
  <c r="Q87" i="72"/>
  <c r="AC87" i="72"/>
  <c r="AO87" i="72"/>
  <c r="BA87" i="72"/>
  <c r="Q90" i="72"/>
  <c r="AC90" i="72"/>
  <c r="AO90" i="72"/>
  <c r="BA90" i="72"/>
  <c r="W91" i="72"/>
  <c r="AI91" i="72"/>
  <c r="AU91" i="72"/>
  <c r="Z93" i="72"/>
  <c r="AL93" i="72"/>
  <c r="AX93" i="72"/>
  <c r="W94" i="72"/>
  <c r="AI94" i="72"/>
  <c r="AU94" i="72"/>
  <c r="U95" i="72"/>
  <c r="AG95" i="72"/>
  <c r="AS95" i="72"/>
  <c r="U98" i="72"/>
  <c r="AG98" i="72"/>
  <c r="AS98" i="72"/>
  <c r="W99" i="72"/>
  <c r="AI99" i="72"/>
  <c r="AU99" i="72"/>
  <c r="AD101" i="72"/>
  <c r="AP101" i="72"/>
  <c r="BB101" i="72"/>
  <c r="AI102" i="72"/>
  <c r="AU102" i="72"/>
  <c r="AC103" i="72"/>
  <c r="AO103" i="72"/>
  <c r="BA103" i="72"/>
  <c r="AC106" i="72"/>
  <c r="AO106" i="72"/>
  <c r="BA106" i="72"/>
  <c r="O85" i="72"/>
  <c r="AA85" i="72"/>
  <c r="AM85" i="72"/>
  <c r="AY85" i="72"/>
  <c r="P86" i="72"/>
  <c r="AB86" i="72"/>
  <c r="AN86" i="72"/>
  <c r="AZ86" i="72"/>
  <c r="R87" i="72"/>
  <c r="AD87" i="72"/>
  <c r="AP87" i="72"/>
  <c r="BB87" i="72"/>
  <c r="R90" i="72"/>
  <c r="AD90" i="72"/>
  <c r="AP90" i="72"/>
  <c r="BB90" i="72"/>
  <c r="X91" i="72"/>
  <c r="AJ91" i="72"/>
  <c r="AV91" i="72"/>
  <c r="O93" i="72"/>
  <c r="AA93" i="72"/>
  <c r="AM93" i="72"/>
  <c r="AY93" i="72"/>
  <c r="X94" i="72"/>
  <c r="AJ94" i="72"/>
  <c r="AV94" i="72"/>
  <c r="V95" i="72"/>
  <c r="AH95" i="72"/>
  <c r="AT95" i="72"/>
  <c r="V98" i="72"/>
  <c r="AH98" i="72"/>
  <c r="AT98" i="72"/>
  <c r="X99" i="72"/>
  <c r="AJ99" i="72"/>
  <c r="AV99" i="72"/>
  <c r="AE101" i="72"/>
  <c r="AQ101" i="72"/>
  <c r="X102" i="72"/>
  <c r="AJ102" i="72"/>
  <c r="AV102" i="72"/>
  <c r="AD103" i="72"/>
  <c r="AP103" i="72"/>
  <c r="BB103" i="72"/>
  <c r="AD106" i="72"/>
  <c r="AP106" i="72"/>
  <c r="BB106" i="72"/>
  <c r="P85" i="72"/>
  <c r="AB85" i="72"/>
  <c r="AN85" i="72"/>
  <c r="AZ85" i="72"/>
  <c r="Q86" i="72"/>
  <c r="AC86" i="72"/>
  <c r="AO86" i="72"/>
  <c r="BA86" i="72"/>
  <c r="S87" i="72"/>
  <c r="AE87" i="72"/>
  <c r="AQ87" i="72"/>
  <c r="S90" i="72"/>
  <c r="AE90" i="72"/>
  <c r="AQ90" i="72"/>
  <c r="M91" i="72"/>
  <c r="Y91" i="72"/>
  <c r="AK91" i="72"/>
  <c r="AW91" i="72"/>
  <c r="P93" i="72"/>
  <c r="AB93" i="72"/>
  <c r="AN93" i="72"/>
  <c r="AZ93" i="72"/>
  <c r="Y94" i="72"/>
  <c r="AK94" i="72"/>
  <c r="AW94" i="72"/>
  <c r="W95" i="72"/>
  <c r="AI95" i="72"/>
  <c r="AU95" i="72"/>
  <c r="W98" i="72"/>
  <c r="AI98" i="72"/>
  <c r="AU98" i="72"/>
  <c r="Y99" i="72"/>
  <c r="AK99" i="72"/>
  <c r="AW99" i="72"/>
  <c r="AF101" i="72"/>
  <c r="AR101" i="72"/>
  <c r="Y102" i="72"/>
  <c r="AK102" i="72"/>
  <c r="AW102" i="72"/>
  <c r="AE103" i="72"/>
  <c r="AQ103" i="72"/>
  <c r="AE106" i="72"/>
  <c r="AQ106" i="72"/>
  <c r="Q85" i="72"/>
  <c r="AC85" i="72"/>
  <c r="AO85" i="72"/>
  <c r="BA85" i="72"/>
  <c r="R86" i="72"/>
  <c r="AD86" i="72"/>
  <c r="AP86" i="72"/>
  <c r="BB86" i="72"/>
  <c r="T87" i="72"/>
  <c r="AF87" i="72"/>
  <c r="AR87" i="72"/>
  <c r="T90" i="72"/>
  <c r="AF90" i="72"/>
  <c r="AR90" i="72"/>
  <c r="N91" i="72"/>
  <c r="Z91" i="72"/>
  <c r="AL91" i="72"/>
  <c r="AX91" i="72"/>
  <c r="Q93" i="72"/>
  <c r="AC93" i="72"/>
  <c r="AO93" i="72"/>
  <c r="BA93" i="72"/>
  <c r="Z94" i="72"/>
  <c r="AL94" i="72"/>
  <c r="AX94" i="72"/>
  <c r="X95" i="72"/>
  <c r="AJ95" i="72"/>
  <c r="AV95" i="72"/>
  <c r="X98" i="72"/>
  <c r="AJ98" i="72"/>
  <c r="AV98" i="72"/>
  <c r="Z99" i="72"/>
  <c r="AL99" i="72"/>
  <c r="AX99" i="72"/>
  <c r="AG101" i="72"/>
  <c r="AS101" i="72"/>
  <c r="Z102" i="72"/>
  <c r="AL102" i="72"/>
  <c r="AX102" i="72"/>
  <c r="AF103" i="72"/>
  <c r="AR103" i="72"/>
  <c r="AF106" i="72"/>
  <c r="AR106" i="72"/>
  <c r="R85" i="72"/>
  <c r="AD85" i="72"/>
  <c r="AP85" i="72"/>
  <c r="BB85" i="72"/>
  <c r="S86" i="72"/>
  <c r="AE86" i="72"/>
  <c r="AQ86" i="72"/>
  <c r="I87" i="72"/>
  <c r="U87" i="72"/>
  <c r="AG87" i="72"/>
  <c r="AS87" i="72"/>
  <c r="U90" i="72"/>
  <c r="AG90" i="72"/>
  <c r="AS90" i="72"/>
  <c r="O91" i="72"/>
  <c r="AA91" i="72"/>
  <c r="AM91" i="72"/>
  <c r="AY91" i="72"/>
  <c r="R93" i="72"/>
  <c r="AD93" i="72"/>
  <c r="AP93" i="72"/>
  <c r="BB93" i="72"/>
  <c r="AA94" i="72"/>
  <c r="AM94" i="72"/>
  <c r="AY94" i="72"/>
  <c r="Y95" i="72"/>
  <c r="AK95" i="72"/>
  <c r="AW95" i="72"/>
  <c r="Y98" i="72"/>
  <c r="AK98" i="72"/>
  <c r="AW98" i="72"/>
  <c r="AA99" i="72"/>
  <c r="AM99" i="72"/>
  <c r="AY99" i="72"/>
  <c r="AH101" i="72"/>
  <c r="AT101" i="72"/>
  <c r="AA102" i="72"/>
  <c r="AM102" i="72"/>
  <c r="AY102" i="72"/>
  <c r="AG103" i="72"/>
  <c r="AS103" i="72"/>
  <c r="AG106" i="72"/>
  <c r="AS106" i="72"/>
  <c r="G85" i="72"/>
  <c r="S85" i="72"/>
  <c r="AE85" i="72"/>
  <c r="AQ85" i="72"/>
  <c r="H86" i="72"/>
  <c r="T86" i="72"/>
  <c r="AF86" i="72"/>
  <c r="AR86" i="72"/>
  <c r="J87" i="72"/>
  <c r="V87" i="72"/>
  <c r="AH87" i="72"/>
  <c r="AT87" i="72"/>
  <c r="V90" i="72"/>
  <c r="AH90" i="72"/>
  <c r="AT90" i="72"/>
  <c r="P91" i="72"/>
  <c r="AB91" i="72"/>
  <c r="AN91" i="72"/>
  <c r="AZ91" i="72"/>
  <c r="S93" i="72"/>
  <c r="AE93" i="72"/>
  <c r="AQ93" i="72"/>
  <c r="P94" i="72"/>
  <c r="AB94" i="72"/>
  <c r="AN94" i="72"/>
  <c r="AZ94" i="72"/>
  <c r="Z95" i="72"/>
  <c r="AL95" i="72"/>
  <c r="AX95" i="72"/>
  <c r="Z98" i="72"/>
  <c r="AL98" i="72"/>
  <c r="AX98" i="72"/>
  <c r="AB99" i="72"/>
  <c r="AN99" i="72"/>
  <c r="AZ99" i="72"/>
  <c r="W101" i="72"/>
  <c r="AI101" i="72"/>
  <c r="AU101" i="72"/>
  <c r="AB102" i="72"/>
  <c r="AN102" i="72"/>
  <c r="AZ102" i="72"/>
  <c r="AH103" i="72"/>
  <c r="AT103" i="72"/>
  <c r="AH106" i="72"/>
  <c r="AT106" i="72"/>
  <c r="H85" i="72"/>
  <c r="T85" i="72"/>
  <c r="AF85" i="72"/>
  <c r="AR85" i="72"/>
  <c r="I86" i="72"/>
  <c r="U86" i="72"/>
  <c r="AG86" i="72"/>
  <c r="AS86" i="72"/>
  <c r="K87" i="72"/>
  <c r="W87" i="72"/>
  <c r="AI87" i="72"/>
  <c r="AU87" i="72"/>
  <c r="W90" i="72"/>
  <c r="AI90" i="72"/>
  <c r="AU90" i="72"/>
  <c r="Q91" i="72"/>
  <c r="AC91" i="72"/>
  <c r="AO91" i="72"/>
  <c r="BA91" i="72"/>
  <c r="T93" i="72"/>
  <c r="AF93" i="72"/>
  <c r="AR93" i="72"/>
  <c r="Q94" i="72"/>
  <c r="AC94" i="72"/>
  <c r="AO94" i="72"/>
  <c r="BA94" i="72"/>
  <c r="AA95" i="72"/>
  <c r="AM95" i="72"/>
  <c r="AY95" i="72"/>
  <c r="AA98" i="72"/>
  <c r="AM98" i="72"/>
  <c r="AY98" i="72"/>
  <c r="AC99" i="72"/>
  <c r="AO99" i="72"/>
  <c r="BA99" i="72"/>
  <c r="X101" i="72"/>
  <c r="AJ101" i="72"/>
  <c r="AV101" i="72"/>
  <c r="AC102" i="72"/>
  <c r="AO102" i="72"/>
  <c r="BA102" i="72"/>
  <c r="AI103" i="72"/>
  <c r="AU103" i="72"/>
  <c r="AI106" i="72"/>
  <c r="AU106" i="72"/>
  <c r="I85" i="72"/>
  <c r="U85" i="72"/>
  <c r="AG85" i="72"/>
  <c r="J86" i="72"/>
  <c r="V86" i="72"/>
  <c r="AH86" i="72"/>
  <c r="L87" i="72"/>
  <c r="X87" i="72"/>
  <c r="AJ87" i="72"/>
  <c r="L90" i="72"/>
  <c r="X90" i="72"/>
  <c r="AJ90" i="72"/>
  <c r="R91" i="72"/>
  <c r="AD91" i="72"/>
  <c r="AP91" i="72"/>
  <c r="U93" i="72"/>
  <c r="AG93" i="72"/>
  <c r="R94" i="72"/>
  <c r="AD94" i="72"/>
  <c r="AP94" i="72"/>
  <c r="AB95" i="72"/>
  <c r="AN95" i="72"/>
  <c r="AB98" i="72"/>
  <c r="AN98" i="72"/>
  <c r="AD99" i="72"/>
  <c r="AP99" i="72"/>
  <c r="Y101" i="72"/>
  <c r="AK101" i="72"/>
  <c r="AD102" i="72"/>
  <c r="AP102" i="72"/>
  <c r="AJ103" i="72"/>
  <c r="AJ106" i="72"/>
  <c r="AQ100" i="71"/>
  <c r="AE100" i="71"/>
  <c r="BB100" i="71"/>
  <c r="AP100" i="71"/>
  <c r="AD100" i="71"/>
  <c r="BA100" i="71"/>
  <c r="AO100" i="71"/>
  <c r="AC100" i="71"/>
  <c r="AZ100" i="71"/>
  <c r="AN100" i="71"/>
  <c r="AB100" i="71"/>
  <c r="AY100" i="71"/>
  <c r="AM100" i="71"/>
  <c r="AA100" i="71"/>
  <c r="AX100" i="71"/>
  <c r="AL100" i="71"/>
  <c r="Z100" i="71"/>
  <c r="AW100" i="71"/>
  <c r="AK100" i="71"/>
  <c r="Y100" i="71"/>
  <c r="AV100" i="71"/>
  <c r="AJ100" i="71"/>
  <c r="X100" i="71"/>
  <c r="AU100" i="71"/>
  <c r="AI100" i="71"/>
  <c r="W100" i="71"/>
  <c r="AT100" i="71"/>
  <c r="AH100" i="71"/>
  <c r="V100" i="71"/>
  <c r="AS100" i="71"/>
  <c r="AG100" i="71"/>
  <c r="AR100" i="71"/>
  <c r="AF100" i="71"/>
  <c r="AU101" i="71"/>
  <c r="AI101" i="71"/>
  <c r="W101" i="71"/>
  <c r="AT101" i="71"/>
  <c r="AH101" i="71"/>
  <c r="AS101" i="71"/>
  <c r="AG101" i="71"/>
  <c r="AR101" i="71"/>
  <c r="AF101" i="71"/>
  <c r="AQ101" i="71"/>
  <c r="AE101" i="71"/>
  <c r="BB101" i="71"/>
  <c r="AP101" i="71"/>
  <c r="AD101" i="71"/>
  <c r="BA101" i="71"/>
  <c r="AO101" i="71"/>
  <c r="AC101" i="71"/>
  <c r="AZ101" i="71"/>
  <c r="AN101" i="71"/>
  <c r="AB101" i="71"/>
  <c r="AY101" i="71"/>
  <c r="AM101" i="71"/>
  <c r="AA101" i="71"/>
  <c r="AX101" i="71"/>
  <c r="AL101" i="71"/>
  <c r="Z101" i="71"/>
  <c r="AW101" i="71"/>
  <c r="AK101" i="71"/>
  <c r="Y101" i="71"/>
  <c r="AV101" i="71"/>
  <c r="AJ101" i="71"/>
  <c r="X101" i="71"/>
  <c r="AU92" i="71"/>
  <c r="AI92" i="71"/>
  <c r="W92" i="71"/>
  <c r="AT92" i="71"/>
  <c r="AH92" i="71"/>
  <c r="V92" i="71"/>
  <c r="AS92" i="71"/>
  <c r="AG92" i="71"/>
  <c r="U92" i="71"/>
  <c r="AR92" i="71"/>
  <c r="AF92" i="71"/>
  <c r="T92" i="71"/>
  <c r="AQ92" i="71"/>
  <c r="AE92" i="71"/>
  <c r="S92" i="71"/>
  <c r="BB92" i="71"/>
  <c r="AP92" i="71"/>
  <c r="AD92" i="71"/>
  <c r="R92" i="71"/>
  <c r="BA92" i="71"/>
  <c r="AO92" i="71"/>
  <c r="AC92" i="71"/>
  <c r="Q92" i="71"/>
  <c r="AZ92" i="71"/>
  <c r="AN92" i="71"/>
  <c r="AB92" i="71"/>
  <c r="P92" i="71"/>
  <c r="AY92" i="71"/>
  <c r="AM92" i="71"/>
  <c r="AA92" i="71"/>
  <c r="O92" i="71"/>
  <c r="AX92" i="71"/>
  <c r="AL92" i="71"/>
  <c r="Z92" i="71"/>
  <c r="N92" i="71"/>
  <c r="AW92" i="71"/>
  <c r="AK92" i="71"/>
  <c r="Y92" i="71"/>
  <c r="AV92" i="71"/>
  <c r="AJ92" i="71"/>
  <c r="X92" i="71"/>
  <c r="AQ93" i="71"/>
  <c r="AE93" i="71"/>
  <c r="S93" i="71"/>
  <c r="BB93" i="71"/>
  <c r="AP93" i="71"/>
  <c r="AD93" i="71"/>
  <c r="R93" i="71"/>
  <c r="BA93" i="71"/>
  <c r="AO93" i="71"/>
  <c r="AC93" i="71"/>
  <c r="Q93" i="71"/>
  <c r="AZ93" i="71"/>
  <c r="AN93" i="71"/>
  <c r="AB93" i="71"/>
  <c r="P93" i="71"/>
  <c r="AY93" i="71"/>
  <c r="AM93" i="71"/>
  <c r="AA93" i="71"/>
  <c r="O93" i="71"/>
  <c r="AX93" i="71"/>
  <c r="AL93" i="71"/>
  <c r="Z93" i="71"/>
  <c r="AW93" i="71"/>
  <c r="AK93" i="71"/>
  <c r="Y93" i="71"/>
  <c r="AV93" i="71"/>
  <c r="AJ93" i="71"/>
  <c r="X93" i="71"/>
  <c r="AU93" i="71"/>
  <c r="AI93" i="71"/>
  <c r="W93" i="71"/>
  <c r="AT93" i="71"/>
  <c r="AH93" i="71"/>
  <c r="V93" i="71"/>
  <c r="AS93" i="71"/>
  <c r="AG93" i="71"/>
  <c r="U93" i="71"/>
  <c r="AR93" i="71"/>
  <c r="AF93" i="71"/>
  <c r="T93" i="71"/>
  <c r="AQ84" i="71"/>
  <c r="AE84" i="71"/>
  <c r="S84" i="71"/>
  <c r="G84" i="71"/>
  <c r="BB84" i="71"/>
  <c r="AP84" i="71"/>
  <c r="AD84" i="71"/>
  <c r="R84" i="71"/>
  <c r="F84" i="71"/>
  <c r="BA84" i="71"/>
  <c r="AO84" i="71"/>
  <c r="AC84" i="71"/>
  <c r="Q84" i="71"/>
  <c r="AZ84" i="71"/>
  <c r="AN84" i="71"/>
  <c r="AB84" i="71"/>
  <c r="P84" i="71"/>
  <c r="AY84" i="71"/>
  <c r="AM84" i="71"/>
  <c r="AA84" i="71"/>
  <c r="O84" i="71"/>
  <c r="AX84" i="71"/>
  <c r="AL84" i="71"/>
  <c r="Z84" i="71"/>
  <c r="N84" i="71"/>
  <c r="AW84" i="71"/>
  <c r="AK84" i="71"/>
  <c r="Y84" i="71"/>
  <c r="M84" i="71"/>
  <c r="AV84" i="71"/>
  <c r="AJ84" i="71"/>
  <c r="X84" i="71"/>
  <c r="L84" i="71"/>
  <c r="AU84" i="71"/>
  <c r="AI84" i="71"/>
  <c r="W84" i="71"/>
  <c r="K84" i="71"/>
  <c r="AT84" i="71"/>
  <c r="AH84" i="71"/>
  <c r="V84" i="71"/>
  <c r="J84" i="71"/>
  <c r="AS84" i="71"/>
  <c r="AG84" i="71"/>
  <c r="U84" i="71"/>
  <c r="I84" i="71"/>
  <c r="AR84" i="71"/>
  <c r="AF84" i="71"/>
  <c r="T84" i="71"/>
  <c r="H84" i="71"/>
  <c r="AQ85" i="71"/>
  <c r="AE85" i="71"/>
  <c r="S85" i="71"/>
  <c r="G85" i="71"/>
  <c r="BB85" i="71"/>
  <c r="AP85" i="71"/>
  <c r="AD85" i="71"/>
  <c r="R85" i="71"/>
  <c r="BA85" i="71"/>
  <c r="AO85" i="71"/>
  <c r="AC85" i="71"/>
  <c r="Q85" i="71"/>
  <c r="AZ85" i="71"/>
  <c r="AN85" i="71"/>
  <c r="AB85" i="71"/>
  <c r="P85" i="71"/>
  <c r="AY85" i="71"/>
  <c r="AM85" i="71"/>
  <c r="AA85" i="71"/>
  <c r="O85" i="71"/>
  <c r="AX85" i="71"/>
  <c r="AL85" i="71"/>
  <c r="Z85" i="71"/>
  <c r="N85" i="71"/>
  <c r="AW85" i="71"/>
  <c r="AK85" i="71"/>
  <c r="Y85" i="71"/>
  <c r="M85" i="71"/>
  <c r="AV85" i="71"/>
  <c r="AJ85" i="71"/>
  <c r="X85" i="71"/>
  <c r="L85" i="71"/>
  <c r="AU85" i="71"/>
  <c r="AI85" i="71"/>
  <c r="W85" i="71"/>
  <c r="K85" i="71"/>
  <c r="AT85" i="71"/>
  <c r="AH85" i="71"/>
  <c r="V85" i="71"/>
  <c r="J85" i="71"/>
  <c r="AS85" i="71"/>
  <c r="AG85" i="71"/>
  <c r="U85" i="71"/>
  <c r="I85" i="71"/>
  <c r="AR85" i="71"/>
  <c r="AF85" i="71"/>
  <c r="T85" i="71"/>
  <c r="H85" i="71"/>
  <c r="I86" i="71"/>
  <c r="U86" i="71"/>
  <c r="AG86" i="71"/>
  <c r="AS86" i="71"/>
  <c r="K87" i="71"/>
  <c r="W87" i="71"/>
  <c r="AI87" i="71"/>
  <c r="AU87" i="71"/>
  <c r="N88" i="71"/>
  <c r="Z88" i="71"/>
  <c r="AL88" i="71"/>
  <c r="AX88" i="71"/>
  <c r="R89" i="71"/>
  <c r="AD89" i="71"/>
  <c r="AP89" i="71"/>
  <c r="BB89" i="71"/>
  <c r="W90" i="71"/>
  <c r="AI90" i="71"/>
  <c r="AU90" i="71"/>
  <c r="Q91" i="71"/>
  <c r="AC91" i="71"/>
  <c r="AO91" i="71"/>
  <c r="BA91" i="71"/>
  <c r="Q94" i="71"/>
  <c r="AC94" i="71"/>
  <c r="AO94" i="71"/>
  <c r="BA94" i="71"/>
  <c r="AA95" i="71"/>
  <c r="AM95" i="71"/>
  <c r="AY95" i="71"/>
  <c r="Z96" i="71"/>
  <c r="AL96" i="71"/>
  <c r="AX96" i="71"/>
  <c r="Z97" i="71"/>
  <c r="AL97" i="71"/>
  <c r="AX97" i="71"/>
  <c r="AA98" i="71"/>
  <c r="AM98" i="71"/>
  <c r="AY98" i="71"/>
  <c r="AC99" i="71"/>
  <c r="AO99" i="71"/>
  <c r="BA99" i="71"/>
  <c r="AC102" i="71"/>
  <c r="AO102" i="71"/>
  <c r="BA102" i="71"/>
  <c r="AI103" i="71"/>
  <c r="AU103" i="71"/>
  <c r="AD104" i="71"/>
  <c r="AP104" i="71"/>
  <c r="BB104" i="71"/>
  <c r="AL105" i="71"/>
  <c r="AX105" i="71"/>
  <c r="AI106" i="71"/>
  <c r="AU106" i="71"/>
  <c r="J86" i="71"/>
  <c r="V86" i="71"/>
  <c r="AH86" i="71"/>
  <c r="AT86" i="71"/>
  <c r="L87" i="71"/>
  <c r="X87" i="71"/>
  <c r="AJ87" i="71"/>
  <c r="AV87" i="71"/>
  <c r="O88" i="71"/>
  <c r="AA88" i="71"/>
  <c r="AM88" i="71"/>
  <c r="AY88" i="71"/>
  <c r="S89" i="71"/>
  <c r="AE89" i="71"/>
  <c r="AQ89" i="71"/>
  <c r="L90" i="71"/>
  <c r="X90" i="71"/>
  <c r="AJ90" i="71"/>
  <c r="AV90" i="71"/>
  <c r="R91" i="71"/>
  <c r="AD91" i="71"/>
  <c r="AP91" i="71"/>
  <c r="BB91" i="71"/>
  <c r="R94" i="71"/>
  <c r="AD94" i="71"/>
  <c r="AP94" i="71"/>
  <c r="BB94" i="71"/>
  <c r="AB95" i="71"/>
  <c r="AN95" i="71"/>
  <c r="AZ95" i="71"/>
  <c r="AA96" i="71"/>
  <c r="AM96" i="71"/>
  <c r="AY96" i="71"/>
  <c r="AA97" i="71"/>
  <c r="AM97" i="71"/>
  <c r="AY97" i="71"/>
  <c r="AB98" i="71"/>
  <c r="AN98" i="71"/>
  <c r="AZ98" i="71"/>
  <c r="AD99" i="71"/>
  <c r="AP99" i="71"/>
  <c r="BB99" i="71"/>
  <c r="AD102" i="71"/>
  <c r="AP102" i="71"/>
  <c r="BB102" i="71"/>
  <c r="AJ103" i="71"/>
  <c r="AV103" i="71"/>
  <c r="AE104" i="71"/>
  <c r="AQ104" i="71"/>
  <c r="AA105" i="71"/>
  <c r="AM105" i="71"/>
  <c r="AY105" i="71"/>
  <c r="AJ106" i="71"/>
  <c r="AV106" i="71"/>
  <c r="K86" i="71"/>
  <c r="W86" i="71"/>
  <c r="AI86" i="71"/>
  <c r="AU86" i="71"/>
  <c r="M87" i="71"/>
  <c r="Y87" i="71"/>
  <c r="AK87" i="71"/>
  <c r="AW87" i="71"/>
  <c r="P88" i="71"/>
  <c r="AB88" i="71"/>
  <c r="AN88" i="71"/>
  <c r="AZ88" i="71"/>
  <c r="T89" i="71"/>
  <c r="AF89" i="71"/>
  <c r="AR89" i="71"/>
  <c r="M90" i="71"/>
  <c r="Y90" i="71"/>
  <c r="AK90" i="71"/>
  <c r="AW90" i="71"/>
  <c r="S91" i="71"/>
  <c r="AE91" i="71"/>
  <c r="AQ91" i="71"/>
  <c r="S94" i="71"/>
  <c r="AE94" i="71"/>
  <c r="AQ94" i="71"/>
  <c r="Q95" i="71"/>
  <c r="AC95" i="71"/>
  <c r="AO95" i="71"/>
  <c r="BA95" i="71"/>
  <c r="AB96" i="71"/>
  <c r="AN96" i="71"/>
  <c r="AZ96" i="71"/>
  <c r="AB97" i="71"/>
  <c r="AN97" i="71"/>
  <c r="AZ97" i="71"/>
  <c r="AC98" i="71"/>
  <c r="AO98" i="71"/>
  <c r="BA98" i="71"/>
  <c r="AE99" i="71"/>
  <c r="AQ99" i="71"/>
  <c r="AE102" i="71"/>
  <c r="AQ102" i="71"/>
  <c r="Y103" i="71"/>
  <c r="AK103" i="71"/>
  <c r="AW103" i="71"/>
  <c r="AF104" i="71"/>
  <c r="AR104" i="71"/>
  <c r="AB105" i="71"/>
  <c r="AN105" i="71"/>
  <c r="AZ105" i="71"/>
  <c r="AK106" i="71"/>
  <c r="AW106" i="71"/>
  <c r="L86" i="71"/>
  <c r="X86" i="71"/>
  <c r="AJ86" i="71"/>
  <c r="AV86" i="71"/>
  <c r="N87" i="71"/>
  <c r="Z87" i="71"/>
  <c r="AL87" i="71"/>
  <c r="AX87" i="71"/>
  <c r="Q88" i="71"/>
  <c r="AC88" i="71"/>
  <c r="AO88" i="71"/>
  <c r="BA88" i="71"/>
  <c r="U89" i="71"/>
  <c r="AG89" i="71"/>
  <c r="AS89" i="71"/>
  <c r="N90" i="71"/>
  <c r="Z90" i="71"/>
  <c r="AL90" i="71"/>
  <c r="AX90" i="71"/>
  <c r="T91" i="71"/>
  <c r="AF91" i="71"/>
  <c r="AR91" i="71"/>
  <c r="T94" i="71"/>
  <c r="AF94" i="71"/>
  <c r="AR94" i="71"/>
  <c r="R95" i="71"/>
  <c r="AD95" i="71"/>
  <c r="AP95" i="71"/>
  <c r="BB95" i="71"/>
  <c r="AC96" i="71"/>
  <c r="AO96" i="71"/>
  <c r="BA96" i="71"/>
  <c r="AC97" i="71"/>
  <c r="AO97" i="71"/>
  <c r="BA97" i="71"/>
  <c r="AD98" i="71"/>
  <c r="AP98" i="71"/>
  <c r="BB98" i="71"/>
  <c r="AF99" i="71"/>
  <c r="AR99" i="71"/>
  <c r="AF102" i="71"/>
  <c r="AR102" i="71"/>
  <c r="Z103" i="71"/>
  <c r="AL103" i="71"/>
  <c r="AX103" i="71"/>
  <c r="AG104" i="71"/>
  <c r="AS104" i="71"/>
  <c r="AC105" i="71"/>
  <c r="AO105" i="71"/>
  <c r="BA105" i="71"/>
  <c r="AL106" i="71"/>
  <c r="AX106" i="71"/>
  <c r="M86" i="71"/>
  <c r="Y86" i="71"/>
  <c r="AK86" i="71"/>
  <c r="AW86" i="71"/>
  <c r="O87" i="71"/>
  <c r="AA87" i="71"/>
  <c r="AM87" i="71"/>
  <c r="AY87" i="71"/>
  <c r="R88" i="71"/>
  <c r="AD88" i="71"/>
  <c r="AP88" i="71"/>
  <c r="BB88" i="71"/>
  <c r="V89" i="71"/>
  <c r="AH89" i="71"/>
  <c r="AT89" i="71"/>
  <c r="O90" i="71"/>
  <c r="AA90" i="71"/>
  <c r="AM90" i="71"/>
  <c r="AY90" i="71"/>
  <c r="U91" i="71"/>
  <c r="AG91" i="71"/>
  <c r="AS91" i="71"/>
  <c r="U94" i="71"/>
  <c r="AG94" i="71"/>
  <c r="AS94" i="71"/>
  <c r="S95" i="71"/>
  <c r="AE95" i="71"/>
  <c r="AQ95" i="71"/>
  <c r="R96" i="71"/>
  <c r="AD96" i="71"/>
  <c r="AP96" i="71"/>
  <c r="BB96" i="71"/>
  <c r="AD97" i="71"/>
  <c r="AP97" i="71"/>
  <c r="BB97" i="71"/>
  <c r="AE98" i="71"/>
  <c r="AQ98" i="71"/>
  <c r="U99" i="71"/>
  <c r="AG99" i="71"/>
  <c r="AS99" i="71"/>
  <c r="AG102" i="71"/>
  <c r="AS102" i="71"/>
  <c r="AA103" i="71"/>
  <c r="AM103" i="71"/>
  <c r="AY103" i="71"/>
  <c r="AH104" i="71"/>
  <c r="AT104" i="71"/>
  <c r="AD105" i="71"/>
  <c r="AP105" i="71"/>
  <c r="BB105" i="71"/>
  <c r="AM106" i="71"/>
  <c r="AY106" i="71"/>
  <c r="N86" i="71"/>
  <c r="Z86" i="71"/>
  <c r="AL86" i="71"/>
  <c r="AX86" i="71"/>
  <c r="P87" i="71"/>
  <c r="AB87" i="71"/>
  <c r="AN87" i="71"/>
  <c r="AZ87" i="71"/>
  <c r="S88" i="71"/>
  <c r="AE88" i="71"/>
  <c r="AQ88" i="71"/>
  <c r="K89" i="71"/>
  <c r="W89" i="71"/>
  <c r="AI89" i="71"/>
  <c r="AU89" i="71"/>
  <c r="P90" i="71"/>
  <c r="AB90" i="71"/>
  <c r="AN90" i="71"/>
  <c r="AZ90" i="71"/>
  <c r="V91" i="71"/>
  <c r="AH91" i="71"/>
  <c r="AT91" i="71"/>
  <c r="V94" i="71"/>
  <c r="AH94" i="71"/>
  <c r="AT94" i="71"/>
  <c r="T95" i="71"/>
  <c r="AF95" i="71"/>
  <c r="AR95" i="71"/>
  <c r="S96" i="71"/>
  <c r="AE96" i="71"/>
  <c r="AQ96" i="71"/>
  <c r="S97" i="71"/>
  <c r="AE97" i="71"/>
  <c r="AQ97" i="71"/>
  <c r="T98" i="71"/>
  <c r="AF98" i="71"/>
  <c r="AR98" i="71"/>
  <c r="V99" i="71"/>
  <c r="AH99" i="71"/>
  <c r="AT99" i="71"/>
  <c r="AH102" i="71"/>
  <c r="AT102" i="71"/>
  <c r="AB103" i="71"/>
  <c r="AN103" i="71"/>
  <c r="AZ103" i="71"/>
  <c r="AI104" i="71"/>
  <c r="AU104" i="71"/>
  <c r="AE105" i="71"/>
  <c r="AQ105" i="71"/>
  <c r="AB106" i="71"/>
  <c r="AN106" i="71"/>
  <c r="AZ106" i="71"/>
  <c r="O86" i="71"/>
  <c r="AA86" i="71"/>
  <c r="AM86" i="71"/>
  <c r="AY86" i="71"/>
  <c r="Q87" i="71"/>
  <c r="AC87" i="71"/>
  <c r="AO87" i="71"/>
  <c r="BA87" i="71"/>
  <c r="T88" i="71"/>
  <c r="AF88" i="71"/>
  <c r="AR88" i="71"/>
  <c r="L89" i="71"/>
  <c r="X89" i="71"/>
  <c r="AJ89" i="71"/>
  <c r="AV89" i="71"/>
  <c r="Q90" i="71"/>
  <c r="AC90" i="71"/>
  <c r="AO90" i="71"/>
  <c r="BA90" i="71"/>
  <c r="W91" i="71"/>
  <c r="AI91" i="71"/>
  <c r="AU91" i="71"/>
  <c r="W94" i="71"/>
  <c r="AI94" i="71"/>
  <c r="AU94" i="71"/>
  <c r="U95" i="71"/>
  <c r="AG95" i="71"/>
  <c r="AS95" i="71"/>
  <c r="T96" i="71"/>
  <c r="AF96" i="71"/>
  <c r="AR96" i="71"/>
  <c r="T97" i="71"/>
  <c r="AF97" i="71"/>
  <c r="AR97" i="71"/>
  <c r="U98" i="71"/>
  <c r="AG98" i="71"/>
  <c r="AS98" i="71"/>
  <c r="W99" i="71"/>
  <c r="AI99" i="71"/>
  <c r="AU99" i="71"/>
  <c r="AI102" i="71"/>
  <c r="AU102" i="71"/>
  <c r="AC103" i="71"/>
  <c r="AO103" i="71"/>
  <c r="BA103" i="71"/>
  <c r="AJ104" i="71"/>
  <c r="AV104" i="71"/>
  <c r="AF105" i="71"/>
  <c r="AR105" i="71"/>
  <c r="AC106" i="71"/>
  <c r="AO106" i="71"/>
  <c r="BA106" i="71"/>
  <c r="P86" i="71"/>
  <c r="AB86" i="71"/>
  <c r="AN86" i="71"/>
  <c r="AZ86" i="71"/>
  <c r="R87" i="71"/>
  <c r="AD87" i="71"/>
  <c r="AP87" i="71"/>
  <c r="BB87" i="71"/>
  <c r="U88" i="71"/>
  <c r="AG88" i="71"/>
  <c r="AS88" i="71"/>
  <c r="M89" i="71"/>
  <c r="Y89" i="71"/>
  <c r="AK89" i="71"/>
  <c r="AW89" i="71"/>
  <c r="R90" i="71"/>
  <c r="AD90" i="71"/>
  <c r="AP90" i="71"/>
  <c r="BB90" i="71"/>
  <c r="X91" i="71"/>
  <c r="AJ91" i="71"/>
  <c r="AV91" i="71"/>
  <c r="X94" i="71"/>
  <c r="AJ94" i="71"/>
  <c r="AV94" i="71"/>
  <c r="V95" i="71"/>
  <c r="AH95" i="71"/>
  <c r="AT95" i="71"/>
  <c r="U96" i="71"/>
  <c r="AG96" i="71"/>
  <c r="AS96" i="71"/>
  <c r="U97" i="71"/>
  <c r="AG97" i="71"/>
  <c r="AS97" i="71"/>
  <c r="V98" i="71"/>
  <c r="AH98" i="71"/>
  <c r="AT98" i="71"/>
  <c r="X99" i="71"/>
  <c r="AJ99" i="71"/>
  <c r="AV99" i="71"/>
  <c r="X102" i="71"/>
  <c r="AJ102" i="71"/>
  <c r="AV102" i="71"/>
  <c r="AD103" i="71"/>
  <c r="AP103" i="71"/>
  <c r="BB103" i="71"/>
  <c r="AK104" i="71"/>
  <c r="AW104" i="71"/>
  <c r="AG105" i="71"/>
  <c r="AS105" i="71"/>
  <c r="AD106" i="71"/>
  <c r="AP106" i="71"/>
  <c r="BB106" i="71"/>
  <c r="Q86" i="71"/>
  <c r="AC86" i="71"/>
  <c r="AO86" i="71"/>
  <c r="BA86" i="71"/>
  <c r="S87" i="71"/>
  <c r="AE87" i="71"/>
  <c r="AQ87" i="71"/>
  <c r="J88" i="71"/>
  <c r="V88" i="71"/>
  <c r="AH88" i="71"/>
  <c r="AT88" i="71"/>
  <c r="N89" i="71"/>
  <c r="Z89" i="71"/>
  <c r="AL89" i="71"/>
  <c r="AX89" i="71"/>
  <c r="S90" i="71"/>
  <c r="AE90" i="71"/>
  <c r="AQ90" i="71"/>
  <c r="M91" i="71"/>
  <c r="Y91" i="71"/>
  <c r="AK91" i="71"/>
  <c r="AW91" i="71"/>
  <c r="Y94" i="71"/>
  <c r="AK94" i="71"/>
  <c r="AW94" i="71"/>
  <c r="W95" i="71"/>
  <c r="AI95" i="71"/>
  <c r="AU95" i="71"/>
  <c r="V96" i="71"/>
  <c r="AH96" i="71"/>
  <c r="AT96" i="71"/>
  <c r="V97" i="71"/>
  <c r="AH97" i="71"/>
  <c r="AT97" i="71"/>
  <c r="W98" i="71"/>
  <c r="AI98" i="71"/>
  <c r="AU98" i="71"/>
  <c r="Y99" i="71"/>
  <c r="AK99" i="71"/>
  <c r="AW99" i="71"/>
  <c r="Y102" i="71"/>
  <c r="AK102" i="71"/>
  <c r="AW102" i="71"/>
  <c r="AE103" i="71"/>
  <c r="AQ103" i="71"/>
  <c r="Z104" i="71"/>
  <c r="AL104" i="71"/>
  <c r="AX104" i="71"/>
  <c r="AH105" i="71"/>
  <c r="AT105" i="71"/>
  <c r="AE106" i="71"/>
  <c r="AQ106" i="71"/>
  <c r="R86" i="71"/>
  <c r="AD86" i="71"/>
  <c r="AP86" i="71"/>
  <c r="BB86" i="71"/>
  <c r="T87" i="71"/>
  <c r="AF87" i="71"/>
  <c r="AR87" i="71"/>
  <c r="K88" i="71"/>
  <c r="W88" i="71"/>
  <c r="AI88" i="71"/>
  <c r="AU88" i="71"/>
  <c r="O89" i="71"/>
  <c r="AA89" i="71"/>
  <c r="AM89" i="71"/>
  <c r="AY89" i="71"/>
  <c r="T90" i="71"/>
  <c r="AF90" i="71"/>
  <c r="AR90" i="71"/>
  <c r="N91" i="71"/>
  <c r="Z91" i="71"/>
  <c r="AL91" i="71"/>
  <c r="AX91" i="71"/>
  <c r="Z94" i="71"/>
  <c r="AL94" i="71"/>
  <c r="AX94" i="71"/>
  <c r="X95" i="71"/>
  <c r="AJ95" i="71"/>
  <c r="AV95" i="71"/>
  <c r="W96" i="71"/>
  <c r="AI96" i="71"/>
  <c r="AU96" i="71"/>
  <c r="W97" i="71"/>
  <c r="AI97" i="71"/>
  <c r="AU97" i="71"/>
  <c r="X98" i="71"/>
  <c r="AJ98" i="71"/>
  <c r="AV98" i="71"/>
  <c r="Z99" i="71"/>
  <c r="AL99" i="71"/>
  <c r="AX99" i="71"/>
  <c r="Z102" i="71"/>
  <c r="AL102" i="71"/>
  <c r="AX102" i="71"/>
  <c r="AF103" i="71"/>
  <c r="AR103" i="71"/>
  <c r="AA104" i="71"/>
  <c r="AM104" i="71"/>
  <c r="AY104" i="71"/>
  <c r="AI105" i="71"/>
  <c r="AU105" i="71"/>
  <c r="AF106" i="71"/>
  <c r="AR106" i="71"/>
  <c r="S86" i="71"/>
  <c r="AE86" i="71"/>
  <c r="AQ86" i="71"/>
  <c r="I87" i="71"/>
  <c r="U87" i="71"/>
  <c r="AG87" i="71"/>
  <c r="AS87" i="71"/>
  <c r="L88" i="71"/>
  <c r="X88" i="71"/>
  <c r="AJ88" i="71"/>
  <c r="AV88" i="71"/>
  <c r="P89" i="71"/>
  <c r="AB89" i="71"/>
  <c r="AN89" i="71"/>
  <c r="AZ89" i="71"/>
  <c r="U90" i="71"/>
  <c r="AG90" i="71"/>
  <c r="AS90" i="71"/>
  <c r="O91" i="71"/>
  <c r="AA91" i="71"/>
  <c r="AM91" i="71"/>
  <c r="AY91" i="71"/>
  <c r="AA94" i="71"/>
  <c r="AM94" i="71"/>
  <c r="AY94" i="71"/>
  <c r="Y95" i="71"/>
  <c r="AK95" i="71"/>
  <c r="AW95" i="71"/>
  <c r="X96" i="71"/>
  <c r="AJ96" i="71"/>
  <c r="AV96" i="71"/>
  <c r="X97" i="71"/>
  <c r="AJ97" i="71"/>
  <c r="AV97" i="71"/>
  <c r="Y98" i="71"/>
  <c r="AK98" i="71"/>
  <c r="AW98" i="71"/>
  <c r="AA99" i="71"/>
  <c r="AM99" i="71"/>
  <c r="AY99" i="71"/>
  <c r="AA102" i="71"/>
  <c r="AM102" i="71"/>
  <c r="AY102" i="71"/>
  <c r="AG103" i="71"/>
  <c r="AS103" i="71"/>
  <c r="AB104" i="71"/>
  <c r="AN104" i="71"/>
  <c r="AZ104" i="71"/>
  <c r="AJ105" i="71"/>
  <c r="AV105" i="71"/>
  <c r="AG106" i="71"/>
  <c r="AS106" i="71"/>
  <c r="H86" i="71"/>
  <c r="T86" i="71"/>
  <c r="AF86" i="71"/>
  <c r="J87" i="71"/>
  <c r="V87" i="71"/>
  <c r="AH87" i="71"/>
  <c r="M88" i="71"/>
  <c r="Y88" i="71"/>
  <c r="AK88" i="71"/>
  <c r="Q89" i="71"/>
  <c r="AC89" i="71"/>
  <c r="AO89" i="71"/>
  <c r="V90" i="71"/>
  <c r="AH90" i="71"/>
  <c r="P91" i="71"/>
  <c r="AB91" i="71"/>
  <c r="AN91" i="71"/>
  <c r="P94" i="71"/>
  <c r="AB94" i="71"/>
  <c r="AN94" i="71"/>
  <c r="Z95" i="71"/>
  <c r="AL95" i="71"/>
  <c r="Y96" i="71"/>
  <c r="AK96" i="71"/>
  <c r="Y97" i="71"/>
  <c r="AK97" i="71"/>
  <c r="Z98" i="71"/>
  <c r="AL98" i="71"/>
  <c r="AB99" i="71"/>
  <c r="AN99" i="71"/>
  <c r="AB102" i="71"/>
  <c r="AN102" i="71"/>
  <c r="AH103" i="71"/>
  <c r="AC104" i="71"/>
  <c r="AO104" i="71"/>
  <c r="AK105" i="71"/>
  <c r="AH106" i="71"/>
  <c r="AS101" i="70"/>
  <c r="AG101" i="70"/>
  <c r="AR101" i="70"/>
  <c r="AF101" i="70"/>
  <c r="AQ101" i="70"/>
  <c r="AE101" i="70"/>
  <c r="BB101" i="70"/>
  <c r="AP101" i="70"/>
  <c r="AD101" i="70"/>
  <c r="BA101" i="70"/>
  <c r="AO101" i="70"/>
  <c r="AC101" i="70"/>
  <c r="AZ101" i="70"/>
  <c r="AN101" i="70"/>
  <c r="AB101" i="70"/>
  <c r="AY101" i="70"/>
  <c r="AM101" i="70"/>
  <c r="AA101" i="70"/>
  <c r="AT101" i="70"/>
  <c r="AX101" i="70"/>
  <c r="AL101" i="70"/>
  <c r="Z101" i="70"/>
  <c r="AH101" i="70"/>
  <c r="AW101" i="70"/>
  <c r="AK101" i="70"/>
  <c r="Y101" i="70"/>
  <c r="AV101" i="70"/>
  <c r="AJ101" i="70"/>
  <c r="X101" i="70"/>
  <c r="AU101" i="70"/>
  <c r="AI101" i="70"/>
  <c r="W101" i="70"/>
  <c r="AX102" i="70"/>
  <c r="AL102" i="70"/>
  <c r="Z102" i="70"/>
  <c r="AW102" i="70"/>
  <c r="AK102" i="70"/>
  <c r="Y102" i="70"/>
  <c r="AV102" i="70"/>
  <c r="AJ102" i="70"/>
  <c r="X102" i="70"/>
  <c r="AY102" i="70"/>
  <c r="AU102" i="70"/>
  <c r="AI102" i="70"/>
  <c r="AT102" i="70"/>
  <c r="AH102" i="70"/>
  <c r="AS102" i="70"/>
  <c r="AG102" i="70"/>
  <c r="AR102" i="70"/>
  <c r="AF102" i="70"/>
  <c r="AM102" i="70"/>
  <c r="AQ102" i="70"/>
  <c r="AE102" i="70"/>
  <c r="AA102" i="70"/>
  <c r="BB102" i="70"/>
  <c r="AP102" i="70"/>
  <c r="AD102" i="70"/>
  <c r="BA102" i="70"/>
  <c r="AO102" i="70"/>
  <c r="AC102" i="70"/>
  <c r="AZ102" i="70"/>
  <c r="AN102" i="70"/>
  <c r="AB102" i="70"/>
  <c r="BA93" i="70"/>
  <c r="AO93" i="70"/>
  <c r="AC93" i="70"/>
  <c r="Q93" i="70"/>
  <c r="AY93" i="70"/>
  <c r="AM93" i="70"/>
  <c r="AA93" i="70"/>
  <c r="O93" i="70"/>
  <c r="AX93" i="70"/>
  <c r="AL93" i="70"/>
  <c r="Z93" i="70"/>
  <c r="BB93" i="70"/>
  <c r="AW93" i="70"/>
  <c r="AK93" i="70"/>
  <c r="Y93" i="70"/>
  <c r="AV93" i="70"/>
  <c r="AJ93" i="70"/>
  <c r="X93" i="70"/>
  <c r="AU93" i="70"/>
  <c r="AI93" i="70"/>
  <c r="W93" i="70"/>
  <c r="AT93" i="70"/>
  <c r="AH93" i="70"/>
  <c r="V93" i="70"/>
  <c r="R93" i="70"/>
  <c r="AS93" i="70"/>
  <c r="AG93" i="70"/>
  <c r="U93" i="70"/>
  <c r="AD93" i="70"/>
  <c r="AR93" i="70"/>
  <c r="AF93" i="70"/>
  <c r="T93" i="70"/>
  <c r="AQ93" i="70"/>
  <c r="AE93" i="70"/>
  <c r="S93" i="70"/>
  <c r="AP93" i="70"/>
  <c r="AB85" i="70"/>
  <c r="AN93" i="70"/>
  <c r="AX91" i="70"/>
  <c r="AL91" i="70"/>
  <c r="Z91" i="70"/>
  <c r="N91" i="70"/>
  <c r="AV91" i="70"/>
  <c r="AJ91" i="70"/>
  <c r="X91" i="70"/>
  <c r="O91" i="70"/>
  <c r="AU91" i="70"/>
  <c r="AI91" i="70"/>
  <c r="W91" i="70"/>
  <c r="L83" i="70"/>
  <c r="AM91" i="70"/>
  <c r="AT91" i="70"/>
  <c r="AH91" i="70"/>
  <c r="V91" i="70"/>
  <c r="AY91" i="70"/>
  <c r="AS91" i="70"/>
  <c r="AG91" i="70"/>
  <c r="U91" i="70"/>
  <c r="AR91" i="70"/>
  <c r="AF91" i="70"/>
  <c r="T91" i="70"/>
  <c r="AQ91" i="70"/>
  <c r="AE91" i="70"/>
  <c r="S91" i="70"/>
  <c r="BB91" i="70"/>
  <c r="AP91" i="70"/>
  <c r="AD91" i="70"/>
  <c r="R91" i="70"/>
  <c r="BA91" i="70"/>
  <c r="AO91" i="70"/>
  <c r="AC91" i="70"/>
  <c r="Q91" i="70"/>
  <c r="AA91" i="70"/>
  <c r="AZ91" i="70"/>
  <c r="AN91" i="70"/>
  <c r="AB91" i="70"/>
  <c r="P91" i="70"/>
  <c r="AX94" i="70"/>
  <c r="AL94" i="70"/>
  <c r="Z94" i="70"/>
  <c r="AV94" i="70"/>
  <c r="AJ94" i="70"/>
  <c r="X94" i="70"/>
  <c r="AU94" i="70"/>
  <c r="AI94" i="70"/>
  <c r="W94" i="70"/>
  <c r="AT94" i="70"/>
  <c r="AH94" i="70"/>
  <c r="V94" i="70"/>
  <c r="AM94" i="70"/>
  <c r="AS94" i="70"/>
  <c r="AG94" i="70"/>
  <c r="U94" i="70"/>
  <c r="AR94" i="70"/>
  <c r="AF94" i="70"/>
  <c r="T94" i="70"/>
  <c r="AQ94" i="70"/>
  <c r="AE94" i="70"/>
  <c r="S94" i="70"/>
  <c r="AY94" i="70"/>
  <c r="BB94" i="70"/>
  <c r="AP94" i="70"/>
  <c r="AD94" i="70"/>
  <c r="R94" i="70"/>
  <c r="BA94" i="70"/>
  <c r="AO94" i="70"/>
  <c r="AC94" i="70"/>
  <c r="Q94" i="70"/>
  <c r="AA94" i="70"/>
  <c r="AZ94" i="70"/>
  <c r="AN94" i="70"/>
  <c r="AB94" i="70"/>
  <c r="P94" i="70"/>
  <c r="AN85" i="70"/>
  <c r="Y91" i="70"/>
  <c r="AZ93" i="70"/>
  <c r="AK91" i="70"/>
  <c r="Y94" i="70"/>
  <c r="BA84" i="70"/>
  <c r="AO84" i="70"/>
  <c r="AC84" i="70"/>
  <c r="Q84" i="70"/>
  <c r="AY84" i="70"/>
  <c r="AM84" i="70"/>
  <c r="AA84" i="70"/>
  <c r="O84" i="70"/>
  <c r="AX84" i="70"/>
  <c r="AL84" i="70"/>
  <c r="Z84" i="70"/>
  <c r="N84" i="70"/>
  <c r="AW84" i="70"/>
  <c r="AK84" i="70"/>
  <c r="Y84" i="70"/>
  <c r="M84" i="70"/>
  <c r="BB84" i="70"/>
  <c r="AV84" i="70"/>
  <c r="AJ84" i="70"/>
  <c r="X84" i="70"/>
  <c r="L84" i="70"/>
  <c r="F84" i="70"/>
  <c r="AU84" i="70"/>
  <c r="AI84" i="70"/>
  <c r="W84" i="70"/>
  <c r="K84" i="70"/>
  <c r="AD84" i="70"/>
  <c r="R84" i="70"/>
  <c r="AT84" i="70"/>
  <c r="AH84" i="70"/>
  <c r="V84" i="70"/>
  <c r="J84" i="70"/>
  <c r="AS84" i="70"/>
  <c r="AG84" i="70"/>
  <c r="U84" i="70"/>
  <c r="I84" i="70"/>
  <c r="AR84" i="70"/>
  <c r="AF84" i="70"/>
  <c r="T84" i="70"/>
  <c r="H84" i="70"/>
  <c r="AQ84" i="70"/>
  <c r="AE84" i="70"/>
  <c r="S84" i="70"/>
  <c r="G84" i="70"/>
  <c r="AP84" i="70"/>
  <c r="AU96" i="70"/>
  <c r="AI96" i="70"/>
  <c r="W96" i="70"/>
  <c r="AT96" i="70"/>
  <c r="AH96" i="70"/>
  <c r="AS96" i="70"/>
  <c r="AG96" i="70"/>
  <c r="U96" i="70"/>
  <c r="AR96" i="70"/>
  <c r="AF96" i="70"/>
  <c r="T96" i="70"/>
  <c r="X96" i="70"/>
  <c r="AQ96" i="70"/>
  <c r="AE96" i="70"/>
  <c r="S96" i="70"/>
  <c r="AV96" i="70"/>
  <c r="BB96" i="70"/>
  <c r="AP96" i="70"/>
  <c r="AD96" i="70"/>
  <c r="R96" i="70"/>
  <c r="BA96" i="70"/>
  <c r="AO96" i="70"/>
  <c r="AC96" i="70"/>
  <c r="AZ96" i="70"/>
  <c r="AN96" i="70"/>
  <c r="AB96" i="70"/>
  <c r="AJ96" i="70"/>
  <c r="AY96" i="70"/>
  <c r="AM96" i="70"/>
  <c r="AA96" i="70"/>
  <c r="AX96" i="70"/>
  <c r="AL96" i="70"/>
  <c r="Z96" i="70"/>
  <c r="AW96" i="70"/>
  <c r="AK96" i="70"/>
  <c r="Y96" i="70"/>
  <c r="Q86" i="70"/>
  <c r="AW91" i="70"/>
  <c r="AK94" i="70"/>
  <c r="BA85" i="70"/>
  <c r="AO85" i="70"/>
  <c r="AC85" i="70"/>
  <c r="Q85" i="70"/>
  <c r="AY85" i="70"/>
  <c r="AM85" i="70"/>
  <c r="AA85" i="70"/>
  <c r="O85" i="70"/>
  <c r="AX85" i="70"/>
  <c r="AL85" i="70"/>
  <c r="Z85" i="70"/>
  <c r="N85" i="70"/>
  <c r="AW85" i="70"/>
  <c r="AK85" i="70"/>
  <c r="Y85" i="70"/>
  <c r="M85" i="70"/>
  <c r="AV85" i="70"/>
  <c r="AJ85" i="70"/>
  <c r="X85" i="70"/>
  <c r="L85" i="70"/>
  <c r="BB85" i="70"/>
  <c r="AU85" i="70"/>
  <c r="AI85" i="70"/>
  <c r="W85" i="70"/>
  <c r="K85" i="70"/>
  <c r="AD85" i="70"/>
  <c r="AT85" i="70"/>
  <c r="AH85" i="70"/>
  <c r="V85" i="70"/>
  <c r="J85" i="70"/>
  <c r="AP85" i="70"/>
  <c r="AS85" i="70"/>
  <c r="AG85" i="70"/>
  <c r="U85" i="70"/>
  <c r="I85" i="70"/>
  <c r="R85" i="70"/>
  <c r="AR85" i="70"/>
  <c r="AF85" i="70"/>
  <c r="T85" i="70"/>
  <c r="H85" i="70"/>
  <c r="AQ85" i="70"/>
  <c r="AE85" i="70"/>
  <c r="S85" i="70"/>
  <c r="G85" i="70"/>
  <c r="AW94" i="70"/>
  <c r="BB86" i="70"/>
  <c r="AP86" i="70"/>
  <c r="AD86" i="70"/>
  <c r="R86" i="70"/>
  <c r="AZ86" i="70"/>
  <c r="AN86" i="70"/>
  <c r="AB86" i="70"/>
  <c r="P86" i="70"/>
  <c r="S86" i="70"/>
  <c r="AY86" i="70"/>
  <c r="AM86" i="70"/>
  <c r="AA86" i="70"/>
  <c r="O86" i="70"/>
  <c r="AE86" i="70"/>
  <c r="AX86" i="70"/>
  <c r="AL86" i="70"/>
  <c r="Z86" i="70"/>
  <c r="N86" i="70"/>
  <c r="AW86" i="70"/>
  <c r="AK86" i="70"/>
  <c r="Y86" i="70"/>
  <c r="M86" i="70"/>
  <c r="AV86" i="70"/>
  <c r="AJ86" i="70"/>
  <c r="X86" i="70"/>
  <c r="L86" i="70"/>
  <c r="AU86" i="70"/>
  <c r="AI86" i="70"/>
  <c r="W86" i="70"/>
  <c r="K86" i="70"/>
  <c r="AT86" i="70"/>
  <c r="AH86" i="70"/>
  <c r="V86" i="70"/>
  <c r="J86" i="70"/>
  <c r="AS86" i="70"/>
  <c r="AG86" i="70"/>
  <c r="U86" i="70"/>
  <c r="I86" i="70"/>
  <c r="AQ86" i="70"/>
  <c r="AR86" i="70"/>
  <c r="AF86" i="70"/>
  <c r="T86" i="70"/>
  <c r="H86" i="70"/>
  <c r="AO86" i="70"/>
  <c r="AX99" i="70"/>
  <c r="AL99" i="70"/>
  <c r="Z99" i="70"/>
  <c r="AW99" i="70"/>
  <c r="AK99" i="70"/>
  <c r="Y99" i="70"/>
  <c r="AV99" i="70"/>
  <c r="AJ99" i="70"/>
  <c r="X99" i="70"/>
  <c r="AU99" i="70"/>
  <c r="AI99" i="70"/>
  <c r="W99" i="70"/>
  <c r="AM99" i="70"/>
  <c r="AT99" i="70"/>
  <c r="AH99" i="70"/>
  <c r="V99" i="70"/>
  <c r="AY99" i="70"/>
  <c r="AS99" i="70"/>
  <c r="AG99" i="70"/>
  <c r="U99" i="70"/>
  <c r="AR99" i="70"/>
  <c r="AF99" i="70"/>
  <c r="AQ99" i="70"/>
  <c r="AE99" i="70"/>
  <c r="AA99" i="70"/>
  <c r="BB99" i="70"/>
  <c r="AP99" i="70"/>
  <c r="AD99" i="70"/>
  <c r="BA99" i="70"/>
  <c r="AO99" i="70"/>
  <c r="AC99" i="70"/>
  <c r="AZ99" i="70"/>
  <c r="AN99" i="70"/>
  <c r="AB99" i="70"/>
  <c r="BA86" i="70"/>
  <c r="P84" i="70"/>
  <c r="AW98" i="70"/>
  <c r="J87" i="70"/>
  <c r="V87" i="70"/>
  <c r="AH87" i="70"/>
  <c r="AT87" i="70"/>
  <c r="M88" i="70"/>
  <c r="Y88" i="70"/>
  <c r="AK88" i="70"/>
  <c r="AW88" i="70"/>
  <c r="Q89" i="70"/>
  <c r="AC89" i="70"/>
  <c r="AO89" i="70"/>
  <c r="BA89" i="70"/>
  <c r="V90" i="70"/>
  <c r="AH90" i="70"/>
  <c r="AT90" i="70"/>
  <c r="W92" i="70"/>
  <c r="AI92" i="70"/>
  <c r="AU92" i="70"/>
  <c r="Z95" i="70"/>
  <c r="AL95" i="70"/>
  <c r="AX95" i="70"/>
  <c r="Y97" i="70"/>
  <c r="AK97" i="70"/>
  <c r="AW97" i="70"/>
  <c r="Z98" i="70"/>
  <c r="AL98" i="70"/>
  <c r="AX98" i="70"/>
  <c r="AE100" i="70"/>
  <c r="AQ100" i="70"/>
  <c r="AH103" i="70"/>
  <c r="AT103" i="70"/>
  <c r="AC104" i="70"/>
  <c r="AO104" i="70"/>
  <c r="BA104" i="70"/>
  <c r="AK105" i="70"/>
  <c r="AW105" i="70"/>
  <c r="AH106" i="70"/>
  <c r="AT106" i="70"/>
  <c r="Y98" i="70"/>
  <c r="K87" i="70"/>
  <c r="W87" i="70"/>
  <c r="AI87" i="70"/>
  <c r="AU87" i="70"/>
  <c r="N88" i="70"/>
  <c r="Z88" i="70"/>
  <c r="AL88" i="70"/>
  <c r="AX88" i="70"/>
  <c r="R89" i="70"/>
  <c r="AD89" i="70"/>
  <c r="AP89" i="70"/>
  <c r="BB89" i="70"/>
  <c r="W90" i="70"/>
  <c r="AI90" i="70"/>
  <c r="AU90" i="70"/>
  <c r="X92" i="70"/>
  <c r="AJ92" i="70"/>
  <c r="AV92" i="70"/>
  <c r="AA95" i="70"/>
  <c r="AM95" i="70"/>
  <c r="AY95" i="70"/>
  <c r="Z97" i="70"/>
  <c r="AL97" i="70"/>
  <c r="AX97" i="70"/>
  <c r="AA98" i="70"/>
  <c r="AM98" i="70"/>
  <c r="AY98" i="70"/>
  <c r="AF100" i="70"/>
  <c r="AR100" i="70"/>
  <c r="AI103" i="70"/>
  <c r="AU103" i="70"/>
  <c r="AD104" i="70"/>
  <c r="AP104" i="70"/>
  <c r="BB104" i="70"/>
  <c r="AL105" i="70"/>
  <c r="AX105" i="70"/>
  <c r="AI106" i="70"/>
  <c r="AU106" i="70"/>
  <c r="L87" i="70"/>
  <c r="X87" i="70"/>
  <c r="AJ87" i="70"/>
  <c r="AV87" i="70"/>
  <c r="O88" i="70"/>
  <c r="AA88" i="70"/>
  <c r="AM88" i="70"/>
  <c r="AY88" i="70"/>
  <c r="S89" i="70"/>
  <c r="AE89" i="70"/>
  <c r="AQ89" i="70"/>
  <c r="L90" i="70"/>
  <c r="X90" i="70"/>
  <c r="AJ90" i="70"/>
  <c r="AV90" i="70"/>
  <c r="Y92" i="70"/>
  <c r="AK92" i="70"/>
  <c r="AW92" i="70"/>
  <c r="AB95" i="70"/>
  <c r="AN95" i="70"/>
  <c r="AZ95" i="70"/>
  <c r="AA97" i="70"/>
  <c r="AM97" i="70"/>
  <c r="AY97" i="70"/>
  <c r="AB98" i="70"/>
  <c r="AN98" i="70"/>
  <c r="AZ98" i="70"/>
  <c r="AG100" i="70"/>
  <c r="AS100" i="70"/>
  <c r="AJ103" i="70"/>
  <c r="AV103" i="70"/>
  <c r="AE104" i="70"/>
  <c r="AQ104" i="70"/>
  <c r="AA105" i="70"/>
  <c r="AM105" i="70"/>
  <c r="AY105" i="70"/>
  <c r="AJ106" i="70"/>
  <c r="AV106" i="70"/>
  <c r="AK98" i="70"/>
  <c r="M87" i="70"/>
  <c r="Y87" i="70"/>
  <c r="AK87" i="70"/>
  <c r="AW87" i="70"/>
  <c r="P88" i="70"/>
  <c r="AB88" i="70"/>
  <c r="AN88" i="70"/>
  <c r="AZ88" i="70"/>
  <c r="T89" i="70"/>
  <c r="AF89" i="70"/>
  <c r="AR89" i="70"/>
  <c r="M90" i="70"/>
  <c r="Y90" i="70"/>
  <c r="AK90" i="70"/>
  <c r="AW90" i="70"/>
  <c r="N92" i="70"/>
  <c r="Z92" i="70"/>
  <c r="AL92" i="70"/>
  <c r="AX92" i="70"/>
  <c r="Q95" i="70"/>
  <c r="AC95" i="70"/>
  <c r="AO95" i="70"/>
  <c r="BA95" i="70"/>
  <c r="AB97" i="70"/>
  <c r="AN97" i="70"/>
  <c r="AZ97" i="70"/>
  <c r="AC98" i="70"/>
  <c r="AO98" i="70"/>
  <c r="BA98" i="70"/>
  <c r="V100" i="70"/>
  <c r="AH100" i="70"/>
  <c r="AT100" i="70"/>
  <c r="Y103" i="70"/>
  <c r="AK103" i="70"/>
  <c r="AW103" i="70"/>
  <c r="AF104" i="70"/>
  <c r="AR104" i="70"/>
  <c r="AB105" i="70"/>
  <c r="AN105" i="70"/>
  <c r="AZ105" i="70"/>
  <c r="AK106" i="70"/>
  <c r="AW106" i="70"/>
  <c r="N87" i="70"/>
  <c r="Z87" i="70"/>
  <c r="AL87" i="70"/>
  <c r="AX87" i="70"/>
  <c r="Q88" i="70"/>
  <c r="AC88" i="70"/>
  <c r="AO88" i="70"/>
  <c r="BA88" i="70"/>
  <c r="U89" i="70"/>
  <c r="AG89" i="70"/>
  <c r="AS89" i="70"/>
  <c r="N90" i="70"/>
  <c r="Z90" i="70"/>
  <c r="AL90" i="70"/>
  <c r="AX90" i="70"/>
  <c r="O92" i="70"/>
  <c r="AA92" i="70"/>
  <c r="AM92" i="70"/>
  <c r="AY92" i="70"/>
  <c r="R95" i="70"/>
  <c r="AD95" i="70"/>
  <c r="AP95" i="70"/>
  <c r="BB95" i="70"/>
  <c r="AC97" i="70"/>
  <c r="AO97" i="70"/>
  <c r="BA97" i="70"/>
  <c r="AD98" i="70"/>
  <c r="AP98" i="70"/>
  <c r="BB98" i="70"/>
  <c r="W100" i="70"/>
  <c r="AI100" i="70"/>
  <c r="AU100" i="70"/>
  <c r="Z103" i="70"/>
  <c r="AL103" i="70"/>
  <c r="AX103" i="70"/>
  <c r="AG104" i="70"/>
  <c r="AS104" i="70"/>
  <c r="AC105" i="70"/>
  <c r="AO105" i="70"/>
  <c r="BA105" i="70"/>
  <c r="AL106" i="70"/>
  <c r="AX106" i="70"/>
  <c r="O87" i="70"/>
  <c r="AA87" i="70"/>
  <c r="AM87" i="70"/>
  <c r="AY87" i="70"/>
  <c r="R88" i="70"/>
  <c r="AD88" i="70"/>
  <c r="AP88" i="70"/>
  <c r="BB88" i="70"/>
  <c r="V89" i="70"/>
  <c r="AH89" i="70"/>
  <c r="AT89" i="70"/>
  <c r="O90" i="70"/>
  <c r="AA90" i="70"/>
  <c r="AM90" i="70"/>
  <c r="AY90" i="70"/>
  <c r="P92" i="70"/>
  <c r="AB92" i="70"/>
  <c r="AN92" i="70"/>
  <c r="AZ92" i="70"/>
  <c r="S95" i="70"/>
  <c r="AE95" i="70"/>
  <c r="AQ95" i="70"/>
  <c r="AD97" i="70"/>
  <c r="AP97" i="70"/>
  <c r="BB97" i="70"/>
  <c r="AE98" i="70"/>
  <c r="AQ98" i="70"/>
  <c r="X100" i="70"/>
  <c r="AJ100" i="70"/>
  <c r="AV100" i="70"/>
  <c r="AA103" i="70"/>
  <c r="AM103" i="70"/>
  <c r="AY103" i="70"/>
  <c r="AH104" i="70"/>
  <c r="AT104" i="70"/>
  <c r="AD105" i="70"/>
  <c r="AP105" i="70"/>
  <c r="BB105" i="70"/>
  <c r="AM106" i="70"/>
  <c r="AY106" i="70"/>
  <c r="P87" i="70"/>
  <c r="AB87" i="70"/>
  <c r="AN87" i="70"/>
  <c r="AZ87" i="70"/>
  <c r="S88" i="70"/>
  <c r="AE88" i="70"/>
  <c r="AQ88" i="70"/>
  <c r="K89" i="70"/>
  <c r="W89" i="70"/>
  <c r="AI89" i="70"/>
  <c r="AU89" i="70"/>
  <c r="P90" i="70"/>
  <c r="AB90" i="70"/>
  <c r="AN90" i="70"/>
  <c r="AZ90" i="70"/>
  <c r="Q92" i="70"/>
  <c r="AC92" i="70"/>
  <c r="AO92" i="70"/>
  <c r="BA92" i="70"/>
  <c r="T95" i="70"/>
  <c r="AF95" i="70"/>
  <c r="AR95" i="70"/>
  <c r="S97" i="70"/>
  <c r="AE97" i="70"/>
  <c r="AQ97" i="70"/>
  <c r="T98" i="70"/>
  <c r="AF98" i="70"/>
  <c r="AR98" i="70"/>
  <c r="Y100" i="70"/>
  <c r="AK100" i="70"/>
  <c r="AW100" i="70"/>
  <c r="AB103" i="70"/>
  <c r="AN103" i="70"/>
  <c r="AZ103" i="70"/>
  <c r="AI104" i="70"/>
  <c r="AU104" i="70"/>
  <c r="AE105" i="70"/>
  <c r="AQ105" i="70"/>
  <c r="AB106" i="70"/>
  <c r="AN106" i="70"/>
  <c r="AZ106" i="70"/>
  <c r="Q87" i="70"/>
  <c r="AC87" i="70"/>
  <c r="AO87" i="70"/>
  <c r="BA87" i="70"/>
  <c r="T88" i="70"/>
  <c r="AF88" i="70"/>
  <c r="AR88" i="70"/>
  <c r="L89" i="70"/>
  <c r="X89" i="70"/>
  <c r="AJ89" i="70"/>
  <c r="AV89" i="70"/>
  <c r="Q90" i="70"/>
  <c r="AC90" i="70"/>
  <c r="AO90" i="70"/>
  <c r="BA90" i="70"/>
  <c r="R92" i="70"/>
  <c r="AD92" i="70"/>
  <c r="AP92" i="70"/>
  <c r="BB92" i="70"/>
  <c r="U95" i="70"/>
  <c r="AG95" i="70"/>
  <c r="AS95" i="70"/>
  <c r="T97" i="70"/>
  <c r="AF97" i="70"/>
  <c r="AR97" i="70"/>
  <c r="U98" i="70"/>
  <c r="AG98" i="70"/>
  <c r="AS98" i="70"/>
  <c r="Z100" i="70"/>
  <c r="AL100" i="70"/>
  <c r="AX100" i="70"/>
  <c r="AC103" i="70"/>
  <c r="AO103" i="70"/>
  <c r="BA103" i="70"/>
  <c r="AJ104" i="70"/>
  <c r="AV104" i="70"/>
  <c r="AF105" i="70"/>
  <c r="AR105" i="70"/>
  <c r="AC106" i="70"/>
  <c r="AO106" i="70"/>
  <c r="BA106" i="70"/>
  <c r="M83" i="70"/>
  <c r="R87" i="70"/>
  <c r="AD87" i="70"/>
  <c r="AP87" i="70"/>
  <c r="BB87" i="70"/>
  <c r="U88" i="70"/>
  <c r="AG88" i="70"/>
  <c r="AS88" i="70"/>
  <c r="M89" i="70"/>
  <c r="Y89" i="70"/>
  <c r="AK89" i="70"/>
  <c r="AW89" i="70"/>
  <c r="R90" i="70"/>
  <c r="AD90" i="70"/>
  <c r="AP90" i="70"/>
  <c r="BB90" i="70"/>
  <c r="S92" i="70"/>
  <c r="AE92" i="70"/>
  <c r="AQ92" i="70"/>
  <c r="V95" i="70"/>
  <c r="AH95" i="70"/>
  <c r="AT95" i="70"/>
  <c r="U97" i="70"/>
  <c r="AG97" i="70"/>
  <c r="AS97" i="70"/>
  <c r="V98" i="70"/>
  <c r="AH98" i="70"/>
  <c r="AT98" i="70"/>
  <c r="AA100" i="70"/>
  <c r="AM100" i="70"/>
  <c r="AY100" i="70"/>
  <c r="AD103" i="70"/>
  <c r="AP103" i="70"/>
  <c r="BB103" i="70"/>
  <c r="AK104" i="70"/>
  <c r="AW104" i="70"/>
  <c r="AG105" i="70"/>
  <c r="AS105" i="70"/>
  <c r="AD106" i="70"/>
  <c r="AP106" i="70"/>
  <c r="BB106" i="70"/>
  <c r="W98" i="70"/>
  <c r="AI98" i="70"/>
  <c r="AU98" i="70"/>
  <c r="T87" i="70"/>
  <c r="AF87" i="70"/>
  <c r="K88" i="70"/>
  <c r="W88" i="70"/>
  <c r="AI88" i="70"/>
  <c r="O89" i="70"/>
  <c r="AA89" i="70"/>
  <c r="AM89" i="70"/>
  <c r="T90" i="70"/>
  <c r="AF90" i="70"/>
  <c r="U92" i="70"/>
  <c r="AG92" i="70"/>
  <c r="X95" i="70"/>
  <c r="AJ95" i="70"/>
  <c r="W97" i="70"/>
  <c r="AI97" i="70"/>
  <c r="X98" i="70"/>
  <c r="AJ98" i="70"/>
  <c r="AC100" i="70"/>
  <c r="AO100" i="70"/>
  <c r="AF103" i="70"/>
  <c r="AA104" i="70"/>
  <c r="AM104" i="70"/>
  <c r="AI105" i="70"/>
  <c r="AF106" i="70"/>
  <c r="AY85" i="69"/>
  <c r="AM85" i="69"/>
  <c r="AA85" i="69"/>
  <c r="O85" i="69"/>
  <c r="AX85" i="69"/>
  <c r="AL85" i="69"/>
  <c r="Z85" i="69"/>
  <c r="N85" i="69"/>
  <c r="AW85" i="69"/>
  <c r="AK85" i="69"/>
  <c r="Y85" i="69"/>
  <c r="M85" i="69"/>
  <c r="AV85" i="69"/>
  <c r="AJ85" i="69"/>
  <c r="X85" i="69"/>
  <c r="L85" i="69"/>
  <c r="AU85" i="69"/>
  <c r="AI85" i="69"/>
  <c r="W85" i="69"/>
  <c r="K85" i="69"/>
  <c r="AT85" i="69"/>
  <c r="AH85" i="69"/>
  <c r="V85" i="69"/>
  <c r="J85" i="69"/>
  <c r="AS85" i="69"/>
  <c r="AG85" i="69"/>
  <c r="U85" i="69"/>
  <c r="I85" i="69"/>
  <c r="AR85" i="69"/>
  <c r="AF85" i="69"/>
  <c r="T85" i="69"/>
  <c r="H85" i="69"/>
  <c r="AQ85" i="69"/>
  <c r="AE85" i="69"/>
  <c r="S85" i="69"/>
  <c r="G85" i="69"/>
  <c r="BB85" i="69"/>
  <c r="AP85" i="69"/>
  <c r="AD85" i="69"/>
  <c r="R85" i="69"/>
  <c r="BA85" i="69"/>
  <c r="AO85" i="69"/>
  <c r="AC85" i="69"/>
  <c r="Q85" i="69"/>
  <c r="AZ85" i="69"/>
  <c r="AN85" i="69"/>
  <c r="AB85" i="69"/>
  <c r="P85" i="69"/>
  <c r="AQ101" i="69"/>
  <c r="AE101" i="69"/>
  <c r="BB101" i="69"/>
  <c r="AP101" i="69"/>
  <c r="AD101" i="69"/>
  <c r="BA101" i="69"/>
  <c r="AO101" i="69"/>
  <c r="AC101" i="69"/>
  <c r="AZ101" i="69"/>
  <c r="AN101" i="69"/>
  <c r="AB101" i="69"/>
  <c r="AY101" i="69"/>
  <c r="AM101" i="69"/>
  <c r="AA101" i="69"/>
  <c r="AX101" i="69"/>
  <c r="AL101" i="69"/>
  <c r="Z101" i="69"/>
  <c r="AW101" i="69"/>
  <c r="AK101" i="69"/>
  <c r="Y101" i="69"/>
  <c r="AV101" i="69"/>
  <c r="AJ101" i="69"/>
  <c r="X101" i="69"/>
  <c r="AU101" i="69"/>
  <c r="AI101" i="69"/>
  <c r="W101" i="69"/>
  <c r="AT101" i="69"/>
  <c r="AH101" i="69"/>
  <c r="AS101" i="69"/>
  <c r="AG101" i="69"/>
  <c r="AR101" i="69"/>
  <c r="AF101" i="69"/>
  <c r="BB90" i="69"/>
  <c r="AP90" i="69"/>
  <c r="AD90" i="69"/>
  <c r="R90" i="69"/>
  <c r="BA90" i="69"/>
  <c r="AO90" i="69"/>
  <c r="AC90" i="69"/>
  <c r="Q90" i="69"/>
  <c r="AZ90" i="69"/>
  <c r="AN90" i="69"/>
  <c r="AB90" i="69"/>
  <c r="P90" i="69"/>
  <c r="AY90" i="69"/>
  <c r="AM90" i="69"/>
  <c r="AA90" i="69"/>
  <c r="O90" i="69"/>
  <c r="AX90" i="69"/>
  <c r="AL90" i="69"/>
  <c r="Z90" i="69"/>
  <c r="N90" i="69"/>
  <c r="AW90" i="69"/>
  <c r="AK90" i="69"/>
  <c r="Y90" i="69"/>
  <c r="M90" i="69"/>
  <c r="AV90" i="69"/>
  <c r="AJ90" i="69"/>
  <c r="X90" i="69"/>
  <c r="L90" i="69"/>
  <c r="AU90" i="69"/>
  <c r="AI90" i="69"/>
  <c r="W90" i="69"/>
  <c r="AT90" i="69"/>
  <c r="AH90" i="69"/>
  <c r="V90" i="69"/>
  <c r="AS90" i="69"/>
  <c r="AG90" i="69"/>
  <c r="U90" i="69"/>
  <c r="AR90" i="69"/>
  <c r="AF90" i="69"/>
  <c r="T90" i="69"/>
  <c r="AQ90" i="69"/>
  <c r="AE90" i="69"/>
  <c r="S90" i="69"/>
  <c r="AV91" i="69"/>
  <c r="AJ91" i="69"/>
  <c r="X91" i="69"/>
  <c r="AU91" i="69"/>
  <c r="AI91" i="69"/>
  <c r="W91" i="69"/>
  <c r="AT91" i="69"/>
  <c r="AH91" i="69"/>
  <c r="V91" i="69"/>
  <c r="L83" i="69"/>
  <c r="AS91" i="69"/>
  <c r="AG91" i="69"/>
  <c r="U91" i="69"/>
  <c r="AR91" i="69"/>
  <c r="AF91" i="69"/>
  <c r="T91" i="69"/>
  <c r="AQ91" i="69"/>
  <c r="AE91" i="69"/>
  <c r="S91" i="69"/>
  <c r="BB91" i="69"/>
  <c r="AP91" i="69"/>
  <c r="AD91" i="69"/>
  <c r="R91" i="69"/>
  <c r="BA91" i="69"/>
  <c r="AO91" i="69"/>
  <c r="AC91" i="69"/>
  <c r="Q91" i="69"/>
  <c r="AZ91" i="69"/>
  <c r="AN91" i="69"/>
  <c r="AB91" i="69"/>
  <c r="P91" i="69"/>
  <c r="AY91" i="69"/>
  <c r="AM91" i="69"/>
  <c r="AA91" i="69"/>
  <c r="O91" i="69"/>
  <c r="AX91" i="69"/>
  <c r="AL91" i="69"/>
  <c r="Z91" i="69"/>
  <c r="N91" i="69"/>
  <c r="AW91" i="69"/>
  <c r="AK91" i="69"/>
  <c r="Y91" i="69"/>
  <c r="M91" i="69"/>
  <c r="BB106" i="69"/>
  <c r="AP106" i="69"/>
  <c r="AD106" i="69"/>
  <c r="BA106" i="69"/>
  <c r="AO106" i="69"/>
  <c r="AC106" i="69"/>
  <c r="AZ106" i="69"/>
  <c r="AN106" i="69"/>
  <c r="AB106" i="69"/>
  <c r="AY106" i="69"/>
  <c r="AM106" i="69"/>
  <c r="AX106" i="69"/>
  <c r="AL106" i="69"/>
  <c r="AW106" i="69"/>
  <c r="AK106" i="69"/>
  <c r="AV106" i="69"/>
  <c r="AJ106" i="69"/>
  <c r="AU106" i="69"/>
  <c r="AI106" i="69"/>
  <c r="AT106" i="69"/>
  <c r="AH106" i="69"/>
  <c r="AS106" i="69"/>
  <c r="AG106" i="69"/>
  <c r="AR106" i="69"/>
  <c r="AF106" i="69"/>
  <c r="AQ106" i="69"/>
  <c r="AE106" i="69"/>
  <c r="AY93" i="69"/>
  <c r="AM93" i="69"/>
  <c r="AA93" i="69"/>
  <c r="O93" i="69"/>
  <c r="AX93" i="69"/>
  <c r="AL93" i="69"/>
  <c r="Z93" i="69"/>
  <c r="AW93" i="69"/>
  <c r="AK93" i="69"/>
  <c r="Y93" i="69"/>
  <c r="AV93" i="69"/>
  <c r="AJ93" i="69"/>
  <c r="X93" i="69"/>
  <c r="AU93" i="69"/>
  <c r="AI93" i="69"/>
  <c r="W93" i="69"/>
  <c r="AT93" i="69"/>
  <c r="AH93" i="69"/>
  <c r="V93" i="69"/>
  <c r="AS93" i="69"/>
  <c r="AG93" i="69"/>
  <c r="U93" i="69"/>
  <c r="AR93" i="69"/>
  <c r="AF93" i="69"/>
  <c r="T93" i="69"/>
  <c r="AQ93" i="69"/>
  <c r="AE93" i="69"/>
  <c r="S93" i="69"/>
  <c r="BB93" i="69"/>
  <c r="AP93" i="69"/>
  <c r="AD93" i="69"/>
  <c r="R93" i="69"/>
  <c r="BA93" i="69"/>
  <c r="AO93" i="69"/>
  <c r="AC93" i="69"/>
  <c r="Q93" i="69"/>
  <c r="AZ93" i="69"/>
  <c r="AN93" i="69"/>
  <c r="AB93" i="69"/>
  <c r="P93" i="69"/>
  <c r="AT98" i="69"/>
  <c r="AH98" i="69"/>
  <c r="V98" i="69"/>
  <c r="AS98" i="69"/>
  <c r="AG98" i="69"/>
  <c r="U98" i="69"/>
  <c r="AR98" i="69"/>
  <c r="AF98" i="69"/>
  <c r="T98" i="69"/>
  <c r="AQ98" i="69"/>
  <c r="AE98" i="69"/>
  <c r="BB98" i="69"/>
  <c r="AP98" i="69"/>
  <c r="AD98" i="69"/>
  <c r="BA98" i="69"/>
  <c r="AO98" i="69"/>
  <c r="AC98" i="69"/>
  <c r="AZ98" i="69"/>
  <c r="AN98" i="69"/>
  <c r="AB98" i="69"/>
  <c r="AY98" i="69"/>
  <c r="AM98" i="69"/>
  <c r="AA98" i="69"/>
  <c r="AX98" i="69"/>
  <c r="AL98" i="69"/>
  <c r="Z98" i="69"/>
  <c r="AW98" i="69"/>
  <c r="AK98" i="69"/>
  <c r="Y98" i="69"/>
  <c r="AV98" i="69"/>
  <c r="AJ98" i="69"/>
  <c r="X98" i="69"/>
  <c r="AU98" i="69"/>
  <c r="AI98" i="69"/>
  <c r="W98" i="69"/>
  <c r="AV99" i="69"/>
  <c r="AJ99" i="69"/>
  <c r="X99" i="69"/>
  <c r="AU99" i="69"/>
  <c r="AI99" i="69"/>
  <c r="W99" i="69"/>
  <c r="T83" i="69"/>
  <c r="AT99" i="69"/>
  <c r="AH99" i="69"/>
  <c r="V99" i="69"/>
  <c r="AS99" i="69"/>
  <c r="AG99" i="69"/>
  <c r="U99" i="69"/>
  <c r="AR99" i="69"/>
  <c r="AF99" i="69"/>
  <c r="AQ99" i="69"/>
  <c r="AE99" i="69"/>
  <c r="BB99" i="69"/>
  <c r="AP99" i="69"/>
  <c r="AD99" i="69"/>
  <c r="BA99" i="69"/>
  <c r="AO99" i="69"/>
  <c r="AC99" i="69"/>
  <c r="AZ99" i="69"/>
  <c r="AN99" i="69"/>
  <c r="AB99" i="69"/>
  <c r="AY99" i="69"/>
  <c r="AM99" i="69"/>
  <c r="AA99" i="69"/>
  <c r="AX99" i="69"/>
  <c r="AL99" i="69"/>
  <c r="Z99" i="69"/>
  <c r="AW99" i="69"/>
  <c r="AK99" i="69"/>
  <c r="Y99" i="69"/>
  <c r="P84" i="69"/>
  <c r="AB84" i="69"/>
  <c r="AN84" i="69"/>
  <c r="AZ84" i="69"/>
  <c r="Q86" i="69"/>
  <c r="AC86" i="69"/>
  <c r="AO86" i="69"/>
  <c r="BA86" i="69"/>
  <c r="S87" i="69"/>
  <c r="AE87" i="69"/>
  <c r="AQ87" i="69"/>
  <c r="J88" i="69"/>
  <c r="V88" i="69"/>
  <c r="AH88" i="69"/>
  <c r="AT88" i="69"/>
  <c r="N89" i="69"/>
  <c r="Z89" i="69"/>
  <c r="AL89" i="69"/>
  <c r="AX89" i="69"/>
  <c r="T92" i="69"/>
  <c r="AF92" i="69"/>
  <c r="AR92" i="69"/>
  <c r="Y94" i="69"/>
  <c r="AK94" i="69"/>
  <c r="AW94" i="69"/>
  <c r="W95" i="69"/>
  <c r="AI95" i="69"/>
  <c r="AU95" i="69"/>
  <c r="V96" i="69"/>
  <c r="AH96" i="69"/>
  <c r="AT96" i="69"/>
  <c r="V97" i="69"/>
  <c r="AH97" i="69"/>
  <c r="AT97" i="69"/>
  <c r="AB100" i="69"/>
  <c r="AN100" i="69"/>
  <c r="AZ100" i="69"/>
  <c r="Y102" i="69"/>
  <c r="AK102" i="69"/>
  <c r="AW102" i="69"/>
  <c r="AE103" i="69"/>
  <c r="AQ103" i="69"/>
  <c r="Z104" i="69"/>
  <c r="AL104" i="69"/>
  <c r="AX104" i="69"/>
  <c r="AH105" i="69"/>
  <c r="AT105" i="69"/>
  <c r="Q84" i="69"/>
  <c r="AC84" i="69"/>
  <c r="AO84" i="69"/>
  <c r="BA84" i="69"/>
  <c r="R86" i="69"/>
  <c r="AD86" i="69"/>
  <c r="AP86" i="69"/>
  <c r="BB86" i="69"/>
  <c r="T87" i="69"/>
  <c r="AF87" i="69"/>
  <c r="AR87" i="69"/>
  <c r="K88" i="69"/>
  <c r="W88" i="69"/>
  <c r="AI88" i="69"/>
  <c r="AU88" i="69"/>
  <c r="O89" i="69"/>
  <c r="AA89" i="69"/>
  <c r="AM89" i="69"/>
  <c r="AY89" i="69"/>
  <c r="U92" i="69"/>
  <c r="AG92" i="69"/>
  <c r="AS92" i="69"/>
  <c r="Z94" i="69"/>
  <c r="AL94" i="69"/>
  <c r="AX94" i="69"/>
  <c r="X95" i="69"/>
  <c r="AJ95" i="69"/>
  <c r="AV95" i="69"/>
  <c r="W96" i="69"/>
  <c r="AI96" i="69"/>
  <c r="AU96" i="69"/>
  <c r="W97" i="69"/>
  <c r="AI97" i="69"/>
  <c r="AU97" i="69"/>
  <c r="AC100" i="69"/>
  <c r="AO100" i="69"/>
  <c r="BA100" i="69"/>
  <c r="Z102" i="69"/>
  <c r="AL102" i="69"/>
  <c r="AX102" i="69"/>
  <c r="AF103" i="69"/>
  <c r="AR103" i="69"/>
  <c r="AA104" i="69"/>
  <c r="AM104" i="69"/>
  <c r="AY104" i="69"/>
  <c r="AI105" i="69"/>
  <c r="AU105" i="69"/>
  <c r="F84" i="69"/>
  <c r="R84" i="69"/>
  <c r="AD84" i="69"/>
  <c r="AP84" i="69"/>
  <c r="BB84" i="69"/>
  <c r="S86" i="69"/>
  <c r="AE86" i="69"/>
  <c r="AQ86" i="69"/>
  <c r="I87" i="69"/>
  <c r="U87" i="69"/>
  <c r="AG87" i="69"/>
  <c r="AS87" i="69"/>
  <c r="L88" i="69"/>
  <c r="X88" i="69"/>
  <c r="AJ88" i="69"/>
  <c r="AV88" i="69"/>
  <c r="P89" i="69"/>
  <c r="AB89" i="69"/>
  <c r="AN89" i="69"/>
  <c r="AZ89" i="69"/>
  <c r="V92" i="69"/>
  <c r="AH92" i="69"/>
  <c r="AT92" i="69"/>
  <c r="AA94" i="69"/>
  <c r="AM94" i="69"/>
  <c r="AY94" i="69"/>
  <c r="Y95" i="69"/>
  <c r="AK95" i="69"/>
  <c r="AW95" i="69"/>
  <c r="X96" i="69"/>
  <c r="AJ96" i="69"/>
  <c r="AV96" i="69"/>
  <c r="X97" i="69"/>
  <c r="AJ97" i="69"/>
  <c r="AV97" i="69"/>
  <c r="AD100" i="69"/>
  <c r="AP100" i="69"/>
  <c r="BB100" i="69"/>
  <c r="AA102" i="69"/>
  <c r="AM102" i="69"/>
  <c r="AY102" i="69"/>
  <c r="AG103" i="69"/>
  <c r="AS103" i="69"/>
  <c r="AB104" i="69"/>
  <c r="AN104" i="69"/>
  <c r="AZ104" i="69"/>
  <c r="AJ105" i="69"/>
  <c r="AV105" i="69"/>
  <c r="G84" i="69"/>
  <c r="S84" i="69"/>
  <c r="AE84" i="69"/>
  <c r="AQ84" i="69"/>
  <c r="H86" i="69"/>
  <c r="T86" i="69"/>
  <c r="AF86" i="69"/>
  <c r="AR86" i="69"/>
  <c r="J87" i="69"/>
  <c r="V87" i="69"/>
  <c r="AH87" i="69"/>
  <c r="AT87" i="69"/>
  <c r="M88" i="69"/>
  <c r="Y88" i="69"/>
  <c r="AK88" i="69"/>
  <c r="AW88" i="69"/>
  <c r="Q89" i="69"/>
  <c r="AC89" i="69"/>
  <c r="AO89" i="69"/>
  <c r="BA89" i="69"/>
  <c r="W92" i="69"/>
  <c r="AI92" i="69"/>
  <c r="AU92" i="69"/>
  <c r="P94" i="69"/>
  <c r="AB94" i="69"/>
  <c r="AN94" i="69"/>
  <c r="AZ94" i="69"/>
  <c r="Z95" i="69"/>
  <c r="AL95" i="69"/>
  <c r="AX95" i="69"/>
  <c r="Y96" i="69"/>
  <c r="AK96" i="69"/>
  <c r="AW96" i="69"/>
  <c r="Y97" i="69"/>
  <c r="AK97" i="69"/>
  <c r="AW97" i="69"/>
  <c r="AE100" i="69"/>
  <c r="AQ100" i="69"/>
  <c r="AB102" i="69"/>
  <c r="AN102" i="69"/>
  <c r="AZ102" i="69"/>
  <c r="AH103" i="69"/>
  <c r="AT103" i="69"/>
  <c r="AC104" i="69"/>
  <c r="AO104" i="69"/>
  <c r="BA104" i="69"/>
  <c r="AK105" i="69"/>
  <c r="AW105" i="69"/>
  <c r="H84" i="69"/>
  <c r="T84" i="69"/>
  <c r="AF84" i="69"/>
  <c r="AR84" i="69"/>
  <c r="I86" i="69"/>
  <c r="U86" i="69"/>
  <c r="AG86" i="69"/>
  <c r="AS86" i="69"/>
  <c r="K87" i="69"/>
  <c r="W87" i="69"/>
  <c r="AI87" i="69"/>
  <c r="AU87" i="69"/>
  <c r="N88" i="69"/>
  <c r="Z88" i="69"/>
  <c r="AL88" i="69"/>
  <c r="AX88" i="69"/>
  <c r="R89" i="69"/>
  <c r="AD89" i="69"/>
  <c r="AP89" i="69"/>
  <c r="BB89" i="69"/>
  <c r="X92" i="69"/>
  <c r="AJ92" i="69"/>
  <c r="AV92" i="69"/>
  <c r="Q94" i="69"/>
  <c r="AC94" i="69"/>
  <c r="AO94" i="69"/>
  <c r="BA94" i="69"/>
  <c r="AA95" i="69"/>
  <c r="AM95" i="69"/>
  <c r="AY95" i="69"/>
  <c r="Z96" i="69"/>
  <c r="AL96" i="69"/>
  <c r="AX96" i="69"/>
  <c r="Z97" i="69"/>
  <c r="AL97" i="69"/>
  <c r="AX97" i="69"/>
  <c r="AF100" i="69"/>
  <c r="AR100" i="69"/>
  <c r="AC102" i="69"/>
  <c r="AO102" i="69"/>
  <c r="BA102" i="69"/>
  <c r="AI103" i="69"/>
  <c r="AU103" i="69"/>
  <c r="AD104" i="69"/>
  <c r="AP104" i="69"/>
  <c r="BB104" i="69"/>
  <c r="AL105" i="69"/>
  <c r="AX105" i="69"/>
  <c r="I84" i="69"/>
  <c r="U84" i="69"/>
  <c r="AG84" i="69"/>
  <c r="AS84" i="69"/>
  <c r="J86" i="69"/>
  <c r="V86" i="69"/>
  <c r="AH86" i="69"/>
  <c r="AT86" i="69"/>
  <c r="L87" i="69"/>
  <c r="X87" i="69"/>
  <c r="AJ87" i="69"/>
  <c r="AV87" i="69"/>
  <c r="O88" i="69"/>
  <c r="AA88" i="69"/>
  <c r="AM88" i="69"/>
  <c r="AY88" i="69"/>
  <c r="S89" i="69"/>
  <c r="AE89" i="69"/>
  <c r="AQ89" i="69"/>
  <c r="Y92" i="69"/>
  <c r="AK92" i="69"/>
  <c r="AW92" i="69"/>
  <c r="R94" i="69"/>
  <c r="AD94" i="69"/>
  <c r="AP94" i="69"/>
  <c r="BB94" i="69"/>
  <c r="AB95" i="69"/>
  <c r="AN95" i="69"/>
  <c r="AZ95" i="69"/>
  <c r="AA96" i="69"/>
  <c r="AM96" i="69"/>
  <c r="AY96" i="69"/>
  <c r="AA97" i="69"/>
  <c r="AM97" i="69"/>
  <c r="AY97" i="69"/>
  <c r="AG100" i="69"/>
  <c r="AS100" i="69"/>
  <c r="AD102" i="69"/>
  <c r="AP102" i="69"/>
  <c r="BB102" i="69"/>
  <c r="AJ103" i="69"/>
  <c r="AV103" i="69"/>
  <c r="AE104" i="69"/>
  <c r="AQ104" i="69"/>
  <c r="AA105" i="69"/>
  <c r="AM105" i="69"/>
  <c r="AY105" i="69"/>
  <c r="J84" i="69"/>
  <c r="V84" i="69"/>
  <c r="AH84" i="69"/>
  <c r="AT84" i="69"/>
  <c r="K86" i="69"/>
  <c r="W86" i="69"/>
  <c r="AI86" i="69"/>
  <c r="AU86" i="69"/>
  <c r="M87" i="69"/>
  <c r="Y87" i="69"/>
  <c r="AK87" i="69"/>
  <c r="AW87" i="69"/>
  <c r="P88" i="69"/>
  <c r="AB88" i="69"/>
  <c r="AN88" i="69"/>
  <c r="AZ88" i="69"/>
  <c r="T89" i="69"/>
  <c r="AF89" i="69"/>
  <c r="AR89" i="69"/>
  <c r="N92" i="69"/>
  <c r="Z92" i="69"/>
  <c r="AL92" i="69"/>
  <c r="AX92" i="69"/>
  <c r="S94" i="69"/>
  <c r="AE94" i="69"/>
  <c r="AQ94" i="69"/>
  <c r="Q95" i="69"/>
  <c r="AC95" i="69"/>
  <c r="AO95" i="69"/>
  <c r="BA95" i="69"/>
  <c r="AB96" i="69"/>
  <c r="AN96" i="69"/>
  <c r="AZ96" i="69"/>
  <c r="AB97" i="69"/>
  <c r="AN97" i="69"/>
  <c r="AZ97" i="69"/>
  <c r="V100" i="69"/>
  <c r="AH100" i="69"/>
  <c r="AT100" i="69"/>
  <c r="AE102" i="69"/>
  <c r="AQ102" i="69"/>
  <c r="Y103" i="69"/>
  <c r="AK103" i="69"/>
  <c r="AW103" i="69"/>
  <c r="AF104" i="69"/>
  <c r="AR104" i="69"/>
  <c r="AB105" i="69"/>
  <c r="AN105" i="69"/>
  <c r="AZ105" i="69"/>
  <c r="K84" i="69"/>
  <c r="W84" i="69"/>
  <c r="AI84" i="69"/>
  <c r="AU84" i="69"/>
  <c r="L86" i="69"/>
  <c r="X86" i="69"/>
  <c r="AJ86" i="69"/>
  <c r="AV86" i="69"/>
  <c r="N87" i="69"/>
  <c r="Z87" i="69"/>
  <c r="AL87" i="69"/>
  <c r="AX87" i="69"/>
  <c r="Q88" i="69"/>
  <c r="AC88" i="69"/>
  <c r="AO88" i="69"/>
  <c r="BA88" i="69"/>
  <c r="U89" i="69"/>
  <c r="AG89" i="69"/>
  <c r="AS89" i="69"/>
  <c r="O92" i="69"/>
  <c r="AA92" i="69"/>
  <c r="AM92" i="69"/>
  <c r="AY92" i="69"/>
  <c r="T94" i="69"/>
  <c r="AF94" i="69"/>
  <c r="AR94" i="69"/>
  <c r="R95" i="69"/>
  <c r="AD95" i="69"/>
  <c r="AP95" i="69"/>
  <c r="BB95" i="69"/>
  <c r="AC96" i="69"/>
  <c r="AO96" i="69"/>
  <c r="BA96" i="69"/>
  <c r="AC97" i="69"/>
  <c r="AO97" i="69"/>
  <c r="BA97" i="69"/>
  <c r="W100" i="69"/>
  <c r="AI100" i="69"/>
  <c r="AU100" i="69"/>
  <c r="AF102" i="69"/>
  <c r="AR102" i="69"/>
  <c r="Z103" i="69"/>
  <c r="AL103" i="69"/>
  <c r="AX103" i="69"/>
  <c r="AG104" i="69"/>
  <c r="AS104" i="69"/>
  <c r="AC105" i="69"/>
  <c r="AO105" i="69"/>
  <c r="BA105" i="69"/>
  <c r="L84" i="69"/>
  <c r="X84" i="69"/>
  <c r="AJ84" i="69"/>
  <c r="AV84" i="69"/>
  <c r="M86" i="69"/>
  <c r="Y86" i="69"/>
  <c r="AK86" i="69"/>
  <c r="AW86" i="69"/>
  <c r="O87" i="69"/>
  <c r="AA87" i="69"/>
  <c r="AM87" i="69"/>
  <c r="AY87" i="69"/>
  <c r="R88" i="69"/>
  <c r="AD88" i="69"/>
  <c r="AP88" i="69"/>
  <c r="BB88" i="69"/>
  <c r="V89" i="69"/>
  <c r="AH89" i="69"/>
  <c r="AT89" i="69"/>
  <c r="P92" i="69"/>
  <c r="AB92" i="69"/>
  <c r="AN92" i="69"/>
  <c r="AZ92" i="69"/>
  <c r="U94" i="69"/>
  <c r="AG94" i="69"/>
  <c r="AS94" i="69"/>
  <c r="S95" i="69"/>
  <c r="AE95" i="69"/>
  <c r="AQ95" i="69"/>
  <c r="R96" i="69"/>
  <c r="AD96" i="69"/>
  <c r="AP96" i="69"/>
  <c r="BB96" i="69"/>
  <c r="AD97" i="69"/>
  <c r="AP97" i="69"/>
  <c r="BB97" i="69"/>
  <c r="X100" i="69"/>
  <c r="AJ100" i="69"/>
  <c r="AV100" i="69"/>
  <c r="AG102" i="69"/>
  <c r="AS102" i="69"/>
  <c r="AA103" i="69"/>
  <c r="AM103" i="69"/>
  <c r="AY103" i="69"/>
  <c r="AH104" i="69"/>
  <c r="AT104" i="69"/>
  <c r="AD105" i="69"/>
  <c r="AP105" i="69"/>
  <c r="BB105" i="69"/>
  <c r="M84" i="69"/>
  <c r="Y84" i="69"/>
  <c r="AK84" i="69"/>
  <c r="AW84" i="69"/>
  <c r="N86" i="69"/>
  <c r="Z86" i="69"/>
  <c r="AL86" i="69"/>
  <c r="AX86" i="69"/>
  <c r="P87" i="69"/>
  <c r="AB87" i="69"/>
  <c r="AN87" i="69"/>
  <c r="AZ87" i="69"/>
  <c r="S88" i="69"/>
  <c r="AE88" i="69"/>
  <c r="AQ88" i="69"/>
  <c r="K89" i="69"/>
  <c r="W89" i="69"/>
  <c r="AI89" i="69"/>
  <c r="AU89" i="69"/>
  <c r="Q92" i="69"/>
  <c r="AC92" i="69"/>
  <c r="AO92" i="69"/>
  <c r="BA92" i="69"/>
  <c r="V94" i="69"/>
  <c r="AH94" i="69"/>
  <c r="AT94" i="69"/>
  <c r="T95" i="69"/>
  <c r="AF95" i="69"/>
  <c r="AR95" i="69"/>
  <c r="S96" i="69"/>
  <c r="AE96" i="69"/>
  <c r="AQ96" i="69"/>
  <c r="S97" i="69"/>
  <c r="AE97" i="69"/>
  <c r="AQ97" i="69"/>
  <c r="Y100" i="69"/>
  <c r="AK100" i="69"/>
  <c r="AW100" i="69"/>
  <c r="AH102" i="69"/>
  <c r="AT102" i="69"/>
  <c r="AB103" i="69"/>
  <c r="AN103" i="69"/>
  <c r="AZ103" i="69"/>
  <c r="AI104" i="69"/>
  <c r="AU104" i="69"/>
  <c r="AE105" i="69"/>
  <c r="AQ105" i="69"/>
  <c r="N84" i="69"/>
  <c r="Z84" i="69"/>
  <c r="AL84" i="69"/>
  <c r="AX84" i="69"/>
  <c r="O86" i="69"/>
  <c r="AA86" i="69"/>
  <c r="AM86" i="69"/>
  <c r="AY86" i="69"/>
  <c r="Q87" i="69"/>
  <c r="AC87" i="69"/>
  <c r="AO87" i="69"/>
  <c r="BA87" i="69"/>
  <c r="T88" i="69"/>
  <c r="AF88" i="69"/>
  <c r="AR88" i="69"/>
  <c r="L89" i="69"/>
  <c r="X89" i="69"/>
  <c r="AJ89" i="69"/>
  <c r="AV89" i="69"/>
  <c r="R92" i="69"/>
  <c r="AD92" i="69"/>
  <c r="AP92" i="69"/>
  <c r="BB92" i="69"/>
  <c r="W94" i="69"/>
  <c r="AI94" i="69"/>
  <c r="AU94" i="69"/>
  <c r="U95" i="69"/>
  <c r="AG95" i="69"/>
  <c r="AS95" i="69"/>
  <c r="T96" i="69"/>
  <c r="AF96" i="69"/>
  <c r="AR96" i="69"/>
  <c r="T97" i="69"/>
  <c r="AF97" i="69"/>
  <c r="AR97" i="69"/>
  <c r="Z100" i="69"/>
  <c r="AL100" i="69"/>
  <c r="AX100" i="69"/>
  <c r="AI102" i="69"/>
  <c r="AU102" i="69"/>
  <c r="AC103" i="69"/>
  <c r="AO103" i="69"/>
  <c r="BA103" i="69"/>
  <c r="AJ104" i="69"/>
  <c r="AV104" i="69"/>
  <c r="AF105" i="69"/>
  <c r="AR105" i="69"/>
  <c r="O84" i="69"/>
  <c r="AA84" i="69"/>
  <c r="AM84" i="69"/>
  <c r="P86" i="69"/>
  <c r="AB86" i="69"/>
  <c r="AN86" i="69"/>
  <c r="R87" i="69"/>
  <c r="AD87" i="69"/>
  <c r="AP87" i="69"/>
  <c r="U88" i="69"/>
  <c r="AG88" i="69"/>
  <c r="M89" i="69"/>
  <c r="Y89" i="69"/>
  <c r="AK89" i="69"/>
  <c r="S92" i="69"/>
  <c r="AE92" i="69"/>
  <c r="X94" i="69"/>
  <c r="AJ94" i="69"/>
  <c r="V95" i="69"/>
  <c r="AH95" i="69"/>
  <c r="U96" i="69"/>
  <c r="AG96" i="69"/>
  <c r="U97" i="69"/>
  <c r="AG97" i="69"/>
  <c r="AA100" i="69"/>
  <c r="AM100" i="69"/>
  <c r="X102" i="69"/>
  <c r="AJ102" i="69"/>
  <c r="AD103" i="69"/>
  <c r="AP103" i="69"/>
  <c r="AK104" i="69"/>
  <c r="AG105" i="69"/>
  <c r="AX103" i="67"/>
  <c r="AL103" i="67"/>
  <c r="Z103" i="67"/>
  <c r="AV103" i="67"/>
  <c r="AW103" i="67"/>
  <c r="AK103" i="67"/>
  <c r="Y103" i="67"/>
  <c r="AJ103" i="67"/>
  <c r="AU103" i="67"/>
  <c r="AI103" i="67"/>
  <c r="AT103" i="67"/>
  <c r="AH103" i="67"/>
  <c r="AS103" i="67"/>
  <c r="AG103" i="67"/>
  <c r="AD103" i="67"/>
  <c r="AR103" i="67"/>
  <c r="AF103" i="67"/>
  <c r="BB103" i="67"/>
  <c r="AP103" i="67"/>
  <c r="AQ103" i="67"/>
  <c r="AE103" i="67"/>
  <c r="BA103" i="67"/>
  <c r="AO103" i="67"/>
  <c r="AC103" i="67"/>
  <c r="AZ103" i="67"/>
  <c r="AN103" i="67"/>
  <c r="AB103" i="67"/>
  <c r="AY103" i="67"/>
  <c r="AM103" i="67"/>
  <c r="AA103" i="67"/>
  <c r="AR94" i="67"/>
  <c r="AF94" i="67"/>
  <c r="T94" i="67"/>
  <c r="AQ94" i="67"/>
  <c r="AE94" i="67"/>
  <c r="S94" i="67"/>
  <c r="BA94" i="67"/>
  <c r="AO94" i="67"/>
  <c r="AC94" i="67"/>
  <c r="Q94" i="67"/>
  <c r="AZ94" i="67"/>
  <c r="AN94" i="67"/>
  <c r="AB94" i="67"/>
  <c r="P94" i="67"/>
  <c r="AY94" i="67"/>
  <c r="AM94" i="67"/>
  <c r="AA94" i="67"/>
  <c r="AV94" i="67"/>
  <c r="AX94" i="67"/>
  <c r="AL94" i="67"/>
  <c r="Z94" i="67"/>
  <c r="AJ94" i="67"/>
  <c r="AW94" i="67"/>
  <c r="AK94" i="67"/>
  <c r="Y94" i="67"/>
  <c r="X94" i="67"/>
  <c r="AU94" i="67"/>
  <c r="AI94" i="67"/>
  <c r="W94" i="67"/>
  <c r="AT94" i="67"/>
  <c r="AH94" i="67"/>
  <c r="V94" i="67"/>
  <c r="AS94" i="67"/>
  <c r="AG94" i="67"/>
  <c r="U94" i="67"/>
  <c r="AK92" i="67"/>
  <c r="BB94" i="67"/>
  <c r="BB95" i="67"/>
  <c r="AP95" i="67"/>
  <c r="AD95" i="67"/>
  <c r="R95" i="67"/>
  <c r="BA95" i="67"/>
  <c r="AO95" i="67"/>
  <c r="AC95" i="67"/>
  <c r="Q95" i="67"/>
  <c r="AY95" i="67"/>
  <c r="AM95" i="67"/>
  <c r="AA95" i="67"/>
  <c r="AH95" i="67"/>
  <c r="AX95" i="67"/>
  <c r="AL95" i="67"/>
  <c r="Z95" i="67"/>
  <c r="AW95" i="67"/>
  <c r="AK95" i="67"/>
  <c r="Y95" i="67"/>
  <c r="AT95" i="67"/>
  <c r="AV95" i="67"/>
  <c r="AJ95" i="67"/>
  <c r="X95" i="67"/>
  <c r="V95" i="67"/>
  <c r="AU95" i="67"/>
  <c r="AI95" i="67"/>
  <c r="W95" i="67"/>
  <c r="AS95" i="67"/>
  <c r="AG95" i="67"/>
  <c r="U95" i="67"/>
  <c r="AR95" i="67"/>
  <c r="AF95" i="67"/>
  <c r="T95" i="67"/>
  <c r="AQ95" i="67"/>
  <c r="AE95" i="67"/>
  <c r="S95" i="67"/>
  <c r="AB95" i="67"/>
  <c r="AZ95" i="67"/>
  <c r="BB98" i="67"/>
  <c r="AP98" i="67"/>
  <c r="AD98" i="67"/>
  <c r="AN98" i="67"/>
  <c r="BA98" i="67"/>
  <c r="AO98" i="67"/>
  <c r="AC98" i="67"/>
  <c r="AZ98" i="67"/>
  <c r="AB98" i="67"/>
  <c r="AY98" i="67"/>
  <c r="AM98" i="67"/>
  <c r="AA98" i="67"/>
  <c r="V98" i="67"/>
  <c r="AX98" i="67"/>
  <c r="AL98" i="67"/>
  <c r="Z98" i="67"/>
  <c r="AT98" i="67"/>
  <c r="AW98" i="67"/>
  <c r="AK98" i="67"/>
  <c r="Y98" i="67"/>
  <c r="AV98" i="67"/>
  <c r="AJ98" i="67"/>
  <c r="X98" i="67"/>
  <c r="AH98" i="67"/>
  <c r="AU98" i="67"/>
  <c r="AI98" i="67"/>
  <c r="W98" i="67"/>
  <c r="AS98" i="67"/>
  <c r="AG98" i="67"/>
  <c r="U98" i="67"/>
  <c r="AR98" i="67"/>
  <c r="AF98" i="67"/>
  <c r="T98" i="67"/>
  <c r="AQ98" i="67"/>
  <c r="AE98" i="67"/>
  <c r="AR99" i="67"/>
  <c r="AF99" i="67"/>
  <c r="BB99" i="67"/>
  <c r="AD99" i="67"/>
  <c r="AQ99" i="67"/>
  <c r="AE99" i="67"/>
  <c r="AP99" i="67"/>
  <c r="BA99" i="67"/>
  <c r="AO99" i="67"/>
  <c r="AC99" i="67"/>
  <c r="AZ99" i="67"/>
  <c r="AN99" i="67"/>
  <c r="AB99" i="67"/>
  <c r="AY99" i="67"/>
  <c r="AM99" i="67"/>
  <c r="AA99" i="67"/>
  <c r="X99" i="67"/>
  <c r="AX99" i="67"/>
  <c r="AL99" i="67"/>
  <c r="Z99" i="67"/>
  <c r="AJ99" i="67"/>
  <c r="AW99" i="67"/>
  <c r="AK99" i="67"/>
  <c r="Y99" i="67"/>
  <c r="AV99" i="67"/>
  <c r="AU99" i="67"/>
  <c r="AI99" i="67"/>
  <c r="W99" i="67"/>
  <c r="AT99" i="67"/>
  <c r="AH99" i="67"/>
  <c r="V99" i="67"/>
  <c r="AS99" i="67"/>
  <c r="AG99" i="67"/>
  <c r="U99" i="67"/>
  <c r="AU100" i="67"/>
  <c r="AI100" i="67"/>
  <c r="W100" i="67"/>
  <c r="AS100" i="67"/>
  <c r="AT100" i="67"/>
  <c r="AH100" i="67"/>
  <c r="V100" i="67"/>
  <c r="AG100" i="67"/>
  <c r="AR100" i="67"/>
  <c r="AF100" i="67"/>
  <c r="AQ100" i="67"/>
  <c r="AE100" i="67"/>
  <c r="BB100" i="67"/>
  <c r="AP100" i="67"/>
  <c r="AD100" i="67"/>
  <c r="AY100" i="67"/>
  <c r="AA100" i="67"/>
  <c r="BA100" i="67"/>
  <c r="AO100" i="67"/>
  <c r="AC100" i="67"/>
  <c r="AM100" i="67"/>
  <c r="AZ100" i="67"/>
  <c r="AN100" i="67"/>
  <c r="AB100" i="67"/>
  <c r="AX100" i="67"/>
  <c r="AL100" i="67"/>
  <c r="Z100" i="67"/>
  <c r="AW100" i="67"/>
  <c r="AK100" i="67"/>
  <c r="Y100" i="67"/>
  <c r="AV100" i="67"/>
  <c r="AJ100" i="67"/>
  <c r="X100" i="67"/>
  <c r="AY92" i="67"/>
  <c r="AM92" i="67"/>
  <c r="AA92" i="67"/>
  <c r="O92" i="67"/>
  <c r="AX92" i="67"/>
  <c r="AL92" i="67"/>
  <c r="Z92" i="67"/>
  <c r="N92" i="67"/>
  <c r="AV92" i="67"/>
  <c r="AJ92" i="67"/>
  <c r="X92" i="67"/>
  <c r="AU92" i="67"/>
  <c r="AI92" i="67"/>
  <c r="W92" i="67"/>
  <c r="AT92" i="67"/>
  <c r="AH92" i="67"/>
  <c r="V92" i="67"/>
  <c r="AQ92" i="67"/>
  <c r="AS92" i="67"/>
  <c r="AG92" i="67"/>
  <c r="U92" i="67"/>
  <c r="AE92" i="67"/>
  <c r="AR92" i="67"/>
  <c r="AF92" i="67"/>
  <c r="T92" i="67"/>
  <c r="S92" i="67"/>
  <c r="BB92" i="67"/>
  <c r="AP92" i="67"/>
  <c r="AD92" i="67"/>
  <c r="R92" i="67"/>
  <c r="BA92" i="67"/>
  <c r="AO92" i="67"/>
  <c r="AC92" i="67"/>
  <c r="Q92" i="67"/>
  <c r="AZ92" i="67"/>
  <c r="AN92" i="67"/>
  <c r="AB92" i="67"/>
  <c r="P92" i="67"/>
  <c r="AS89" i="67"/>
  <c r="AG89" i="67"/>
  <c r="U89" i="67"/>
  <c r="AR89" i="67"/>
  <c r="AF89" i="67"/>
  <c r="T89" i="67"/>
  <c r="BB89" i="67"/>
  <c r="AP89" i="67"/>
  <c r="AD89" i="67"/>
  <c r="R89" i="67"/>
  <c r="Y89" i="67"/>
  <c r="BA89" i="67"/>
  <c r="AO89" i="67"/>
  <c r="AC89" i="67"/>
  <c r="Q89" i="67"/>
  <c r="AZ89" i="67"/>
  <c r="AN89" i="67"/>
  <c r="AB89" i="67"/>
  <c r="P89" i="67"/>
  <c r="AK89" i="67"/>
  <c r="AY89" i="67"/>
  <c r="AM89" i="67"/>
  <c r="AA89" i="67"/>
  <c r="O89" i="67"/>
  <c r="AW89" i="67"/>
  <c r="AX89" i="67"/>
  <c r="AL89" i="67"/>
  <c r="Z89" i="67"/>
  <c r="N89" i="67"/>
  <c r="AV89" i="67"/>
  <c r="AJ89" i="67"/>
  <c r="X89" i="67"/>
  <c r="L89" i="67"/>
  <c r="AU89" i="67"/>
  <c r="AI89" i="67"/>
  <c r="W89" i="67"/>
  <c r="K89" i="67"/>
  <c r="AT89" i="67"/>
  <c r="AH89" i="67"/>
  <c r="V89" i="67"/>
  <c r="AY101" i="67"/>
  <c r="AM101" i="67"/>
  <c r="AA101" i="67"/>
  <c r="AK101" i="67"/>
  <c r="AX101" i="67"/>
  <c r="AL101" i="67"/>
  <c r="Z101" i="67"/>
  <c r="AW101" i="67"/>
  <c r="Y101" i="67"/>
  <c r="AV101" i="67"/>
  <c r="AJ101" i="67"/>
  <c r="X101" i="67"/>
  <c r="AU101" i="67"/>
  <c r="AI101" i="67"/>
  <c r="W101" i="67"/>
  <c r="AT101" i="67"/>
  <c r="AH101" i="67"/>
  <c r="AS101" i="67"/>
  <c r="AG101" i="67"/>
  <c r="AQ101" i="67"/>
  <c r="AE101" i="67"/>
  <c r="AR101" i="67"/>
  <c r="AF101" i="67"/>
  <c r="BB101" i="67"/>
  <c r="AP101" i="67"/>
  <c r="AD101" i="67"/>
  <c r="BA101" i="67"/>
  <c r="AO101" i="67"/>
  <c r="AC101" i="67"/>
  <c r="AZ101" i="67"/>
  <c r="AN101" i="67"/>
  <c r="AB101" i="67"/>
  <c r="J83" i="67"/>
  <c r="M89" i="67"/>
  <c r="O90" i="67"/>
  <c r="AA90" i="67"/>
  <c r="AM90" i="67"/>
  <c r="AY90" i="67"/>
  <c r="U91" i="67"/>
  <c r="AG91" i="67"/>
  <c r="AS91" i="67"/>
  <c r="X93" i="67"/>
  <c r="AJ93" i="67"/>
  <c r="AV93" i="67"/>
  <c r="R96" i="67"/>
  <c r="AD96" i="67"/>
  <c r="AP96" i="67"/>
  <c r="BB96" i="67"/>
  <c r="AD97" i="67"/>
  <c r="AP97" i="67"/>
  <c r="BB97" i="67"/>
  <c r="AG102" i="67"/>
  <c r="AS102" i="67"/>
  <c r="AH104" i="67"/>
  <c r="AT104" i="67"/>
  <c r="AD105" i="67"/>
  <c r="AP105" i="67"/>
  <c r="BB105" i="67"/>
  <c r="AM106" i="67"/>
  <c r="AY106" i="67"/>
  <c r="P90" i="67"/>
  <c r="AB90" i="67"/>
  <c r="AN90" i="67"/>
  <c r="AZ90" i="67"/>
  <c r="V91" i="67"/>
  <c r="AH91" i="67"/>
  <c r="AT91" i="67"/>
  <c r="Y93" i="67"/>
  <c r="AK93" i="67"/>
  <c r="AW93" i="67"/>
  <c r="S96" i="67"/>
  <c r="AE96" i="67"/>
  <c r="AQ96" i="67"/>
  <c r="S97" i="67"/>
  <c r="AE97" i="67"/>
  <c r="AQ97" i="67"/>
  <c r="AH102" i="67"/>
  <c r="AT102" i="67"/>
  <c r="AI104" i="67"/>
  <c r="AU104" i="67"/>
  <c r="AE105" i="67"/>
  <c r="AQ105" i="67"/>
  <c r="AB106" i="67"/>
  <c r="AN106" i="67"/>
  <c r="AZ106" i="67"/>
  <c r="Q90" i="67"/>
  <c r="AC90" i="67"/>
  <c r="AO90" i="67"/>
  <c r="BA90" i="67"/>
  <c r="W91" i="67"/>
  <c r="AI91" i="67"/>
  <c r="AU91" i="67"/>
  <c r="Z93" i="67"/>
  <c r="AL93" i="67"/>
  <c r="AX93" i="67"/>
  <c r="T96" i="67"/>
  <c r="AF96" i="67"/>
  <c r="AR96" i="67"/>
  <c r="T97" i="67"/>
  <c r="AF97" i="67"/>
  <c r="AR97" i="67"/>
  <c r="AI102" i="67"/>
  <c r="AU102" i="67"/>
  <c r="AJ104" i="67"/>
  <c r="AV104" i="67"/>
  <c r="AF105" i="67"/>
  <c r="AR105" i="67"/>
  <c r="AC106" i="67"/>
  <c r="AO106" i="67"/>
  <c r="BA106" i="67"/>
  <c r="S90" i="67"/>
  <c r="AE90" i="67"/>
  <c r="AQ90" i="67"/>
  <c r="M91" i="67"/>
  <c r="Y91" i="67"/>
  <c r="AK91" i="67"/>
  <c r="AW91" i="67"/>
  <c r="P93" i="67"/>
  <c r="AB93" i="67"/>
  <c r="AN93" i="67"/>
  <c r="AZ93" i="67"/>
  <c r="V96" i="67"/>
  <c r="AH96" i="67"/>
  <c r="AT96" i="67"/>
  <c r="V97" i="67"/>
  <c r="AH97" i="67"/>
  <c r="AT97" i="67"/>
  <c r="Y102" i="67"/>
  <c r="AK102" i="67"/>
  <c r="AW102" i="67"/>
  <c r="Z104" i="67"/>
  <c r="AL104" i="67"/>
  <c r="AX104" i="67"/>
  <c r="AH105" i="67"/>
  <c r="AT105" i="67"/>
  <c r="AE106" i="67"/>
  <c r="AQ106" i="67"/>
  <c r="AJ91" i="67"/>
  <c r="T90" i="67"/>
  <c r="AF90" i="67"/>
  <c r="AR90" i="67"/>
  <c r="N91" i="67"/>
  <c r="Z91" i="67"/>
  <c r="AL91" i="67"/>
  <c r="AX91" i="67"/>
  <c r="Q93" i="67"/>
  <c r="AC93" i="67"/>
  <c r="AO93" i="67"/>
  <c r="BA93" i="67"/>
  <c r="W96" i="67"/>
  <c r="AI96" i="67"/>
  <c r="AU96" i="67"/>
  <c r="W97" i="67"/>
  <c r="AI97" i="67"/>
  <c r="AU97" i="67"/>
  <c r="Z102" i="67"/>
  <c r="AL102" i="67"/>
  <c r="AX102" i="67"/>
  <c r="AA104" i="67"/>
  <c r="AM104" i="67"/>
  <c r="AY104" i="67"/>
  <c r="AI105" i="67"/>
  <c r="AU105" i="67"/>
  <c r="AF106" i="67"/>
  <c r="AR106" i="67"/>
  <c r="AV91" i="67"/>
  <c r="U90" i="67"/>
  <c r="AG90" i="67"/>
  <c r="AS90" i="67"/>
  <c r="O91" i="67"/>
  <c r="AA91" i="67"/>
  <c r="AM91" i="67"/>
  <c r="AY91" i="67"/>
  <c r="R93" i="67"/>
  <c r="AD93" i="67"/>
  <c r="AP93" i="67"/>
  <c r="BB93" i="67"/>
  <c r="X96" i="67"/>
  <c r="AJ96" i="67"/>
  <c r="AV96" i="67"/>
  <c r="X97" i="67"/>
  <c r="AJ97" i="67"/>
  <c r="AV97" i="67"/>
  <c r="AA102" i="67"/>
  <c r="AM102" i="67"/>
  <c r="AY102" i="67"/>
  <c r="AB104" i="67"/>
  <c r="AN104" i="67"/>
  <c r="AZ104" i="67"/>
  <c r="AJ105" i="67"/>
  <c r="AV105" i="67"/>
  <c r="AG106" i="67"/>
  <c r="AS106" i="67"/>
  <c r="V90" i="67"/>
  <c r="AH90" i="67"/>
  <c r="AT90" i="67"/>
  <c r="P91" i="67"/>
  <c r="AB91" i="67"/>
  <c r="AN91" i="67"/>
  <c r="AZ91" i="67"/>
  <c r="S93" i="67"/>
  <c r="AE93" i="67"/>
  <c r="AQ93" i="67"/>
  <c r="Y96" i="67"/>
  <c r="AK96" i="67"/>
  <c r="AW96" i="67"/>
  <c r="Y97" i="67"/>
  <c r="AK97" i="67"/>
  <c r="AW97" i="67"/>
  <c r="AB102" i="67"/>
  <c r="AN102" i="67"/>
  <c r="AZ102" i="67"/>
  <c r="AC104" i="67"/>
  <c r="AO104" i="67"/>
  <c r="BA104" i="67"/>
  <c r="AK105" i="67"/>
  <c r="AW105" i="67"/>
  <c r="AH106" i="67"/>
  <c r="AT106" i="67"/>
  <c r="X91" i="67"/>
  <c r="W90" i="67"/>
  <c r="AI90" i="67"/>
  <c r="AU90" i="67"/>
  <c r="Q91" i="67"/>
  <c r="AC91" i="67"/>
  <c r="AO91" i="67"/>
  <c r="BA91" i="67"/>
  <c r="T93" i="67"/>
  <c r="AF93" i="67"/>
  <c r="AR93" i="67"/>
  <c r="Z96" i="67"/>
  <c r="AL96" i="67"/>
  <c r="AX96" i="67"/>
  <c r="Z97" i="67"/>
  <c r="AL97" i="67"/>
  <c r="AX97" i="67"/>
  <c r="AC102" i="67"/>
  <c r="AO102" i="67"/>
  <c r="BA102" i="67"/>
  <c r="AD104" i="67"/>
  <c r="AP104" i="67"/>
  <c r="BB104" i="67"/>
  <c r="AL105" i="67"/>
  <c r="AX105" i="67"/>
  <c r="AI106" i="67"/>
  <c r="AU106" i="67"/>
  <c r="R83" i="67"/>
  <c r="M90" i="67"/>
  <c r="Y90" i="67"/>
  <c r="AK90" i="67"/>
  <c r="AW90" i="67"/>
  <c r="S91" i="67"/>
  <c r="AE91" i="67"/>
  <c r="AQ91" i="67"/>
  <c r="V93" i="67"/>
  <c r="AH93" i="67"/>
  <c r="AT93" i="67"/>
  <c r="AB96" i="67"/>
  <c r="AN96" i="67"/>
  <c r="AZ96" i="67"/>
  <c r="AB97" i="67"/>
  <c r="AN97" i="67"/>
  <c r="AZ97" i="67"/>
  <c r="AE102" i="67"/>
  <c r="AQ102" i="67"/>
  <c r="AF104" i="67"/>
  <c r="AR104" i="67"/>
  <c r="AB105" i="67"/>
  <c r="AN105" i="67"/>
  <c r="AZ105" i="67"/>
  <c r="AK106" i="67"/>
  <c r="AW106" i="67"/>
  <c r="AA83" i="67"/>
  <c r="N90" i="67"/>
  <c r="Z90" i="67"/>
  <c r="AL90" i="67"/>
  <c r="T91" i="67"/>
  <c r="AF91" i="67"/>
  <c r="W93" i="67"/>
  <c r="AI93" i="67"/>
  <c r="AC96" i="67"/>
  <c r="AO96" i="67"/>
  <c r="AC97" i="67"/>
  <c r="AO97" i="67"/>
  <c r="AF102" i="67"/>
  <c r="AG104" i="67"/>
  <c r="AC105" i="67"/>
  <c r="AO105" i="67"/>
  <c r="AL106" i="67"/>
  <c r="L83" i="75"/>
  <c r="E83" i="75"/>
  <c r="M83" i="75"/>
  <c r="U83" i="75"/>
  <c r="H83" i="75"/>
  <c r="P83" i="75"/>
  <c r="X83" i="75"/>
  <c r="T83" i="75"/>
  <c r="I83" i="75"/>
  <c r="Q83" i="75"/>
  <c r="Y83" i="75"/>
  <c r="J83" i="75"/>
  <c r="R83" i="75"/>
  <c r="Z83" i="75"/>
  <c r="K83" i="75"/>
  <c r="S83" i="75"/>
  <c r="AA83" i="75"/>
  <c r="F83" i="75"/>
  <c r="N83" i="75"/>
  <c r="V83" i="75"/>
  <c r="G83" i="75"/>
  <c r="O83" i="75"/>
  <c r="W83" i="75"/>
  <c r="F83" i="74"/>
  <c r="N83" i="74"/>
  <c r="V83" i="74"/>
  <c r="G83" i="74"/>
  <c r="O83" i="74"/>
  <c r="W83" i="74"/>
  <c r="L83" i="74"/>
  <c r="T83" i="74"/>
  <c r="U83" i="74"/>
  <c r="E83" i="74"/>
  <c r="M83" i="74"/>
  <c r="J83" i="74"/>
  <c r="R83" i="74"/>
  <c r="Z83" i="74"/>
  <c r="K83" i="74"/>
  <c r="S83" i="74"/>
  <c r="AA83" i="74"/>
  <c r="E83" i="73"/>
  <c r="M83" i="73"/>
  <c r="U83" i="73"/>
  <c r="F83" i="73"/>
  <c r="N83" i="73"/>
  <c r="V83" i="73"/>
  <c r="G83" i="73"/>
  <c r="O83" i="73"/>
  <c r="W83" i="73"/>
  <c r="H83" i="73"/>
  <c r="P83" i="73"/>
  <c r="X83" i="73"/>
  <c r="I83" i="73"/>
  <c r="Q83" i="73"/>
  <c r="Y83" i="73"/>
  <c r="K83" i="73"/>
  <c r="S83" i="73"/>
  <c r="AA83" i="73"/>
  <c r="L83" i="73"/>
  <c r="T83" i="73"/>
  <c r="J83" i="73"/>
  <c r="R83" i="73"/>
  <c r="Z83" i="73"/>
  <c r="H83" i="72"/>
  <c r="P83" i="72"/>
  <c r="X83" i="72"/>
  <c r="M83" i="72"/>
  <c r="K83" i="72"/>
  <c r="S83" i="72"/>
  <c r="L83" i="72"/>
  <c r="T83" i="72"/>
  <c r="AA83" i="72"/>
  <c r="U83" i="72"/>
  <c r="F83" i="72"/>
  <c r="N83" i="72"/>
  <c r="V83" i="72"/>
  <c r="G83" i="72"/>
  <c r="O83" i="72"/>
  <c r="W83" i="72"/>
  <c r="E83" i="72"/>
  <c r="I83" i="72"/>
  <c r="Q83" i="72"/>
  <c r="Y83" i="72"/>
  <c r="J83" i="72"/>
  <c r="R83" i="72"/>
  <c r="Z83" i="72"/>
  <c r="G83" i="71"/>
  <c r="H83" i="71"/>
  <c r="H134" i="71" s="1"/>
  <c r="P83" i="71"/>
  <c r="P134" i="71" s="1"/>
  <c r="X83" i="71"/>
  <c r="X134" i="71" s="1"/>
  <c r="I83" i="71"/>
  <c r="I134" i="71" s="1"/>
  <c r="Q128" i="71"/>
  <c r="Q83" i="71"/>
  <c r="Y83" i="71"/>
  <c r="J83" i="71"/>
  <c r="R83" i="71"/>
  <c r="Z83" i="71"/>
  <c r="Z134" i="71" s="1"/>
  <c r="K83" i="71"/>
  <c r="K134" i="71" s="1"/>
  <c r="S83" i="71"/>
  <c r="AA83" i="71"/>
  <c r="AA134" i="71" s="1"/>
  <c r="W83" i="71"/>
  <c r="W134" i="71" s="1"/>
  <c r="L83" i="71"/>
  <c r="L134" i="71" s="1"/>
  <c r="T83" i="71"/>
  <c r="T134" i="71" s="1"/>
  <c r="O83" i="71"/>
  <c r="O134" i="71" s="1"/>
  <c r="AQ128" i="71"/>
  <c r="E83" i="71"/>
  <c r="M83" i="71"/>
  <c r="U83" i="71"/>
  <c r="K128" i="71"/>
  <c r="F83" i="71"/>
  <c r="F134" i="71" s="1"/>
  <c r="N83" i="71"/>
  <c r="N134" i="71" s="1"/>
  <c r="V83" i="71"/>
  <c r="V134" i="71" s="1"/>
  <c r="AS128" i="71"/>
  <c r="F128" i="71"/>
  <c r="AL128" i="71"/>
  <c r="BB128" i="71"/>
  <c r="AF128" i="71"/>
  <c r="I128" i="71"/>
  <c r="W83" i="70"/>
  <c r="U83" i="70"/>
  <c r="H83" i="70"/>
  <c r="P83" i="70"/>
  <c r="X83" i="70"/>
  <c r="G83" i="70"/>
  <c r="I83" i="70"/>
  <c r="Q83" i="70"/>
  <c r="Y83" i="70"/>
  <c r="J83" i="70"/>
  <c r="R83" i="70"/>
  <c r="Z83" i="70"/>
  <c r="E83" i="70"/>
  <c r="K83" i="70"/>
  <c r="S83" i="70"/>
  <c r="AA83" i="70"/>
  <c r="O83" i="70"/>
  <c r="F83" i="70"/>
  <c r="N83" i="70"/>
  <c r="V83" i="70"/>
  <c r="H83" i="69"/>
  <c r="P83" i="69"/>
  <c r="X83" i="69"/>
  <c r="G83" i="69"/>
  <c r="I83" i="69"/>
  <c r="Q83" i="69"/>
  <c r="Y83" i="69"/>
  <c r="W83" i="69"/>
  <c r="J83" i="69"/>
  <c r="R83" i="69"/>
  <c r="Z83" i="69"/>
  <c r="E83" i="69"/>
  <c r="M83" i="69"/>
  <c r="U83" i="69"/>
  <c r="O83" i="69"/>
  <c r="K83" i="69"/>
  <c r="S83" i="69"/>
  <c r="AA83" i="69"/>
  <c r="F83" i="69"/>
  <c r="N83" i="69"/>
  <c r="V83" i="69"/>
  <c r="N83" i="67"/>
  <c r="V83" i="67"/>
  <c r="W83" i="67"/>
  <c r="P83" i="67"/>
  <c r="S83" i="67"/>
  <c r="O83" i="67"/>
  <c r="T83" i="67"/>
  <c r="Q83" i="67"/>
  <c r="Y83" i="67"/>
  <c r="U83" i="67"/>
  <c r="K83" i="67"/>
  <c r="L83" i="67"/>
  <c r="Z83" i="67"/>
  <c r="X83" i="67"/>
  <c r="M83" i="67"/>
  <c r="AT128" i="71"/>
  <c r="J128" i="71"/>
  <c r="AN128" i="71"/>
  <c r="H128" i="71"/>
  <c r="G134" i="71"/>
  <c r="J134" i="71"/>
  <c r="M134" i="71"/>
  <c r="Q134" i="71"/>
  <c r="R134" i="71"/>
  <c r="S134" i="71"/>
  <c r="U134" i="71"/>
  <c r="Y134" i="71"/>
  <c r="AB134" i="71"/>
  <c r="AC134" i="71"/>
  <c r="AD134" i="71"/>
  <c r="AE134" i="71"/>
  <c r="AF134" i="71"/>
  <c r="AG134" i="71"/>
  <c r="AH134" i="71"/>
  <c r="AI134" i="71"/>
  <c r="AJ134" i="71"/>
  <c r="AK134" i="71"/>
  <c r="AL134" i="71"/>
  <c r="AM134" i="71"/>
  <c r="AN134" i="71"/>
  <c r="AO134" i="71"/>
  <c r="AP134" i="71"/>
  <c r="AQ134" i="71"/>
  <c r="AR134" i="71"/>
  <c r="AS134" i="71"/>
  <c r="AT134" i="71"/>
  <c r="AU134" i="71"/>
  <c r="AV134" i="71"/>
  <c r="AW134" i="71"/>
  <c r="AX134" i="71"/>
  <c r="AY134" i="71"/>
  <c r="F143" i="71"/>
  <c r="G143" i="71"/>
  <c r="H143" i="71"/>
  <c r="I143" i="71"/>
  <c r="J143" i="71"/>
  <c r="K143" i="71"/>
  <c r="L143" i="71"/>
  <c r="M143" i="71"/>
  <c r="N143" i="71"/>
  <c r="O143" i="71"/>
  <c r="P143" i="71"/>
  <c r="Q143" i="71"/>
  <c r="R143" i="71"/>
  <c r="S143" i="71"/>
  <c r="T143" i="71"/>
  <c r="U143" i="71"/>
  <c r="V143" i="71"/>
  <c r="W143" i="71"/>
  <c r="X143" i="71"/>
  <c r="Y143" i="71"/>
  <c r="Z143" i="71"/>
  <c r="AA143" i="71"/>
  <c r="AB143" i="71"/>
  <c r="AC143" i="71"/>
  <c r="AD143" i="71"/>
  <c r="AE143" i="71"/>
  <c r="AF143" i="71"/>
  <c r="AG143" i="71"/>
  <c r="AH143" i="71"/>
  <c r="AI143" i="71"/>
  <c r="AJ143" i="71"/>
  <c r="AK143" i="71"/>
  <c r="AL143" i="71"/>
  <c r="AM143" i="71"/>
  <c r="AN143" i="71"/>
  <c r="AO143" i="71"/>
  <c r="AP143" i="71"/>
  <c r="AQ143" i="71"/>
  <c r="AR143" i="71"/>
  <c r="AS143" i="71"/>
  <c r="AT143" i="71"/>
  <c r="AU143" i="71"/>
  <c r="AV143" i="71"/>
  <c r="AW143" i="71"/>
  <c r="AX143" i="71"/>
  <c r="AY143" i="71"/>
  <c r="AZ143" i="71"/>
  <c r="BA143" i="71"/>
  <c r="BB143" i="71"/>
  <c r="F146" i="71"/>
  <c r="G146" i="71"/>
  <c r="H146" i="71"/>
  <c r="I146" i="71"/>
  <c r="J146" i="71"/>
  <c r="K146" i="71"/>
  <c r="L146" i="71"/>
  <c r="M146" i="71"/>
  <c r="N146" i="71"/>
  <c r="O146" i="71"/>
  <c r="P146" i="71"/>
  <c r="Q146" i="71"/>
  <c r="R146" i="71"/>
  <c r="S146" i="71"/>
  <c r="T146" i="71"/>
  <c r="U146" i="71"/>
  <c r="V146" i="71"/>
  <c r="W146" i="71"/>
  <c r="X146" i="71"/>
  <c r="Y146" i="71"/>
  <c r="Z146" i="71"/>
  <c r="AA146" i="71"/>
  <c r="AB146" i="71"/>
  <c r="AC146" i="71"/>
  <c r="AD146" i="71"/>
  <c r="AE146" i="71"/>
  <c r="AF146" i="71"/>
  <c r="AG146" i="71"/>
  <c r="AH146" i="71"/>
  <c r="AI146" i="71"/>
  <c r="AJ146" i="71"/>
  <c r="AK146" i="71"/>
  <c r="AL146" i="71"/>
  <c r="AM146" i="71"/>
  <c r="AN146" i="71"/>
  <c r="AO146" i="71"/>
  <c r="AP146" i="71"/>
  <c r="AQ146" i="71"/>
  <c r="AR146" i="71"/>
  <c r="AS146" i="71"/>
  <c r="AT146" i="71"/>
  <c r="AU146" i="71"/>
  <c r="AV146" i="71"/>
  <c r="AW146" i="71"/>
  <c r="AX146" i="71"/>
  <c r="AY146" i="71"/>
  <c r="AZ146" i="71"/>
  <c r="BA146" i="71"/>
  <c r="BB146" i="71"/>
  <c r="F147" i="71"/>
  <c r="G147" i="71"/>
  <c r="H147" i="71"/>
  <c r="I147" i="71"/>
  <c r="J147" i="71"/>
  <c r="K147" i="71"/>
  <c r="L147" i="71"/>
  <c r="M147" i="71"/>
  <c r="N147" i="71"/>
  <c r="O147" i="71"/>
  <c r="P147" i="71"/>
  <c r="Q147" i="71"/>
  <c r="R147" i="71"/>
  <c r="S147" i="71"/>
  <c r="T147" i="71"/>
  <c r="U147" i="71"/>
  <c r="V147" i="71"/>
  <c r="W147" i="71"/>
  <c r="X147" i="71"/>
  <c r="Y147" i="71"/>
  <c r="Z147" i="71"/>
  <c r="AA147" i="71"/>
  <c r="AB147" i="71"/>
  <c r="AC147" i="71"/>
  <c r="AD147" i="71"/>
  <c r="AE147" i="71"/>
  <c r="AF147" i="71"/>
  <c r="AG147" i="71"/>
  <c r="AH147" i="71"/>
  <c r="AI147" i="71"/>
  <c r="AJ147" i="71"/>
  <c r="AK147" i="71"/>
  <c r="AL147" i="71"/>
  <c r="AM147" i="71"/>
  <c r="AN147" i="71"/>
  <c r="AO147" i="71"/>
  <c r="AP147" i="71"/>
  <c r="AQ147" i="71"/>
  <c r="AR147" i="71"/>
  <c r="AS147" i="71"/>
  <c r="AT147" i="71"/>
  <c r="AU147" i="71"/>
  <c r="AV147" i="71"/>
  <c r="AW147" i="71"/>
  <c r="AX147" i="71"/>
  <c r="AY147" i="71"/>
  <c r="AZ147" i="71"/>
  <c r="BA147" i="71"/>
  <c r="BB147" i="71"/>
  <c r="AB128" i="71" l="1"/>
  <c r="AV128" i="71"/>
  <c r="U128" i="71"/>
  <c r="G128" i="71"/>
  <c r="V128" i="71"/>
  <c r="AC128" i="71"/>
  <c r="M128" i="71"/>
  <c r="AR128" i="71"/>
  <c r="BA128" i="71"/>
  <c r="AA128" i="71"/>
  <c r="AX128" i="71"/>
  <c r="AH128" i="71"/>
  <c r="AI128" i="71"/>
  <c r="X128" i="71"/>
  <c r="AW128" i="71"/>
  <c r="AJ128" i="71"/>
  <c r="AM128" i="71"/>
  <c r="O128" i="71"/>
  <c r="T128" i="71"/>
  <c r="L128" i="71"/>
  <c r="Z128" i="71"/>
  <c r="AY128" i="71"/>
  <c r="AD128" i="71"/>
  <c r="S128" i="71"/>
  <c r="AU128" i="71"/>
  <c r="W128" i="71"/>
  <c r="AE128" i="71"/>
  <c r="AP128" i="71"/>
  <c r="AK128" i="71"/>
  <c r="P128" i="71"/>
  <c r="R128" i="71"/>
  <c r="N128" i="71"/>
  <c r="AZ128" i="71"/>
  <c r="Y128" i="71"/>
  <c r="AG128" i="71"/>
  <c r="AO128" i="71"/>
  <c r="AM195" i="71" l="1"/>
  <c r="AN195" i="75"/>
  <c r="AM195" i="75"/>
  <c r="AL195" i="75"/>
  <c r="AK195" i="75"/>
  <c r="AJ195" i="75"/>
  <c r="AI195" i="75"/>
  <c r="AH195" i="75"/>
  <c r="AG195" i="75"/>
  <c r="AF195" i="75"/>
  <c r="AE195" i="75"/>
  <c r="AD195" i="75"/>
  <c r="AC195" i="75"/>
  <c r="AB195" i="75"/>
  <c r="AA195" i="75"/>
  <c r="Z195" i="75"/>
  <c r="Y195" i="75"/>
  <c r="X195" i="75"/>
  <c r="W195" i="75"/>
  <c r="V195" i="75"/>
  <c r="U195" i="75"/>
  <c r="T195" i="75"/>
  <c r="S195" i="75"/>
  <c r="R195" i="75"/>
  <c r="Q195" i="75"/>
  <c r="P195" i="75"/>
  <c r="O195" i="75"/>
  <c r="N195" i="75"/>
  <c r="M195" i="75"/>
  <c r="L195" i="75"/>
  <c r="K195" i="75"/>
  <c r="J195" i="75"/>
  <c r="I195" i="75"/>
  <c r="H195" i="75"/>
  <c r="G195" i="75"/>
  <c r="F195" i="75"/>
  <c r="E195" i="75"/>
  <c r="AM195" i="74"/>
  <c r="AL195" i="74"/>
  <c r="AK195" i="74"/>
  <c r="AJ195" i="74"/>
  <c r="AI195" i="74"/>
  <c r="AH195" i="74"/>
  <c r="AG195" i="74"/>
  <c r="AF195" i="74"/>
  <c r="AE195" i="74"/>
  <c r="AD195" i="74"/>
  <c r="AC195" i="74"/>
  <c r="AB195" i="74"/>
  <c r="AA195" i="74"/>
  <c r="Z195" i="74"/>
  <c r="Y195" i="74"/>
  <c r="X195" i="74"/>
  <c r="W195" i="74"/>
  <c r="V195" i="74"/>
  <c r="U195" i="74"/>
  <c r="T195" i="74"/>
  <c r="S195" i="74"/>
  <c r="R195" i="74"/>
  <c r="Q195" i="74"/>
  <c r="P195" i="74"/>
  <c r="O195" i="74"/>
  <c r="N195" i="74"/>
  <c r="M195" i="74"/>
  <c r="L195" i="74"/>
  <c r="K195" i="74"/>
  <c r="J195" i="74"/>
  <c r="I195" i="74"/>
  <c r="H195" i="74"/>
  <c r="G195" i="74"/>
  <c r="F195" i="74"/>
  <c r="E195" i="74"/>
  <c r="AM195" i="73"/>
  <c r="AL195" i="73"/>
  <c r="AK195" i="73"/>
  <c r="AJ195" i="73"/>
  <c r="AI195" i="73"/>
  <c r="AH195" i="73"/>
  <c r="AG195" i="73"/>
  <c r="AF195" i="73"/>
  <c r="AE195" i="73"/>
  <c r="AD195" i="73"/>
  <c r="AC195" i="73"/>
  <c r="AB195" i="73"/>
  <c r="AA195" i="73"/>
  <c r="Z195" i="73"/>
  <c r="Y195" i="73"/>
  <c r="X195" i="73"/>
  <c r="W195" i="73"/>
  <c r="V195" i="73"/>
  <c r="U195" i="73"/>
  <c r="T195" i="73"/>
  <c r="S195" i="73"/>
  <c r="R195" i="73"/>
  <c r="Q195" i="73"/>
  <c r="P195" i="73"/>
  <c r="O195" i="73"/>
  <c r="N195" i="73"/>
  <c r="M195" i="73"/>
  <c r="L195" i="73"/>
  <c r="K195" i="73"/>
  <c r="J195" i="73"/>
  <c r="I195" i="73"/>
  <c r="H195" i="73"/>
  <c r="G195" i="73"/>
  <c r="F195" i="73"/>
  <c r="E195" i="73"/>
  <c r="AL195" i="72"/>
  <c r="AK195" i="72"/>
  <c r="AJ195" i="72"/>
  <c r="AI195" i="72"/>
  <c r="AH195" i="72"/>
  <c r="AG195" i="72"/>
  <c r="AF195" i="72"/>
  <c r="AE195" i="72"/>
  <c r="AD195" i="72"/>
  <c r="AC195" i="72"/>
  <c r="AB195" i="72"/>
  <c r="AA195" i="72"/>
  <c r="Z195" i="72"/>
  <c r="Y195" i="72"/>
  <c r="X195" i="72"/>
  <c r="W195" i="72"/>
  <c r="V195" i="72"/>
  <c r="U195" i="72"/>
  <c r="T195" i="72"/>
  <c r="S195" i="72"/>
  <c r="R195" i="72"/>
  <c r="Q195" i="72"/>
  <c r="P195" i="72"/>
  <c r="O195" i="72"/>
  <c r="N195" i="72"/>
  <c r="M195" i="72"/>
  <c r="L195" i="72"/>
  <c r="K195" i="72"/>
  <c r="J195" i="72"/>
  <c r="I195" i="72"/>
  <c r="H195" i="72"/>
  <c r="G195" i="72"/>
  <c r="F195" i="72"/>
  <c r="E195" i="72"/>
  <c r="AL195" i="71"/>
  <c r="AK195" i="71"/>
  <c r="AJ195" i="71"/>
  <c r="AI195" i="71"/>
  <c r="AH195" i="71"/>
  <c r="AG195" i="71"/>
  <c r="AF195" i="71"/>
  <c r="AE195" i="71"/>
  <c r="AD195" i="71"/>
  <c r="AC195" i="71"/>
  <c r="AB195" i="71"/>
  <c r="AA195" i="71"/>
  <c r="Z195" i="71"/>
  <c r="Y195" i="71"/>
  <c r="X195" i="71"/>
  <c r="W195" i="71"/>
  <c r="V195" i="71"/>
  <c r="U195" i="71"/>
  <c r="T195" i="71"/>
  <c r="S195" i="71"/>
  <c r="R195" i="71"/>
  <c r="Q195" i="71"/>
  <c r="P195" i="71"/>
  <c r="O195" i="71"/>
  <c r="N195" i="71"/>
  <c r="M195" i="71"/>
  <c r="L195" i="71"/>
  <c r="K195" i="71"/>
  <c r="J195" i="71"/>
  <c r="I195" i="71"/>
  <c r="H195" i="71"/>
  <c r="G195" i="71"/>
  <c r="F195" i="71"/>
  <c r="E195" i="71"/>
  <c r="AN195" i="70"/>
  <c r="AM195" i="70"/>
  <c r="AL195" i="70"/>
  <c r="AK195" i="70"/>
  <c r="AJ195" i="70"/>
  <c r="AI195" i="70"/>
  <c r="AH195" i="70"/>
  <c r="AG195" i="70"/>
  <c r="AF195" i="70"/>
  <c r="AE195" i="70"/>
  <c r="AD195" i="70"/>
  <c r="AC195" i="70"/>
  <c r="AB195" i="70"/>
  <c r="AA195" i="70"/>
  <c r="Z195" i="70"/>
  <c r="Y195" i="70"/>
  <c r="X195" i="70"/>
  <c r="W195" i="70"/>
  <c r="V195" i="70"/>
  <c r="U195" i="70"/>
  <c r="T195" i="70"/>
  <c r="S195" i="70"/>
  <c r="R195" i="70"/>
  <c r="Q195" i="70"/>
  <c r="P195" i="70"/>
  <c r="O195" i="70"/>
  <c r="N195" i="70"/>
  <c r="M195" i="70"/>
  <c r="L195" i="70"/>
  <c r="K195" i="70"/>
  <c r="J195" i="70"/>
  <c r="I195" i="70"/>
  <c r="H195" i="70"/>
  <c r="G195" i="70"/>
  <c r="F195" i="70"/>
  <c r="E195" i="70"/>
  <c r="AM195" i="69"/>
  <c r="AL195" i="69"/>
  <c r="AK195" i="69"/>
  <c r="AJ195" i="69"/>
  <c r="AI195" i="69"/>
  <c r="AH195" i="69"/>
  <c r="AG195" i="69"/>
  <c r="AF195" i="69"/>
  <c r="AE195" i="69"/>
  <c r="AD195" i="69"/>
  <c r="AC195" i="69"/>
  <c r="AB195" i="69"/>
  <c r="AA195" i="69"/>
  <c r="Z195" i="69"/>
  <c r="Y195" i="69"/>
  <c r="X195" i="69"/>
  <c r="W195" i="69"/>
  <c r="V195" i="69"/>
  <c r="U195" i="69"/>
  <c r="T195" i="69"/>
  <c r="S195" i="69"/>
  <c r="R195" i="69"/>
  <c r="Q195" i="69"/>
  <c r="P195" i="69"/>
  <c r="O195" i="69"/>
  <c r="N195" i="69"/>
  <c r="M195" i="69"/>
  <c r="L195" i="69"/>
  <c r="K195" i="69"/>
  <c r="J195" i="69"/>
  <c r="I195" i="69"/>
  <c r="H195" i="69"/>
  <c r="G195" i="69"/>
  <c r="F195" i="69"/>
  <c r="E195" i="69"/>
  <c r="AN195" i="73" l="1"/>
  <c r="AM195" i="72"/>
  <c r="AW49" i="88"/>
  <c r="AV49" i="88" s="1"/>
  <c r="AD191" i="75"/>
  <c r="X191" i="75"/>
  <c r="W191" i="75"/>
  <c r="V191" i="75"/>
  <c r="U191" i="75"/>
  <c r="T191" i="75"/>
  <c r="O198" i="75"/>
  <c r="N191" i="75"/>
  <c r="M191" i="75"/>
  <c r="L191" i="75"/>
  <c r="I191" i="75"/>
  <c r="H191" i="75"/>
  <c r="E191" i="75"/>
  <c r="AE197" i="74"/>
  <c r="W197" i="74"/>
  <c r="P197" i="74"/>
  <c r="O197" i="74"/>
  <c r="L191" i="74"/>
  <c r="E198" i="74"/>
  <c r="F198" i="73"/>
  <c r="AB191" i="73"/>
  <c r="AA191" i="73"/>
  <c r="X197" i="73"/>
  <c r="V198" i="73"/>
  <c r="S191" i="73"/>
  <c r="P197" i="73"/>
  <c r="AG191" i="72"/>
  <c r="Y191" i="72"/>
  <c r="I191" i="72"/>
  <c r="AI191" i="72"/>
  <c r="AH191" i="72"/>
  <c r="AD191" i="72"/>
  <c r="AC191" i="72"/>
  <c r="AB191" i="72"/>
  <c r="AA191" i="72"/>
  <c r="X191" i="72"/>
  <c r="U191" i="72"/>
  <c r="R191" i="72"/>
  <c r="Q191" i="72"/>
  <c r="P191" i="72"/>
  <c r="N191" i="72"/>
  <c r="M191" i="72"/>
  <c r="L191" i="72"/>
  <c r="K191" i="72"/>
  <c r="J191" i="72"/>
  <c r="H191" i="72"/>
  <c r="AH197" i="71"/>
  <c r="H191" i="71"/>
  <c r="AH198" i="71"/>
  <c r="AE191" i="71"/>
  <c r="AD197" i="71"/>
  <c r="Z198" i="71"/>
  <c r="Y198" i="71"/>
  <c r="X191" i="71"/>
  <c r="W198" i="71"/>
  <c r="R197" i="71"/>
  <c r="Q198" i="71"/>
  <c r="K197" i="71"/>
  <c r="J197" i="71"/>
  <c r="I197" i="71"/>
  <c r="F191" i="71"/>
  <c r="AB191" i="70"/>
  <c r="AE197" i="70"/>
  <c r="X197" i="70"/>
  <c r="W197" i="70"/>
  <c r="P197" i="70"/>
  <c r="O197" i="70"/>
  <c r="L191" i="70"/>
  <c r="H197" i="70"/>
  <c r="E198" i="70"/>
  <c r="AH191" i="69"/>
  <c r="AF191" i="69"/>
  <c r="AE191" i="69"/>
  <c r="AC191" i="69"/>
  <c r="Z191" i="69"/>
  <c r="X191" i="69"/>
  <c r="V191" i="69"/>
  <c r="U191" i="69"/>
  <c r="S191" i="69"/>
  <c r="R191" i="69"/>
  <c r="P191" i="69"/>
  <c r="O191" i="69"/>
  <c r="M191" i="69"/>
  <c r="J191" i="69"/>
  <c r="I191" i="69"/>
  <c r="H191" i="69"/>
  <c r="G191" i="69"/>
  <c r="E191" i="69"/>
  <c r="AF197" i="68"/>
  <c r="AE197" i="68"/>
  <c r="AC197" i="68"/>
  <c r="X197" i="68"/>
  <c r="U198" i="68"/>
  <c r="G197" i="68"/>
  <c r="O198" i="67"/>
  <c r="AD198" i="67"/>
  <c r="Z191" i="67"/>
  <c r="T191" i="67"/>
  <c r="M191" i="67"/>
  <c r="L197" i="67"/>
  <c r="J198" i="67"/>
  <c r="H197" i="67"/>
  <c r="E191" i="67"/>
  <c r="AO195" i="75" l="1"/>
  <c r="AN195" i="74"/>
  <c r="AO195" i="73"/>
  <c r="AN195" i="72"/>
  <c r="AN195" i="71"/>
  <c r="AO195" i="70"/>
  <c r="AN195" i="69"/>
  <c r="AC198" i="68"/>
  <c r="AD191" i="71"/>
  <c r="X197" i="67"/>
  <c r="Y191" i="69"/>
  <c r="AG197" i="69"/>
  <c r="J191" i="67"/>
  <c r="R191" i="67"/>
  <c r="R198" i="67"/>
  <c r="Z198" i="67"/>
  <c r="AH191" i="67"/>
  <c r="AH198" i="67"/>
  <c r="P197" i="67"/>
  <c r="P191" i="67"/>
  <c r="Q197" i="67"/>
  <c r="E198" i="73"/>
  <c r="I197" i="67"/>
  <c r="L191" i="67"/>
  <c r="L198" i="67"/>
  <c r="T198" i="67"/>
  <c r="AB198" i="67"/>
  <c r="AB197" i="67"/>
  <c r="AB191" i="67"/>
  <c r="T197" i="67"/>
  <c r="Y197" i="67"/>
  <c r="E197" i="67"/>
  <c r="U191" i="67"/>
  <c r="AC191" i="67"/>
  <c r="N198" i="67"/>
  <c r="V197" i="67"/>
  <c r="S198" i="72"/>
  <c r="F197" i="67"/>
  <c r="G198" i="67"/>
  <c r="W198" i="67"/>
  <c r="AE198" i="67"/>
  <c r="L198" i="71"/>
  <c r="L197" i="71"/>
  <c r="T198" i="71"/>
  <c r="AB197" i="71"/>
  <c r="AJ198" i="71"/>
  <c r="AF197" i="67"/>
  <c r="AF191" i="67"/>
  <c r="AA198" i="68"/>
  <c r="I198" i="71"/>
  <c r="F197" i="71"/>
  <c r="N197" i="71"/>
  <c r="O197" i="73"/>
  <c r="W197" i="73"/>
  <c r="AE197" i="73"/>
  <c r="E197" i="68"/>
  <c r="AI198" i="68"/>
  <c r="AF197" i="70"/>
  <c r="G198" i="71"/>
  <c r="G191" i="71"/>
  <c r="O198" i="71"/>
  <c r="O191" i="71"/>
  <c r="AE198" i="71"/>
  <c r="J191" i="71"/>
  <c r="H197" i="68"/>
  <c r="E198" i="68"/>
  <c r="F198" i="70"/>
  <c r="N191" i="71"/>
  <c r="F198" i="74"/>
  <c r="N198" i="74"/>
  <c r="V198" i="74"/>
  <c r="AD198" i="74"/>
  <c r="M197" i="68"/>
  <c r="K198" i="68"/>
  <c r="N198" i="70"/>
  <c r="Y197" i="71"/>
  <c r="AG198" i="71"/>
  <c r="V191" i="71"/>
  <c r="AF191" i="72"/>
  <c r="AG197" i="67"/>
  <c r="P197" i="68"/>
  <c r="M198" i="68"/>
  <c r="V198" i="70"/>
  <c r="J198" i="71"/>
  <c r="R191" i="71"/>
  <c r="R198" i="71"/>
  <c r="Z197" i="71"/>
  <c r="AH191" i="71"/>
  <c r="W191" i="71"/>
  <c r="V197" i="71"/>
  <c r="AI191" i="73"/>
  <c r="K191" i="73"/>
  <c r="H197" i="74"/>
  <c r="X197" i="74"/>
  <c r="AF197" i="74"/>
  <c r="U197" i="68"/>
  <c r="S198" i="68"/>
  <c r="T191" i="70"/>
  <c r="AD198" i="70"/>
  <c r="S197" i="71"/>
  <c r="AA197" i="71"/>
  <c r="AI197" i="71"/>
  <c r="Z191" i="71"/>
  <c r="E197" i="72"/>
  <c r="AC191" i="75"/>
  <c r="AD198" i="73"/>
  <c r="AB191" i="75"/>
  <c r="H197" i="73"/>
  <c r="G198" i="75"/>
  <c r="T191" i="74"/>
  <c r="L191" i="73"/>
  <c r="AF197" i="73"/>
  <c r="AB191" i="74"/>
  <c r="T191" i="73"/>
  <c r="N198" i="73"/>
  <c r="K198" i="75"/>
  <c r="K197" i="75"/>
  <c r="S198" i="75"/>
  <c r="S197" i="75"/>
  <c r="AA198" i="75"/>
  <c r="AA197" i="75"/>
  <c r="AI198" i="75"/>
  <c r="AI197" i="75"/>
  <c r="L198" i="75"/>
  <c r="L197" i="75"/>
  <c r="T198" i="75"/>
  <c r="T197" i="75"/>
  <c r="AB198" i="75"/>
  <c r="AB197" i="75"/>
  <c r="F191" i="75"/>
  <c r="I197" i="75"/>
  <c r="W198" i="75"/>
  <c r="Z198" i="75"/>
  <c r="Z197" i="75"/>
  <c r="E198" i="75"/>
  <c r="E197" i="75"/>
  <c r="M198" i="75"/>
  <c r="M197" i="75"/>
  <c r="U198" i="75"/>
  <c r="U197" i="75"/>
  <c r="AC198" i="75"/>
  <c r="AC197" i="75"/>
  <c r="G191" i="75"/>
  <c r="O191" i="75"/>
  <c r="AE191" i="75"/>
  <c r="Q197" i="75"/>
  <c r="AE198" i="75"/>
  <c r="R198" i="75"/>
  <c r="R197" i="75"/>
  <c r="AH198" i="75"/>
  <c r="AH197" i="75"/>
  <c r="F198" i="75"/>
  <c r="F197" i="75"/>
  <c r="N198" i="75"/>
  <c r="N197" i="75"/>
  <c r="V198" i="75"/>
  <c r="V197" i="75"/>
  <c r="AD198" i="75"/>
  <c r="AD197" i="75"/>
  <c r="P191" i="75"/>
  <c r="AF191" i="75"/>
  <c r="Y197" i="75"/>
  <c r="J198" i="75"/>
  <c r="J197" i="75"/>
  <c r="G197" i="75"/>
  <c r="O197" i="75"/>
  <c r="W197" i="75"/>
  <c r="AE197" i="75"/>
  <c r="Q191" i="75"/>
  <c r="Y191" i="75"/>
  <c r="AG191" i="75"/>
  <c r="AG197" i="75"/>
  <c r="H197" i="75"/>
  <c r="H198" i="75"/>
  <c r="P197" i="75"/>
  <c r="P198" i="75"/>
  <c r="X197" i="75"/>
  <c r="X198" i="75"/>
  <c r="AF197" i="75"/>
  <c r="AF198" i="75"/>
  <c r="J191" i="75"/>
  <c r="R191" i="75"/>
  <c r="Z191" i="75"/>
  <c r="AH191" i="75"/>
  <c r="I198" i="75"/>
  <c r="Q198" i="75"/>
  <c r="Y198" i="75"/>
  <c r="AG198" i="75"/>
  <c r="K191" i="75"/>
  <c r="S191" i="75"/>
  <c r="AA191" i="75"/>
  <c r="AI191" i="75"/>
  <c r="E191" i="74"/>
  <c r="M191" i="74"/>
  <c r="U191" i="74"/>
  <c r="AC191" i="74"/>
  <c r="I197" i="74"/>
  <c r="Q197" i="74"/>
  <c r="Y197" i="74"/>
  <c r="AG197" i="74"/>
  <c r="G198" i="74"/>
  <c r="O198" i="74"/>
  <c r="W198" i="74"/>
  <c r="AE198" i="74"/>
  <c r="F191" i="74"/>
  <c r="N191" i="74"/>
  <c r="V191" i="74"/>
  <c r="AD191" i="74"/>
  <c r="J197" i="74"/>
  <c r="R197" i="74"/>
  <c r="Z197" i="74"/>
  <c r="AH197" i="74"/>
  <c r="H198" i="74"/>
  <c r="P198" i="74"/>
  <c r="X198" i="74"/>
  <c r="AF198" i="74"/>
  <c r="G191" i="74"/>
  <c r="O191" i="74"/>
  <c r="W191" i="74"/>
  <c r="AE191" i="74"/>
  <c r="K197" i="74"/>
  <c r="S197" i="74"/>
  <c r="AA197" i="74"/>
  <c r="AI197" i="74"/>
  <c r="I198" i="74"/>
  <c r="Q198" i="74"/>
  <c r="Y198" i="74"/>
  <c r="AG198" i="74"/>
  <c r="H191" i="74"/>
  <c r="P191" i="74"/>
  <c r="X191" i="74"/>
  <c r="AF191" i="74"/>
  <c r="L197" i="74"/>
  <c r="T197" i="74"/>
  <c r="AB197" i="74"/>
  <c r="J198" i="74"/>
  <c r="R198" i="74"/>
  <c r="Z198" i="74"/>
  <c r="AH198" i="74"/>
  <c r="I191" i="74"/>
  <c r="Q191" i="74"/>
  <c r="Y191" i="74"/>
  <c r="AG191" i="74"/>
  <c r="E197" i="74"/>
  <c r="M197" i="74"/>
  <c r="U197" i="74"/>
  <c r="AC197" i="74"/>
  <c r="K198" i="74"/>
  <c r="S198" i="74"/>
  <c r="AA198" i="74"/>
  <c r="AI198" i="74"/>
  <c r="J191" i="74"/>
  <c r="R191" i="74"/>
  <c r="Z191" i="74"/>
  <c r="AH191" i="74"/>
  <c r="F197" i="74"/>
  <c r="N197" i="74"/>
  <c r="V197" i="74"/>
  <c r="AD197" i="74"/>
  <c r="L198" i="74"/>
  <c r="T198" i="74"/>
  <c r="AB198" i="74"/>
  <c r="K191" i="74"/>
  <c r="S191" i="74"/>
  <c r="AA191" i="74"/>
  <c r="AI191" i="74"/>
  <c r="G197" i="74"/>
  <c r="M198" i="74"/>
  <c r="U198" i="74"/>
  <c r="AC198" i="74"/>
  <c r="E191" i="73"/>
  <c r="M191" i="73"/>
  <c r="U191" i="73"/>
  <c r="AC191" i="73"/>
  <c r="I197" i="73"/>
  <c r="Q197" i="73"/>
  <c r="Y197" i="73"/>
  <c r="AG197" i="73"/>
  <c r="G198" i="73"/>
  <c r="O198" i="73"/>
  <c r="W198" i="73"/>
  <c r="AE198" i="73"/>
  <c r="F191" i="73"/>
  <c r="N191" i="73"/>
  <c r="V191" i="73"/>
  <c r="AD191" i="73"/>
  <c r="J197" i="73"/>
  <c r="R197" i="73"/>
  <c r="Z197" i="73"/>
  <c r="AH197" i="73"/>
  <c r="H198" i="73"/>
  <c r="P198" i="73"/>
  <c r="X198" i="73"/>
  <c r="AF198" i="73"/>
  <c r="G191" i="73"/>
  <c r="O191" i="73"/>
  <c r="W191" i="73"/>
  <c r="AE191" i="73"/>
  <c r="K197" i="73"/>
  <c r="S197" i="73"/>
  <c r="AA197" i="73"/>
  <c r="AI197" i="73"/>
  <c r="I198" i="73"/>
  <c r="Q198" i="73"/>
  <c r="Y198" i="73"/>
  <c r="AG198" i="73"/>
  <c r="H191" i="73"/>
  <c r="P191" i="73"/>
  <c r="X191" i="73"/>
  <c r="AF191" i="73"/>
  <c r="L197" i="73"/>
  <c r="T197" i="73"/>
  <c r="AB197" i="73"/>
  <c r="J198" i="73"/>
  <c r="R198" i="73"/>
  <c r="Z198" i="73"/>
  <c r="AH198" i="73"/>
  <c r="I191" i="73"/>
  <c r="Q191" i="73"/>
  <c r="Y191" i="73"/>
  <c r="AG191" i="73"/>
  <c r="E197" i="73"/>
  <c r="M197" i="73"/>
  <c r="U197" i="73"/>
  <c r="AC197" i="73"/>
  <c r="K198" i="73"/>
  <c r="S198" i="73"/>
  <c r="AA198" i="73"/>
  <c r="AI198" i="73"/>
  <c r="J191" i="73"/>
  <c r="R191" i="73"/>
  <c r="Z191" i="73"/>
  <c r="AH191" i="73"/>
  <c r="F197" i="73"/>
  <c r="N197" i="73"/>
  <c r="V197" i="73"/>
  <c r="AD197" i="73"/>
  <c r="L198" i="73"/>
  <c r="T198" i="73"/>
  <c r="AB198" i="73"/>
  <c r="G197" i="73"/>
  <c r="M198" i="73"/>
  <c r="U198" i="73"/>
  <c r="AC198" i="73"/>
  <c r="G198" i="72"/>
  <c r="G197" i="72"/>
  <c r="O198" i="72"/>
  <c r="O197" i="72"/>
  <c r="W198" i="72"/>
  <c r="W197" i="72"/>
  <c r="AE198" i="72"/>
  <c r="AE197" i="72"/>
  <c r="M197" i="72"/>
  <c r="AA198" i="72"/>
  <c r="H198" i="72"/>
  <c r="H197" i="72"/>
  <c r="P198" i="72"/>
  <c r="P197" i="72"/>
  <c r="X198" i="72"/>
  <c r="X197" i="72"/>
  <c r="AF198" i="72"/>
  <c r="AF197" i="72"/>
  <c r="Z191" i="72"/>
  <c r="U197" i="72"/>
  <c r="AI198" i="72"/>
  <c r="F198" i="72"/>
  <c r="F197" i="72"/>
  <c r="I198" i="72"/>
  <c r="I197" i="72"/>
  <c r="Q198" i="72"/>
  <c r="Q197" i="72"/>
  <c r="Y198" i="72"/>
  <c r="Y197" i="72"/>
  <c r="AG198" i="72"/>
  <c r="AG197" i="72"/>
  <c r="S191" i="72"/>
  <c r="AC197" i="72"/>
  <c r="J198" i="72"/>
  <c r="J197" i="72"/>
  <c r="R198" i="72"/>
  <c r="R197" i="72"/>
  <c r="Z198" i="72"/>
  <c r="Z197" i="72"/>
  <c r="AH198" i="72"/>
  <c r="AH197" i="72"/>
  <c r="T191" i="72"/>
  <c r="V198" i="72"/>
  <c r="V197" i="72"/>
  <c r="K197" i="72"/>
  <c r="S197" i="72"/>
  <c r="AA197" i="72"/>
  <c r="AI197" i="72"/>
  <c r="E191" i="72"/>
  <c r="L197" i="72"/>
  <c r="L198" i="72"/>
  <c r="T197" i="72"/>
  <c r="T198" i="72"/>
  <c r="AB197" i="72"/>
  <c r="AB198" i="72"/>
  <c r="F191" i="72"/>
  <c r="V191" i="72"/>
  <c r="N198" i="72"/>
  <c r="N197" i="72"/>
  <c r="AD198" i="72"/>
  <c r="AD197" i="72"/>
  <c r="E198" i="72"/>
  <c r="M198" i="72"/>
  <c r="U198" i="72"/>
  <c r="AC198" i="72"/>
  <c r="G191" i="72"/>
  <c r="O191" i="72"/>
  <c r="W191" i="72"/>
  <c r="AE191" i="72"/>
  <c r="K198" i="72"/>
  <c r="H197" i="71"/>
  <c r="P197" i="71"/>
  <c r="X197" i="71"/>
  <c r="AF197" i="71"/>
  <c r="H198" i="71"/>
  <c r="X198" i="71"/>
  <c r="AB198" i="71"/>
  <c r="P198" i="71"/>
  <c r="AF198" i="71"/>
  <c r="T191" i="71"/>
  <c r="AJ191" i="71"/>
  <c r="E191" i="71"/>
  <c r="E198" i="71"/>
  <c r="E197" i="71"/>
  <c r="M191" i="71"/>
  <c r="M198" i="71"/>
  <c r="M197" i="71"/>
  <c r="U191" i="71"/>
  <c r="U198" i="71"/>
  <c r="U197" i="71"/>
  <c r="AC191" i="71"/>
  <c r="AC198" i="71"/>
  <c r="AC197" i="71"/>
  <c r="L191" i="71"/>
  <c r="AB191" i="71"/>
  <c r="F198" i="71"/>
  <c r="N198" i="71"/>
  <c r="V198" i="71"/>
  <c r="AD198" i="71"/>
  <c r="P191" i="71"/>
  <c r="AF191" i="71"/>
  <c r="T197" i="71"/>
  <c r="AJ197" i="71"/>
  <c r="I191" i="71"/>
  <c r="Q191" i="71"/>
  <c r="Y191" i="71"/>
  <c r="AG191" i="71"/>
  <c r="K198" i="71"/>
  <c r="S198" i="71"/>
  <c r="AA198" i="71"/>
  <c r="AI198" i="71"/>
  <c r="K191" i="71"/>
  <c r="S191" i="71"/>
  <c r="AA191" i="71"/>
  <c r="AI191" i="71"/>
  <c r="G197" i="71"/>
  <c r="O197" i="71"/>
  <c r="W197" i="71"/>
  <c r="AE197" i="71"/>
  <c r="Q197" i="71"/>
  <c r="AG197" i="71"/>
  <c r="E191" i="70"/>
  <c r="M191" i="70"/>
  <c r="U191" i="70"/>
  <c r="AC191" i="70"/>
  <c r="I197" i="70"/>
  <c r="Q197" i="70"/>
  <c r="Y197" i="70"/>
  <c r="AG197" i="70"/>
  <c r="G198" i="70"/>
  <c r="O198" i="70"/>
  <c r="W198" i="70"/>
  <c r="AE198" i="70"/>
  <c r="F191" i="70"/>
  <c r="N191" i="70"/>
  <c r="V191" i="70"/>
  <c r="AD191" i="70"/>
  <c r="J197" i="70"/>
  <c r="R197" i="70"/>
  <c r="Z197" i="70"/>
  <c r="AH197" i="70"/>
  <c r="H198" i="70"/>
  <c r="P198" i="70"/>
  <c r="X198" i="70"/>
  <c r="AF198" i="70"/>
  <c r="G191" i="70"/>
  <c r="O191" i="70"/>
  <c r="W191" i="70"/>
  <c r="AE191" i="70"/>
  <c r="K197" i="70"/>
  <c r="S197" i="70"/>
  <c r="AA197" i="70"/>
  <c r="AI197" i="70"/>
  <c r="I198" i="70"/>
  <c r="Q198" i="70"/>
  <c r="Y198" i="70"/>
  <c r="AG198" i="70"/>
  <c r="H191" i="70"/>
  <c r="P191" i="70"/>
  <c r="X191" i="70"/>
  <c r="AF191" i="70"/>
  <c r="L197" i="70"/>
  <c r="T197" i="70"/>
  <c r="AB197" i="70"/>
  <c r="J198" i="70"/>
  <c r="R198" i="70"/>
  <c r="Z198" i="70"/>
  <c r="AH198" i="70"/>
  <c r="I191" i="70"/>
  <c r="Q191" i="70"/>
  <c r="Y191" i="70"/>
  <c r="AG191" i="70"/>
  <c r="E197" i="70"/>
  <c r="M197" i="70"/>
  <c r="U197" i="70"/>
  <c r="AC197" i="70"/>
  <c r="K198" i="70"/>
  <c r="S198" i="70"/>
  <c r="AA198" i="70"/>
  <c r="AI198" i="70"/>
  <c r="J191" i="70"/>
  <c r="R191" i="70"/>
  <c r="Z191" i="70"/>
  <c r="AH191" i="70"/>
  <c r="F197" i="70"/>
  <c r="N197" i="70"/>
  <c r="V197" i="70"/>
  <c r="AD197" i="70"/>
  <c r="L198" i="70"/>
  <c r="T198" i="70"/>
  <c r="AB198" i="70"/>
  <c r="K191" i="70"/>
  <c r="S191" i="70"/>
  <c r="AA191" i="70"/>
  <c r="AI191" i="70"/>
  <c r="G197" i="70"/>
  <c r="M198" i="70"/>
  <c r="U198" i="70"/>
  <c r="AC198" i="70"/>
  <c r="K198" i="69"/>
  <c r="K197" i="69"/>
  <c r="AI198" i="69"/>
  <c r="AI197" i="69"/>
  <c r="AB198" i="69"/>
  <c r="AB197" i="69"/>
  <c r="F191" i="69"/>
  <c r="N191" i="69"/>
  <c r="AD191" i="69"/>
  <c r="Q197" i="69"/>
  <c r="AE198" i="69"/>
  <c r="V198" i="69"/>
  <c r="V197" i="69"/>
  <c r="AA198" i="69"/>
  <c r="AA197" i="69"/>
  <c r="L198" i="69"/>
  <c r="L197" i="69"/>
  <c r="T198" i="69"/>
  <c r="T197" i="69"/>
  <c r="E198" i="69"/>
  <c r="E197" i="69"/>
  <c r="M198" i="69"/>
  <c r="M197" i="69"/>
  <c r="U198" i="69"/>
  <c r="U197" i="69"/>
  <c r="AC198" i="69"/>
  <c r="AC197" i="69"/>
  <c r="W191" i="69"/>
  <c r="Y197" i="69"/>
  <c r="G197" i="69"/>
  <c r="O197" i="69"/>
  <c r="W197" i="69"/>
  <c r="AE197" i="69"/>
  <c r="Q191" i="69"/>
  <c r="AG191" i="69"/>
  <c r="H197" i="69"/>
  <c r="H198" i="69"/>
  <c r="P197" i="69"/>
  <c r="P198" i="69"/>
  <c r="X197" i="69"/>
  <c r="X198" i="69"/>
  <c r="AF197" i="69"/>
  <c r="AF198" i="69"/>
  <c r="N198" i="69"/>
  <c r="N197" i="69"/>
  <c r="I198" i="69"/>
  <c r="Q198" i="69"/>
  <c r="Y198" i="69"/>
  <c r="AG198" i="69"/>
  <c r="K191" i="69"/>
  <c r="AA191" i="69"/>
  <c r="AI191" i="69"/>
  <c r="G198" i="69"/>
  <c r="J198" i="69"/>
  <c r="J197" i="69"/>
  <c r="R198" i="69"/>
  <c r="R197" i="69"/>
  <c r="Z198" i="69"/>
  <c r="Z197" i="69"/>
  <c r="AH198" i="69"/>
  <c r="AH197" i="69"/>
  <c r="L191" i="69"/>
  <c r="T191" i="69"/>
  <c r="AB191" i="69"/>
  <c r="O198" i="69"/>
  <c r="F198" i="69"/>
  <c r="F197" i="69"/>
  <c r="AD198" i="69"/>
  <c r="AD197" i="69"/>
  <c r="S198" i="69"/>
  <c r="S197" i="69"/>
  <c r="I197" i="69"/>
  <c r="W198" i="69"/>
  <c r="R198" i="68"/>
  <c r="R197" i="68"/>
  <c r="Z198" i="68"/>
  <c r="Z197" i="68"/>
  <c r="I198" i="68"/>
  <c r="I197" i="68"/>
  <c r="Q198" i="68"/>
  <c r="Q197" i="68"/>
  <c r="Y198" i="68"/>
  <c r="Y197" i="68"/>
  <c r="AG198" i="68"/>
  <c r="AG197" i="68"/>
  <c r="O197" i="68"/>
  <c r="J198" i="68"/>
  <c r="J197" i="68"/>
  <c r="F198" i="68"/>
  <c r="F197" i="68"/>
  <c r="N198" i="68"/>
  <c r="N197" i="68"/>
  <c r="V198" i="68"/>
  <c r="V197" i="68"/>
  <c r="AD198" i="68"/>
  <c r="AD197" i="68"/>
  <c r="AH198" i="68"/>
  <c r="AH197" i="68"/>
  <c r="G198" i="68"/>
  <c r="O198" i="68"/>
  <c r="W198" i="68"/>
  <c r="AE198" i="68"/>
  <c r="W197" i="68"/>
  <c r="L198" i="68"/>
  <c r="T198" i="68"/>
  <c r="AB198" i="68"/>
  <c r="H198" i="68"/>
  <c r="P198" i="68"/>
  <c r="X198" i="68"/>
  <c r="AF198" i="68"/>
  <c r="K197" i="68"/>
  <c r="S197" i="68"/>
  <c r="AA197" i="68"/>
  <c r="AI197" i="68"/>
  <c r="L197" i="68"/>
  <c r="T197" i="68"/>
  <c r="AB197" i="68"/>
  <c r="J197" i="67"/>
  <c r="R197" i="67"/>
  <c r="Z197" i="67"/>
  <c r="AH197" i="67"/>
  <c r="P198" i="67"/>
  <c r="AF198" i="67"/>
  <c r="K198" i="67"/>
  <c r="K197" i="67"/>
  <c r="K191" i="67"/>
  <c r="S198" i="67"/>
  <c r="S197" i="67"/>
  <c r="S191" i="67"/>
  <c r="AA198" i="67"/>
  <c r="AA197" i="67"/>
  <c r="AA191" i="67"/>
  <c r="AI198" i="67"/>
  <c r="AI197" i="67"/>
  <c r="AI191" i="67"/>
  <c r="F191" i="67"/>
  <c r="N191" i="67"/>
  <c r="V191" i="67"/>
  <c r="AD191" i="67"/>
  <c r="F198" i="67"/>
  <c r="V198" i="67"/>
  <c r="H198" i="67"/>
  <c r="X198" i="67"/>
  <c r="H191" i="67"/>
  <c r="X191" i="67"/>
  <c r="N197" i="67"/>
  <c r="AD197" i="67"/>
  <c r="G197" i="67"/>
  <c r="O197" i="67"/>
  <c r="W197" i="67"/>
  <c r="AE197" i="67"/>
  <c r="E198" i="67"/>
  <c r="M198" i="67"/>
  <c r="U198" i="67"/>
  <c r="AC198" i="67"/>
  <c r="G191" i="67"/>
  <c r="O191" i="67"/>
  <c r="W191" i="67"/>
  <c r="AE191" i="67"/>
  <c r="I198" i="67"/>
  <c r="Q198" i="67"/>
  <c r="Y198" i="67"/>
  <c r="AG198" i="67"/>
  <c r="I191" i="67"/>
  <c r="Q191" i="67"/>
  <c r="Y191" i="67"/>
  <c r="AG191" i="67"/>
  <c r="M197" i="67"/>
  <c r="U197" i="67"/>
  <c r="AC197" i="67"/>
  <c r="AP195" i="75" l="1"/>
  <c r="AO195" i="74"/>
  <c r="AP195" i="73"/>
  <c r="AO195" i="72"/>
  <c r="AO195" i="71"/>
  <c r="AP195" i="70"/>
  <c r="AO195" i="69"/>
  <c r="AJ198" i="75"/>
  <c r="AJ197" i="75"/>
  <c r="AJ191" i="75"/>
  <c r="AJ198" i="74"/>
  <c r="AJ191" i="74"/>
  <c r="AJ197" i="74"/>
  <c r="AJ198" i="73"/>
  <c r="AJ197" i="73"/>
  <c r="AJ191" i="73"/>
  <c r="AJ197" i="72"/>
  <c r="AJ198" i="72"/>
  <c r="AJ191" i="72"/>
  <c r="AK191" i="71"/>
  <c r="AK198" i="71"/>
  <c r="AK197" i="71"/>
  <c r="AJ198" i="70"/>
  <c r="AJ197" i="70"/>
  <c r="AJ191" i="70"/>
  <c r="AJ198" i="69"/>
  <c r="AJ197" i="69"/>
  <c r="AJ191" i="69"/>
  <c r="AJ197" i="68"/>
  <c r="AJ198" i="68"/>
  <c r="AJ197" i="67"/>
  <c r="AJ191" i="67"/>
  <c r="AJ198" i="67"/>
  <c r="AQ195" i="75" l="1"/>
  <c r="AP195" i="74"/>
  <c r="AQ195" i="73"/>
  <c r="AP195" i="72"/>
  <c r="AP195" i="71"/>
  <c r="AQ195" i="70"/>
  <c r="AP195" i="69"/>
  <c r="AK198" i="75"/>
  <c r="AK197" i="75"/>
  <c r="AK191" i="75"/>
  <c r="AK198" i="74"/>
  <c r="AK197" i="74"/>
  <c r="AK191" i="74"/>
  <c r="AK198" i="73"/>
  <c r="AK197" i="73"/>
  <c r="AK191" i="73"/>
  <c r="AK198" i="72"/>
  <c r="AK191" i="72"/>
  <c r="AK197" i="72"/>
  <c r="AL198" i="71"/>
  <c r="AL191" i="71"/>
  <c r="AL197" i="71"/>
  <c r="AK198" i="70"/>
  <c r="AK197" i="70"/>
  <c r="AK191" i="70"/>
  <c r="AK198" i="69"/>
  <c r="AK197" i="69"/>
  <c r="AK191" i="69"/>
  <c r="AK197" i="68"/>
  <c r="AK198" i="68"/>
  <c r="AK197" i="67"/>
  <c r="AK198" i="67"/>
  <c r="AK191" i="67"/>
  <c r="AR195" i="75" l="1"/>
  <c r="AQ195" i="74"/>
  <c r="AR195" i="73"/>
  <c r="AQ195" i="72"/>
  <c r="AQ195" i="71"/>
  <c r="AR195" i="70"/>
  <c r="AQ195" i="69"/>
  <c r="AL198" i="75"/>
  <c r="AL197" i="75"/>
  <c r="AL191" i="75"/>
  <c r="AL197" i="74"/>
  <c r="AL191" i="74"/>
  <c r="AL198" i="74"/>
  <c r="AL197" i="73"/>
  <c r="AL198" i="73"/>
  <c r="AL191" i="73"/>
  <c r="AL198" i="72"/>
  <c r="AL197" i="72"/>
  <c r="AL191" i="72"/>
  <c r="AM198" i="71"/>
  <c r="AM197" i="71"/>
  <c r="AM191" i="71"/>
  <c r="AL197" i="70"/>
  <c r="AL198" i="70"/>
  <c r="AL191" i="70"/>
  <c r="AL198" i="69"/>
  <c r="AL197" i="69"/>
  <c r="AL191" i="69"/>
  <c r="AL198" i="68"/>
  <c r="AL197" i="68"/>
  <c r="AL191" i="67"/>
  <c r="AL198" i="67"/>
  <c r="AL197" i="67"/>
  <c r="AS195" i="75" l="1"/>
  <c r="AR195" i="74"/>
  <c r="AS195" i="73"/>
  <c r="AR195" i="72"/>
  <c r="AR195" i="71"/>
  <c r="AS195" i="70"/>
  <c r="AR195" i="69"/>
  <c r="AM197" i="75"/>
  <c r="AM198" i="75"/>
  <c r="AM191" i="75"/>
  <c r="AM197" i="74"/>
  <c r="AM191" i="74"/>
  <c r="AM198" i="74"/>
  <c r="AM197" i="73"/>
  <c r="AM191" i="73"/>
  <c r="AM198" i="73"/>
  <c r="AM198" i="72"/>
  <c r="AM197" i="72"/>
  <c r="AM191" i="72"/>
  <c r="AN197" i="71"/>
  <c r="AN191" i="71"/>
  <c r="AN198" i="71"/>
  <c r="AM197" i="70"/>
  <c r="AM191" i="70"/>
  <c r="AM198" i="70"/>
  <c r="AM197" i="69"/>
  <c r="AM198" i="69"/>
  <c r="AM191" i="69"/>
  <c r="AM198" i="68"/>
  <c r="AM197" i="68"/>
  <c r="AM191" i="67"/>
  <c r="AM197" i="67"/>
  <c r="AM198" i="67"/>
  <c r="AT195" i="75" l="1"/>
  <c r="AS195" i="74"/>
  <c r="AT195" i="73"/>
  <c r="AS195" i="72"/>
  <c r="AS195" i="71"/>
  <c r="AT195" i="70"/>
  <c r="AS195" i="69"/>
  <c r="AN197" i="75"/>
  <c r="AN198" i="75"/>
  <c r="AN191" i="75"/>
  <c r="AN191" i="74"/>
  <c r="AN198" i="74"/>
  <c r="AN197" i="74"/>
  <c r="AN191" i="73"/>
  <c r="AN197" i="73"/>
  <c r="AN198" i="73"/>
  <c r="AN198" i="72"/>
  <c r="AN197" i="72"/>
  <c r="AN191" i="72"/>
  <c r="AO197" i="71"/>
  <c r="AO191" i="71"/>
  <c r="AO198" i="71"/>
  <c r="AN191" i="70"/>
  <c r="AN198" i="70"/>
  <c r="AN197" i="70"/>
  <c r="AN197" i="69"/>
  <c r="AN198" i="69"/>
  <c r="AN191" i="69"/>
  <c r="AN198" i="68"/>
  <c r="AN197" i="68"/>
  <c r="AN198" i="67"/>
  <c r="AN191" i="67"/>
  <c r="AN197" i="67"/>
  <c r="AU195" i="75" l="1"/>
  <c r="AT195" i="74"/>
  <c r="AU195" i="73"/>
  <c r="AT195" i="72"/>
  <c r="AT195" i="71"/>
  <c r="AU195" i="70"/>
  <c r="AT195" i="69"/>
  <c r="AO198" i="75"/>
  <c r="AO197" i="75"/>
  <c r="AO191" i="75"/>
  <c r="AO191" i="74"/>
  <c r="AO198" i="74"/>
  <c r="AO197" i="74"/>
  <c r="AO191" i="73"/>
  <c r="AO198" i="73"/>
  <c r="AO197" i="73"/>
  <c r="AO198" i="72"/>
  <c r="AO197" i="72"/>
  <c r="AO191" i="72"/>
  <c r="AP191" i="71"/>
  <c r="AP198" i="71"/>
  <c r="AP197" i="71"/>
  <c r="AO191" i="70"/>
  <c r="AO198" i="70"/>
  <c r="AO197" i="70"/>
  <c r="AO198" i="69"/>
  <c r="AO197" i="69"/>
  <c r="AO191" i="69"/>
  <c r="AO198" i="68"/>
  <c r="AO197" i="68"/>
  <c r="AO191" i="67"/>
  <c r="AO198" i="67"/>
  <c r="AO197" i="67"/>
  <c r="AV195" i="75" l="1"/>
  <c r="AU195" i="74"/>
  <c r="AV195" i="73"/>
  <c r="AU195" i="72"/>
  <c r="AU195" i="71"/>
  <c r="AV195" i="70"/>
  <c r="AU195" i="69"/>
  <c r="AP198" i="75"/>
  <c r="AP197" i="75"/>
  <c r="AP191" i="75"/>
  <c r="AP191" i="74"/>
  <c r="AP198" i="74"/>
  <c r="AP197" i="74"/>
  <c r="AP191" i="73"/>
  <c r="AP198" i="73"/>
  <c r="AP197" i="73"/>
  <c r="AP198" i="72"/>
  <c r="AP197" i="72"/>
  <c r="AP191" i="72"/>
  <c r="AQ191" i="71"/>
  <c r="AQ198" i="71"/>
  <c r="AQ197" i="71"/>
  <c r="AP191" i="70"/>
  <c r="AP198" i="70"/>
  <c r="AP197" i="70"/>
  <c r="AP198" i="69"/>
  <c r="AP197" i="69"/>
  <c r="AP191" i="69"/>
  <c r="AP198" i="68"/>
  <c r="AP197" i="68"/>
  <c r="AP197" i="67"/>
  <c r="AP191" i="67"/>
  <c r="AP198" i="67"/>
  <c r="AW195" i="75" l="1"/>
  <c r="AV195" i="74"/>
  <c r="AW195" i="73"/>
  <c r="AV195" i="72"/>
  <c r="AV195" i="71"/>
  <c r="AW195" i="70"/>
  <c r="AV195" i="69"/>
  <c r="AQ198" i="75"/>
  <c r="AQ197" i="75"/>
  <c r="AQ191" i="75"/>
  <c r="AQ191" i="74"/>
  <c r="AQ198" i="74"/>
  <c r="AQ197" i="74"/>
  <c r="AQ191" i="73"/>
  <c r="AQ198" i="73"/>
  <c r="AQ197" i="73"/>
  <c r="AQ197" i="72"/>
  <c r="AQ198" i="72"/>
  <c r="AQ191" i="72"/>
  <c r="AR191" i="71"/>
  <c r="AR198" i="71"/>
  <c r="AR197" i="71"/>
  <c r="AQ191" i="70"/>
  <c r="AQ198" i="70"/>
  <c r="AQ197" i="70"/>
  <c r="AQ198" i="69"/>
  <c r="AQ197" i="69"/>
  <c r="AQ191" i="69"/>
  <c r="AQ197" i="68"/>
  <c r="AQ198" i="68"/>
  <c r="AQ198" i="67"/>
  <c r="AQ197" i="67"/>
  <c r="AQ191" i="67"/>
  <c r="AX195" i="75" l="1"/>
  <c r="AW195" i="74"/>
  <c r="AX195" i="73"/>
  <c r="AW195" i="72"/>
  <c r="AW195" i="71"/>
  <c r="AX195" i="70"/>
  <c r="AW195" i="69"/>
  <c r="AR198" i="75"/>
  <c r="AR197" i="75"/>
  <c r="AR191" i="75"/>
  <c r="AR198" i="74"/>
  <c r="AR197" i="74"/>
  <c r="AR191" i="74"/>
  <c r="AR198" i="73"/>
  <c r="AR197" i="73"/>
  <c r="AR191" i="73"/>
  <c r="AR197" i="72"/>
  <c r="AR198" i="72"/>
  <c r="AR191" i="72"/>
  <c r="AS191" i="71"/>
  <c r="AS198" i="71"/>
  <c r="AS197" i="71"/>
  <c r="AR198" i="70"/>
  <c r="AR191" i="70"/>
  <c r="AR197" i="70"/>
  <c r="AR198" i="69"/>
  <c r="AR197" i="69"/>
  <c r="AR191" i="69"/>
  <c r="AR197" i="68"/>
  <c r="AR198" i="68"/>
  <c r="AR198" i="67"/>
  <c r="AR197" i="67"/>
  <c r="AR191" i="67"/>
  <c r="AY195" i="75" l="1"/>
  <c r="AX195" i="74"/>
  <c r="AY195" i="73"/>
  <c r="AX195" i="72"/>
  <c r="AX195" i="71"/>
  <c r="AY195" i="70"/>
  <c r="AX195" i="69"/>
  <c r="AS198" i="75"/>
  <c r="AS197" i="75"/>
  <c r="AS191" i="75"/>
  <c r="AS198" i="74"/>
  <c r="AS197" i="74"/>
  <c r="AS191" i="74"/>
  <c r="AS198" i="73"/>
  <c r="AS197" i="73"/>
  <c r="AS191" i="73"/>
  <c r="AS198" i="72"/>
  <c r="AS197" i="72"/>
  <c r="AS191" i="72"/>
  <c r="AT198" i="71"/>
  <c r="AT191" i="71"/>
  <c r="AT197" i="71"/>
  <c r="AS198" i="70"/>
  <c r="AS197" i="70"/>
  <c r="AS191" i="70"/>
  <c r="AS198" i="69"/>
  <c r="AS197" i="69"/>
  <c r="AS191" i="69"/>
  <c r="AS197" i="68"/>
  <c r="AS198" i="68"/>
  <c r="AS197" i="67"/>
  <c r="AS198" i="67"/>
  <c r="AS191" i="67"/>
  <c r="AZ195" i="75" l="1"/>
  <c r="AY195" i="74"/>
  <c r="AZ195" i="73"/>
  <c r="AY195" i="72"/>
  <c r="AY195" i="71"/>
  <c r="AZ195" i="70"/>
  <c r="AY195" i="69"/>
  <c r="AT198" i="75"/>
  <c r="AT197" i="75"/>
  <c r="AT191" i="75"/>
  <c r="AT197" i="74"/>
  <c r="AT198" i="74"/>
  <c r="AT191" i="74"/>
  <c r="AT197" i="73"/>
  <c r="AT191" i="73"/>
  <c r="AT198" i="73"/>
  <c r="AT198" i="72"/>
  <c r="AT197" i="72"/>
  <c r="AT191" i="72"/>
  <c r="AU198" i="71"/>
  <c r="AU197" i="71"/>
  <c r="AU191" i="71"/>
  <c r="AT197" i="70"/>
  <c r="AT191" i="70"/>
  <c r="AT198" i="70"/>
  <c r="AT198" i="69"/>
  <c r="AT197" i="69"/>
  <c r="AT191" i="69"/>
  <c r="AT198" i="68"/>
  <c r="AT197" i="68"/>
  <c r="AT191" i="67"/>
  <c r="AT197" i="67"/>
  <c r="AT198" i="67"/>
  <c r="BA195" i="75" l="1"/>
  <c r="AZ195" i="74"/>
  <c r="BA195" i="73"/>
  <c r="AZ195" i="72"/>
  <c r="AZ195" i="71"/>
  <c r="BA195" i="70"/>
  <c r="AZ195" i="69"/>
  <c r="AU197" i="75"/>
  <c r="AU198" i="75"/>
  <c r="AU191" i="75"/>
  <c r="AU197" i="74"/>
  <c r="AU191" i="74"/>
  <c r="AU198" i="74"/>
  <c r="AU197" i="73"/>
  <c r="AU191" i="73"/>
  <c r="AU198" i="73"/>
  <c r="AU198" i="72"/>
  <c r="AU197" i="72"/>
  <c r="AU191" i="72"/>
  <c r="AV197" i="71"/>
  <c r="AV191" i="71"/>
  <c r="AV198" i="71"/>
  <c r="AU197" i="70"/>
  <c r="AU191" i="70"/>
  <c r="AU198" i="70"/>
  <c r="AU197" i="69"/>
  <c r="AU198" i="69"/>
  <c r="AU191" i="69"/>
  <c r="AU198" i="68"/>
  <c r="AU197" i="68"/>
  <c r="AU191" i="67"/>
  <c r="AU197" i="67"/>
  <c r="AU198" i="67"/>
  <c r="BB195" i="75" l="1"/>
  <c r="BA195" i="74"/>
  <c r="BB195" i="73"/>
  <c r="BA195" i="72"/>
  <c r="BA195" i="71"/>
  <c r="BB195" i="70"/>
  <c r="BA195" i="69"/>
  <c r="AV197" i="75"/>
  <c r="AV198" i="75"/>
  <c r="AV191" i="75"/>
  <c r="AV191" i="74"/>
  <c r="AV197" i="74"/>
  <c r="AV198" i="74"/>
  <c r="AV191" i="73"/>
  <c r="AV198" i="73"/>
  <c r="AV197" i="73"/>
  <c r="AV198" i="72"/>
  <c r="AV197" i="72"/>
  <c r="AV191" i="72"/>
  <c r="AW197" i="71"/>
  <c r="AW191" i="71"/>
  <c r="AW198" i="71"/>
  <c r="AV191" i="70"/>
  <c r="AV197" i="70"/>
  <c r="AV198" i="70"/>
  <c r="AV197" i="69"/>
  <c r="AV198" i="69"/>
  <c r="AV191" i="69"/>
  <c r="AV197" i="68"/>
  <c r="AV198" i="68"/>
  <c r="AV198" i="67"/>
  <c r="AV197" i="67"/>
  <c r="AV191" i="67"/>
  <c r="BB195" i="74" l="1"/>
  <c r="BB195" i="72"/>
  <c r="BB195" i="71"/>
  <c r="BB195" i="69"/>
  <c r="AW198" i="75"/>
  <c r="AW197" i="75"/>
  <c r="AW191" i="75"/>
  <c r="AW191" i="74"/>
  <c r="AW198" i="74"/>
  <c r="AW197" i="74"/>
  <c r="AW191" i="73"/>
  <c r="AW198" i="73"/>
  <c r="AW197" i="73"/>
  <c r="AW198" i="72"/>
  <c r="AW197" i="72"/>
  <c r="AW191" i="72"/>
  <c r="AX198" i="71"/>
  <c r="AX197" i="71"/>
  <c r="AX191" i="71"/>
  <c r="AW191" i="70"/>
  <c r="AW198" i="70"/>
  <c r="AW197" i="70"/>
  <c r="AW198" i="69"/>
  <c r="AW197" i="69"/>
  <c r="AW191" i="69"/>
  <c r="AW198" i="68"/>
  <c r="AW197" i="68"/>
  <c r="AW191" i="67"/>
  <c r="AW198" i="67"/>
  <c r="AW197" i="67"/>
  <c r="AX198" i="75" l="1"/>
  <c r="AX197" i="75"/>
  <c r="AX191" i="75"/>
  <c r="AX191" i="74"/>
  <c r="AX198" i="74"/>
  <c r="AX197" i="74"/>
  <c r="AX191" i="73"/>
  <c r="AX198" i="73"/>
  <c r="AX197" i="73"/>
  <c r="AX198" i="72"/>
  <c r="AX197" i="72"/>
  <c r="AX191" i="72"/>
  <c r="AY191" i="71"/>
  <c r="AY198" i="71"/>
  <c r="AY197" i="71"/>
  <c r="AX191" i="70"/>
  <c r="AX198" i="70"/>
  <c r="AX197" i="70"/>
  <c r="AX198" i="69"/>
  <c r="AX197" i="69"/>
  <c r="AX191" i="69"/>
  <c r="AX198" i="68"/>
  <c r="AX197" i="68"/>
  <c r="AX197" i="67"/>
  <c r="AX191" i="67"/>
  <c r="AX198" i="67"/>
  <c r="AY198" i="75" l="1"/>
  <c r="AY197" i="75"/>
  <c r="AY191" i="75"/>
  <c r="AY191" i="74"/>
  <c r="AY198" i="74"/>
  <c r="AY197" i="74"/>
  <c r="AY191" i="73"/>
  <c r="AY198" i="73"/>
  <c r="AY197" i="73"/>
  <c r="AY197" i="72"/>
  <c r="AY191" i="72"/>
  <c r="AY198" i="72"/>
  <c r="AZ191" i="71"/>
  <c r="AZ197" i="71"/>
  <c r="AZ198" i="71"/>
  <c r="AY191" i="70"/>
  <c r="AY198" i="70"/>
  <c r="AY197" i="70"/>
  <c r="AY198" i="69"/>
  <c r="AY197" i="69"/>
  <c r="AY191" i="69"/>
  <c r="AY197" i="68"/>
  <c r="AY198" i="68"/>
  <c r="AY198" i="67"/>
  <c r="AY197" i="67"/>
  <c r="AY191" i="67"/>
  <c r="AZ198" i="75" l="1"/>
  <c r="AZ197" i="75"/>
  <c r="AZ191" i="75"/>
  <c r="AZ191" i="74"/>
  <c r="AZ198" i="74"/>
  <c r="AZ197" i="74"/>
  <c r="AZ198" i="73"/>
  <c r="AZ197" i="73"/>
  <c r="AZ191" i="73"/>
  <c r="AZ197" i="72"/>
  <c r="AZ191" i="72"/>
  <c r="AZ198" i="72"/>
  <c r="BA191" i="71"/>
  <c r="BA198" i="71"/>
  <c r="BA197" i="71"/>
  <c r="AZ198" i="70"/>
  <c r="AZ197" i="70"/>
  <c r="AZ191" i="70"/>
  <c r="AZ198" i="69"/>
  <c r="AZ197" i="69"/>
  <c r="AZ191" i="69"/>
  <c r="AZ197" i="68"/>
  <c r="AZ198" i="68"/>
  <c r="AZ191" i="67"/>
  <c r="AZ198" i="67"/>
  <c r="AZ197" i="67"/>
  <c r="BA198" i="75" l="1"/>
  <c r="BA197" i="75"/>
  <c r="BA191" i="75"/>
  <c r="BA198" i="74"/>
  <c r="BA197" i="74"/>
  <c r="BA191" i="74"/>
  <c r="BA198" i="73"/>
  <c r="BA197" i="73"/>
  <c r="BA191" i="73"/>
  <c r="BA198" i="72"/>
  <c r="BA197" i="72"/>
  <c r="BA191" i="72"/>
  <c r="BB198" i="71"/>
  <c r="BB191" i="71"/>
  <c r="BB197" i="71"/>
  <c r="BA198" i="70"/>
  <c r="BA197" i="70"/>
  <c r="BA191" i="70"/>
  <c r="BA198" i="69"/>
  <c r="BA197" i="69"/>
  <c r="BA191" i="69"/>
  <c r="BA198" i="68"/>
  <c r="BA197" i="68"/>
  <c r="BA197" i="67"/>
  <c r="BA198" i="67"/>
  <c r="BA191" i="67"/>
  <c r="BB198" i="75" l="1"/>
  <c r="BB197" i="75"/>
  <c r="BB191" i="75"/>
  <c r="BB198" i="74"/>
  <c r="BB197" i="74"/>
  <c r="BB191" i="74"/>
  <c r="BB197" i="73"/>
  <c r="BB198" i="73"/>
  <c r="BB191" i="73"/>
  <c r="BB198" i="72"/>
  <c r="BB197" i="72"/>
  <c r="BB191" i="72"/>
  <c r="BB197" i="70"/>
  <c r="BB191" i="70"/>
  <c r="BB198" i="70"/>
  <c r="BB198" i="69"/>
  <c r="BB197" i="69"/>
  <c r="BB191" i="69"/>
  <c r="BB198" i="68"/>
  <c r="BB197" i="68"/>
  <c r="BB191" i="67"/>
  <c r="BB198" i="67"/>
  <c r="BB197" i="67"/>
  <c r="BI40" i="81" l="1"/>
  <c r="BI39" i="81" s="1"/>
  <c r="V33" i="81"/>
  <c r="W33" i="81"/>
  <c r="X33" i="81"/>
  <c r="Y33" i="81"/>
  <c r="Z33" i="81"/>
  <c r="AA33" i="81"/>
  <c r="AB33" i="81"/>
  <c r="B27" i="81" l="1"/>
  <c r="BB77" i="73" s="1"/>
  <c r="E128" i="75"/>
  <c r="BA77" i="75"/>
  <c r="AZ77" i="75"/>
  <c r="BB71" i="75"/>
  <c r="BA71" i="75"/>
  <c r="AZ71" i="75"/>
  <c r="AY71" i="75"/>
  <c r="AX71" i="75"/>
  <c r="AW71" i="75"/>
  <c r="AV71" i="75"/>
  <c r="AU71" i="75"/>
  <c r="AT71" i="75"/>
  <c r="AS71" i="75"/>
  <c r="AR71" i="75"/>
  <c r="AQ71" i="75"/>
  <c r="AP71" i="75"/>
  <c r="AO71" i="75"/>
  <c r="AN71" i="75"/>
  <c r="AM71" i="75"/>
  <c r="AL71" i="75"/>
  <c r="AK71" i="75"/>
  <c r="AJ71" i="75"/>
  <c r="AI71" i="75"/>
  <c r="AH71" i="75"/>
  <c r="AG71" i="75"/>
  <c r="AF71" i="75"/>
  <c r="AE71" i="75"/>
  <c r="AD71" i="75"/>
  <c r="AC71" i="75"/>
  <c r="AB71" i="75"/>
  <c r="AA71" i="75"/>
  <c r="Z71" i="75"/>
  <c r="Y71" i="75"/>
  <c r="X71" i="75"/>
  <c r="W71" i="75"/>
  <c r="V71" i="75"/>
  <c r="U71" i="75"/>
  <c r="T71" i="75"/>
  <c r="S71" i="75"/>
  <c r="R71" i="75"/>
  <c r="Q71" i="75"/>
  <c r="P71" i="75"/>
  <c r="O71" i="75"/>
  <c r="N71" i="75"/>
  <c r="M71" i="75"/>
  <c r="L71" i="75"/>
  <c r="K71" i="75"/>
  <c r="J71" i="75"/>
  <c r="I71" i="75"/>
  <c r="H71" i="75"/>
  <c r="G71" i="75"/>
  <c r="F71" i="75"/>
  <c r="E71" i="75"/>
  <c r="BB64" i="75"/>
  <c r="BA64" i="75"/>
  <c r="AZ64" i="75"/>
  <c r="AY64" i="75"/>
  <c r="AX64" i="75"/>
  <c r="AW64" i="75"/>
  <c r="AV64" i="75"/>
  <c r="AU64" i="75"/>
  <c r="AT64" i="75"/>
  <c r="AS64" i="75"/>
  <c r="AR64" i="75"/>
  <c r="AQ64" i="75"/>
  <c r="AP64" i="75"/>
  <c r="AO64" i="75"/>
  <c r="AN64" i="75"/>
  <c r="AM64" i="75"/>
  <c r="AL64" i="75"/>
  <c r="AK64" i="75"/>
  <c r="AJ64" i="75"/>
  <c r="AI64" i="75"/>
  <c r="AH64" i="75"/>
  <c r="AG64" i="75"/>
  <c r="AF64" i="75"/>
  <c r="AE64" i="75"/>
  <c r="AD64" i="75"/>
  <c r="AC64" i="75"/>
  <c r="AB64" i="75"/>
  <c r="AA64" i="75"/>
  <c r="Z64" i="75"/>
  <c r="Y64" i="75"/>
  <c r="X64" i="75"/>
  <c r="W64" i="75"/>
  <c r="V64" i="75"/>
  <c r="U64" i="75"/>
  <c r="T64" i="75"/>
  <c r="S64" i="75"/>
  <c r="R64" i="75"/>
  <c r="Q64" i="75"/>
  <c r="P64" i="75"/>
  <c r="O64" i="75"/>
  <c r="N64" i="75"/>
  <c r="M64" i="75"/>
  <c r="L64" i="75"/>
  <c r="K64" i="75"/>
  <c r="J64" i="75"/>
  <c r="I64" i="75"/>
  <c r="H64" i="75"/>
  <c r="G64" i="75"/>
  <c r="F64" i="75"/>
  <c r="E64" i="75"/>
  <c r="B26" i="75" s="1"/>
  <c r="E128" i="74"/>
  <c r="BB71" i="74"/>
  <c r="BA71" i="74"/>
  <c r="AZ71" i="74"/>
  <c r="AY71" i="74"/>
  <c r="AX71" i="74"/>
  <c r="AW71" i="74"/>
  <c r="AV71" i="74"/>
  <c r="AU71" i="74"/>
  <c r="AT71" i="74"/>
  <c r="AS71" i="74"/>
  <c r="AR71" i="74"/>
  <c r="AQ71" i="74"/>
  <c r="AP71" i="74"/>
  <c r="AO71" i="74"/>
  <c r="AN71" i="74"/>
  <c r="AM71" i="74"/>
  <c r="AL71" i="74"/>
  <c r="AK71" i="74"/>
  <c r="AJ71" i="74"/>
  <c r="AI71" i="74"/>
  <c r="AH71" i="74"/>
  <c r="AG71" i="74"/>
  <c r="AF71" i="74"/>
  <c r="AE71" i="74"/>
  <c r="AD71" i="74"/>
  <c r="AC71" i="74"/>
  <c r="AB71" i="74"/>
  <c r="AA71" i="74"/>
  <c r="Z71" i="74"/>
  <c r="Y71" i="74"/>
  <c r="X71" i="74"/>
  <c r="W71" i="74"/>
  <c r="V71" i="74"/>
  <c r="U71" i="74"/>
  <c r="T71" i="74"/>
  <c r="S71" i="74"/>
  <c r="R71" i="74"/>
  <c r="Q71" i="74"/>
  <c r="P71" i="74"/>
  <c r="O71" i="74"/>
  <c r="N71" i="74"/>
  <c r="M71" i="74"/>
  <c r="L71" i="74"/>
  <c r="K71" i="74"/>
  <c r="J71" i="74"/>
  <c r="I71" i="74"/>
  <c r="H71" i="74"/>
  <c r="G71" i="74"/>
  <c r="F71" i="74"/>
  <c r="E71" i="74"/>
  <c r="BB64" i="74"/>
  <c r="BA64" i="74"/>
  <c r="AZ64" i="74"/>
  <c r="AY64" i="74"/>
  <c r="AX64" i="74"/>
  <c r="AW64" i="74"/>
  <c r="AV64" i="74"/>
  <c r="AU64" i="74"/>
  <c r="AT64" i="74"/>
  <c r="AS64" i="74"/>
  <c r="AR64" i="74"/>
  <c r="AQ64" i="74"/>
  <c r="AP64" i="74"/>
  <c r="AO64" i="74"/>
  <c r="AN64" i="74"/>
  <c r="AM64" i="74"/>
  <c r="AL64" i="74"/>
  <c r="AK64" i="74"/>
  <c r="AJ64" i="74"/>
  <c r="AI64" i="74"/>
  <c r="AH64" i="74"/>
  <c r="AG64" i="74"/>
  <c r="AF64" i="74"/>
  <c r="AE64" i="74"/>
  <c r="AD64" i="74"/>
  <c r="AC64" i="74"/>
  <c r="AB64" i="74"/>
  <c r="AA64" i="74"/>
  <c r="Z64" i="74"/>
  <c r="Y64" i="74"/>
  <c r="X64" i="74"/>
  <c r="W64" i="74"/>
  <c r="V64" i="74"/>
  <c r="U64" i="74"/>
  <c r="T64" i="74"/>
  <c r="S64" i="74"/>
  <c r="R64" i="74"/>
  <c r="Q64" i="74"/>
  <c r="P64" i="74"/>
  <c r="O64" i="74"/>
  <c r="N64" i="74"/>
  <c r="M64" i="74"/>
  <c r="L64" i="74"/>
  <c r="K64" i="74"/>
  <c r="J64" i="74"/>
  <c r="I64" i="74"/>
  <c r="H64" i="74"/>
  <c r="G64" i="74"/>
  <c r="F64" i="74"/>
  <c r="E64" i="74"/>
  <c r="E26" i="74"/>
  <c r="E128" i="73"/>
  <c r="AZ77" i="73"/>
  <c r="BB71" i="73"/>
  <c r="BA71" i="73"/>
  <c r="AZ71" i="73"/>
  <c r="AY71" i="73"/>
  <c r="AX71" i="73"/>
  <c r="AW71" i="73"/>
  <c r="AV71" i="73"/>
  <c r="AU71" i="73"/>
  <c r="AT71" i="73"/>
  <c r="AS71" i="73"/>
  <c r="AR71" i="73"/>
  <c r="AQ71" i="73"/>
  <c r="AP71" i="73"/>
  <c r="AO71" i="73"/>
  <c r="AN71" i="73"/>
  <c r="AM71" i="73"/>
  <c r="AL71" i="73"/>
  <c r="AK71" i="73"/>
  <c r="AJ71" i="73"/>
  <c r="AI71" i="73"/>
  <c r="AH71" i="73"/>
  <c r="AG71" i="73"/>
  <c r="AF71" i="73"/>
  <c r="AE71" i="73"/>
  <c r="AD71" i="73"/>
  <c r="AC71" i="73"/>
  <c r="AB71" i="73"/>
  <c r="AA71" i="73"/>
  <c r="Z71" i="73"/>
  <c r="Y71" i="73"/>
  <c r="X71" i="73"/>
  <c r="W71" i="73"/>
  <c r="V71" i="73"/>
  <c r="U71" i="73"/>
  <c r="T71" i="73"/>
  <c r="S71" i="73"/>
  <c r="R71" i="73"/>
  <c r="Q71" i="73"/>
  <c r="P71" i="73"/>
  <c r="O71" i="73"/>
  <c r="N71" i="73"/>
  <c r="M71" i="73"/>
  <c r="L71" i="73"/>
  <c r="K71" i="73"/>
  <c r="J71" i="73"/>
  <c r="I71" i="73"/>
  <c r="H71" i="73"/>
  <c r="G71" i="73"/>
  <c r="F71" i="73"/>
  <c r="E71" i="73"/>
  <c r="BB64" i="73"/>
  <c r="BA64" i="73"/>
  <c r="AZ64" i="73"/>
  <c r="AY64" i="73"/>
  <c r="AX64" i="73"/>
  <c r="AW64" i="73"/>
  <c r="AV64" i="73"/>
  <c r="AU64" i="73"/>
  <c r="AT64" i="73"/>
  <c r="AS64" i="73"/>
  <c r="AR64" i="73"/>
  <c r="AQ64" i="73"/>
  <c r="AP64" i="73"/>
  <c r="AO64" i="73"/>
  <c r="AN64" i="73"/>
  <c r="AM64" i="73"/>
  <c r="AL64" i="73"/>
  <c r="AK64" i="73"/>
  <c r="AJ64" i="73"/>
  <c r="AI64" i="73"/>
  <c r="AH64" i="73"/>
  <c r="AG64" i="73"/>
  <c r="AF64" i="73"/>
  <c r="AE64" i="73"/>
  <c r="AD64" i="73"/>
  <c r="AC64" i="73"/>
  <c r="AB64" i="73"/>
  <c r="AA64" i="73"/>
  <c r="Z64" i="73"/>
  <c r="Y64" i="73"/>
  <c r="X64" i="73"/>
  <c r="W64" i="73"/>
  <c r="V64" i="73"/>
  <c r="U64" i="73"/>
  <c r="T64" i="73"/>
  <c r="S64" i="73"/>
  <c r="R64" i="73"/>
  <c r="Q64" i="73"/>
  <c r="P64" i="73"/>
  <c r="O64" i="73"/>
  <c r="N64" i="73"/>
  <c r="M64" i="73"/>
  <c r="L64" i="73"/>
  <c r="K64" i="73"/>
  <c r="J64" i="73"/>
  <c r="I64" i="73"/>
  <c r="H64" i="73"/>
  <c r="G64" i="73"/>
  <c r="F64" i="73"/>
  <c r="E64" i="73"/>
  <c r="E128" i="72"/>
  <c r="BB77" i="72"/>
  <c r="BA77" i="72"/>
  <c r="AZ77" i="72"/>
  <c r="BB71" i="72"/>
  <c r="BA71" i="72"/>
  <c r="AZ71" i="72"/>
  <c r="AY71" i="72"/>
  <c r="AX71" i="72"/>
  <c r="AW71" i="72"/>
  <c r="AV71" i="72"/>
  <c r="AU71" i="72"/>
  <c r="AT71" i="72"/>
  <c r="AS71" i="72"/>
  <c r="AR71" i="72"/>
  <c r="AQ71" i="72"/>
  <c r="AP71" i="72"/>
  <c r="AO71" i="72"/>
  <c r="AN71" i="72"/>
  <c r="AM71" i="72"/>
  <c r="AL71" i="72"/>
  <c r="AK71" i="72"/>
  <c r="AJ71" i="72"/>
  <c r="AI71" i="72"/>
  <c r="AH71" i="72"/>
  <c r="AG71" i="72"/>
  <c r="AF71" i="72"/>
  <c r="AE71" i="72"/>
  <c r="AD71" i="72"/>
  <c r="AC71" i="72"/>
  <c r="AB71" i="72"/>
  <c r="AA71" i="72"/>
  <c r="Z71" i="72"/>
  <c r="Y71" i="72"/>
  <c r="X71" i="72"/>
  <c r="W71" i="72"/>
  <c r="V71" i="72"/>
  <c r="U71" i="72"/>
  <c r="T71" i="72"/>
  <c r="S71" i="72"/>
  <c r="R71" i="72"/>
  <c r="Q71" i="72"/>
  <c r="P71" i="72"/>
  <c r="O71" i="72"/>
  <c r="N71" i="72"/>
  <c r="M71" i="72"/>
  <c r="L71" i="72"/>
  <c r="K71" i="72"/>
  <c r="J71" i="72"/>
  <c r="I71" i="72"/>
  <c r="H71" i="72"/>
  <c r="G71" i="72"/>
  <c r="F71" i="72"/>
  <c r="E71" i="72"/>
  <c r="BB64" i="72"/>
  <c r="BA64" i="72"/>
  <c r="AZ64" i="72"/>
  <c r="AY64" i="72"/>
  <c r="AX64" i="72"/>
  <c r="AW64" i="72"/>
  <c r="AV64" i="72"/>
  <c r="AU64" i="72"/>
  <c r="AT64" i="72"/>
  <c r="AS64" i="72"/>
  <c r="AR64" i="72"/>
  <c r="AQ64" i="72"/>
  <c r="AP64" i="72"/>
  <c r="AO64" i="72"/>
  <c r="AN64" i="72"/>
  <c r="AM64" i="72"/>
  <c r="AL64" i="72"/>
  <c r="AK64" i="72"/>
  <c r="AJ64" i="72"/>
  <c r="AI64" i="72"/>
  <c r="AH64" i="72"/>
  <c r="AG64" i="72"/>
  <c r="AF64" i="72"/>
  <c r="AE64" i="72"/>
  <c r="AD64" i="72"/>
  <c r="AC64" i="72"/>
  <c r="AB64" i="72"/>
  <c r="AA64" i="72"/>
  <c r="Z64" i="72"/>
  <c r="Y64" i="72"/>
  <c r="X64" i="72"/>
  <c r="W64" i="72"/>
  <c r="V64" i="72"/>
  <c r="U64" i="72"/>
  <c r="T64" i="72"/>
  <c r="S64" i="72"/>
  <c r="R64" i="72"/>
  <c r="Q64" i="72"/>
  <c r="P64" i="72"/>
  <c r="O64" i="72"/>
  <c r="N64" i="72"/>
  <c r="M64" i="72"/>
  <c r="L64" i="72"/>
  <c r="K64" i="72"/>
  <c r="J64" i="72"/>
  <c r="I64" i="72"/>
  <c r="H64" i="72"/>
  <c r="G64" i="72"/>
  <c r="F64" i="72"/>
  <c r="E64" i="72"/>
  <c r="B26" i="72"/>
  <c r="E128" i="71"/>
  <c r="BB77" i="71"/>
  <c r="BB134" i="71" s="1"/>
  <c r="BA77" i="71"/>
  <c r="BA134" i="71" s="1"/>
  <c r="AZ77" i="71"/>
  <c r="AZ134" i="71" s="1"/>
  <c r="BB71" i="71"/>
  <c r="BA71" i="71"/>
  <c r="AZ71" i="71"/>
  <c r="AY71" i="71"/>
  <c r="AX71" i="71"/>
  <c r="AW71" i="71"/>
  <c r="AV71" i="71"/>
  <c r="AU71" i="71"/>
  <c r="AT71" i="71"/>
  <c r="AS71" i="71"/>
  <c r="AR71" i="71"/>
  <c r="AQ71" i="71"/>
  <c r="AP71" i="71"/>
  <c r="AO71" i="71"/>
  <c r="AN71" i="71"/>
  <c r="AM71" i="71"/>
  <c r="AL71" i="71"/>
  <c r="AK71" i="71"/>
  <c r="AJ71" i="71"/>
  <c r="AI71" i="71"/>
  <c r="AH71" i="71"/>
  <c r="AG71" i="71"/>
  <c r="AF71" i="71"/>
  <c r="AE71" i="71"/>
  <c r="AD71" i="71"/>
  <c r="AC71" i="71"/>
  <c r="AB71" i="71"/>
  <c r="AA71" i="71"/>
  <c r="Z71" i="71"/>
  <c r="Y71" i="71"/>
  <c r="X71" i="71"/>
  <c r="W71" i="71"/>
  <c r="V71" i="71"/>
  <c r="U71" i="71"/>
  <c r="T71" i="71"/>
  <c r="S71" i="71"/>
  <c r="R71" i="71"/>
  <c r="Q71" i="71"/>
  <c r="P71" i="71"/>
  <c r="O71" i="71"/>
  <c r="N71" i="71"/>
  <c r="M71" i="71"/>
  <c r="L71" i="71"/>
  <c r="K71" i="71"/>
  <c r="J71" i="71"/>
  <c r="I71" i="71"/>
  <c r="H71" i="71"/>
  <c r="G71" i="71"/>
  <c r="F71" i="71"/>
  <c r="E71" i="71"/>
  <c r="BB64" i="71"/>
  <c r="BA64" i="71"/>
  <c r="AZ64" i="71"/>
  <c r="AY64" i="71"/>
  <c r="AX64" i="71"/>
  <c r="AW64" i="71"/>
  <c r="AV64" i="71"/>
  <c r="AU64" i="71"/>
  <c r="AT64" i="71"/>
  <c r="AS64" i="71"/>
  <c r="AR64" i="71"/>
  <c r="AQ64" i="71"/>
  <c r="AP64" i="71"/>
  <c r="AO64" i="71"/>
  <c r="AN64" i="71"/>
  <c r="AM64" i="71"/>
  <c r="AL64" i="71"/>
  <c r="AK64" i="71"/>
  <c r="AJ64" i="71"/>
  <c r="AI64" i="71"/>
  <c r="AH64" i="71"/>
  <c r="AG64" i="71"/>
  <c r="AF64" i="71"/>
  <c r="AE64" i="71"/>
  <c r="AD64" i="71"/>
  <c r="AC64" i="71"/>
  <c r="AB64" i="71"/>
  <c r="AA64" i="71"/>
  <c r="Z64" i="71"/>
  <c r="Y64" i="71"/>
  <c r="X64" i="71"/>
  <c r="W64" i="71"/>
  <c r="V64" i="71"/>
  <c r="U64" i="71"/>
  <c r="T64" i="71"/>
  <c r="S64" i="71"/>
  <c r="R64" i="71"/>
  <c r="Q64" i="71"/>
  <c r="P64" i="71"/>
  <c r="O64" i="71"/>
  <c r="N64" i="71"/>
  <c r="M64" i="71"/>
  <c r="L64" i="71"/>
  <c r="K64" i="71"/>
  <c r="J64" i="71"/>
  <c r="I64" i="71"/>
  <c r="H64" i="71"/>
  <c r="G64" i="71"/>
  <c r="F64" i="71"/>
  <c r="E64" i="71"/>
  <c r="E128" i="70"/>
  <c r="BB77" i="70"/>
  <c r="BA77" i="70"/>
  <c r="AZ77" i="70"/>
  <c r="BB71" i="70"/>
  <c r="BA71" i="70"/>
  <c r="AZ71" i="70"/>
  <c r="AY71" i="70"/>
  <c r="AX71" i="70"/>
  <c r="AW71" i="70"/>
  <c r="AV71" i="70"/>
  <c r="AU71" i="70"/>
  <c r="AT71" i="70"/>
  <c r="AS71" i="70"/>
  <c r="AR71" i="70"/>
  <c r="AQ71" i="70"/>
  <c r="AP71" i="70"/>
  <c r="AO71" i="70"/>
  <c r="AN71" i="70"/>
  <c r="AM71" i="70"/>
  <c r="AL71" i="70"/>
  <c r="AK71" i="70"/>
  <c r="AJ71" i="70"/>
  <c r="AI71" i="70"/>
  <c r="AH71" i="70"/>
  <c r="AG71" i="70"/>
  <c r="AF71" i="70"/>
  <c r="AE71" i="70"/>
  <c r="AD71" i="70"/>
  <c r="AC71" i="70"/>
  <c r="AB71" i="70"/>
  <c r="AA71" i="70"/>
  <c r="Z71" i="70"/>
  <c r="Y71" i="70"/>
  <c r="X71" i="70"/>
  <c r="W71" i="70"/>
  <c r="V71" i="70"/>
  <c r="U71" i="70"/>
  <c r="T71" i="70"/>
  <c r="S71" i="70"/>
  <c r="R71" i="70"/>
  <c r="Q71" i="70"/>
  <c r="P71" i="70"/>
  <c r="O71" i="70"/>
  <c r="N71" i="70"/>
  <c r="M71" i="70"/>
  <c r="L71" i="70"/>
  <c r="K71" i="70"/>
  <c r="J71" i="70"/>
  <c r="I71" i="70"/>
  <c r="H71" i="70"/>
  <c r="G71" i="70"/>
  <c r="F71" i="70"/>
  <c r="E71" i="70"/>
  <c r="BB64" i="70"/>
  <c r="BA64" i="70"/>
  <c r="AZ64" i="70"/>
  <c r="AY64" i="70"/>
  <c r="AX64" i="70"/>
  <c r="AW64" i="70"/>
  <c r="AV64" i="70"/>
  <c r="AU64" i="70"/>
  <c r="AT64" i="70"/>
  <c r="AS64" i="70"/>
  <c r="AR64" i="70"/>
  <c r="AQ64" i="70"/>
  <c r="AP64" i="70"/>
  <c r="AO64" i="70"/>
  <c r="AN64" i="70"/>
  <c r="AM64" i="70"/>
  <c r="AL64" i="70"/>
  <c r="AK64" i="70"/>
  <c r="AJ64" i="70"/>
  <c r="AI64" i="70"/>
  <c r="AH64" i="70"/>
  <c r="AG64" i="70"/>
  <c r="AF64" i="70"/>
  <c r="AE64" i="70"/>
  <c r="AD64" i="70"/>
  <c r="AC64" i="70"/>
  <c r="AB64" i="70"/>
  <c r="AA64" i="70"/>
  <c r="Z64" i="70"/>
  <c r="Y64" i="70"/>
  <c r="X64" i="70"/>
  <c r="W64" i="70"/>
  <c r="V64" i="70"/>
  <c r="U64" i="70"/>
  <c r="T64" i="70"/>
  <c r="S64" i="70"/>
  <c r="R64" i="70"/>
  <c r="Q64" i="70"/>
  <c r="P64" i="70"/>
  <c r="O64" i="70"/>
  <c r="N64" i="70"/>
  <c r="M64" i="70"/>
  <c r="L64" i="70"/>
  <c r="K64" i="70"/>
  <c r="J64" i="70"/>
  <c r="I64" i="70"/>
  <c r="H64" i="70"/>
  <c r="E26" i="70" s="1"/>
  <c r="G64" i="70"/>
  <c r="F64" i="70"/>
  <c r="E64" i="70"/>
  <c r="B26" i="70" s="1"/>
  <c r="F26" i="70"/>
  <c r="E128" i="69"/>
  <c r="BB77" i="69"/>
  <c r="BA77" i="69"/>
  <c r="AZ77" i="69"/>
  <c r="BB71" i="69"/>
  <c r="BA71" i="69"/>
  <c r="AZ71" i="69"/>
  <c r="AY71" i="69"/>
  <c r="AX71" i="69"/>
  <c r="AW71" i="69"/>
  <c r="AV71" i="69"/>
  <c r="AU71" i="69"/>
  <c r="AT71" i="69"/>
  <c r="AS71" i="69"/>
  <c r="AR71" i="69"/>
  <c r="AQ71" i="69"/>
  <c r="AP71" i="69"/>
  <c r="AO71" i="69"/>
  <c r="AN71" i="69"/>
  <c r="AM71" i="69"/>
  <c r="AL71" i="69"/>
  <c r="AK71" i="69"/>
  <c r="AJ71" i="69"/>
  <c r="AI71" i="69"/>
  <c r="AH71" i="69"/>
  <c r="AG71" i="69"/>
  <c r="AF71" i="69"/>
  <c r="AE71" i="69"/>
  <c r="AD71" i="69"/>
  <c r="AC71" i="69"/>
  <c r="AB71" i="69"/>
  <c r="AA71" i="69"/>
  <c r="Z71" i="69"/>
  <c r="Y71" i="69"/>
  <c r="X71" i="69"/>
  <c r="W71" i="69"/>
  <c r="V71" i="69"/>
  <c r="U71" i="69"/>
  <c r="T71" i="69"/>
  <c r="S71" i="69"/>
  <c r="R71" i="69"/>
  <c r="Q71" i="69"/>
  <c r="P71" i="69"/>
  <c r="O71" i="69"/>
  <c r="N71" i="69"/>
  <c r="M71" i="69"/>
  <c r="L71" i="69"/>
  <c r="K71" i="69"/>
  <c r="J71" i="69"/>
  <c r="I71" i="69"/>
  <c r="H71" i="69"/>
  <c r="G71" i="69"/>
  <c r="F71" i="69"/>
  <c r="E71" i="69"/>
  <c r="BB64" i="69"/>
  <c r="BA64" i="69"/>
  <c r="AZ64" i="69"/>
  <c r="AY64" i="69"/>
  <c r="AX64" i="69"/>
  <c r="AW64" i="69"/>
  <c r="AV64" i="69"/>
  <c r="AU64" i="69"/>
  <c r="AT64" i="69"/>
  <c r="AS64" i="69"/>
  <c r="AR64" i="69"/>
  <c r="AQ64" i="69"/>
  <c r="AP64" i="69"/>
  <c r="AO64" i="69"/>
  <c r="AN64" i="69"/>
  <c r="AM64" i="69"/>
  <c r="AL64" i="69"/>
  <c r="AK64" i="69"/>
  <c r="AJ64" i="69"/>
  <c r="AI64" i="69"/>
  <c r="AH64" i="69"/>
  <c r="AG64" i="69"/>
  <c r="AF64" i="69"/>
  <c r="AE64" i="69"/>
  <c r="AD64" i="69"/>
  <c r="AC64" i="69"/>
  <c r="AB64" i="69"/>
  <c r="AA64" i="69"/>
  <c r="Z64" i="69"/>
  <c r="Y64" i="69"/>
  <c r="X64" i="69"/>
  <c r="W64" i="69"/>
  <c r="V64" i="69"/>
  <c r="U64" i="69"/>
  <c r="T64" i="69"/>
  <c r="S64" i="69"/>
  <c r="R64" i="69"/>
  <c r="Q64" i="69"/>
  <c r="P64" i="69"/>
  <c r="O64" i="69"/>
  <c r="N64" i="69"/>
  <c r="M64" i="69"/>
  <c r="L64" i="69"/>
  <c r="K64" i="69"/>
  <c r="J64" i="69"/>
  <c r="I64" i="69"/>
  <c r="H64" i="69"/>
  <c r="G64" i="69"/>
  <c r="F64" i="69"/>
  <c r="E64" i="69"/>
  <c r="E128" i="68"/>
  <c r="BB71" i="68"/>
  <c r="BB191" i="68" s="1"/>
  <c r="BA71" i="68"/>
  <c r="BA191" i="68" s="1"/>
  <c r="AZ71" i="68"/>
  <c r="AZ191" i="68" s="1"/>
  <c r="AY71" i="68"/>
  <c r="AY191" i="68" s="1"/>
  <c r="AX71" i="68"/>
  <c r="AX191" i="68" s="1"/>
  <c r="AW71" i="68"/>
  <c r="AW191" i="68" s="1"/>
  <c r="AV71" i="68"/>
  <c r="AV191" i="68" s="1"/>
  <c r="AU71" i="68"/>
  <c r="AU191" i="68" s="1"/>
  <c r="AT71" i="68"/>
  <c r="AT191" i="68" s="1"/>
  <c r="AS71" i="68"/>
  <c r="AS191" i="68" s="1"/>
  <c r="AR71" i="68"/>
  <c r="AR191" i="68" s="1"/>
  <c r="AQ71" i="68"/>
  <c r="AQ191" i="68" s="1"/>
  <c r="AP71" i="68"/>
  <c r="AP191" i="68" s="1"/>
  <c r="AO71" i="68"/>
  <c r="AO191" i="68" s="1"/>
  <c r="AN71" i="68"/>
  <c r="AN191" i="68" s="1"/>
  <c r="AM71" i="68"/>
  <c r="AM191" i="68" s="1"/>
  <c r="AL71" i="68"/>
  <c r="AL191" i="68" s="1"/>
  <c r="AK71" i="68"/>
  <c r="AK191" i="68" s="1"/>
  <c r="AJ71" i="68"/>
  <c r="AJ191" i="68" s="1"/>
  <c r="AI71" i="68"/>
  <c r="AI191" i="68" s="1"/>
  <c r="AH71" i="68"/>
  <c r="AH191" i="68" s="1"/>
  <c r="AG71" i="68"/>
  <c r="AG191" i="68" s="1"/>
  <c r="AF71" i="68"/>
  <c r="AF191" i="68" s="1"/>
  <c r="AE71" i="68"/>
  <c r="AE191" i="68" s="1"/>
  <c r="AD71" i="68"/>
  <c r="AD191" i="68" s="1"/>
  <c r="AC71" i="68"/>
  <c r="AC191" i="68" s="1"/>
  <c r="AB71" i="68"/>
  <c r="AB191" i="68" s="1"/>
  <c r="AA71" i="68"/>
  <c r="AA191" i="68" s="1"/>
  <c r="Z71" i="68"/>
  <c r="Z191" i="68" s="1"/>
  <c r="Y71" i="68"/>
  <c r="Y191" i="68" s="1"/>
  <c r="X71" i="68"/>
  <c r="X191" i="68" s="1"/>
  <c r="W71" i="68"/>
  <c r="W191" i="68" s="1"/>
  <c r="V71" i="68"/>
  <c r="V191" i="68" s="1"/>
  <c r="U71" i="68"/>
  <c r="U191" i="68" s="1"/>
  <c r="T71" i="68"/>
  <c r="T191" i="68" s="1"/>
  <c r="S71" i="68"/>
  <c r="S191" i="68" s="1"/>
  <c r="R71" i="68"/>
  <c r="R191" i="68" s="1"/>
  <c r="Q71" i="68"/>
  <c r="Q191" i="68" s="1"/>
  <c r="P71" i="68"/>
  <c r="P191" i="68" s="1"/>
  <c r="O71" i="68"/>
  <c r="O191" i="68" s="1"/>
  <c r="N71" i="68"/>
  <c r="N191" i="68" s="1"/>
  <c r="M71" i="68"/>
  <c r="M191" i="68" s="1"/>
  <c r="L71" i="68"/>
  <c r="L191" i="68" s="1"/>
  <c r="K71" i="68"/>
  <c r="K191" i="68" s="1"/>
  <c r="J71" i="68"/>
  <c r="J191" i="68" s="1"/>
  <c r="I71" i="68"/>
  <c r="I191" i="68" s="1"/>
  <c r="H71" i="68"/>
  <c r="H191" i="68" s="1"/>
  <c r="G71" i="68"/>
  <c r="G191" i="68" s="1"/>
  <c r="F71" i="68"/>
  <c r="F191" i="68" s="1"/>
  <c r="E71" i="68"/>
  <c r="E191" i="68" s="1"/>
  <c r="BB64" i="68"/>
  <c r="BB82" i="68" s="1"/>
  <c r="BB83" i="68" s="1"/>
  <c r="BA64" i="68"/>
  <c r="BA82" i="68" s="1"/>
  <c r="BA83" i="68" s="1"/>
  <c r="AZ64" i="68"/>
  <c r="AZ82" i="68" s="1"/>
  <c r="AZ83" i="68" s="1"/>
  <c r="AY64" i="68"/>
  <c r="AY82" i="68" s="1"/>
  <c r="AY83" i="68" s="1"/>
  <c r="AX64" i="68"/>
  <c r="AX82" i="68" s="1"/>
  <c r="AX83" i="68" s="1"/>
  <c r="AW64" i="68"/>
  <c r="AW82" i="68" s="1"/>
  <c r="AW83" i="68" s="1"/>
  <c r="AV64" i="68"/>
  <c r="AU64" i="68"/>
  <c r="AU82" i="68" s="1"/>
  <c r="AU83" i="68" s="1"/>
  <c r="AT64" i="68"/>
  <c r="AT82" i="68" s="1"/>
  <c r="AT83" i="68" s="1"/>
  <c r="AS64" i="68"/>
  <c r="AR64" i="68"/>
  <c r="AR82" i="68" s="1"/>
  <c r="AR83" i="68" s="1"/>
  <c r="AQ64" i="68"/>
  <c r="AQ82" i="68" s="1"/>
  <c r="AQ83" i="68" s="1"/>
  <c r="AP64" i="68"/>
  <c r="AP82" i="68" s="1"/>
  <c r="AP83" i="68" s="1"/>
  <c r="AO64" i="68"/>
  <c r="AO82" i="68" s="1"/>
  <c r="AO83" i="68" s="1"/>
  <c r="AN64" i="68"/>
  <c r="AN82" i="68" s="1"/>
  <c r="AN83" i="68" s="1"/>
  <c r="AM64" i="68"/>
  <c r="AM82" i="68" s="1"/>
  <c r="AM83" i="68" s="1"/>
  <c r="AL64" i="68"/>
  <c r="AL82" i="68" s="1"/>
  <c r="AL83" i="68" s="1"/>
  <c r="AK64" i="68"/>
  <c r="AK82" i="68" s="1"/>
  <c r="AK83" i="68" s="1"/>
  <c r="AJ64" i="68"/>
  <c r="AJ82" i="68" s="1"/>
  <c r="AJ83" i="68" s="1"/>
  <c r="AI64" i="68"/>
  <c r="AI82" i="68" s="1"/>
  <c r="AI83" i="68" s="1"/>
  <c r="AH64" i="68"/>
  <c r="AH82" i="68" s="1"/>
  <c r="AH83" i="68" s="1"/>
  <c r="AG64" i="68"/>
  <c r="AG82" i="68" s="1"/>
  <c r="AG83" i="68" s="1"/>
  <c r="AF64" i="68"/>
  <c r="AF82" i="68" s="1"/>
  <c r="AF83" i="68" s="1"/>
  <c r="AE64" i="68"/>
  <c r="AE82" i="68" s="1"/>
  <c r="AE83" i="68" s="1"/>
  <c r="AD64" i="68"/>
  <c r="AD82" i="68" s="1"/>
  <c r="AD83" i="68" s="1"/>
  <c r="AC64" i="68"/>
  <c r="AC82" i="68" s="1"/>
  <c r="AC83" i="68" s="1"/>
  <c r="AB64" i="68"/>
  <c r="AB82" i="68" s="1"/>
  <c r="AB83" i="68" s="1"/>
  <c r="AA64" i="68"/>
  <c r="Z64" i="68"/>
  <c r="Y64" i="68"/>
  <c r="X64" i="68"/>
  <c r="W64" i="68"/>
  <c r="V64" i="68"/>
  <c r="U64" i="68"/>
  <c r="T64" i="68"/>
  <c r="S64" i="68"/>
  <c r="R64" i="68"/>
  <c r="Q64" i="68"/>
  <c r="P64" i="68"/>
  <c r="O64" i="68"/>
  <c r="N64" i="68"/>
  <c r="M64" i="68"/>
  <c r="L64" i="68"/>
  <c r="K64" i="68"/>
  <c r="J64" i="68"/>
  <c r="I64" i="68"/>
  <c r="H64" i="68"/>
  <c r="G64" i="68"/>
  <c r="D26" i="68" s="1"/>
  <c r="F64" i="68"/>
  <c r="E64" i="68"/>
  <c r="E128" i="67"/>
  <c r="BB71" i="67"/>
  <c r="BA71" i="67"/>
  <c r="AZ71" i="67"/>
  <c r="AY71" i="67"/>
  <c r="AX71" i="67"/>
  <c r="AW71" i="67"/>
  <c r="AV71" i="67"/>
  <c r="AU71" i="67"/>
  <c r="AT71" i="67"/>
  <c r="AS71" i="67"/>
  <c r="AR71" i="67"/>
  <c r="AQ71" i="67"/>
  <c r="AP71" i="67"/>
  <c r="AO71" i="67"/>
  <c r="AN71" i="67"/>
  <c r="AM71" i="67"/>
  <c r="AL71" i="67"/>
  <c r="AK71" i="67"/>
  <c r="AJ71" i="67"/>
  <c r="AI71" i="67"/>
  <c r="AH71" i="67"/>
  <c r="AG71" i="67"/>
  <c r="AF71" i="67"/>
  <c r="AE71" i="67"/>
  <c r="AD71" i="67"/>
  <c r="AC71" i="67"/>
  <c r="AB71" i="67"/>
  <c r="AA71" i="67"/>
  <c r="Z71" i="67"/>
  <c r="Y71" i="67"/>
  <c r="X71" i="67"/>
  <c r="W71" i="67"/>
  <c r="V71" i="67"/>
  <c r="U71" i="67"/>
  <c r="T71" i="67"/>
  <c r="S71" i="67"/>
  <c r="R71" i="67"/>
  <c r="Q71" i="67"/>
  <c r="P71" i="67"/>
  <c r="O71" i="67"/>
  <c r="N71" i="67"/>
  <c r="M71" i="67"/>
  <c r="L71" i="67"/>
  <c r="K71" i="67"/>
  <c r="J71" i="67"/>
  <c r="I71" i="67"/>
  <c r="H71" i="67"/>
  <c r="G71" i="67"/>
  <c r="F71" i="67"/>
  <c r="E71" i="67"/>
  <c r="BB64" i="67"/>
  <c r="BB82" i="67" s="1"/>
  <c r="BB83" i="67" s="1"/>
  <c r="BA64" i="67"/>
  <c r="AZ64" i="67"/>
  <c r="AY64" i="67"/>
  <c r="AX64" i="67"/>
  <c r="AW64" i="67"/>
  <c r="AV64" i="67"/>
  <c r="AU64" i="67"/>
  <c r="AT64" i="67"/>
  <c r="AS64" i="67"/>
  <c r="AR64" i="67"/>
  <c r="AQ64" i="67"/>
  <c r="AP64" i="67"/>
  <c r="AO64" i="67"/>
  <c r="AN64" i="67"/>
  <c r="AM64" i="67"/>
  <c r="AL64" i="67"/>
  <c r="AK64" i="67"/>
  <c r="AJ64" i="67"/>
  <c r="AI64" i="67"/>
  <c r="AH64" i="67"/>
  <c r="AG64" i="67"/>
  <c r="AF64" i="67"/>
  <c r="AE64" i="67"/>
  <c r="AD64" i="67"/>
  <c r="AC64" i="67"/>
  <c r="AB64" i="67"/>
  <c r="AA64" i="67"/>
  <c r="Z64" i="67"/>
  <c r="Y64" i="67"/>
  <c r="X64" i="67"/>
  <c r="W64" i="67"/>
  <c r="V64" i="67"/>
  <c r="U64" i="67"/>
  <c r="T64" i="67"/>
  <c r="S64" i="67"/>
  <c r="R64" i="67"/>
  <c r="Q64" i="67"/>
  <c r="P64" i="67"/>
  <c r="O64" i="67"/>
  <c r="N64" i="67"/>
  <c r="M64" i="67"/>
  <c r="L64" i="67"/>
  <c r="K64" i="67"/>
  <c r="J64" i="67"/>
  <c r="I64" i="67"/>
  <c r="H64" i="67"/>
  <c r="G64" i="67"/>
  <c r="F64" i="67"/>
  <c r="E64" i="67"/>
  <c r="E128" i="88"/>
  <c r="BB71" i="88"/>
  <c r="BA71" i="88"/>
  <c r="AZ71" i="88"/>
  <c r="AY71" i="88"/>
  <c r="AX71" i="88"/>
  <c r="AW71" i="88"/>
  <c r="AV71" i="88"/>
  <c r="AU71" i="88"/>
  <c r="AT71" i="88"/>
  <c r="AS71" i="88"/>
  <c r="AR71" i="88"/>
  <c r="AQ71" i="88"/>
  <c r="AP71" i="88"/>
  <c r="AO71" i="88"/>
  <c r="AN71" i="88"/>
  <c r="AM71" i="88"/>
  <c r="AL71" i="88"/>
  <c r="AK71" i="88"/>
  <c r="AJ71" i="88"/>
  <c r="AI71" i="88"/>
  <c r="AH71" i="88"/>
  <c r="AG71" i="88"/>
  <c r="AF71" i="88"/>
  <c r="AE71" i="88"/>
  <c r="AD71" i="88"/>
  <c r="AC71" i="88"/>
  <c r="AB71" i="88"/>
  <c r="AA71" i="88"/>
  <c r="Z71" i="88"/>
  <c r="Y71" i="88"/>
  <c r="X71" i="88"/>
  <c r="W71" i="88"/>
  <c r="V71" i="88"/>
  <c r="U71" i="88"/>
  <c r="T71" i="88"/>
  <c r="S71" i="88"/>
  <c r="R71" i="88"/>
  <c r="Q71" i="88"/>
  <c r="P71" i="88"/>
  <c r="O71" i="88"/>
  <c r="N71" i="88"/>
  <c r="M71" i="88"/>
  <c r="L71" i="88"/>
  <c r="K71" i="88"/>
  <c r="J71" i="88"/>
  <c r="I71" i="88"/>
  <c r="H71" i="88"/>
  <c r="G71" i="88"/>
  <c r="F71" i="88"/>
  <c r="E71" i="88"/>
  <c r="BB64" i="88"/>
  <c r="BB82" i="88" s="1"/>
  <c r="BB83" i="88" s="1"/>
  <c r="BA64" i="88"/>
  <c r="BA82" i="88" s="1"/>
  <c r="BA83" i="88" s="1"/>
  <c r="AZ64" i="88"/>
  <c r="AZ82" i="88" s="1"/>
  <c r="AZ83" i="88" s="1"/>
  <c r="AY64" i="88"/>
  <c r="AY82" i="88" s="1"/>
  <c r="AY83" i="88" s="1"/>
  <c r="AX64" i="88"/>
  <c r="AX82" i="88" s="1"/>
  <c r="AX83" i="88" s="1"/>
  <c r="AW64" i="88"/>
  <c r="AV64" i="88"/>
  <c r="AU64" i="88"/>
  <c r="AU82" i="88" s="1"/>
  <c r="AU83" i="88" s="1"/>
  <c r="AT64" i="88"/>
  <c r="AT82" i="88" s="1"/>
  <c r="AT83" i="88" s="1"/>
  <c r="AS64" i="88"/>
  <c r="AS82" i="88" s="1"/>
  <c r="AS83" i="88" s="1"/>
  <c r="AR64" i="88"/>
  <c r="AR82" i="88" s="1"/>
  <c r="AR83" i="88" s="1"/>
  <c r="AQ64" i="88"/>
  <c r="AP64" i="88"/>
  <c r="AO64" i="88"/>
  <c r="AN64" i="88"/>
  <c r="AN82" i="88" s="1"/>
  <c r="AN83" i="88" s="1"/>
  <c r="AM64" i="88"/>
  <c r="AM82" i="88" s="1"/>
  <c r="AM83" i="88" s="1"/>
  <c r="AL64" i="88"/>
  <c r="AL82" i="88" s="1"/>
  <c r="AL83" i="88" s="1"/>
  <c r="AK64" i="88"/>
  <c r="AK82" i="88" s="1"/>
  <c r="AK83" i="88" s="1"/>
  <c r="AJ64" i="88"/>
  <c r="AJ82" i="88" s="1"/>
  <c r="AJ83" i="88" s="1"/>
  <c r="AI64" i="88"/>
  <c r="AI82" i="88" s="1"/>
  <c r="AI83" i="88" s="1"/>
  <c r="AH64" i="88"/>
  <c r="AH82" i="88" s="1"/>
  <c r="AH83" i="88" s="1"/>
  <c r="AG64" i="88"/>
  <c r="AF64" i="88"/>
  <c r="AE64" i="88"/>
  <c r="AE82" i="88" s="1"/>
  <c r="AE83" i="88" s="1"/>
  <c r="AD64" i="88"/>
  <c r="AD82" i="88" s="1"/>
  <c r="AD83" i="88" s="1"/>
  <c r="AC64" i="88"/>
  <c r="AC82" i="88" s="1"/>
  <c r="AC83" i="88" s="1"/>
  <c r="AB64" i="88"/>
  <c r="AB82" i="88" s="1"/>
  <c r="AB83" i="88" s="1"/>
  <c r="AA64" i="88"/>
  <c r="Z64" i="88"/>
  <c r="Y64" i="88"/>
  <c r="X64" i="88"/>
  <c r="W64" i="88"/>
  <c r="V64" i="88"/>
  <c r="U64" i="88"/>
  <c r="T64" i="88"/>
  <c r="S64" i="88"/>
  <c r="R64" i="88"/>
  <c r="Q64" i="88"/>
  <c r="P64" i="88"/>
  <c r="O64" i="88"/>
  <c r="N64" i="88"/>
  <c r="M64" i="88"/>
  <c r="L64" i="88"/>
  <c r="K64" i="88"/>
  <c r="J64" i="88"/>
  <c r="I64" i="88"/>
  <c r="H64" i="88"/>
  <c r="G64" i="88"/>
  <c r="F64" i="88"/>
  <c r="E64" i="88"/>
  <c r="D14" i="2" a="1"/>
  <c r="H9" i="2" a="1"/>
  <c r="D10" i="2" a="1"/>
  <c r="D17" i="2" a="1"/>
  <c r="D13" i="2" a="1"/>
  <c r="D16" i="2" a="1"/>
  <c r="D19" i="2" a="1"/>
  <c r="D11" i="2" a="1"/>
  <c r="D18" i="2" a="1"/>
  <c r="D9" i="2" a="1"/>
  <c r="D15" i="2" a="1"/>
  <c r="D12" i="2" a="1"/>
  <c r="E9" i="2" a="1"/>
  <c r="P82" i="68" l="1"/>
  <c r="Q82" i="68"/>
  <c r="Q83" i="68"/>
  <c r="R82" i="68"/>
  <c r="S82" i="68"/>
  <c r="S83" i="68"/>
  <c r="T82" i="68"/>
  <c r="T83" i="68" s="1"/>
  <c r="U82" i="68"/>
  <c r="U83" i="68" s="1"/>
  <c r="AS82" i="68"/>
  <c r="AS83" i="68"/>
  <c r="J82" i="68"/>
  <c r="J83" i="68"/>
  <c r="V82" i="68"/>
  <c r="V83" i="68" s="1"/>
  <c r="K82" i="68"/>
  <c r="K83" i="68"/>
  <c r="W82" i="68"/>
  <c r="W83" i="68" s="1"/>
  <c r="L82" i="68"/>
  <c r="L83" i="68" s="1"/>
  <c r="X82" i="68"/>
  <c r="AV82" i="68"/>
  <c r="AV83" i="68"/>
  <c r="M82" i="68"/>
  <c r="Y82" i="68"/>
  <c r="Y83" i="68"/>
  <c r="Z83" i="68"/>
  <c r="Z82" i="68"/>
  <c r="N82" i="68"/>
  <c r="N83" i="68" s="1"/>
  <c r="O82" i="68"/>
  <c r="O83" i="68"/>
  <c r="AA82" i="68"/>
  <c r="AA83" i="68"/>
  <c r="E26" i="68"/>
  <c r="H82" i="68"/>
  <c r="I82" i="68"/>
  <c r="I83" i="68" s="1"/>
  <c r="E82" i="68"/>
  <c r="E83" i="68" s="1"/>
  <c r="F82" i="68"/>
  <c r="F83" i="68" s="1"/>
  <c r="G82" i="68"/>
  <c r="G83" i="68" s="1"/>
  <c r="F82" i="67"/>
  <c r="G82" i="67"/>
  <c r="G83" i="67" s="1"/>
  <c r="H82" i="67"/>
  <c r="H83" i="67" s="1"/>
  <c r="F26" i="67"/>
  <c r="I82" i="67"/>
  <c r="E82" i="67"/>
  <c r="E83" i="67" s="1"/>
  <c r="Q82" i="88"/>
  <c r="S82" i="88"/>
  <c r="S83" i="88" s="1"/>
  <c r="L82" i="88"/>
  <c r="L83" i="88" s="1"/>
  <c r="T82" i="88"/>
  <c r="T83" i="88" s="1"/>
  <c r="I82" i="88"/>
  <c r="J82" i="88"/>
  <c r="M82" i="88"/>
  <c r="U82" i="88"/>
  <c r="Y82" i="88"/>
  <c r="R82" i="88"/>
  <c r="R83" i="88" s="1"/>
  <c r="K82" i="88"/>
  <c r="K83" i="88" s="1"/>
  <c r="AA82" i="88"/>
  <c r="F82" i="88"/>
  <c r="F83" i="88" s="1"/>
  <c r="V82" i="88"/>
  <c r="V83" i="88"/>
  <c r="Z82" i="88"/>
  <c r="B26" i="88"/>
  <c r="E82" i="88"/>
  <c r="E83" i="88" s="1"/>
  <c r="G82" i="88"/>
  <c r="G83" i="88" s="1"/>
  <c r="O82" i="88"/>
  <c r="W82" i="88"/>
  <c r="W83" i="88" s="1"/>
  <c r="N82" i="88"/>
  <c r="E26" i="88"/>
  <c r="H82" i="88"/>
  <c r="H83" i="88" s="1"/>
  <c r="P82" i="88"/>
  <c r="X82" i="88"/>
  <c r="AQ82" i="88"/>
  <c r="AQ83" i="88" s="1"/>
  <c r="AF82" i="88"/>
  <c r="AF83" i="88" s="1"/>
  <c r="AV82" i="88"/>
  <c r="AV83" i="88" s="1"/>
  <c r="AG82" i="88"/>
  <c r="AG83" i="88" s="1"/>
  <c r="AO82" i="88"/>
  <c r="AO83" i="88" s="1"/>
  <c r="AW82" i="88"/>
  <c r="AW83" i="88" s="1"/>
  <c r="AP82" i="88"/>
  <c r="AP83" i="88" s="1"/>
  <c r="E131" i="72"/>
  <c r="F129" i="72" s="1"/>
  <c r="E131" i="71"/>
  <c r="F129" i="71" s="1"/>
  <c r="F131" i="71" s="1"/>
  <c r="C26" i="88"/>
  <c r="BA77" i="73"/>
  <c r="BB77" i="75"/>
  <c r="BA192" i="70"/>
  <c r="BB192" i="73"/>
  <c r="BB192" i="70"/>
  <c r="AZ192" i="69"/>
  <c r="AZ192" i="72"/>
  <c r="BA192" i="69"/>
  <c r="BA192" i="72"/>
  <c r="BB192" i="69"/>
  <c r="BB192" i="72"/>
  <c r="AZ192" i="71"/>
  <c r="AZ192" i="75"/>
  <c r="AZ75" i="68"/>
  <c r="AZ77" i="68" s="1"/>
  <c r="BA75" i="68"/>
  <c r="BA77" i="68" s="1"/>
  <c r="BA134" i="68" s="1"/>
  <c r="BB75" i="68"/>
  <c r="BB77" i="68" s="1"/>
  <c r="BA192" i="71"/>
  <c r="AZ192" i="73"/>
  <c r="BA192" i="75"/>
  <c r="AZ192" i="70"/>
  <c r="BB192" i="71"/>
  <c r="BA192" i="73"/>
  <c r="BB192" i="75"/>
  <c r="E191" i="88"/>
  <c r="G191" i="88"/>
  <c r="H191" i="88"/>
  <c r="P191" i="88"/>
  <c r="X191" i="88"/>
  <c r="AF191" i="88"/>
  <c r="W191" i="88"/>
  <c r="I191" i="88"/>
  <c r="Q191" i="88"/>
  <c r="Y191" i="88"/>
  <c r="AG191" i="88"/>
  <c r="J191" i="88"/>
  <c r="R191" i="88"/>
  <c r="Z191" i="88"/>
  <c r="AH191" i="88"/>
  <c r="O191" i="88"/>
  <c r="K191" i="88"/>
  <c r="S191" i="88"/>
  <c r="AA191" i="88"/>
  <c r="AI191" i="88"/>
  <c r="AE191" i="88"/>
  <c r="L191" i="88"/>
  <c r="T191" i="88"/>
  <c r="AB191" i="88"/>
  <c r="M191" i="88"/>
  <c r="U191" i="88"/>
  <c r="AC191" i="88"/>
  <c r="F191" i="88"/>
  <c r="N191" i="88"/>
  <c r="V191" i="88"/>
  <c r="AD191" i="88"/>
  <c r="E75" i="63"/>
  <c r="AV75" i="75"/>
  <c r="AV77" i="75" s="1"/>
  <c r="AN75" i="75"/>
  <c r="AN77" i="75" s="1"/>
  <c r="AF75" i="75"/>
  <c r="AF77" i="75" s="1"/>
  <c r="X75" i="75"/>
  <c r="X77" i="75" s="1"/>
  <c r="P75" i="75"/>
  <c r="P77" i="75" s="1"/>
  <c r="H75" i="75"/>
  <c r="H77" i="75" s="1"/>
  <c r="AT75" i="73"/>
  <c r="AT77" i="73" s="1"/>
  <c r="AL75" i="73"/>
  <c r="AL77" i="73" s="1"/>
  <c r="AD75" i="73"/>
  <c r="AD77" i="73" s="1"/>
  <c r="V75" i="73"/>
  <c r="V77" i="73" s="1"/>
  <c r="N75" i="73"/>
  <c r="N77" i="73" s="1"/>
  <c r="F75" i="73"/>
  <c r="F77" i="73" s="1"/>
  <c r="AS75" i="72"/>
  <c r="AS77" i="72" s="1"/>
  <c r="AK75" i="72"/>
  <c r="AK77" i="72" s="1"/>
  <c r="AC75" i="72"/>
  <c r="AC77" i="72" s="1"/>
  <c r="U75" i="72"/>
  <c r="U77" i="72" s="1"/>
  <c r="M75" i="72"/>
  <c r="M77" i="72" s="1"/>
  <c r="E75" i="72"/>
  <c r="E77" i="72" s="1"/>
  <c r="E192" i="72" s="1"/>
  <c r="AR75" i="71"/>
  <c r="AR77" i="71" s="1"/>
  <c r="AJ75" i="71"/>
  <c r="AJ77" i="71" s="1"/>
  <c r="AB75" i="71"/>
  <c r="AB77" i="71" s="1"/>
  <c r="T75" i="71"/>
  <c r="T77" i="71" s="1"/>
  <c r="L75" i="71"/>
  <c r="L77" i="71" s="1"/>
  <c r="AY75" i="70"/>
  <c r="AY77" i="70" s="1"/>
  <c r="AQ75" i="70"/>
  <c r="AQ77" i="70" s="1"/>
  <c r="AI75" i="70"/>
  <c r="AI77" i="70" s="1"/>
  <c r="AA75" i="70"/>
  <c r="AA77" i="70" s="1"/>
  <c r="S75" i="70"/>
  <c r="S77" i="70" s="1"/>
  <c r="K75" i="70"/>
  <c r="K77" i="70" s="1"/>
  <c r="AU75" i="75"/>
  <c r="AU77" i="75" s="1"/>
  <c r="AM75" i="75"/>
  <c r="AM77" i="75" s="1"/>
  <c r="AE75" i="75"/>
  <c r="AE77" i="75" s="1"/>
  <c r="W75" i="75"/>
  <c r="W77" i="75" s="1"/>
  <c r="O75" i="75"/>
  <c r="O77" i="75" s="1"/>
  <c r="G75" i="75"/>
  <c r="G77" i="75" s="1"/>
  <c r="AS75" i="73"/>
  <c r="AS77" i="73" s="1"/>
  <c r="AK75" i="73"/>
  <c r="AK77" i="73" s="1"/>
  <c r="AC75" i="73"/>
  <c r="AC77" i="73" s="1"/>
  <c r="U75" i="73"/>
  <c r="U77" i="73" s="1"/>
  <c r="M75" i="73"/>
  <c r="M77" i="73" s="1"/>
  <c r="E75" i="73"/>
  <c r="E77" i="73" s="1"/>
  <c r="E192" i="73" s="1"/>
  <c r="AR75" i="72"/>
  <c r="AR77" i="72" s="1"/>
  <c r="AJ75" i="72"/>
  <c r="AJ77" i="72" s="1"/>
  <c r="AB75" i="72"/>
  <c r="AB77" i="72" s="1"/>
  <c r="T75" i="72"/>
  <c r="T77" i="72" s="1"/>
  <c r="L75" i="72"/>
  <c r="L77" i="72" s="1"/>
  <c r="AY75" i="71"/>
  <c r="AY77" i="71" s="1"/>
  <c r="AQ75" i="71"/>
  <c r="AQ77" i="71" s="1"/>
  <c r="AI75" i="71"/>
  <c r="AI77" i="71" s="1"/>
  <c r="AA75" i="71"/>
  <c r="AA77" i="71" s="1"/>
  <c r="S75" i="71"/>
  <c r="S77" i="71" s="1"/>
  <c r="K75" i="71"/>
  <c r="K77" i="71" s="1"/>
  <c r="AX75" i="70"/>
  <c r="AX77" i="70" s="1"/>
  <c r="AP75" i="70"/>
  <c r="AP77" i="70" s="1"/>
  <c r="AH75" i="70"/>
  <c r="AH77" i="70" s="1"/>
  <c r="Z75" i="70"/>
  <c r="Z77" i="70" s="1"/>
  <c r="R75" i="70"/>
  <c r="R77" i="70" s="1"/>
  <c r="R134" i="70" s="1"/>
  <c r="J75" i="70"/>
  <c r="J77" i="70" s="1"/>
  <c r="AW75" i="69"/>
  <c r="AW77" i="69" s="1"/>
  <c r="AO75" i="69"/>
  <c r="AO77" i="69" s="1"/>
  <c r="AG75" i="69"/>
  <c r="AG77" i="69" s="1"/>
  <c r="Y75" i="69"/>
  <c r="Y77" i="69" s="1"/>
  <c r="Q75" i="69"/>
  <c r="Q77" i="69" s="1"/>
  <c r="I75" i="69"/>
  <c r="I77" i="69" s="1"/>
  <c r="AV75" i="68"/>
  <c r="AV77" i="68" s="1"/>
  <c r="AN75" i="68"/>
  <c r="AN77" i="68" s="1"/>
  <c r="AF75" i="68"/>
  <c r="AF77" i="68" s="1"/>
  <c r="X75" i="68"/>
  <c r="X77" i="68" s="1"/>
  <c r="P75" i="68"/>
  <c r="P77" i="68" s="1"/>
  <c r="H75" i="68"/>
  <c r="H77" i="68" s="1"/>
  <c r="AU75" i="67"/>
  <c r="AU77" i="67" s="1"/>
  <c r="AM75" i="67"/>
  <c r="AM77" i="67" s="1"/>
  <c r="AE75" i="67"/>
  <c r="AE77" i="67" s="1"/>
  <c r="AT75" i="75"/>
  <c r="AT77" i="75" s="1"/>
  <c r="AL75" i="75"/>
  <c r="AL77" i="75" s="1"/>
  <c r="AD75" i="75"/>
  <c r="AD77" i="75" s="1"/>
  <c r="V75" i="75"/>
  <c r="V77" i="75" s="1"/>
  <c r="N75" i="75"/>
  <c r="N77" i="75" s="1"/>
  <c r="F75" i="75"/>
  <c r="F77" i="75" s="1"/>
  <c r="AR75" i="73"/>
  <c r="AR77" i="73" s="1"/>
  <c r="AJ75" i="73"/>
  <c r="AJ77" i="73" s="1"/>
  <c r="AB75" i="73"/>
  <c r="AB77" i="73" s="1"/>
  <c r="T75" i="73"/>
  <c r="T77" i="73" s="1"/>
  <c r="L75" i="73"/>
  <c r="L77" i="73" s="1"/>
  <c r="AY75" i="72"/>
  <c r="AY77" i="72" s="1"/>
  <c r="AQ75" i="72"/>
  <c r="AQ77" i="72" s="1"/>
  <c r="AI75" i="72"/>
  <c r="AI77" i="72" s="1"/>
  <c r="AA75" i="72"/>
  <c r="AA77" i="72" s="1"/>
  <c r="S75" i="72"/>
  <c r="S77" i="72" s="1"/>
  <c r="K75" i="72"/>
  <c r="K77" i="72" s="1"/>
  <c r="AX75" i="71"/>
  <c r="AX77" i="71" s="1"/>
  <c r="AP75" i="71"/>
  <c r="AP77" i="71" s="1"/>
  <c r="AH75" i="71"/>
  <c r="AH77" i="71" s="1"/>
  <c r="Z75" i="71"/>
  <c r="Z77" i="71" s="1"/>
  <c r="R75" i="71"/>
  <c r="R77" i="71" s="1"/>
  <c r="J75" i="71"/>
  <c r="J77" i="71" s="1"/>
  <c r="AW75" i="70"/>
  <c r="AW77" i="70" s="1"/>
  <c r="AO75" i="70"/>
  <c r="AO77" i="70" s="1"/>
  <c r="AG75" i="70"/>
  <c r="AG77" i="70" s="1"/>
  <c r="Y75" i="70"/>
  <c r="Y77" i="70" s="1"/>
  <c r="Q75" i="70"/>
  <c r="Q77" i="70" s="1"/>
  <c r="I75" i="70"/>
  <c r="I77" i="70" s="1"/>
  <c r="AV75" i="69"/>
  <c r="AV77" i="69" s="1"/>
  <c r="AN75" i="69"/>
  <c r="AN77" i="69" s="1"/>
  <c r="AF75" i="69"/>
  <c r="AF77" i="69" s="1"/>
  <c r="X75" i="69"/>
  <c r="X77" i="69" s="1"/>
  <c r="P75" i="69"/>
  <c r="P77" i="69" s="1"/>
  <c r="H75" i="69"/>
  <c r="H77" i="69" s="1"/>
  <c r="AU75" i="68"/>
  <c r="AU77" i="68" s="1"/>
  <c r="AM75" i="68"/>
  <c r="AM77" i="68" s="1"/>
  <c r="AE75" i="68"/>
  <c r="AE77" i="68" s="1"/>
  <c r="W75" i="68"/>
  <c r="W77" i="68" s="1"/>
  <c r="O75" i="68"/>
  <c r="O77" i="68" s="1"/>
  <c r="G75" i="68"/>
  <c r="G77" i="68" s="1"/>
  <c r="D27" i="68" s="1"/>
  <c r="AT75" i="67"/>
  <c r="AT77" i="67" s="1"/>
  <c r="AL75" i="67"/>
  <c r="AL77" i="67" s="1"/>
  <c r="AS75" i="75"/>
  <c r="AS77" i="75" s="1"/>
  <c r="AK75" i="75"/>
  <c r="AK77" i="75" s="1"/>
  <c r="AC75" i="75"/>
  <c r="AC77" i="75" s="1"/>
  <c r="U75" i="75"/>
  <c r="U77" i="75" s="1"/>
  <c r="M75" i="75"/>
  <c r="M77" i="75" s="1"/>
  <c r="M134" i="75" s="1"/>
  <c r="E75" i="75"/>
  <c r="E77" i="75" s="1"/>
  <c r="E192" i="75" s="1"/>
  <c r="AY75" i="73"/>
  <c r="AY77" i="73" s="1"/>
  <c r="AQ75" i="73"/>
  <c r="AQ77" i="73" s="1"/>
  <c r="AI75" i="73"/>
  <c r="AI77" i="73" s="1"/>
  <c r="AA75" i="73"/>
  <c r="AA77" i="73" s="1"/>
  <c r="S75" i="73"/>
  <c r="S77" i="73" s="1"/>
  <c r="K75" i="73"/>
  <c r="K77" i="73" s="1"/>
  <c r="AX75" i="72"/>
  <c r="AX77" i="72" s="1"/>
  <c r="AP75" i="72"/>
  <c r="AP77" i="72" s="1"/>
  <c r="AH75" i="72"/>
  <c r="AH77" i="72" s="1"/>
  <c r="Z75" i="72"/>
  <c r="Z77" i="72" s="1"/>
  <c r="R75" i="72"/>
  <c r="R77" i="72" s="1"/>
  <c r="J75" i="72"/>
  <c r="J77" i="72" s="1"/>
  <c r="AW75" i="71"/>
  <c r="AW77" i="71" s="1"/>
  <c r="AO75" i="71"/>
  <c r="AO77" i="71" s="1"/>
  <c r="AG75" i="71"/>
  <c r="AG77" i="71" s="1"/>
  <c r="Y75" i="71"/>
  <c r="Y77" i="71" s="1"/>
  <c r="Q75" i="71"/>
  <c r="Q77" i="71" s="1"/>
  <c r="I75" i="71"/>
  <c r="I77" i="71" s="1"/>
  <c r="AV75" i="70"/>
  <c r="AV77" i="70" s="1"/>
  <c r="AN75" i="70"/>
  <c r="AN77" i="70" s="1"/>
  <c r="AF75" i="70"/>
  <c r="AF77" i="70" s="1"/>
  <c r="X75" i="70"/>
  <c r="X77" i="70" s="1"/>
  <c r="P75" i="70"/>
  <c r="P77" i="70" s="1"/>
  <c r="H75" i="70"/>
  <c r="H77" i="70" s="1"/>
  <c r="AU75" i="69"/>
  <c r="AU77" i="69" s="1"/>
  <c r="AM75" i="69"/>
  <c r="AM77" i="69" s="1"/>
  <c r="AE75" i="69"/>
  <c r="AE77" i="69" s="1"/>
  <c r="W75" i="69"/>
  <c r="W77" i="69" s="1"/>
  <c r="O75" i="69"/>
  <c r="O77" i="69" s="1"/>
  <c r="AR75" i="75"/>
  <c r="AR77" i="75" s="1"/>
  <c r="AJ75" i="75"/>
  <c r="AJ77" i="75" s="1"/>
  <c r="AB75" i="75"/>
  <c r="AB77" i="75" s="1"/>
  <c r="T75" i="75"/>
  <c r="T77" i="75" s="1"/>
  <c r="L75" i="75"/>
  <c r="L77" i="75" s="1"/>
  <c r="AX75" i="73"/>
  <c r="AX77" i="73" s="1"/>
  <c r="AP75" i="73"/>
  <c r="AP77" i="73" s="1"/>
  <c r="AH75" i="73"/>
  <c r="AH77" i="73" s="1"/>
  <c r="Z75" i="73"/>
  <c r="Z77" i="73" s="1"/>
  <c r="R75" i="73"/>
  <c r="R77" i="73" s="1"/>
  <c r="J75" i="73"/>
  <c r="J77" i="73" s="1"/>
  <c r="AW75" i="72"/>
  <c r="AW77" i="72" s="1"/>
  <c r="AO75" i="72"/>
  <c r="AO77" i="72" s="1"/>
  <c r="AG75" i="72"/>
  <c r="AG77" i="72" s="1"/>
  <c r="Y75" i="72"/>
  <c r="Y77" i="72" s="1"/>
  <c r="Q75" i="72"/>
  <c r="Q77" i="72" s="1"/>
  <c r="I75" i="72"/>
  <c r="I77" i="72" s="1"/>
  <c r="AV75" i="71"/>
  <c r="AV77" i="71" s="1"/>
  <c r="AN75" i="71"/>
  <c r="AN77" i="71" s="1"/>
  <c r="AF75" i="71"/>
  <c r="AF77" i="71" s="1"/>
  <c r="X75" i="71"/>
  <c r="X77" i="71" s="1"/>
  <c r="P75" i="71"/>
  <c r="P77" i="71" s="1"/>
  <c r="H75" i="71"/>
  <c r="H77" i="71" s="1"/>
  <c r="AU75" i="70"/>
  <c r="AU77" i="70" s="1"/>
  <c r="AM75" i="70"/>
  <c r="AM77" i="70" s="1"/>
  <c r="AE75" i="70"/>
  <c r="AE77" i="70" s="1"/>
  <c r="W75" i="70"/>
  <c r="W77" i="70" s="1"/>
  <c r="O75" i="70"/>
  <c r="O77" i="70" s="1"/>
  <c r="G75" i="70"/>
  <c r="G77" i="70" s="1"/>
  <c r="AT75" i="69"/>
  <c r="AT77" i="69" s="1"/>
  <c r="AL75" i="69"/>
  <c r="AL77" i="69" s="1"/>
  <c r="AD75" i="69"/>
  <c r="AD77" i="69" s="1"/>
  <c r="V75" i="69"/>
  <c r="V77" i="69" s="1"/>
  <c r="N75" i="69"/>
  <c r="N77" i="69" s="1"/>
  <c r="F75" i="69"/>
  <c r="F77" i="69" s="1"/>
  <c r="AS75" i="68"/>
  <c r="AS77" i="68" s="1"/>
  <c r="AS134" i="68" s="1"/>
  <c r="AK75" i="68"/>
  <c r="AK77" i="68" s="1"/>
  <c r="AK134" i="68" s="1"/>
  <c r="AC75" i="68"/>
  <c r="AC77" i="68" s="1"/>
  <c r="AC134" i="68" s="1"/>
  <c r="U75" i="68"/>
  <c r="U77" i="68" s="1"/>
  <c r="M75" i="68"/>
  <c r="M77" i="68" s="1"/>
  <c r="AY75" i="75"/>
  <c r="AY77" i="75" s="1"/>
  <c r="AQ75" i="75"/>
  <c r="AQ77" i="75" s="1"/>
  <c r="AI75" i="75"/>
  <c r="AI77" i="75" s="1"/>
  <c r="AA75" i="75"/>
  <c r="AA77" i="75" s="1"/>
  <c r="S75" i="75"/>
  <c r="S77" i="75" s="1"/>
  <c r="K75" i="75"/>
  <c r="K77" i="75" s="1"/>
  <c r="AW75" i="73"/>
  <c r="AW77" i="73" s="1"/>
  <c r="AO75" i="73"/>
  <c r="AO77" i="73" s="1"/>
  <c r="AG75" i="73"/>
  <c r="AG77" i="73" s="1"/>
  <c r="Y75" i="73"/>
  <c r="Y77" i="73" s="1"/>
  <c r="Q75" i="73"/>
  <c r="Q77" i="73" s="1"/>
  <c r="I75" i="73"/>
  <c r="I77" i="73" s="1"/>
  <c r="AV75" i="72"/>
  <c r="AV77" i="72" s="1"/>
  <c r="AN75" i="72"/>
  <c r="AN77" i="72" s="1"/>
  <c r="AF75" i="72"/>
  <c r="AF77" i="72" s="1"/>
  <c r="X75" i="72"/>
  <c r="X77" i="72" s="1"/>
  <c r="P75" i="72"/>
  <c r="P77" i="72" s="1"/>
  <c r="H75" i="72"/>
  <c r="H77" i="72" s="1"/>
  <c r="E27" i="72" s="1"/>
  <c r="AU75" i="71"/>
  <c r="AU77" i="71" s="1"/>
  <c r="AM75" i="71"/>
  <c r="AM77" i="71" s="1"/>
  <c r="AE75" i="71"/>
  <c r="AE77" i="71" s="1"/>
  <c r="W75" i="71"/>
  <c r="W77" i="71" s="1"/>
  <c r="O75" i="71"/>
  <c r="O77" i="71" s="1"/>
  <c r="G75" i="71"/>
  <c r="G77" i="71" s="1"/>
  <c r="AT75" i="70"/>
  <c r="AT77" i="70" s="1"/>
  <c r="AL75" i="70"/>
  <c r="AL77" i="70" s="1"/>
  <c r="AD75" i="70"/>
  <c r="AD77" i="70" s="1"/>
  <c r="V75" i="70"/>
  <c r="V77" i="70" s="1"/>
  <c r="N75" i="70"/>
  <c r="N77" i="70" s="1"/>
  <c r="F75" i="70"/>
  <c r="F77" i="70" s="1"/>
  <c r="AS75" i="69"/>
  <c r="AS77" i="69" s="1"/>
  <c r="AK75" i="69"/>
  <c r="AK77" i="69" s="1"/>
  <c r="AC75" i="69"/>
  <c r="AC77" i="69" s="1"/>
  <c r="U75" i="69"/>
  <c r="U77" i="69" s="1"/>
  <c r="M75" i="69"/>
  <c r="M77" i="69" s="1"/>
  <c r="E75" i="69"/>
  <c r="E77" i="69" s="1"/>
  <c r="E192" i="69" s="1"/>
  <c r="AR75" i="68"/>
  <c r="AR77" i="68" s="1"/>
  <c r="AJ75" i="68"/>
  <c r="AJ77" i="68" s="1"/>
  <c r="AB75" i="68"/>
  <c r="AB77" i="68" s="1"/>
  <c r="T75" i="68"/>
  <c r="T77" i="68" s="1"/>
  <c r="L75" i="68"/>
  <c r="L77" i="68" s="1"/>
  <c r="AY75" i="67"/>
  <c r="AY77" i="67" s="1"/>
  <c r="AY134" i="67" s="1"/>
  <c r="AH75" i="75"/>
  <c r="AH77" i="75" s="1"/>
  <c r="AF75" i="73"/>
  <c r="AF77" i="73" s="1"/>
  <c r="AU75" i="72"/>
  <c r="AU77" i="72" s="1"/>
  <c r="O75" i="72"/>
  <c r="O77" i="72" s="1"/>
  <c r="AD75" i="71"/>
  <c r="AD77" i="71" s="1"/>
  <c r="AS75" i="70"/>
  <c r="AS77" i="70" s="1"/>
  <c r="M75" i="70"/>
  <c r="M77" i="70" s="1"/>
  <c r="AJ75" i="69"/>
  <c r="AJ77" i="69" s="1"/>
  <c r="R75" i="69"/>
  <c r="R77" i="69" s="1"/>
  <c r="AT75" i="68"/>
  <c r="AT77" i="68" s="1"/>
  <c r="AD75" i="68"/>
  <c r="AD77" i="68" s="1"/>
  <c r="N75" i="68"/>
  <c r="N77" i="68" s="1"/>
  <c r="AV75" i="67"/>
  <c r="AV77" i="67" s="1"/>
  <c r="AJ75" i="67"/>
  <c r="AJ77" i="67" s="1"/>
  <c r="AA75" i="67"/>
  <c r="AA77" i="67" s="1"/>
  <c r="AA134" i="67" s="1"/>
  <c r="S75" i="67"/>
  <c r="S77" i="67" s="1"/>
  <c r="K75" i="67"/>
  <c r="K77" i="67" s="1"/>
  <c r="F75" i="88"/>
  <c r="F77" i="88" s="1"/>
  <c r="F192" i="88" s="1"/>
  <c r="N75" i="88"/>
  <c r="N77" i="88" s="1"/>
  <c r="N192" i="88" s="1"/>
  <c r="V75" i="88"/>
  <c r="V77" i="88" s="1"/>
  <c r="V192" i="88" s="1"/>
  <c r="AD75" i="88"/>
  <c r="AD77" i="88" s="1"/>
  <c r="AD192" i="88" s="1"/>
  <c r="AL75" i="88"/>
  <c r="AL77" i="88" s="1"/>
  <c r="AL134" i="88" s="1"/>
  <c r="AT75" i="88"/>
  <c r="AT77" i="88" s="1"/>
  <c r="AZ75" i="67"/>
  <c r="AZ77" i="67" s="1"/>
  <c r="J75" i="63"/>
  <c r="R75" i="63"/>
  <c r="Z75" i="63"/>
  <c r="AH75" i="63"/>
  <c r="AP75" i="63"/>
  <c r="AX75" i="63"/>
  <c r="AG75" i="75"/>
  <c r="AG77" i="75" s="1"/>
  <c r="AE75" i="73"/>
  <c r="AE77" i="73" s="1"/>
  <c r="AT75" i="72"/>
  <c r="AT77" i="72" s="1"/>
  <c r="N75" i="72"/>
  <c r="N77" i="72" s="1"/>
  <c r="AC75" i="71"/>
  <c r="AC77" i="71" s="1"/>
  <c r="AR75" i="70"/>
  <c r="AR77" i="70" s="1"/>
  <c r="L75" i="70"/>
  <c r="L77" i="70" s="1"/>
  <c r="AI75" i="69"/>
  <c r="AI77" i="69" s="1"/>
  <c r="L75" i="69"/>
  <c r="L77" i="69" s="1"/>
  <c r="AQ75" i="68"/>
  <c r="AQ77" i="68" s="1"/>
  <c r="AA75" i="68"/>
  <c r="AA77" i="68" s="1"/>
  <c r="K75" i="68"/>
  <c r="K77" i="68" s="1"/>
  <c r="AS75" i="67"/>
  <c r="AS77" i="67" s="1"/>
  <c r="AS134" i="67" s="1"/>
  <c r="AI75" i="67"/>
  <c r="AI77" i="67" s="1"/>
  <c r="AI134" i="67" s="1"/>
  <c r="Z75" i="67"/>
  <c r="Z77" i="67" s="1"/>
  <c r="Z134" i="67" s="1"/>
  <c r="R75" i="67"/>
  <c r="R77" i="67" s="1"/>
  <c r="J75" i="67"/>
  <c r="J77" i="67" s="1"/>
  <c r="G75" i="88"/>
  <c r="G77" i="88" s="1"/>
  <c r="G192" i="88" s="1"/>
  <c r="O75" i="88"/>
  <c r="O77" i="88" s="1"/>
  <c r="O192" i="88" s="1"/>
  <c r="W75" i="88"/>
  <c r="W77" i="88" s="1"/>
  <c r="W192" i="88" s="1"/>
  <c r="AE75" i="88"/>
  <c r="AE77" i="88" s="1"/>
  <c r="AE192" i="88" s="1"/>
  <c r="AM75" i="88"/>
  <c r="AM77" i="88" s="1"/>
  <c r="AU75" i="88"/>
  <c r="AU77" i="88" s="1"/>
  <c r="BB75" i="88"/>
  <c r="BB77" i="88" s="1"/>
  <c r="K75" i="63"/>
  <c r="S75" i="63"/>
  <c r="AA75" i="63"/>
  <c r="AI75" i="63"/>
  <c r="AQ75" i="63"/>
  <c r="AY75" i="63"/>
  <c r="Z75" i="75"/>
  <c r="Z77" i="75" s="1"/>
  <c r="X75" i="73"/>
  <c r="X77" i="73" s="1"/>
  <c r="AM75" i="72"/>
  <c r="AM77" i="72" s="1"/>
  <c r="G75" i="72"/>
  <c r="G77" i="72" s="1"/>
  <c r="D27" i="72" s="1"/>
  <c r="V75" i="71"/>
  <c r="V77" i="71" s="1"/>
  <c r="AK75" i="70"/>
  <c r="AK77" i="70" s="1"/>
  <c r="E75" i="70"/>
  <c r="E77" i="70" s="1"/>
  <c r="E192" i="70" s="1"/>
  <c r="AH75" i="69"/>
  <c r="AH77" i="69" s="1"/>
  <c r="K75" i="69"/>
  <c r="K77" i="69" s="1"/>
  <c r="AP75" i="68"/>
  <c r="AP77" i="68" s="1"/>
  <c r="Z75" i="68"/>
  <c r="Z77" i="68" s="1"/>
  <c r="J75" i="68"/>
  <c r="J77" i="68" s="1"/>
  <c r="AR75" i="67"/>
  <c r="AR77" i="67" s="1"/>
  <c r="AH75" i="67"/>
  <c r="AH77" i="67" s="1"/>
  <c r="AH134" i="67" s="1"/>
  <c r="Y75" i="67"/>
  <c r="Y77" i="67" s="1"/>
  <c r="Q75" i="67"/>
  <c r="Q77" i="67" s="1"/>
  <c r="I75" i="67"/>
  <c r="I77" i="67" s="1"/>
  <c r="H75" i="88"/>
  <c r="H77" i="88" s="1"/>
  <c r="E27" i="88" s="1"/>
  <c r="P75" i="88"/>
  <c r="P77" i="88" s="1"/>
  <c r="P192" i="88" s="1"/>
  <c r="X75" i="88"/>
  <c r="X77" i="88" s="1"/>
  <c r="X192" i="88" s="1"/>
  <c r="AF75" i="88"/>
  <c r="AF77" i="88" s="1"/>
  <c r="AF192" i="88" s="1"/>
  <c r="AN75" i="88"/>
  <c r="AN77" i="88" s="1"/>
  <c r="AV75" i="88"/>
  <c r="AV77" i="88" s="1"/>
  <c r="BA75" i="88"/>
  <c r="BA77" i="88" s="1"/>
  <c r="L75" i="63"/>
  <c r="T75" i="63"/>
  <c r="AB75" i="63"/>
  <c r="AJ75" i="63"/>
  <c r="AR75" i="63"/>
  <c r="AZ75" i="63"/>
  <c r="Y75" i="75"/>
  <c r="Y77" i="75" s="1"/>
  <c r="W75" i="73"/>
  <c r="W77" i="73" s="1"/>
  <c r="AL75" i="72"/>
  <c r="AL77" i="72" s="1"/>
  <c r="F75" i="72"/>
  <c r="F77" i="72" s="1"/>
  <c r="C27" i="72" s="1"/>
  <c r="U75" i="71"/>
  <c r="U77" i="71" s="1"/>
  <c r="AJ75" i="70"/>
  <c r="AJ77" i="70" s="1"/>
  <c r="AY75" i="69"/>
  <c r="AY77" i="69" s="1"/>
  <c r="AB75" i="69"/>
  <c r="AB77" i="69" s="1"/>
  <c r="J75" i="69"/>
  <c r="J77" i="69" s="1"/>
  <c r="AO75" i="68"/>
  <c r="AO77" i="68" s="1"/>
  <c r="Y75" i="68"/>
  <c r="Y77" i="68" s="1"/>
  <c r="Y134" i="68" s="1"/>
  <c r="I75" i="68"/>
  <c r="I77" i="68" s="1"/>
  <c r="F27" i="68" s="1"/>
  <c r="AQ75" i="67"/>
  <c r="AQ77" i="67" s="1"/>
  <c r="AG75" i="67"/>
  <c r="AG77" i="67" s="1"/>
  <c r="X75" i="67"/>
  <c r="X77" i="67" s="1"/>
  <c r="P75" i="67"/>
  <c r="P77" i="67" s="1"/>
  <c r="H75" i="67"/>
  <c r="H77" i="67" s="1"/>
  <c r="I75" i="88"/>
  <c r="I77" i="88" s="1"/>
  <c r="I192" i="88" s="1"/>
  <c r="Q75" i="88"/>
  <c r="Q77" i="88" s="1"/>
  <c r="Q192" i="88" s="1"/>
  <c r="Y75" i="88"/>
  <c r="Y77" i="88" s="1"/>
  <c r="Y192" i="88" s="1"/>
  <c r="AG75" i="88"/>
  <c r="AG77" i="88" s="1"/>
  <c r="AG192" i="88" s="1"/>
  <c r="AO75" i="88"/>
  <c r="AO77" i="88" s="1"/>
  <c r="AW75" i="88"/>
  <c r="AW77" i="88" s="1"/>
  <c r="AZ75" i="88"/>
  <c r="AZ77" i="88" s="1"/>
  <c r="M75" i="63"/>
  <c r="U75" i="63"/>
  <c r="AC75" i="63"/>
  <c r="AK75" i="63"/>
  <c r="AS75" i="63"/>
  <c r="BA75" i="63"/>
  <c r="AP75" i="75"/>
  <c r="AP77" i="75" s="1"/>
  <c r="J75" i="75"/>
  <c r="J77" i="75" s="1"/>
  <c r="AN75" i="73"/>
  <c r="AN77" i="73" s="1"/>
  <c r="H75" i="73"/>
  <c r="H77" i="73" s="1"/>
  <c r="E27" i="73" s="1"/>
  <c r="W75" i="72"/>
  <c r="W77" i="72" s="1"/>
  <c r="AL75" i="71"/>
  <c r="AL77" i="71" s="1"/>
  <c r="F75" i="71"/>
  <c r="F77" i="71" s="1"/>
  <c r="U75" i="70"/>
  <c r="U77" i="70" s="1"/>
  <c r="AQ75" i="69"/>
  <c r="AQ77" i="69" s="1"/>
  <c r="T75" i="69"/>
  <c r="T77" i="69" s="1"/>
  <c r="AX75" i="68"/>
  <c r="AX77" i="68" s="1"/>
  <c r="AH75" i="68"/>
  <c r="AH77" i="68" s="1"/>
  <c r="R75" i="68"/>
  <c r="R77" i="68" s="1"/>
  <c r="AX75" i="67"/>
  <c r="AX77" i="67" s="1"/>
  <c r="AX134" i="67" s="1"/>
  <c r="AN75" i="67"/>
  <c r="AN77" i="67" s="1"/>
  <c r="AC75" i="67"/>
  <c r="AC77" i="67" s="1"/>
  <c r="U75" i="67"/>
  <c r="U77" i="67" s="1"/>
  <c r="M75" i="67"/>
  <c r="M77" i="67" s="1"/>
  <c r="E75" i="67"/>
  <c r="E77" i="67" s="1"/>
  <c r="E192" i="67" s="1"/>
  <c r="L75" i="88"/>
  <c r="L77" i="88" s="1"/>
  <c r="L192" i="88" s="1"/>
  <c r="T75" i="88"/>
  <c r="T77" i="88" s="1"/>
  <c r="T192" i="88" s="1"/>
  <c r="AB75" i="88"/>
  <c r="AB77" i="88" s="1"/>
  <c r="AB192" i="88" s="1"/>
  <c r="AJ75" i="88"/>
  <c r="AJ77" i="88" s="1"/>
  <c r="AR75" i="88"/>
  <c r="AR77" i="88" s="1"/>
  <c r="BB75" i="67"/>
  <c r="BB77" i="67" s="1"/>
  <c r="BB134" i="67" s="1"/>
  <c r="H75" i="63"/>
  <c r="P75" i="63"/>
  <c r="X75" i="63"/>
  <c r="AF75" i="63"/>
  <c r="AN75" i="63"/>
  <c r="AV75" i="63"/>
  <c r="AW75" i="75"/>
  <c r="AW77" i="75" s="1"/>
  <c r="AV75" i="73"/>
  <c r="AV77" i="73" s="1"/>
  <c r="V75" i="72"/>
  <c r="V77" i="72" s="1"/>
  <c r="AB75" i="70"/>
  <c r="AB77" i="70" s="1"/>
  <c r="G75" i="69"/>
  <c r="G77" i="69" s="1"/>
  <c r="Q75" i="68"/>
  <c r="Q77" i="68" s="1"/>
  <c r="Q134" i="68" s="1"/>
  <c r="AD75" i="67"/>
  <c r="AD77" i="67" s="1"/>
  <c r="AD134" i="67" s="1"/>
  <c r="G75" i="67"/>
  <c r="G77" i="67" s="1"/>
  <c r="D27" i="67" s="1"/>
  <c r="U75" i="88"/>
  <c r="U77" i="88" s="1"/>
  <c r="U192" i="88" s="1"/>
  <c r="AQ75" i="88"/>
  <c r="AQ77" i="88" s="1"/>
  <c r="N75" i="63"/>
  <c r="AG75" i="63"/>
  <c r="AO75" i="75"/>
  <c r="AO77" i="75" s="1"/>
  <c r="AU75" i="73"/>
  <c r="AU77" i="73" s="1"/>
  <c r="AT75" i="71"/>
  <c r="AT77" i="71" s="1"/>
  <c r="T75" i="70"/>
  <c r="T77" i="70" s="1"/>
  <c r="AY75" i="68"/>
  <c r="AY77" i="68" s="1"/>
  <c r="F75" i="68"/>
  <c r="F77" i="68" s="1"/>
  <c r="AB75" i="67"/>
  <c r="AB77" i="67" s="1"/>
  <c r="F75" i="67"/>
  <c r="F77" i="67" s="1"/>
  <c r="C27" i="67" s="1"/>
  <c r="Z75" i="88"/>
  <c r="Z77" i="88" s="1"/>
  <c r="Z192" i="88" s="1"/>
  <c r="AS75" i="88"/>
  <c r="AS77" i="88" s="1"/>
  <c r="O75" i="63"/>
  <c r="AL75" i="63"/>
  <c r="R75" i="75"/>
  <c r="R77" i="75" s="1"/>
  <c r="AM75" i="73"/>
  <c r="AM77" i="73" s="1"/>
  <c r="AS75" i="71"/>
  <c r="AS77" i="71" s="1"/>
  <c r="AX75" i="69"/>
  <c r="AX77" i="69" s="1"/>
  <c r="AW75" i="68"/>
  <c r="AW77" i="68" s="1"/>
  <c r="AW134" i="68" s="1"/>
  <c r="E75" i="68"/>
  <c r="E77" i="68" s="1"/>
  <c r="E192" i="68" s="1"/>
  <c r="W75" i="67"/>
  <c r="W77" i="67" s="1"/>
  <c r="E75" i="88"/>
  <c r="E77" i="88" s="1"/>
  <c r="E192" i="88" s="1"/>
  <c r="AA75" i="88"/>
  <c r="AA77" i="88" s="1"/>
  <c r="AA192" i="88" s="1"/>
  <c r="AX75" i="88"/>
  <c r="AX77" i="88" s="1"/>
  <c r="Q75" i="63"/>
  <c r="AM75" i="63"/>
  <c r="Q75" i="75"/>
  <c r="Q77" i="75" s="1"/>
  <c r="P75" i="73"/>
  <c r="P77" i="73" s="1"/>
  <c r="AK75" i="71"/>
  <c r="AK77" i="71" s="1"/>
  <c r="AR75" i="69"/>
  <c r="AR77" i="69" s="1"/>
  <c r="AL75" i="68"/>
  <c r="AL77" i="68" s="1"/>
  <c r="AW75" i="67"/>
  <c r="AW77" i="67" s="1"/>
  <c r="V75" i="67"/>
  <c r="V77" i="67" s="1"/>
  <c r="J75" i="88"/>
  <c r="J77" i="88" s="1"/>
  <c r="J192" i="88" s="1"/>
  <c r="AC75" i="88"/>
  <c r="AC77" i="88" s="1"/>
  <c r="AC192" i="88" s="1"/>
  <c r="AY75" i="88"/>
  <c r="AY77" i="88" s="1"/>
  <c r="V75" i="63"/>
  <c r="AO75" i="63"/>
  <c r="I75" i="75"/>
  <c r="I77" i="75" s="1"/>
  <c r="F27" i="75" s="1"/>
  <c r="O75" i="73"/>
  <c r="O77" i="73" s="1"/>
  <c r="N75" i="71"/>
  <c r="N77" i="71" s="1"/>
  <c r="AP75" i="69"/>
  <c r="AP77" i="69" s="1"/>
  <c r="AI75" i="68"/>
  <c r="AI77" i="68" s="1"/>
  <c r="AP75" i="67"/>
  <c r="AP77" i="67" s="1"/>
  <c r="T75" i="67"/>
  <c r="T77" i="67" s="1"/>
  <c r="K75" i="88"/>
  <c r="K77" i="88" s="1"/>
  <c r="K192" i="88" s="1"/>
  <c r="AH75" i="88"/>
  <c r="AH77" i="88" s="1"/>
  <c r="AH192" i="88" s="1"/>
  <c r="BA75" i="67"/>
  <c r="BA77" i="67" s="1"/>
  <c r="W75" i="63"/>
  <c r="AT75" i="63"/>
  <c r="AE75" i="72"/>
  <c r="AE77" i="72" s="1"/>
  <c r="E75" i="71"/>
  <c r="E77" i="71" s="1"/>
  <c r="E192" i="71" s="1"/>
  <c r="Z75" i="69"/>
  <c r="Z77" i="69" s="1"/>
  <c r="V75" i="68"/>
  <c r="V77" i="68" s="1"/>
  <c r="AK75" i="67"/>
  <c r="AK77" i="67" s="1"/>
  <c r="N75" i="67"/>
  <c r="N77" i="67" s="1"/>
  <c r="R75" i="88"/>
  <c r="R77" i="88" s="1"/>
  <c r="R192" i="88" s="1"/>
  <c r="AK75" i="88"/>
  <c r="AK77" i="88" s="1"/>
  <c r="G75" i="63"/>
  <c r="AD75" i="63"/>
  <c r="AW75" i="63"/>
  <c r="G75" i="73"/>
  <c r="G77" i="73" s="1"/>
  <c r="AO75" i="67"/>
  <c r="AO77" i="67" s="1"/>
  <c r="F75" i="63"/>
  <c r="AX75" i="75"/>
  <c r="AX77" i="75" s="1"/>
  <c r="AD75" i="72"/>
  <c r="AD77" i="72" s="1"/>
  <c r="AF75" i="67"/>
  <c r="AF77" i="67" s="1"/>
  <c r="I75" i="63"/>
  <c r="S75" i="69"/>
  <c r="S77" i="69" s="1"/>
  <c r="M75" i="71"/>
  <c r="M77" i="71" s="1"/>
  <c r="O75" i="67"/>
  <c r="O77" i="67" s="1"/>
  <c r="Y75" i="63"/>
  <c r="S75" i="88"/>
  <c r="S77" i="88" s="1"/>
  <c r="S192" i="88" s="1"/>
  <c r="AC75" i="70"/>
  <c r="AC77" i="70" s="1"/>
  <c r="L75" i="67"/>
  <c r="L77" i="67" s="1"/>
  <c r="AE75" i="63"/>
  <c r="BB75" i="63"/>
  <c r="S75" i="68"/>
  <c r="S77" i="68" s="1"/>
  <c r="AA75" i="69"/>
  <c r="AA77" i="69" s="1"/>
  <c r="M75" i="88"/>
  <c r="M77" i="88" s="1"/>
  <c r="AU75" i="63"/>
  <c r="AG75" i="68"/>
  <c r="AG77" i="68" s="1"/>
  <c r="AG134" i="68" s="1"/>
  <c r="AI75" i="88"/>
  <c r="AI77" i="88" s="1"/>
  <c r="AI192" i="88" s="1"/>
  <c r="AP75" i="88"/>
  <c r="AP77" i="88" s="1"/>
  <c r="B26" i="74"/>
  <c r="C26" i="74"/>
  <c r="D26" i="74"/>
  <c r="C27" i="73"/>
  <c r="B26" i="71"/>
  <c r="C26" i="70"/>
  <c r="J198" i="88"/>
  <c r="J197" i="88"/>
  <c r="R198" i="88"/>
  <c r="R197" i="88"/>
  <c r="Z198" i="88"/>
  <c r="Z197" i="88"/>
  <c r="AH198" i="88"/>
  <c r="AH197" i="88"/>
  <c r="K198" i="88"/>
  <c r="K197" i="88"/>
  <c r="S198" i="88"/>
  <c r="S197" i="88"/>
  <c r="AA198" i="88"/>
  <c r="AA197" i="88"/>
  <c r="AI198" i="88"/>
  <c r="AI197" i="88"/>
  <c r="L198" i="88"/>
  <c r="L197" i="88"/>
  <c r="T198" i="88"/>
  <c r="T197" i="88"/>
  <c r="AB198" i="88"/>
  <c r="AB197" i="88"/>
  <c r="E197" i="88"/>
  <c r="E198" i="88"/>
  <c r="M198" i="88"/>
  <c r="M197" i="88"/>
  <c r="U197" i="88"/>
  <c r="U198" i="88"/>
  <c r="AC197" i="88"/>
  <c r="AC198" i="88"/>
  <c r="F197" i="88"/>
  <c r="F198" i="88"/>
  <c r="N197" i="88"/>
  <c r="N198" i="88"/>
  <c r="V197" i="88"/>
  <c r="V198" i="88"/>
  <c r="AD197" i="88"/>
  <c r="AD198" i="88"/>
  <c r="G197" i="88"/>
  <c r="G198" i="88"/>
  <c r="O197" i="88"/>
  <c r="O198" i="88"/>
  <c r="W197" i="88"/>
  <c r="W198" i="88"/>
  <c r="AE197" i="88"/>
  <c r="AE198" i="88"/>
  <c r="H198" i="88"/>
  <c r="H197" i="88"/>
  <c r="P197" i="88"/>
  <c r="P198" i="88"/>
  <c r="X197" i="88"/>
  <c r="X198" i="88"/>
  <c r="AF197" i="88"/>
  <c r="AF198" i="88"/>
  <c r="I198" i="88"/>
  <c r="I197" i="88"/>
  <c r="Q198" i="88"/>
  <c r="Q197" i="88"/>
  <c r="Y198" i="88"/>
  <c r="Y197" i="88"/>
  <c r="AG198" i="88"/>
  <c r="AG197" i="88"/>
  <c r="B27" i="70"/>
  <c r="B27" i="72"/>
  <c r="D27" i="75"/>
  <c r="F26" i="75"/>
  <c r="BA134" i="75"/>
  <c r="E134" i="75"/>
  <c r="B27" i="75"/>
  <c r="AC134" i="75"/>
  <c r="B26" i="73"/>
  <c r="D27" i="73"/>
  <c r="C26" i="73"/>
  <c r="AZ134" i="73"/>
  <c r="W134" i="73"/>
  <c r="AH134" i="73"/>
  <c r="G26" i="72"/>
  <c r="F27" i="72"/>
  <c r="AW134" i="72"/>
  <c r="B27" i="71"/>
  <c r="C27" i="71"/>
  <c r="D27" i="71"/>
  <c r="E26" i="71"/>
  <c r="E27" i="71"/>
  <c r="F27" i="71"/>
  <c r="G26" i="71"/>
  <c r="D27" i="70"/>
  <c r="E27" i="70"/>
  <c r="F27" i="70"/>
  <c r="C27" i="70"/>
  <c r="Z134" i="69"/>
  <c r="E26" i="69"/>
  <c r="F26" i="69"/>
  <c r="F27" i="69"/>
  <c r="E27" i="68"/>
  <c r="F26" i="68"/>
  <c r="B26" i="68"/>
  <c r="Z134" i="70"/>
  <c r="T134" i="73"/>
  <c r="C27" i="75"/>
  <c r="Q134" i="72"/>
  <c r="Y134" i="75"/>
  <c r="V134" i="75"/>
  <c r="G26" i="75"/>
  <c r="E26" i="75"/>
  <c r="Q134" i="75"/>
  <c r="AO134" i="75"/>
  <c r="E131" i="75"/>
  <c r="F128" i="75"/>
  <c r="C26" i="75"/>
  <c r="U134" i="75"/>
  <c r="D26" i="75"/>
  <c r="E131" i="74"/>
  <c r="F128" i="74"/>
  <c r="F26" i="74"/>
  <c r="G26" i="74"/>
  <c r="D26" i="73"/>
  <c r="E26" i="73"/>
  <c r="F26" i="73"/>
  <c r="E131" i="73"/>
  <c r="G26" i="73"/>
  <c r="F128" i="73"/>
  <c r="P134" i="73"/>
  <c r="AK134" i="73"/>
  <c r="AS134" i="72"/>
  <c r="BA134" i="72"/>
  <c r="Y134" i="72"/>
  <c r="AG134" i="72"/>
  <c r="AO134" i="72"/>
  <c r="C26" i="72"/>
  <c r="D26" i="72"/>
  <c r="F128" i="72"/>
  <c r="E26" i="72"/>
  <c r="F26" i="72"/>
  <c r="L134" i="72"/>
  <c r="T134" i="72"/>
  <c r="AB134" i="72"/>
  <c r="AZ134" i="72"/>
  <c r="E130" i="71"/>
  <c r="E132" i="71" s="1"/>
  <c r="E133" i="71" s="1"/>
  <c r="E190" i="71" s="1"/>
  <c r="C26" i="71"/>
  <c r="D26" i="71"/>
  <c r="F26" i="71"/>
  <c r="S134" i="70"/>
  <c r="D26" i="70"/>
  <c r="K134" i="70"/>
  <c r="AA134" i="70"/>
  <c r="AH134" i="70"/>
  <c r="AP134" i="70"/>
  <c r="AX134" i="70"/>
  <c r="G26" i="70"/>
  <c r="AR134" i="69"/>
  <c r="AY134" i="69"/>
  <c r="T134" i="69"/>
  <c r="AZ134" i="69"/>
  <c r="R134" i="69"/>
  <c r="AX134" i="69"/>
  <c r="G26" i="69"/>
  <c r="B26" i="69"/>
  <c r="C26" i="69"/>
  <c r="D26" i="69"/>
  <c r="C26" i="68"/>
  <c r="G26" i="68"/>
  <c r="D26" i="67"/>
  <c r="E26" i="67"/>
  <c r="AQ134" i="67"/>
  <c r="AP134" i="67"/>
  <c r="B26" i="67"/>
  <c r="C26" i="67"/>
  <c r="G26" i="67"/>
  <c r="F26" i="88"/>
  <c r="G26" i="88"/>
  <c r="D26" i="88"/>
  <c r="E9" i="2"/>
  <c r="D16" i="2"/>
  <c r="D19" i="2"/>
  <c r="H9" i="2"/>
  <c r="D17" i="2"/>
  <c r="D15" i="2"/>
  <c r="D13" i="2"/>
  <c r="D9" i="2"/>
  <c r="D14" i="2"/>
  <c r="D11" i="2"/>
  <c r="D10" i="2"/>
  <c r="D12" i="2"/>
  <c r="D18" i="2"/>
  <c r="E131" i="67" l="1"/>
  <c r="U134" i="68"/>
  <c r="AW93" i="68"/>
  <c r="S93" i="68"/>
  <c r="AR93" i="68"/>
  <c r="R93" i="68"/>
  <c r="AE93" i="68"/>
  <c r="Z93" i="68"/>
  <c r="Q93" i="68"/>
  <c r="AD93" i="68"/>
  <c r="AQ93" i="68"/>
  <c r="AL93" i="68"/>
  <c r="O93" i="68"/>
  <c r="P93" i="68"/>
  <c r="AC93" i="68"/>
  <c r="AP93" i="68"/>
  <c r="Y93" i="68"/>
  <c r="AX93" i="68"/>
  <c r="AA93" i="68"/>
  <c r="AB93" i="68"/>
  <c r="AO93" i="68"/>
  <c r="BB93" i="68"/>
  <c r="AK93" i="68"/>
  <c r="AM93" i="68"/>
  <c r="AN93" i="68"/>
  <c r="BA93" i="68"/>
  <c r="X93" i="68"/>
  <c r="AV93" i="68"/>
  <c r="AU93" i="68"/>
  <c r="AY93" i="68"/>
  <c r="AZ93" i="68"/>
  <c r="W93" i="68"/>
  <c r="AJ93" i="68"/>
  <c r="V93" i="68"/>
  <c r="AI93" i="68"/>
  <c r="U93" i="68"/>
  <c r="AH93" i="68"/>
  <c r="AG93" i="68"/>
  <c r="AT93" i="68"/>
  <c r="T93" i="68"/>
  <c r="AS93" i="68"/>
  <c r="AF93" i="68"/>
  <c r="U91" i="68"/>
  <c r="AO91" i="68"/>
  <c r="AL91" i="68"/>
  <c r="W91" i="68"/>
  <c r="AR91" i="68"/>
  <c r="AC91" i="68"/>
  <c r="Z91" i="68"/>
  <c r="AF91" i="68"/>
  <c r="Q91" i="68"/>
  <c r="N91" i="68"/>
  <c r="T91" i="68"/>
  <c r="AZ91" i="68"/>
  <c r="AW91" i="68"/>
  <c r="AQ91" i="68"/>
  <c r="AN91" i="68"/>
  <c r="AK91" i="68"/>
  <c r="AE91" i="68"/>
  <c r="AB91" i="68"/>
  <c r="Y91" i="68"/>
  <c r="S91" i="68"/>
  <c r="P91" i="68"/>
  <c r="M91" i="68"/>
  <c r="AT91" i="68"/>
  <c r="BB91" i="68"/>
  <c r="AY91" i="68"/>
  <c r="AV91" i="68"/>
  <c r="AH91" i="68"/>
  <c r="AP91" i="68"/>
  <c r="AM91" i="68"/>
  <c r="AJ91" i="68"/>
  <c r="V91" i="68"/>
  <c r="AD91" i="68"/>
  <c r="AA91" i="68"/>
  <c r="X91" i="68"/>
  <c r="AS91" i="68"/>
  <c r="R91" i="68"/>
  <c r="O91" i="68"/>
  <c r="AU91" i="68"/>
  <c r="AG91" i="68"/>
  <c r="BA91" i="68"/>
  <c r="AX91" i="68"/>
  <c r="AI91" i="68"/>
  <c r="AW100" i="68"/>
  <c r="AQ100" i="68"/>
  <c r="Z100" i="68"/>
  <c r="AD100" i="68"/>
  <c r="AL100" i="68"/>
  <c r="AC100" i="68"/>
  <c r="AP100" i="68"/>
  <c r="AX100" i="68"/>
  <c r="AA100" i="68"/>
  <c r="AB100" i="68"/>
  <c r="AO100" i="68"/>
  <c r="BB100" i="68"/>
  <c r="AM100" i="68"/>
  <c r="AN100" i="68"/>
  <c r="BA100" i="68"/>
  <c r="W100" i="68"/>
  <c r="X100" i="68"/>
  <c r="AH100" i="68"/>
  <c r="AU100" i="68"/>
  <c r="AY100" i="68"/>
  <c r="AZ100" i="68"/>
  <c r="V100" i="68"/>
  <c r="AI100" i="68"/>
  <c r="AJ100" i="68"/>
  <c r="AV100" i="68"/>
  <c r="AG100" i="68"/>
  <c r="AT100" i="68"/>
  <c r="AS100" i="68"/>
  <c r="AF100" i="68"/>
  <c r="AE100" i="68"/>
  <c r="AR100" i="68"/>
  <c r="Y100" i="68"/>
  <c r="AK100" i="68"/>
  <c r="AB105" i="68"/>
  <c r="AT105" i="68"/>
  <c r="AQ105" i="68"/>
  <c r="AY105" i="68"/>
  <c r="AH105" i="68"/>
  <c r="AE105" i="68"/>
  <c r="AM105" i="68"/>
  <c r="AS105" i="68"/>
  <c r="BB105" i="68"/>
  <c r="AA105" i="68"/>
  <c r="AG105" i="68"/>
  <c r="AP105" i="68"/>
  <c r="AX105" i="68"/>
  <c r="AR105" i="68"/>
  <c r="AD105" i="68"/>
  <c r="AL105" i="68"/>
  <c r="AF105" i="68"/>
  <c r="AW105" i="68"/>
  <c r="BA105" i="68"/>
  <c r="AK105" i="68"/>
  <c r="AO105" i="68"/>
  <c r="AV105" i="68"/>
  <c r="AC105" i="68"/>
  <c r="AJ105" i="68"/>
  <c r="AZ105" i="68"/>
  <c r="AU105" i="68"/>
  <c r="AN105" i="68"/>
  <c r="AI105" i="68"/>
  <c r="AT102" i="68"/>
  <c r="AO102" i="68"/>
  <c r="AK102" i="68"/>
  <c r="AH102" i="68"/>
  <c r="AC102" i="68"/>
  <c r="Y102" i="68"/>
  <c r="AS102" i="68"/>
  <c r="AZ102" i="68"/>
  <c r="AV102" i="68"/>
  <c r="AG102" i="68"/>
  <c r="AN102" i="68"/>
  <c r="AJ102" i="68"/>
  <c r="AR102" i="68"/>
  <c r="AB102" i="68"/>
  <c r="X102" i="68"/>
  <c r="AF102" i="68"/>
  <c r="AY102" i="68"/>
  <c r="AU102" i="68"/>
  <c r="AQ102" i="68"/>
  <c r="AM102" i="68"/>
  <c r="AI102" i="68"/>
  <c r="AE102" i="68"/>
  <c r="AA102" i="68"/>
  <c r="BB102" i="68"/>
  <c r="AX102" i="68"/>
  <c r="AP102" i="68"/>
  <c r="AL102" i="68"/>
  <c r="AD102" i="68"/>
  <c r="Z102" i="68"/>
  <c r="BA102" i="68"/>
  <c r="AW102" i="68"/>
  <c r="AT99" i="68"/>
  <c r="AI99" i="68"/>
  <c r="AM99" i="68"/>
  <c r="AU99" i="68"/>
  <c r="X99" i="68"/>
  <c r="Y99" i="68"/>
  <c r="AL99" i="68"/>
  <c r="AY99" i="68"/>
  <c r="AJ99" i="68"/>
  <c r="AK99" i="68"/>
  <c r="AX99" i="68"/>
  <c r="U99" i="68"/>
  <c r="AV99" i="68"/>
  <c r="AW99" i="68"/>
  <c r="AF99" i="68"/>
  <c r="AG99" i="68"/>
  <c r="AE99" i="68"/>
  <c r="AR99" i="68"/>
  <c r="AS99" i="68"/>
  <c r="AD99" i="68"/>
  <c r="AQ99" i="68"/>
  <c r="AP99" i="68"/>
  <c r="AC99" i="68"/>
  <c r="BB99" i="68"/>
  <c r="AO99" i="68"/>
  <c r="AB99" i="68"/>
  <c r="BA99" i="68"/>
  <c r="V99" i="68"/>
  <c r="AN99" i="68"/>
  <c r="AH99" i="68"/>
  <c r="W99" i="68"/>
  <c r="AA99" i="68"/>
  <c r="AZ99" i="68"/>
  <c r="Z99" i="68"/>
  <c r="AU104" i="68"/>
  <c r="AV104" i="68"/>
  <c r="AK104" i="68"/>
  <c r="AY104" i="68"/>
  <c r="AW104" i="68"/>
  <c r="AX104" i="68"/>
  <c r="AG104" i="68"/>
  <c r="AH104" i="68"/>
  <c r="AE104" i="68"/>
  <c r="AF104" i="68"/>
  <c r="AS104" i="68"/>
  <c r="AT104" i="68"/>
  <c r="AQ104" i="68"/>
  <c r="AR104" i="68"/>
  <c r="AD104" i="68"/>
  <c r="AI104" i="68"/>
  <c r="BB104" i="68"/>
  <c r="AP104" i="68"/>
  <c r="AC104" i="68"/>
  <c r="AO104" i="68"/>
  <c r="AB104" i="68"/>
  <c r="BA104" i="68"/>
  <c r="AA104" i="68"/>
  <c r="AN104" i="68"/>
  <c r="AL104" i="68"/>
  <c r="AJ104" i="68"/>
  <c r="Z104" i="68"/>
  <c r="AM104" i="68"/>
  <c r="AZ104" i="68"/>
  <c r="AZ90" i="68"/>
  <c r="Y90" i="68"/>
  <c r="L90" i="68"/>
  <c r="AK90" i="68"/>
  <c r="AX90" i="68"/>
  <c r="X90" i="68"/>
  <c r="AW90" i="68"/>
  <c r="AJ90" i="68"/>
  <c r="W90" i="68"/>
  <c r="AV90" i="68"/>
  <c r="AI90" i="68"/>
  <c r="Q90" i="68"/>
  <c r="V90" i="68"/>
  <c r="AU90" i="68"/>
  <c r="AC90" i="68"/>
  <c r="U90" i="68"/>
  <c r="AH90" i="68"/>
  <c r="AO90" i="68"/>
  <c r="R90" i="68"/>
  <c r="T90" i="68"/>
  <c r="AG90" i="68"/>
  <c r="AT90" i="68"/>
  <c r="BA90" i="68"/>
  <c r="AD90" i="68"/>
  <c r="S90" i="68"/>
  <c r="AF90" i="68"/>
  <c r="AS90" i="68"/>
  <c r="O90" i="68"/>
  <c r="P90" i="68"/>
  <c r="AP90" i="68"/>
  <c r="AE90" i="68"/>
  <c r="AR90" i="68"/>
  <c r="N90" i="68"/>
  <c r="AA90" i="68"/>
  <c r="AB90" i="68"/>
  <c r="BB90" i="68"/>
  <c r="AQ90" i="68"/>
  <c r="M90" i="68"/>
  <c r="Z90" i="68"/>
  <c r="AM90" i="68"/>
  <c r="AN90" i="68"/>
  <c r="AL90" i="68"/>
  <c r="AY90" i="68"/>
  <c r="AR98" i="68"/>
  <c r="AT98" i="68"/>
  <c r="AU98" i="68"/>
  <c r="AC98" i="68"/>
  <c r="AP98" i="68"/>
  <c r="AQ98" i="68"/>
  <c r="AB98" i="68"/>
  <c r="AO98" i="68"/>
  <c r="BB98" i="68"/>
  <c r="AN98" i="68"/>
  <c r="BA98" i="68"/>
  <c r="AA98" i="68"/>
  <c r="AZ98" i="68"/>
  <c r="AM98" i="68"/>
  <c r="AL98" i="68"/>
  <c r="Z98" i="68"/>
  <c r="AY98" i="68"/>
  <c r="T98" i="68"/>
  <c r="U98" i="68"/>
  <c r="Y98" i="68"/>
  <c r="AX98" i="68"/>
  <c r="AF98" i="68"/>
  <c r="AG98" i="68"/>
  <c r="X98" i="68"/>
  <c r="AK98" i="68"/>
  <c r="AS98" i="68"/>
  <c r="V98" i="68"/>
  <c r="W98" i="68"/>
  <c r="AJ98" i="68"/>
  <c r="AW98" i="68"/>
  <c r="AD98" i="68"/>
  <c r="AE98" i="68"/>
  <c r="AH98" i="68"/>
  <c r="AI98" i="68"/>
  <c r="AV98" i="68"/>
  <c r="BA92" i="68"/>
  <c r="AP92" i="68"/>
  <c r="S92" i="68"/>
  <c r="T92" i="68"/>
  <c r="AG92" i="68"/>
  <c r="BB92" i="68"/>
  <c r="AE92" i="68"/>
  <c r="AF92" i="68"/>
  <c r="AS92" i="68"/>
  <c r="P92" i="68"/>
  <c r="AC92" i="68"/>
  <c r="AQ92" i="68"/>
  <c r="AR92" i="68"/>
  <c r="O92" i="68"/>
  <c r="AB92" i="68"/>
  <c r="AO92" i="68"/>
  <c r="N92" i="68"/>
  <c r="AA92" i="68"/>
  <c r="AN92" i="68"/>
  <c r="Z92" i="68"/>
  <c r="AM92" i="68"/>
  <c r="AZ92" i="68"/>
  <c r="Y92" i="68"/>
  <c r="AL92" i="68"/>
  <c r="AY92" i="68"/>
  <c r="X92" i="68"/>
  <c r="AK92" i="68"/>
  <c r="AX92" i="68"/>
  <c r="AW92" i="68"/>
  <c r="AJ92" i="68"/>
  <c r="W92" i="68"/>
  <c r="AV92" i="68"/>
  <c r="R92" i="68"/>
  <c r="V92" i="68"/>
  <c r="AI92" i="68"/>
  <c r="AT92" i="68"/>
  <c r="Q92" i="68"/>
  <c r="AD92" i="68"/>
  <c r="U92" i="68"/>
  <c r="AH92" i="68"/>
  <c r="AU92" i="68"/>
  <c r="AY97" i="68"/>
  <c r="X97" i="68"/>
  <c r="T97" i="68"/>
  <c r="AE97" i="68"/>
  <c r="AM97" i="68"/>
  <c r="AU97" i="68"/>
  <c r="S97" i="68"/>
  <c r="AA97" i="68"/>
  <c r="AI97" i="68"/>
  <c r="BB97" i="68"/>
  <c r="W97" i="68"/>
  <c r="AP97" i="68"/>
  <c r="AX97" i="68"/>
  <c r="AT97" i="68"/>
  <c r="AD97" i="68"/>
  <c r="AL97" i="68"/>
  <c r="AH97" i="68"/>
  <c r="BA97" i="68"/>
  <c r="Z97" i="68"/>
  <c r="V97" i="68"/>
  <c r="AO97" i="68"/>
  <c r="AW97" i="68"/>
  <c r="AS97" i="68"/>
  <c r="AC97" i="68"/>
  <c r="AK97" i="68"/>
  <c r="AG97" i="68"/>
  <c r="AZ97" i="68"/>
  <c r="Y97" i="68"/>
  <c r="U97" i="68"/>
  <c r="AN97" i="68"/>
  <c r="AV97" i="68"/>
  <c r="AR97" i="68"/>
  <c r="AQ97" i="68"/>
  <c r="AB97" i="68"/>
  <c r="AJ97" i="68"/>
  <c r="AF97" i="68"/>
  <c r="M83" i="68"/>
  <c r="M134" i="68" s="1"/>
  <c r="BA101" i="68"/>
  <c r="AJ101" i="68"/>
  <c r="AC101" i="68"/>
  <c r="W101" i="68"/>
  <c r="AV101" i="68"/>
  <c r="AO101" i="68"/>
  <c r="AI101" i="68"/>
  <c r="AU101" i="68"/>
  <c r="AD101" i="68"/>
  <c r="AH101" i="68"/>
  <c r="AP101" i="68"/>
  <c r="AG101" i="68"/>
  <c r="AT101" i="68"/>
  <c r="BB101" i="68"/>
  <c r="AE101" i="68"/>
  <c r="AF101" i="68"/>
  <c r="AS101" i="68"/>
  <c r="AQ101" i="68"/>
  <c r="AR101" i="68"/>
  <c r="AA101" i="68"/>
  <c r="AB101" i="68"/>
  <c r="Z101" i="68"/>
  <c r="AM101" i="68"/>
  <c r="AN101" i="68"/>
  <c r="Y101" i="68"/>
  <c r="AL101" i="68"/>
  <c r="AY101" i="68"/>
  <c r="AZ101" i="68"/>
  <c r="X101" i="68"/>
  <c r="AW101" i="68"/>
  <c r="AK101" i="68"/>
  <c r="AX101" i="68"/>
  <c r="R83" i="68"/>
  <c r="AZ106" i="68"/>
  <c r="AC106" i="68"/>
  <c r="AF106" i="68"/>
  <c r="AS106" i="68"/>
  <c r="AO106" i="68"/>
  <c r="AD106" i="68"/>
  <c r="AE106" i="68"/>
  <c r="AR106" i="68"/>
  <c r="BA106" i="68"/>
  <c r="AP106" i="68"/>
  <c r="AQ106" i="68"/>
  <c r="BB106" i="68"/>
  <c r="AL106" i="68"/>
  <c r="AM106" i="68"/>
  <c r="AJ106" i="68"/>
  <c r="AK106" i="68"/>
  <c r="AX106" i="68"/>
  <c r="AY106" i="68"/>
  <c r="AV106" i="68"/>
  <c r="AW106" i="68"/>
  <c r="AB106" i="68"/>
  <c r="AN106" i="68"/>
  <c r="AI106" i="68"/>
  <c r="AU106" i="68"/>
  <c r="AH106" i="68"/>
  <c r="AT106" i="68"/>
  <c r="AG106" i="68"/>
  <c r="AU89" i="68"/>
  <c r="AD89" i="68"/>
  <c r="L89" i="68"/>
  <c r="Q89" i="68"/>
  <c r="AP89" i="68"/>
  <c r="X89" i="68"/>
  <c r="P89" i="68"/>
  <c r="AC89" i="68"/>
  <c r="BB89" i="68"/>
  <c r="AJ89" i="68"/>
  <c r="M89" i="68"/>
  <c r="O89" i="68"/>
  <c r="AB89" i="68"/>
  <c r="AO89" i="68"/>
  <c r="AV89" i="68"/>
  <c r="Y89" i="68"/>
  <c r="N89" i="68"/>
  <c r="AA89" i="68"/>
  <c r="AN89" i="68"/>
  <c r="BA89" i="68"/>
  <c r="W89" i="68"/>
  <c r="AK89" i="68"/>
  <c r="Z89" i="68"/>
  <c r="AM89" i="68"/>
  <c r="AZ89" i="68"/>
  <c r="V89" i="68"/>
  <c r="K89" i="68"/>
  <c r="AY89" i="68"/>
  <c r="U89" i="68"/>
  <c r="AH89" i="68"/>
  <c r="AG89" i="68"/>
  <c r="AW89" i="68"/>
  <c r="AL89" i="68"/>
  <c r="AX89" i="68"/>
  <c r="T89" i="68"/>
  <c r="AT89" i="68"/>
  <c r="AI89" i="68"/>
  <c r="AF89" i="68"/>
  <c r="AS89" i="68"/>
  <c r="S89" i="68"/>
  <c r="AR89" i="68"/>
  <c r="AQ89" i="68"/>
  <c r="AE89" i="68"/>
  <c r="R89" i="68"/>
  <c r="AQ96" i="68"/>
  <c r="Z96" i="68"/>
  <c r="AY96" i="68"/>
  <c r="AL96" i="68"/>
  <c r="Y96" i="68"/>
  <c r="AX96" i="68"/>
  <c r="AK96" i="68"/>
  <c r="T96" i="68"/>
  <c r="X96" i="68"/>
  <c r="AW96" i="68"/>
  <c r="S96" i="68"/>
  <c r="AI96" i="68"/>
  <c r="AF96" i="68"/>
  <c r="W96" i="68"/>
  <c r="AJ96" i="68"/>
  <c r="AE96" i="68"/>
  <c r="AV96" i="68"/>
  <c r="AR96" i="68"/>
  <c r="U96" i="68"/>
  <c r="V96" i="68"/>
  <c r="AG96" i="68"/>
  <c r="AH96" i="68"/>
  <c r="AU96" i="68"/>
  <c r="R96" i="68"/>
  <c r="AS96" i="68"/>
  <c r="AT96" i="68"/>
  <c r="AC96" i="68"/>
  <c r="AD96" i="68"/>
  <c r="AB96" i="68"/>
  <c r="AO96" i="68"/>
  <c r="AP96" i="68"/>
  <c r="AA96" i="68"/>
  <c r="AN96" i="68"/>
  <c r="BA96" i="68"/>
  <c r="BB96" i="68"/>
  <c r="AM96" i="68"/>
  <c r="AZ96" i="68"/>
  <c r="AZ103" i="68"/>
  <c r="AL103" i="68"/>
  <c r="AJ103" i="68"/>
  <c r="AK103" i="68"/>
  <c r="AX103" i="68"/>
  <c r="AY103" i="68"/>
  <c r="AV103" i="68"/>
  <c r="AW103" i="68"/>
  <c r="AI103" i="68"/>
  <c r="AB103" i="68"/>
  <c r="AU103" i="68"/>
  <c r="AN103" i="68"/>
  <c r="AH103" i="68"/>
  <c r="AG103" i="68"/>
  <c r="AT103" i="68"/>
  <c r="AC103" i="68"/>
  <c r="AF103" i="68"/>
  <c r="AS103" i="68"/>
  <c r="AO103" i="68"/>
  <c r="AD103" i="68"/>
  <c r="AE103" i="68"/>
  <c r="AR103" i="68"/>
  <c r="BA103" i="68"/>
  <c r="AP103" i="68"/>
  <c r="AQ103" i="68"/>
  <c r="Y103" i="68"/>
  <c r="BB103" i="68"/>
  <c r="Z103" i="68"/>
  <c r="AA103" i="68"/>
  <c r="AM103" i="68"/>
  <c r="AQ95" i="68"/>
  <c r="AV95" i="68"/>
  <c r="AE95" i="68"/>
  <c r="AB95" i="68"/>
  <c r="AJ95" i="68"/>
  <c r="S95" i="68"/>
  <c r="AY95" i="68"/>
  <c r="X95" i="68"/>
  <c r="BB95" i="68"/>
  <c r="AM95" i="68"/>
  <c r="AU95" i="68"/>
  <c r="AP95" i="68"/>
  <c r="AA95" i="68"/>
  <c r="AI95" i="68"/>
  <c r="AD95" i="68"/>
  <c r="W95" i="68"/>
  <c r="AH95" i="68"/>
  <c r="R95" i="68"/>
  <c r="AX95" i="68"/>
  <c r="AT95" i="68"/>
  <c r="AL95" i="68"/>
  <c r="BA95" i="68"/>
  <c r="AO95" i="68"/>
  <c r="Z95" i="68"/>
  <c r="V95" i="68"/>
  <c r="AR95" i="68"/>
  <c r="AC95" i="68"/>
  <c r="AW95" i="68"/>
  <c r="AS95" i="68"/>
  <c r="AF95" i="68"/>
  <c r="Q95" i="68"/>
  <c r="AK95" i="68"/>
  <c r="AG95" i="68"/>
  <c r="T95" i="68"/>
  <c r="AZ95" i="68"/>
  <c r="Y95" i="68"/>
  <c r="U95" i="68"/>
  <c r="AN95" i="68"/>
  <c r="AR94" i="68"/>
  <c r="AC94" i="68"/>
  <c r="AW94" i="68"/>
  <c r="AF94" i="68"/>
  <c r="Q94" i="68"/>
  <c r="AK94" i="68"/>
  <c r="T94" i="68"/>
  <c r="AZ94" i="68"/>
  <c r="Y94" i="68"/>
  <c r="AQ94" i="68"/>
  <c r="AN94" i="68"/>
  <c r="AV94" i="68"/>
  <c r="AE94" i="68"/>
  <c r="AB94" i="68"/>
  <c r="AJ94" i="68"/>
  <c r="S94" i="68"/>
  <c r="P94" i="68"/>
  <c r="X94" i="68"/>
  <c r="AT94" i="68"/>
  <c r="BB94" i="68"/>
  <c r="AY94" i="68"/>
  <c r="AU94" i="68"/>
  <c r="AH94" i="68"/>
  <c r="AP94" i="68"/>
  <c r="AM94" i="68"/>
  <c r="AI94" i="68"/>
  <c r="V94" i="68"/>
  <c r="AD94" i="68"/>
  <c r="AA94" i="68"/>
  <c r="W94" i="68"/>
  <c r="AS94" i="68"/>
  <c r="R94" i="68"/>
  <c r="AX94" i="68"/>
  <c r="AG94" i="68"/>
  <c r="BA94" i="68"/>
  <c r="AL94" i="68"/>
  <c r="U94" i="68"/>
  <c r="AO94" i="68"/>
  <c r="Z94" i="68"/>
  <c r="X83" i="68"/>
  <c r="P83" i="68"/>
  <c r="E131" i="68"/>
  <c r="E130" i="68" s="1"/>
  <c r="E132" i="68" s="1"/>
  <c r="E133" i="68" s="1"/>
  <c r="E190" i="68" s="1"/>
  <c r="I134" i="68"/>
  <c r="F27" i="88"/>
  <c r="C27" i="88"/>
  <c r="B27" i="67"/>
  <c r="AF134" i="88"/>
  <c r="H134" i="88"/>
  <c r="E134" i="68"/>
  <c r="AW84" i="68"/>
  <c r="AL84" i="68"/>
  <c r="AP84" i="68"/>
  <c r="AS84" i="68"/>
  <c r="AV84" i="68"/>
  <c r="AX84" i="68"/>
  <c r="BB84" i="68"/>
  <c r="AH84" i="68"/>
  <c r="AN84" i="68"/>
  <c r="AT84" i="68"/>
  <c r="AJ84" i="68"/>
  <c r="AZ84" i="68"/>
  <c r="AE84" i="68"/>
  <c r="AK84" i="68"/>
  <c r="AC84" i="68"/>
  <c r="AQ84" i="68"/>
  <c r="AI84" i="68"/>
  <c r="AM84" i="68"/>
  <c r="AO84" i="68"/>
  <c r="F84" i="68"/>
  <c r="F128" i="68" s="1"/>
  <c r="AF84" i="68"/>
  <c r="AU84" i="68"/>
  <c r="AD84" i="68"/>
  <c r="AG84" i="68"/>
  <c r="AY84" i="68"/>
  <c r="BA84" i="68"/>
  <c r="AR84" i="68"/>
  <c r="AQ88" i="68"/>
  <c r="AG88" i="68"/>
  <c r="AI88" i="68"/>
  <c r="AO88" i="68"/>
  <c r="AS88" i="68"/>
  <c r="AU88" i="68"/>
  <c r="AL88" i="68"/>
  <c r="BA88" i="68"/>
  <c r="AC88" i="68"/>
  <c r="AX88" i="68"/>
  <c r="AD88" i="68"/>
  <c r="AF88" i="68"/>
  <c r="J88" i="68"/>
  <c r="AM88" i="68"/>
  <c r="AP88" i="68"/>
  <c r="AE88" i="68"/>
  <c r="AR88" i="68"/>
  <c r="AJ88" i="68"/>
  <c r="AY88" i="68"/>
  <c r="BB88" i="68"/>
  <c r="AH88" i="68"/>
  <c r="AV88" i="68"/>
  <c r="AN88" i="68"/>
  <c r="AT88" i="68"/>
  <c r="AK88" i="68"/>
  <c r="AZ88" i="68"/>
  <c r="AW88" i="68"/>
  <c r="AZ87" i="68"/>
  <c r="AO87" i="68"/>
  <c r="AG87" i="68"/>
  <c r="AV87" i="68"/>
  <c r="AY87" i="68"/>
  <c r="AJ87" i="68"/>
  <c r="BA87" i="68"/>
  <c r="AE87" i="68"/>
  <c r="AS87" i="68"/>
  <c r="AK87" i="68"/>
  <c r="AN87" i="68"/>
  <c r="AC87" i="68"/>
  <c r="AQ87" i="68"/>
  <c r="AH87" i="68"/>
  <c r="AW87" i="68"/>
  <c r="AT87" i="68"/>
  <c r="AD87" i="68"/>
  <c r="AF87" i="68"/>
  <c r="AL87" i="68"/>
  <c r="AP87" i="68"/>
  <c r="AR87" i="68"/>
  <c r="AI87" i="68"/>
  <c r="AX87" i="68"/>
  <c r="BB87" i="68"/>
  <c r="I87" i="68"/>
  <c r="AU87" i="68"/>
  <c r="AM87" i="68"/>
  <c r="AD86" i="68"/>
  <c r="H86" i="68"/>
  <c r="BA86" i="68"/>
  <c r="AY86" i="68"/>
  <c r="AW86" i="68"/>
  <c r="AU86" i="68"/>
  <c r="AS86" i="68"/>
  <c r="AQ86" i="68"/>
  <c r="AO86" i="68"/>
  <c r="AM86" i="68"/>
  <c r="AJ86" i="68"/>
  <c r="AK86" i="68"/>
  <c r="AI86" i="68"/>
  <c r="AG86" i="68"/>
  <c r="AE86" i="68"/>
  <c r="AC86" i="68"/>
  <c r="AH86" i="68"/>
  <c r="BB86" i="68"/>
  <c r="AZ86" i="68"/>
  <c r="AF86" i="68"/>
  <c r="AX86" i="68"/>
  <c r="AV86" i="68"/>
  <c r="AT86" i="68"/>
  <c r="AR86" i="68"/>
  <c r="AP86" i="68"/>
  <c r="AN86" i="68"/>
  <c r="AL86" i="68"/>
  <c r="H83" i="68"/>
  <c r="H134" i="68" s="1"/>
  <c r="AW85" i="68"/>
  <c r="AC85" i="68"/>
  <c r="AI85" i="68"/>
  <c r="AZ85" i="68"/>
  <c r="AM85" i="68"/>
  <c r="AO85" i="68"/>
  <c r="AF85" i="68"/>
  <c r="AU85" i="68"/>
  <c r="AY85" i="68"/>
  <c r="BA85" i="68"/>
  <c r="AR85" i="68"/>
  <c r="AD85" i="68"/>
  <c r="AG85" i="68"/>
  <c r="AJ85" i="68"/>
  <c r="AL85" i="68"/>
  <c r="AP85" i="68"/>
  <c r="AS85" i="68"/>
  <c r="AV85" i="68"/>
  <c r="AX85" i="68"/>
  <c r="BB85" i="68"/>
  <c r="G85" i="68"/>
  <c r="AH85" i="68"/>
  <c r="AQ85" i="68"/>
  <c r="AN85" i="68"/>
  <c r="AE85" i="68"/>
  <c r="AT85" i="68"/>
  <c r="AK85" i="68"/>
  <c r="AY88" i="67"/>
  <c r="AS88" i="67"/>
  <c r="AQ88" i="67"/>
  <c r="AR88" i="67"/>
  <c r="BA88" i="67"/>
  <c r="AX88" i="67"/>
  <c r="AV88" i="67"/>
  <c r="AT88" i="67"/>
  <c r="AE88" i="67"/>
  <c r="AW88" i="67"/>
  <c r="AG88" i="67"/>
  <c r="AO88" i="67"/>
  <c r="AL88" i="67"/>
  <c r="AJ88" i="67"/>
  <c r="AH88" i="67"/>
  <c r="AC88" i="67"/>
  <c r="BB88" i="67"/>
  <c r="AZ88" i="67"/>
  <c r="AM88" i="67"/>
  <c r="J88" i="67"/>
  <c r="AP88" i="67"/>
  <c r="AU88" i="67"/>
  <c r="AD88" i="67"/>
  <c r="AN88" i="67"/>
  <c r="AK88" i="67"/>
  <c r="AI88" i="67"/>
  <c r="AF88" i="67"/>
  <c r="AX87" i="67"/>
  <c r="AJ87" i="67"/>
  <c r="AC87" i="67"/>
  <c r="AD87" i="67"/>
  <c r="AR87" i="67"/>
  <c r="AO87" i="67"/>
  <c r="AE87" i="67"/>
  <c r="AG87" i="67"/>
  <c r="AM87" i="67"/>
  <c r="AP87" i="67"/>
  <c r="AV87" i="67"/>
  <c r="AN87" i="67"/>
  <c r="BA87" i="67"/>
  <c r="AK87" i="67"/>
  <c r="AY87" i="67"/>
  <c r="AZ87" i="67"/>
  <c r="I87" i="67"/>
  <c r="AI87" i="67"/>
  <c r="AW87" i="67"/>
  <c r="AT87" i="67"/>
  <c r="AF87" i="67"/>
  <c r="AH87" i="67"/>
  <c r="AU87" i="67"/>
  <c r="BB87" i="67"/>
  <c r="AQ87" i="67"/>
  <c r="AS87" i="67"/>
  <c r="AL87" i="67"/>
  <c r="H86" i="67"/>
  <c r="I86" i="67" s="1"/>
  <c r="J86" i="67" s="1"/>
  <c r="BA86" i="67"/>
  <c r="AX86" i="67"/>
  <c r="AH86" i="67"/>
  <c r="AN86" i="67"/>
  <c r="AU86" i="67"/>
  <c r="AW86" i="67"/>
  <c r="AZ86" i="67"/>
  <c r="AV86" i="67"/>
  <c r="AS86" i="67"/>
  <c r="AQ86" i="67"/>
  <c r="AO86" i="67"/>
  <c r="AL86" i="67"/>
  <c r="AR86" i="67"/>
  <c r="AJ86" i="67"/>
  <c r="AG86" i="67"/>
  <c r="AE86" i="67"/>
  <c r="AC86" i="67"/>
  <c r="AM86" i="67"/>
  <c r="AT86" i="67"/>
  <c r="BB86" i="67"/>
  <c r="AY86" i="67"/>
  <c r="AP86" i="67"/>
  <c r="AI86" i="67"/>
  <c r="AF86" i="67"/>
  <c r="AD86" i="67"/>
  <c r="AK86" i="67"/>
  <c r="AX84" i="67"/>
  <c r="AI84" i="67"/>
  <c r="AK84" i="67"/>
  <c r="F84" i="67"/>
  <c r="F128" i="67" s="1"/>
  <c r="AH84" i="67"/>
  <c r="AO84" i="67"/>
  <c r="AY84" i="67"/>
  <c r="AJ84" i="67"/>
  <c r="AW84" i="67"/>
  <c r="AF84" i="67"/>
  <c r="AT84" i="67"/>
  <c r="AM84" i="67"/>
  <c r="AP84" i="67"/>
  <c r="AZ84" i="67"/>
  <c r="AU84" i="67"/>
  <c r="AS84" i="67"/>
  <c r="AV84" i="67"/>
  <c r="AC84" i="67"/>
  <c r="AD84" i="67"/>
  <c r="AE84" i="67"/>
  <c r="AR84" i="67"/>
  <c r="AQ84" i="67"/>
  <c r="AG84" i="67"/>
  <c r="AN84" i="67"/>
  <c r="BA84" i="67"/>
  <c r="BB84" i="67"/>
  <c r="AL84" i="67"/>
  <c r="AU85" i="67"/>
  <c r="AV85" i="67"/>
  <c r="AL85" i="67"/>
  <c r="AJ85" i="67"/>
  <c r="AC85" i="67"/>
  <c r="AD85" i="67"/>
  <c r="AE85" i="67"/>
  <c r="AR85" i="67"/>
  <c r="AX85" i="67"/>
  <c r="AY85" i="67"/>
  <c r="AO85" i="67"/>
  <c r="AP85" i="67"/>
  <c r="AQ85" i="67"/>
  <c r="AN85" i="67"/>
  <c r="BA85" i="67"/>
  <c r="BB85" i="67"/>
  <c r="AF85" i="67"/>
  <c r="AG85" i="67"/>
  <c r="AZ85" i="67"/>
  <c r="AI85" i="67"/>
  <c r="AW85" i="67"/>
  <c r="AK85" i="67"/>
  <c r="G85" i="67"/>
  <c r="AH85" i="67"/>
  <c r="AM85" i="67"/>
  <c r="AS85" i="67"/>
  <c r="AT85" i="67"/>
  <c r="I83" i="67"/>
  <c r="I134" i="67" s="1"/>
  <c r="F83" i="67"/>
  <c r="F134" i="67" s="1"/>
  <c r="AV103" i="88"/>
  <c r="AJ103" i="88"/>
  <c r="AU103" i="88"/>
  <c r="AI103" i="88"/>
  <c r="AT103" i="88"/>
  <c r="AH103" i="88"/>
  <c r="AS103" i="88"/>
  <c r="AG103" i="88"/>
  <c r="AR103" i="88"/>
  <c r="AF103" i="88"/>
  <c r="AQ103" i="88"/>
  <c r="AE103" i="88"/>
  <c r="BB103" i="88"/>
  <c r="AP103" i="88"/>
  <c r="AD103" i="88"/>
  <c r="BA103" i="88"/>
  <c r="AO103" i="88"/>
  <c r="AC103" i="88"/>
  <c r="AZ103" i="88"/>
  <c r="AN103" i="88"/>
  <c r="AB103" i="88"/>
  <c r="AM103" i="88"/>
  <c r="AX103" i="88"/>
  <c r="AL103" i="88"/>
  <c r="Z103" i="88"/>
  <c r="AY103" i="88"/>
  <c r="AW103" i="88"/>
  <c r="AK103" i="88"/>
  <c r="Y103" i="88"/>
  <c r="AA103" i="88"/>
  <c r="AQ104" i="88"/>
  <c r="AE104" i="88"/>
  <c r="BB104" i="88"/>
  <c r="AP104" i="88"/>
  <c r="AD104" i="88"/>
  <c r="BA104" i="88"/>
  <c r="AO104" i="88"/>
  <c r="AC104" i="88"/>
  <c r="AZ104" i="88"/>
  <c r="AN104" i="88"/>
  <c r="AB104" i="88"/>
  <c r="AY104" i="88"/>
  <c r="AM104" i="88"/>
  <c r="AA104" i="88"/>
  <c r="AX104" i="88"/>
  <c r="AL104" i="88"/>
  <c r="Z104" i="88"/>
  <c r="AW104" i="88"/>
  <c r="AK104" i="88"/>
  <c r="AV104" i="88"/>
  <c r="AJ104" i="88"/>
  <c r="AU104" i="88"/>
  <c r="AI104" i="88"/>
  <c r="AH104" i="88"/>
  <c r="AS104" i="88"/>
  <c r="AG104" i="88"/>
  <c r="AR104" i="88"/>
  <c r="AF104" i="88"/>
  <c r="AT104" i="88"/>
  <c r="AZ95" i="88"/>
  <c r="AN95" i="88"/>
  <c r="AB95" i="88"/>
  <c r="AY95" i="88"/>
  <c r="AM95" i="88"/>
  <c r="AA95" i="88"/>
  <c r="AX95" i="88"/>
  <c r="AL95" i="88"/>
  <c r="Z95" i="88"/>
  <c r="AW95" i="88"/>
  <c r="AK95" i="88"/>
  <c r="Y95" i="88"/>
  <c r="AV95" i="88"/>
  <c r="AJ95" i="88"/>
  <c r="X95" i="88"/>
  <c r="AU95" i="88"/>
  <c r="AI95" i="88"/>
  <c r="W95" i="88"/>
  <c r="AT95" i="88"/>
  <c r="AH95" i="88"/>
  <c r="V95" i="88"/>
  <c r="AS95" i="88"/>
  <c r="AG95" i="88"/>
  <c r="U95" i="88"/>
  <c r="AR95" i="88"/>
  <c r="AF95" i="88"/>
  <c r="T95" i="88"/>
  <c r="AQ95" i="88"/>
  <c r="BB95" i="88"/>
  <c r="AP95" i="88"/>
  <c r="AD95" i="88"/>
  <c r="R95" i="88"/>
  <c r="S95" i="88"/>
  <c r="BA95" i="88"/>
  <c r="AO95" i="88"/>
  <c r="AC95" i="88"/>
  <c r="Q95" i="88"/>
  <c r="AE95" i="88"/>
  <c r="AS100" i="88"/>
  <c r="AG100" i="88"/>
  <c r="AR100" i="88"/>
  <c r="AF100" i="88"/>
  <c r="AQ100" i="88"/>
  <c r="AE100" i="88"/>
  <c r="BB100" i="88"/>
  <c r="AP100" i="88"/>
  <c r="AD100" i="88"/>
  <c r="BA100" i="88"/>
  <c r="AO100" i="88"/>
  <c r="AC100" i="88"/>
  <c r="AZ100" i="88"/>
  <c r="AN100" i="88"/>
  <c r="AB100" i="88"/>
  <c r="AY100" i="88"/>
  <c r="AM100" i="88"/>
  <c r="AA100" i="88"/>
  <c r="AX100" i="88"/>
  <c r="AL100" i="88"/>
  <c r="Z100" i="88"/>
  <c r="AW100" i="88"/>
  <c r="AK100" i="88"/>
  <c r="Y100" i="88"/>
  <c r="X100" i="88"/>
  <c r="AU100" i="88"/>
  <c r="AI100" i="88"/>
  <c r="W100" i="88"/>
  <c r="AJ100" i="88"/>
  <c r="AT100" i="88"/>
  <c r="AH100" i="88"/>
  <c r="V100" i="88"/>
  <c r="AV100" i="88"/>
  <c r="AY105" i="88"/>
  <c r="AM105" i="88"/>
  <c r="AA105" i="88"/>
  <c r="AX105" i="88"/>
  <c r="AL105" i="88"/>
  <c r="AW105" i="88"/>
  <c r="AK105" i="88"/>
  <c r="AV105" i="88"/>
  <c r="AJ105" i="88"/>
  <c r="AU105" i="88"/>
  <c r="AI105" i="88"/>
  <c r="AT105" i="88"/>
  <c r="AH105" i="88"/>
  <c r="AS105" i="88"/>
  <c r="AG105" i="88"/>
  <c r="AR105" i="88"/>
  <c r="AF105" i="88"/>
  <c r="AQ105" i="88"/>
  <c r="AE105" i="88"/>
  <c r="BB105" i="88"/>
  <c r="AD105" i="88"/>
  <c r="BA105" i="88"/>
  <c r="AO105" i="88"/>
  <c r="AC105" i="88"/>
  <c r="AP105" i="88"/>
  <c r="AZ105" i="88"/>
  <c r="AN105" i="88"/>
  <c r="AB105" i="88"/>
  <c r="AW92" i="88"/>
  <c r="AK92" i="88"/>
  <c r="Y92" i="88"/>
  <c r="AV92" i="88"/>
  <c r="AJ92" i="88"/>
  <c r="X92" i="88"/>
  <c r="AU92" i="88"/>
  <c r="AI92" i="88"/>
  <c r="W92" i="88"/>
  <c r="AT92" i="88"/>
  <c r="AH92" i="88"/>
  <c r="V92" i="88"/>
  <c r="AS92" i="88"/>
  <c r="AG92" i="88"/>
  <c r="U92" i="88"/>
  <c r="AR92" i="88"/>
  <c r="AF92" i="88"/>
  <c r="T92" i="88"/>
  <c r="AQ92" i="88"/>
  <c r="AE92" i="88"/>
  <c r="S92" i="88"/>
  <c r="BB92" i="88"/>
  <c r="AP92" i="88"/>
  <c r="AD92" i="88"/>
  <c r="R92" i="88"/>
  <c r="BA92" i="88"/>
  <c r="AO92" i="88"/>
  <c r="AC92" i="88"/>
  <c r="Q92" i="88"/>
  <c r="AY92" i="88"/>
  <c r="AM92" i="88"/>
  <c r="AA92" i="88"/>
  <c r="O92" i="88"/>
  <c r="AZ92" i="88"/>
  <c r="AX92" i="88"/>
  <c r="AL92" i="88"/>
  <c r="Z92" i="88"/>
  <c r="N92" i="88"/>
  <c r="AN92" i="88"/>
  <c r="AB92" i="88"/>
  <c r="P92" i="88"/>
  <c r="AV87" i="88"/>
  <c r="AJ87" i="88"/>
  <c r="AU87" i="88"/>
  <c r="AI87" i="88"/>
  <c r="AT87" i="88"/>
  <c r="AH87" i="88"/>
  <c r="AS87" i="88"/>
  <c r="AG87" i="88"/>
  <c r="I87" i="88"/>
  <c r="J87" i="88" s="1"/>
  <c r="AR87" i="88"/>
  <c r="AF87" i="88"/>
  <c r="AQ87" i="88"/>
  <c r="AE87" i="88"/>
  <c r="BB87" i="88"/>
  <c r="AP87" i="88"/>
  <c r="AD87" i="88"/>
  <c r="BA87" i="88"/>
  <c r="AO87" i="88"/>
  <c r="AC87" i="88"/>
  <c r="AZ87" i="88"/>
  <c r="AN87" i="88"/>
  <c r="AX87" i="88"/>
  <c r="AL87" i="88"/>
  <c r="AW87" i="88"/>
  <c r="AK87" i="88"/>
  <c r="AY87" i="88"/>
  <c r="AM87" i="88"/>
  <c r="AQ89" i="88"/>
  <c r="AE89" i="88"/>
  <c r="S89" i="88"/>
  <c r="BB89" i="88"/>
  <c r="AP89" i="88"/>
  <c r="AD89" i="88"/>
  <c r="R89" i="88"/>
  <c r="BA89" i="88"/>
  <c r="AO89" i="88"/>
  <c r="AC89" i="88"/>
  <c r="Q89" i="88"/>
  <c r="AZ89" i="88"/>
  <c r="AN89" i="88"/>
  <c r="AB89" i="88"/>
  <c r="P89" i="88"/>
  <c r="AY89" i="88"/>
  <c r="AM89" i="88"/>
  <c r="AA89" i="88"/>
  <c r="O89" i="88"/>
  <c r="AX89" i="88"/>
  <c r="AL89" i="88"/>
  <c r="Z89" i="88"/>
  <c r="N89" i="88"/>
  <c r="AW89" i="88"/>
  <c r="AK89" i="88"/>
  <c r="Y89" i="88"/>
  <c r="M89" i="88"/>
  <c r="AV89" i="88"/>
  <c r="AJ89" i="88"/>
  <c r="X89" i="88"/>
  <c r="L89" i="88"/>
  <c r="AU89" i="88"/>
  <c r="AI89" i="88"/>
  <c r="W89" i="88"/>
  <c r="K89" i="88"/>
  <c r="AS89" i="88"/>
  <c r="AG89" i="88"/>
  <c r="U89" i="88"/>
  <c r="AR89" i="88"/>
  <c r="AF89" i="88"/>
  <c r="T89" i="88"/>
  <c r="AH89" i="88"/>
  <c r="V89" i="88"/>
  <c r="AT89" i="88"/>
  <c r="AW101" i="88"/>
  <c r="AK101" i="88"/>
  <c r="Y101" i="88"/>
  <c r="AV101" i="88"/>
  <c r="AJ101" i="88"/>
  <c r="X101" i="88"/>
  <c r="AU101" i="88"/>
  <c r="AI101" i="88"/>
  <c r="W101" i="88"/>
  <c r="AT101" i="88"/>
  <c r="AH101" i="88"/>
  <c r="AS101" i="88"/>
  <c r="AG101" i="88"/>
  <c r="AR101" i="88"/>
  <c r="AF101" i="88"/>
  <c r="AQ101" i="88"/>
  <c r="AE101" i="88"/>
  <c r="BB101" i="88"/>
  <c r="AP101" i="88"/>
  <c r="AD101" i="88"/>
  <c r="BA101" i="88"/>
  <c r="AO101" i="88"/>
  <c r="AC101" i="88"/>
  <c r="AB101" i="88"/>
  <c r="AY101" i="88"/>
  <c r="AM101" i="88"/>
  <c r="AA101" i="88"/>
  <c r="AN101" i="88"/>
  <c r="AX101" i="88"/>
  <c r="AL101" i="88"/>
  <c r="Z101" i="88"/>
  <c r="AZ101" i="88"/>
  <c r="AY88" i="88"/>
  <c r="AM88" i="88"/>
  <c r="AX88" i="88"/>
  <c r="AL88" i="88"/>
  <c r="AW88" i="88"/>
  <c r="AK88" i="88"/>
  <c r="AV88" i="88"/>
  <c r="AJ88" i="88"/>
  <c r="AU88" i="88"/>
  <c r="AI88" i="88"/>
  <c r="AT88" i="88"/>
  <c r="AH88" i="88"/>
  <c r="J88" i="88"/>
  <c r="AS88" i="88"/>
  <c r="AG88" i="88"/>
  <c r="AR88" i="88"/>
  <c r="AF88" i="88"/>
  <c r="AQ88" i="88"/>
  <c r="AE88" i="88"/>
  <c r="BA88" i="88"/>
  <c r="AO88" i="88"/>
  <c r="AC88" i="88"/>
  <c r="AZ88" i="88"/>
  <c r="AN88" i="88"/>
  <c r="BB88" i="88"/>
  <c r="AP88" i="88"/>
  <c r="AD88" i="88"/>
  <c r="AS93" i="88"/>
  <c r="AG93" i="88"/>
  <c r="U93" i="88"/>
  <c r="AR93" i="88"/>
  <c r="AF93" i="88"/>
  <c r="T93" i="88"/>
  <c r="AQ93" i="88"/>
  <c r="AE93" i="88"/>
  <c r="S93" i="88"/>
  <c r="BB93" i="88"/>
  <c r="AP93" i="88"/>
  <c r="AD93" i="88"/>
  <c r="R93" i="88"/>
  <c r="BA93" i="88"/>
  <c r="AO93" i="88"/>
  <c r="AC93" i="88"/>
  <c r="Q93" i="88"/>
  <c r="AZ93" i="88"/>
  <c r="AN93" i="88"/>
  <c r="AB93" i="88"/>
  <c r="P93" i="88"/>
  <c r="AY93" i="88"/>
  <c r="AM93" i="88"/>
  <c r="AA93" i="88"/>
  <c r="O93" i="88"/>
  <c r="AX93" i="88"/>
  <c r="AL93" i="88"/>
  <c r="Z93" i="88"/>
  <c r="AW93" i="88"/>
  <c r="AK93" i="88"/>
  <c r="Y93" i="88"/>
  <c r="X93" i="88"/>
  <c r="AU93" i="88"/>
  <c r="AI93" i="88"/>
  <c r="W93" i="88"/>
  <c r="AV93" i="88"/>
  <c r="AT93" i="88"/>
  <c r="AH93" i="88"/>
  <c r="V93" i="88"/>
  <c r="AJ93" i="88"/>
  <c r="AS85" i="88"/>
  <c r="AG85" i="88"/>
  <c r="AR85" i="88"/>
  <c r="AF85" i="88"/>
  <c r="AQ85" i="88"/>
  <c r="AE85" i="88"/>
  <c r="G85" i="88"/>
  <c r="BB85" i="88"/>
  <c r="AP85" i="88"/>
  <c r="AD85" i="88"/>
  <c r="BA85" i="88"/>
  <c r="AO85" i="88"/>
  <c r="AC85" i="88"/>
  <c r="AZ85" i="88"/>
  <c r="AN85" i="88"/>
  <c r="AY85" i="88"/>
  <c r="AM85" i="88"/>
  <c r="AX85" i="88"/>
  <c r="AL85" i="88"/>
  <c r="AW85" i="88"/>
  <c r="AK85" i="88"/>
  <c r="AU85" i="88"/>
  <c r="AI85" i="88"/>
  <c r="AT85" i="88"/>
  <c r="AH85" i="88"/>
  <c r="AV85" i="88"/>
  <c r="AJ85" i="88"/>
  <c r="BB99" i="88"/>
  <c r="AP99" i="88"/>
  <c r="AD99" i="88"/>
  <c r="BA99" i="88"/>
  <c r="AO99" i="88"/>
  <c r="AC99" i="88"/>
  <c r="AZ99" i="88"/>
  <c r="AN99" i="88"/>
  <c r="AB99" i="88"/>
  <c r="AY99" i="88"/>
  <c r="AM99" i="88"/>
  <c r="AA99" i="88"/>
  <c r="AX99" i="88"/>
  <c r="AL99" i="88"/>
  <c r="Z99" i="88"/>
  <c r="AW99" i="88"/>
  <c r="AK99" i="88"/>
  <c r="Y99" i="88"/>
  <c r="AV99" i="88"/>
  <c r="AJ99" i="88"/>
  <c r="X99" i="88"/>
  <c r="AU99" i="88"/>
  <c r="AI99" i="88"/>
  <c r="W99" i="88"/>
  <c r="AT99" i="88"/>
  <c r="AH99" i="88"/>
  <c r="V99" i="88"/>
  <c r="AR99" i="88"/>
  <c r="AF99" i="88"/>
  <c r="AQ99" i="88"/>
  <c r="AE99" i="88"/>
  <c r="AG99" i="88"/>
  <c r="AS99" i="88"/>
  <c r="U99" i="88"/>
  <c r="BB102" i="88"/>
  <c r="AP102" i="88"/>
  <c r="AD102" i="88"/>
  <c r="BA102" i="88"/>
  <c r="AO102" i="88"/>
  <c r="AC102" i="88"/>
  <c r="AZ102" i="88"/>
  <c r="AN102" i="88"/>
  <c r="AB102" i="88"/>
  <c r="AY102" i="88"/>
  <c r="AM102" i="88"/>
  <c r="AA102" i="88"/>
  <c r="AX102" i="88"/>
  <c r="AL102" i="88"/>
  <c r="Z102" i="88"/>
  <c r="AW102" i="88"/>
  <c r="AK102" i="88"/>
  <c r="Y102" i="88"/>
  <c r="AV102" i="88"/>
  <c r="AJ102" i="88"/>
  <c r="X102" i="88"/>
  <c r="AU102" i="88"/>
  <c r="AI102" i="88"/>
  <c r="AT102" i="88"/>
  <c r="AH102" i="88"/>
  <c r="AG102" i="88"/>
  <c r="AR102" i="88"/>
  <c r="AF102" i="88"/>
  <c r="AS102" i="88"/>
  <c r="AQ102" i="88"/>
  <c r="AE102" i="88"/>
  <c r="AV106" i="88"/>
  <c r="AJ106" i="88"/>
  <c r="AU106" i="88"/>
  <c r="AI106" i="88"/>
  <c r="AT106" i="88"/>
  <c r="AH106" i="88"/>
  <c r="AS106" i="88"/>
  <c r="AG106" i="88"/>
  <c r="AR106" i="88"/>
  <c r="AF106" i="88"/>
  <c r="AQ106" i="88"/>
  <c r="AE106" i="88"/>
  <c r="BB106" i="88"/>
  <c r="AP106" i="88"/>
  <c r="AD106" i="88"/>
  <c r="BA106" i="88"/>
  <c r="AO106" i="88"/>
  <c r="AC106" i="88"/>
  <c r="AZ106" i="88"/>
  <c r="AN106" i="88"/>
  <c r="AB106" i="88"/>
  <c r="AX106" i="88"/>
  <c r="AL106" i="88"/>
  <c r="AY106" i="88"/>
  <c r="AW106" i="88"/>
  <c r="AK106" i="88"/>
  <c r="AM106" i="88"/>
  <c r="O83" i="88"/>
  <c r="BB94" i="88"/>
  <c r="AP94" i="88"/>
  <c r="AD94" i="88"/>
  <c r="R94" i="88"/>
  <c r="BA94" i="88"/>
  <c r="AO94" i="88"/>
  <c r="AC94" i="88"/>
  <c r="Q94" i="88"/>
  <c r="AZ94" i="88"/>
  <c r="AN94" i="88"/>
  <c r="AB94" i="88"/>
  <c r="P94" i="88"/>
  <c r="AY94" i="88"/>
  <c r="AM94" i="88"/>
  <c r="AA94" i="88"/>
  <c r="AX94" i="88"/>
  <c r="AL94" i="88"/>
  <c r="Z94" i="88"/>
  <c r="AW94" i="88"/>
  <c r="AK94" i="88"/>
  <c r="Y94" i="88"/>
  <c r="AV94" i="88"/>
  <c r="AJ94" i="88"/>
  <c r="X94" i="88"/>
  <c r="AU94" i="88"/>
  <c r="AI94" i="88"/>
  <c r="W94" i="88"/>
  <c r="AT94" i="88"/>
  <c r="AH94" i="88"/>
  <c r="V94" i="88"/>
  <c r="AS94" i="88"/>
  <c r="U94" i="88"/>
  <c r="AR94" i="88"/>
  <c r="AF94" i="88"/>
  <c r="T94" i="88"/>
  <c r="AQ94" i="88"/>
  <c r="AE94" i="88"/>
  <c r="S94" i="88"/>
  <c r="AG94" i="88"/>
  <c r="BB91" i="88"/>
  <c r="AP91" i="88"/>
  <c r="AD91" i="88"/>
  <c r="R91" i="88"/>
  <c r="BA91" i="88"/>
  <c r="AO91" i="88"/>
  <c r="AC91" i="88"/>
  <c r="Q91" i="88"/>
  <c r="AZ91" i="88"/>
  <c r="AN91" i="88"/>
  <c r="AB91" i="88"/>
  <c r="P91" i="88"/>
  <c r="AY91" i="88"/>
  <c r="AM91" i="88"/>
  <c r="AA91" i="88"/>
  <c r="O91" i="88"/>
  <c r="AX91" i="88"/>
  <c r="AL91" i="88"/>
  <c r="Z91" i="88"/>
  <c r="N91" i="88"/>
  <c r="AW91" i="88"/>
  <c r="AK91" i="88"/>
  <c r="Y91" i="88"/>
  <c r="M91" i="88"/>
  <c r="AV91" i="88"/>
  <c r="AJ91" i="88"/>
  <c r="X91" i="88"/>
  <c r="AU91" i="88"/>
  <c r="AI91" i="88"/>
  <c r="W91" i="88"/>
  <c r="AT91" i="88"/>
  <c r="AH91" i="88"/>
  <c r="V91" i="88"/>
  <c r="AR91" i="88"/>
  <c r="AF91" i="88"/>
  <c r="T91" i="88"/>
  <c r="AQ91" i="88"/>
  <c r="AE91" i="88"/>
  <c r="S91" i="88"/>
  <c r="AS91" i="88"/>
  <c r="AG91" i="88"/>
  <c r="U91" i="88"/>
  <c r="AV90" i="88"/>
  <c r="AJ90" i="88"/>
  <c r="X90" i="88"/>
  <c r="L90" i="88"/>
  <c r="AU90" i="88"/>
  <c r="AI90" i="88"/>
  <c r="W90" i="88"/>
  <c r="AT90" i="88"/>
  <c r="AH90" i="88"/>
  <c r="V90" i="88"/>
  <c r="AS90" i="88"/>
  <c r="AG90" i="88"/>
  <c r="U90" i="88"/>
  <c r="AR90" i="88"/>
  <c r="AF90" i="88"/>
  <c r="T90" i="88"/>
  <c r="AQ90" i="88"/>
  <c r="AE90" i="88"/>
  <c r="S90" i="88"/>
  <c r="BB90" i="88"/>
  <c r="AP90" i="88"/>
  <c r="AD90" i="88"/>
  <c r="R90" i="88"/>
  <c r="BA90" i="88"/>
  <c r="AO90" i="88"/>
  <c r="AC90" i="88"/>
  <c r="Q90" i="88"/>
  <c r="AZ90" i="88"/>
  <c r="AN90" i="88"/>
  <c r="AB90" i="88"/>
  <c r="P90" i="88"/>
  <c r="AX90" i="88"/>
  <c r="AL90" i="88"/>
  <c r="Z90" i="88"/>
  <c r="N90" i="88"/>
  <c r="AW90" i="88"/>
  <c r="AK90" i="88"/>
  <c r="Y90" i="88"/>
  <c r="M90" i="88"/>
  <c r="AY90" i="88"/>
  <c r="AM90" i="88"/>
  <c r="AA90" i="88"/>
  <c r="O90" i="88"/>
  <c r="AT86" i="88"/>
  <c r="AH86" i="88"/>
  <c r="AS86" i="88"/>
  <c r="AG86" i="88"/>
  <c r="AR86" i="88"/>
  <c r="AF86" i="88"/>
  <c r="H86" i="88"/>
  <c r="AQ86" i="88"/>
  <c r="AE86" i="88"/>
  <c r="BB86" i="88"/>
  <c r="AP86" i="88"/>
  <c r="AD86" i="88"/>
  <c r="BA86" i="88"/>
  <c r="AO86" i="88"/>
  <c r="AC86" i="88"/>
  <c r="AZ86" i="88"/>
  <c r="AN86" i="88"/>
  <c r="AY86" i="88"/>
  <c r="AM86" i="88"/>
  <c r="AX86" i="88"/>
  <c r="AL86" i="88"/>
  <c r="AV86" i="88"/>
  <c r="AJ86" i="88"/>
  <c r="AU86" i="88"/>
  <c r="AI86" i="88"/>
  <c r="AW86" i="88"/>
  <c r="AK86" i="88"/>
  <c r="AZ98" i="88"/>
  <c r="AN98" i="88"/>
  <c r="AB98" i="88"/>
  <c r="AY98" i="88"/>
  <c r="AM98" i="88"/>
  <c r="AA98" i="88"/>
  <c r="AX98" i="88"/>
  <c r="AL98" i="88"/>
  <c r="Z98" i="88"/>
  <c r="AW98" i="88"/>
  <c r="AK98" i="88"/>
  <c r="Y98" i="88"/>
  <c r="AV98" i="88"/>
  <c r="AJ98" i="88"/>
  <c r="X98" i="88"/>
  <c r="AU98" i="88"/>
  <c r="AI98" i="88"/>
  <c r="W98" i="88"/>
  <c r="AT98" i="88"/>
  <c r="AH98" i="88"/>
  <c r="V98" i="88"/>
  <c r="AS98" i="88"/>
  <c r="AG98" i="88"/>
  <c r="U98" i="88"/>
  <c r="AR98" i="88"/>
  <c r="AF98" i="88"/>
  <c r="T98" i="88"/>
  <c r="BB98" i="88"/>
  <c r="AP98" i="88"/>
  <c r="AD98" i="88"/>
  <c r="BA98" i="88"/>
  <c r="AO98" i="88"/>
  <c r="AC98" i="88"/>
  <c r="AQ98" i="88"/>
  <c r="AE98" i="88"/>
  <c r="X83" i="88"/>
  <c r="AS84" i="88"/>
  <c r="AG84" i="88"/>
  <c r="AR84" i="88"/>
  <c r="AF84" i="88"/>
  <c r="AQ84" i="88"/>
  <c r="AE84" i="88"/>
  <c r="BB84" i="88"/>
  <c r="AP84" i="88"/>
  <c r="AD84" i="88"/>
  <c r="F84" i="88"/>
  <c r="BA84" i="88"/>
  <c r="AO84" i="88"/>
  <c r="AC84" i="88"/>
  <c r="AZ84" i="88"/>
  <c r="AN84" i="88"/>
  <c r="AY84" i="88"/>
  <c r="AM84" i="88"/>
  <c r="AX84" i="88"/>
  <c r="AL84" i="88"/>
  <c r="AW84" i="88"/>
  <c r="AK84" i="88"/>
  <c r="AU84" i="88"/>
  <c r="AI84" i="88"/>
  <c r="AT84" i="88"/>
  <c r="AH84" i="88"/>
  <c r="AV84" i="88"/>
  <c r="AJ84" i="88"/>
  <c r="AY97" i="88"/>
  <c r="AM97" i="88"/>
  <c r="AA97" i="88"/>
  <c r="AX97" i="88"/>
  <c r="AL97" i="88"/>
  <c r="Z97" i="88"/>
  <c r="AW97" i="88"/>
  <c r="AK97" i="88"/>
  <c r="Y97" i="88"/>
  <c r="AV97" i="88"/>
  <c r="AJ97" i="88"/>
  <c r="X97" i="88"/>
  <c r="AU97" i="88"/>
  <c r="AI97" i="88"/>
  <c r="W97" i="88"/>
  <c r="AT97" i="88"/>
  <c r="AH97" i="88"/>
  <c r="V97" i="88"/>
  <c r="AS97" i="88"/>
  <c r="AG97" i="88"/>
  <c r="U97" i="88"/>
  <c r="AR97" i="88"/>
  <c r="AF97" i="88"/>
  <c r="T97" i="88"/>
  <c r="AQ97" i="88"/>
  <c r="AE97" i="88"/>
  <c r="S97" i="88"/>
  <c r="BB97" i="88"/>
  <c r="BA97" i="88"/>
  <c r="AO97" i="88"/>
  <c r="AC97" i="88"/>
  <c r="AZ97" i="88"/>
  <c r="AN97" i="88"/>
  <c r="AB97" i="88"/>
  <c r="AP97" i="88"/>
  <c r="AD97" i="88"/>
  <c r="AY96" i="88"/>
  <c r="AM96" i="88"/>
  <c r="AA96" i="88"/>
  <c r="AX96" i="88"/>
  <c r="AL96" i="88"/>
  <c r="Z96" i="88"/>
  <c r="AW96" i="88"/>
  <c r="AK96" i="88"/>
  <c r="Y96" i="88"/>
  <c r="AV96" i="88"/>
  <c r="AJ96" i="88"/>
  <c r="X96" i="88"/>
  <c r="AU96" i="88"/>
  <c r="AI96" i="88"/>
  <c r="W96" i="88"/>
  <c r="AT96" i="88"/>
  <c r="AH96" i="88"/>
  <c r="V96" i="88"/>
  <c r="AS96" i="88"/>
  <c r="AG96" i="88"/>
  <c r="U96" i="88"/>
  <c r="AR96" i="88"/>
  <c r="AF96" i="88"/>
  <c r="T96" i="88"/>
  <c r="AQ96" i="88"/>
  <c r="AE96" i="88"/>
  <c r="S96" i="88"/>
  <c r="BA96" i="88"/>
  <c r="AO96" i="88"/>
  <c r="AC96" i="88"/>
  <c r="BB96" i="88"/>
  <c r="AZ96" i="88"/>
  <c r="AN96" i="88"/>
  <c r="AB96" i="88"/>
  <c r="AD96" i="88"/>
  <c r="R96" i="88"/>
  <c r="AP96" i="88"/>
  <c r="E130" i="72"/>
  <c r="E132" i="72" s="1"/>
  <c r="E133" i="72" s="1"/>
  <c r="E190" i="72" s="1"/>
  <c r="F19" i="2"/>
  <c r="G19" i="2"/>
  <c r="F18" i="2"/>
  <c r="G18" i="2"/>
  <c r="F17" i="2"/>
  <c r="G17" i="2"/>
  <c r="F16" i="2"/>
  <c r="G16" i="2"/>
  <c r="F15" i="2"/>
  <c r="G15" i="2"/>
  <c r="F14" i="2"/>
  <c r="G14" i="2"/>
  <c r="F13" i="2"/>
  <c r="G13" i="2"/>
  <c r="P83" i="88"/>
  <c r="P134" i="88" s="1"/>
  <c r="Z83" i="88"/>
  <c r="Z134" i="88" s="1"/>
  <c r="M83" i="88"/>
  <c r="AA83" i="88"/>
  <c r="J83" i="88"/>
  <c r="J134" i="88" s="1"/>
  <c r="U83" i="88"/>
  <c r="U134" i="88" s="1"/>
  <c r="N83" i="88"/>
  <c r="N134" i="88" s="1"/>
  <c r="Y83" i="88"/>
  <c r="Y134" i="88" s="1"/>
  <c r="I83" i="88"/>
  <c r="Q83" i="88"/>
  <c r="G129" i="71"/>
  <c r="G131" i="71" s="1"/>
  <c r="F130" i="71"/>
  <c r="F132" i="71" s="1"/>
  <c r="F133" i="71" s="1"/>
  <c r="B27" i="73"/>
  <c r="D27" i="88"/>
  <c r="AC134" i="67"/>
  <c r="E134" i="73"/>
  <c r="AO134" i="68"/>
  <c r="AQ134" i="70"/>
  <c r="S192" i="68"/>
  <c r="M192" i="71"/>
  <c r="G192" i="73"/>
  <c r="V192" i="68"/>
  <c r="AR192" i="69"/>
  <c r="T192" i="70"/>
  <c r="G192" i="67"/>
  <c r="AN192" i="67"/>
  <c r="F192" i="71"/>
  <c r="AQ192" i="67"/>
  <c r="U192" i="71"/>
  <c r="Z192" i="68"/>
  <c r="AM192" i="72"/>
  <c r="J192" i="67"/>
  <c r="L192" i="69"/>
  <c r="AG192" i="75"/>
  <c r="AA192" i="67"/>
  <c r="M192" i="70"/>
  <c r="L192" i="68"/>
  <c r="AC192" i="69"/>
  <c r="AT192" i="70"/>
  <c r="P192" i="72"/>
  <c r="AG192" i="73"/>
  <c r="AY192" i="75"/>
  <c r="V192" i="69"/>
  <c r="AM192" i="70"/>
  <c r="I192" i="72"/>
  <c r="Z192" i="73"/>
  <c r="AR192" i="75"/>
  <c r="X192" i="70"/>
  <c r="AO192" i="71"/>
  <c r="K192" i="73"/>
  <c r="U192" i="75"/>
  <c r="W192" i="68"/>
  <c r="AN192" i="69"/>
  <c r="J192" i="71"/>
  <c r="AA192" i="72"/>
  <c r="AR192" i="73"/>
  <c r="AM192" i="67"/>
  <c r="I192" i="69"/>
  <c r="Z192" i="70"/>
  <c r="AQ192" i="71"/>
  <c r="M192" i="73"/>
  <c r="AE192" i="75"/>
  <c r="AY192" i="70"/>
  <c r="U192" i="72"/>
  <c r="AL192" i="73"/>
  <c r="BA192" i="68"/>
  <c r="S192" i="69"/>
  <c r="Z192" i="69"/>
  <c r="T192" i="67"/>
  <c r="AK192" i="71"/>
  <c r="W192" i="67"/>
  <c r="AT192" i="71"/>
  <c r="AD192" i="67"/>
  <c r="AX192" i="67"/>
  <c r="AL192" i="71"/>
  <c r="I192" i="68"/>
  <c r="F192" i="72"/>
  <c r="AP192" i="68"/>
  <c r="X192" i="73"/>
  <c r="R192" i="67"/>
  <c r="AI192" i="69"/>
  <c r="AJ192" i="67"/>
  <c r="AS192" i="70"/>
  <c r="T192" i="68"/>
  <c r="AK192" i="69"/>
  <c r="G192" i="71"/>
  <c r="X192" i="72"/>
  <c r="AO192" i="73"/>
  <c r="M192" i="68"/>
  <c r="AD192" i="69"/>
  <c r="AU192" i="70"/>
  <c r="Q192" i="72"/>
  <c r="AH192" i="73"/>
  <c r="O192" i="69"/>
  <c r="AF192" i="70"/>
  <c r="AW192" i="71"/>
  <c r="S192" i="73"/>
  <c r="AC192" i="75"/>
  <c r="AE192" i="68"/>
  <c r="AV192" i="69"/>
  <c r="R192" i="71"/>
  <c r="AI192" i="72"/>
  <c r="F192" i="75"/>
  <c r="AU192" i="67"/>
  <c r="Q192" i="69"/>
  <c r="AH192" i="70"/>
  <c r="AY192" i="71"/>
  <c r="U192" i="73"/>
  <c r="AM192" i="75"/>
  <c r="L192" i="71"/>
  <c r="AC192" i="72"/>
  <c r="AT192" i="73"/>
  <c r="AZ192" i="68"/>
  <c r="AP192" i="67"/>
  <c r="P192" i="73"/>
  <c r="AU192" i="73"/>
  <c r="Q192" i="68"/>
  <c r="R192" i="68"/>
  <c r="W192" i="72"/>
  <c r="Y192" i="68"/>
  <c r="AL192" i="72"/>
  <c r="F27" i="67"/>
  <c r="I192" i="67"/>
  <c r="K192" i="69"/>
  <c r="Z192" i="75"/>
  <c r="Z192" i="67"/>
  <c r="L192" i="70"/>
  <c r="AV192" i="67"/>
  <c r="AD192" i="71"/>
  <c r="AB192" i="68"/>
  <c r="AS192" i="69"/>
  <c r="O192" i="71"/>
  <c r="AF192" i="72"/>
  <c r="AW192" i="73"/>
  <c r="U192" i="68"/>
  <c r="AL192" i="69"/>
  <c r="H192" i="71"/>
  <c r="Y192" i="72"/>
  <c r="AP192" i="73"/>
  <c r="W192" i="69"/>
  <c r="AN192" i="70"/>
  <c r="J192" i="72"/>
  <c r="AA192" i="73"/>
  <c r="AK192" i="75"/>
  <c r="AM192" i="68"/>
  <c r="I192" i="70"/>
  <c r="Z192" i="71"/>
  <c r="AQ192" i="72"/>
  <c r="N192" i="75"/>
  <c r="H192" i="68"/>
  <c r="Y192" i="69"/>
  <c r="AP192" i="70"/>
  <c r="L192" i="72"/>
  <c r="AC192" i="73"/>
  <c r="AU192" i="75"/>
  <c r="T192" i="71"/>
  <c r="AK192" i="72"/>
  <c r="E27" i="75"/>
  <c r="H192" i="75"/>
  <c r="L192" i="67"/>
  <c r="AF192" i="67"/>
  <c r="AE192" i="72"/>
  <c r="AI192" i="68"/>
  <c r="Q192" i="75"/>
  <c r="AW192" i="68"/>
  <c r="AO192" i="75"/>
  <c r="G192" i="69"/>
  <c r="AH192" i="68"/>
  <c r="H192" i="73"/>
  <c r="AO192" i="68"/>
  <c r="W192" i="73"/>
  <c r="Q192" i="67"/>
  <c r="AH192" i="69"/>
  <c r="AI192" i="67"/>
  <c r="AR192" i="70"/>
  <c r="N192" i="68"/>
  <c r="O192" i="72"/>
  <c r="AJ192" i="68"/>
  <c r="F192" i="70"/>
  <c r="W192" i="71"/>
  <c r="AN192" i="72"/>
  <c r="K192" i="75"/>
  <c r="AC192" i="68"/>
  <c r="AT192" i="69"/>
  <c r="P192" i="71"/>
  <c r="AG192" i="72"/>
  <c r="AX192" i="73"/>
  <c r="AE192" i="69"/>
  <c r="AV192" i="70"/>
  <c r="R192" i="72"/>
  <c r="AI192" i="73"/>
  <c r="AS192" i="75"/>
  <c r="AU192" i="68"/>
  <c r="Q192" i="70"/>
  <c r="AH192" i="71"/>
  <c r="AY192" i="72"/>
  <c r="V192" i="75"/>
  <c r="P192" i="68"/>
  <c r="AG192" i="69"/>
  <c r="AX192" i="70"/>
  <c r="T192" i="72"/>
  <c r="AK192" i="73"/>
  <c r="K192" i="70"/>
  <c r="AB192" i="71"/>
  <c r="AS192" i="72"/>
  <c r="P192" i="75"/>
  <c r="AG192" i="68"/>
  <c r="AC192" i="70"/>
  <c r="AD192" i="72"/>
  <c r="AP192" i="69"/>
  <c r="AX192" i="69"/>
  <c r="F192" i="67"/>
  <c r="AB192" i="70"/>
  <c r="AX192" i="68"/>
  <c r="AN192" i="73"/>
  <c r="H192" i="67"/>
  <c r="J192" i="69"/>
  <c r="Y192" i="75"/>
  <c r="Y192" i="67"/>
  <c r="AS192" i="67"/>
  <c r="AC192" i="71"/>
  <c r="AD192" i="68"/>
  <c r="AU192" i="72"/>
  <c r="AR192" i="68"/>
  <c r="N192" i="70"/>
  <c r="AE192" i="71"/>
  <c r="AV192" i="72"/>
  <c r="S192" i="75"/>
  <c r="AK192" i="68"/>
  <c r="G192" i="70"/>
  <c r="X192" i="71"/>
  <c r="AO192" i="72"/>
  <c r="L192" i="75"/>
  <c r="AM192" i="69"/>
  <c r="I192" i="71"/>
  <c r="Z192" i="72"/>
  <c r="AQ192" i="73"/>
  <c r="AL192" i="67"/>
  <c r="H192" i="69"/>
  <c r="Y192" i="70"/>
  <c r="AP192" i="71"/>
  <c r="L192" i="73"/>
  <c r="AD192" i="75"/>
  <c r="X192" i="68"/>
  <c r="AO192" i="69"/>
  <c r="K192" i="71"/>
  <c r="AB192" i="72"/>
  <c r="AS192" i="73"/>
  <c r="S192" i="70"/>
  <c r="AJ192" i="71"/>
  <c r="F192" i="73"/>
  <c r="X192" i="75"/>
  <c r="AX192" i="75"/>
  <c r="N192" i="71"/>
  <c r="V192" i="67"/>
  <c r="AS192" i="71"/>
  <c r="AB192" i="67"/>
  <c r="V192" i="72"/>
  <c r="M192" i="67"/>
  <c r="T192" i="69"/>
  <c r="G27" i="75"/>
  <c r="J192" i="75"/>
  <c r="P192" i="67"/>
  <c r="AB134" i="69"/>
  <c r="AB192" i="69"/>
  <c r="AH192" i="67"/>
  <c r="AK192" i="70"/>
  <c r="K192" i="68"/>
  <c r="N192" i="72"/>
  <c r="AT192" i="68"/>
  <c r="AF192" i="73"/>
  <c r="V192" i="70"/>
  <c r="AM192" i="71"/>
  <c r="I192" i="73"/>
  <c r="AA192" i="75"/>
  <c r="AS192" i="68"/>
  <c r="O192" i="70"/>
  <c r="AF192" i="71"/>
  <c r="AW192" i="72"/>
  <c r="T192" i="75"/>
  <c r="AU192" i="69"/>
  <c r="Q192" i="71"/>
  <c r="AH192" i="72"/>
  <c r="AY192" i="73"/>
  <c r="AT192" i="67"/>
  <c r="P192" i="69"/>
  <c r="AG192" i="70"/>
  <c r="AX192" i="71"/>
  <c r="T192" i="73"/>
  <c r="AL192" i="75"/>
  <c r="AF192" i="68"/>
  <c r="AW192" i="69"/>
  <c r="S192" i="71"/>
  <c r="AJ192" i="72"/>
  <c r="G192" i="75"/>
  <c r="AA192" i="70"/>
  <c r="AR192" i="71"/>
  <c r="N192" i="73"/>
  <c r="AF192" i="75"/>
  <c r="B27" i="68"/>
  <c r="N192" i="67"/>
  <c r="BA192" i="67"/>
  <c r="O192" i="73"/>
  <c r="AW192" i="67"/>
  <c r="AM192" i="73"/>
  <c r="F192" i="68"/>
  <c r="AV134" i="73"/>
  <c r="AV192" i="73"/>
  <c r="BB192" i="67"/>
  <c r="U192" i="67"/>
  <c r="AQ192" i="69"/>
  <c r="AP192" i="75"/>
  <c r="X192" i="67"/>
  <c r="AY192" i="69"/>
  <c r="AR192" i="67"/>
  <c r="V192" i="71"/>
  <c r="AA192" i="68"/>
  <c r="AT192" i="72"/>
  <c r="K192" i="67"/>
  <c r="R192" i="69"/>
  <c r="AH192" i="75"/>
  <c r="M192" i="69"/>
  <c r="AD192" i="70"/>
  <c r="AU192" i="71"/>
  <c r="Q192" i="73"/>
  <c r="AI192" i="75"/>
  <c r="F192" i="69"/>
  <c r="W192" i="70"/>
  <c r="AN192" i="71"/>
  <c r="G27" i="73"/>
  <c r="J192" i="73"/>
  <c r="AB192" i="75"/>
  <c r="H192" i="70"/>
  <c r="Y192" i="71"/>
  <c r="AP192" i="72"/>
  <c r="G192" i="68"/>
  <c r="X192" i="69"/>
  <c r="AO192" i="70"/>
  <c r="K192" i="72"/>
  <c r="AB192" i="73"/>
  <c r="AT192" i="75"/>
  <c r="AN192" i="68"/>
  <c r="J192" i="70"/>
  <c r="AA192" i="71"/>
  <c r="AR192" i="72"/>
  <c r="O192" i="75"/>
  <c r="AI192" i="70"/>
  <c r="V192" i="73"/>
  <c r="AN192" i="75"/>
  <c r="AA192" i="69"/>
  <c r="O192" i="67"/>
  <c r="AO192" i="67"/>
  <c r="AK192" i="67"/>
  <c r="I192" i="75"/>
  <c r="AL192" i="68"/>
  <c r="R192" i="75"/>
  <c r="AY192" i="68"/>
  <c r="AW192" i="75"/>
  <c r="AC192" i="67"/>
  <c r="U192" i="70"/>
  <c r="AG192" i="67"/>
  <c r="AJ192" i="70"/>
  <c r="J192" i="68"/>
  <c r="G192" i="72"/>
  <c r="AQ192" i="68"/>
  <c r="AE192" i="73"/>
  <c r="AZ192" i="67"/>
  <c r="S192" i="67"/>
  <c r="AJ192" i="69"/>
  <c r="AY192" i="67"/>
  <c r="U192" i="69"/>
  <c r="AL192" i="70"/>
  <c r="H192" i="72"/>
  <c r="Y192" i="73"/>
  <c r="AQ192" i="75"/>
  <c r="N192" i="69"/>
  <c r="AE192" i="70"/>
  <c r="AV192" i="71"/>
  <c r="R192" i="73"/>
  <c r="AJ192" i="75"/>
  <c r="P192" i="70"/>
  <c r="AG192" i="71"/>
  <c r="AX192" i="72"/>
  <c r="M192" i="75"/>
  <c r="O192" i="68"/>
  <c r="AF192" i="69"/>
  <c r="AW192" i="70"/>
  <c r="S192" i="72"/>
  <c r="AJ192" i="73"/>
  <c r="AE192" i="67"/>
  <c r="AV192" i="68"/>
  <c r="R192" i="70"/>
  <c r="AI192" i="71"/>
  <c r="W192" i="75"/>
  <c r="AQ192" i="70"/>
  <c r="G27" i="72"/>
  <c r="M192" i="72"/>
  <c r="AD192" i="73"/>
  <c r="AV192" i="75"/>
  <c r="BB192" i="68"/>
  <c r="B27" i="88"/>
  <c r="AR134" i="88"/>
  <c r="AN134" i="88"/>
  <c r="G27" i="88"/>
  <c r="BB134" i="88"/>
  <c r="T134" i="88"/>
  <c r="M192" i="88"/>
  <c r="AV134" i="88"/>
  <c r="H192" i="88"/>
  <c r="AJ192" i="88"/>
  <c r="AJ191" i="88"/>
  <c r="E27" i="69"/>
  <c r="AQ134" i="69"/>
  <c r="B27" i="69"/>
  <c r="K134" i="67"/>
  <c r="J134" i="69"/>
  <c r="C27" i="68"/>
  <c r="E27" i="67"/>
  <c r="AJ134" i="72"/>
  <c r="S134" i="67"/>
  <c r="AI134" i="69"/>
  <c r="L134" i="69"/>
  <c r="F27" i="73"/>
  <c r="U134" i="72"/>
  <c r="G27" i="69"/>
  <c r="G27" i="68"/>
  <c r="AR134" i="72"/>
  <c r="G27" i="70"/>
  <c r="C27" i="69"/>
  <c r="AY134" i="70"/>
  <c r="D27" i="69"/>
  <c r="N134" i="67"/>
  <c r="G27" i="67"/>
  <c r="V134" i="67"/>
  <c r="AH134" i="69"/>
  <c r="AJ134" i="69"/>
  <c r="G27" i="71"/>
  <c r="AS134" i="75"/>
  <c r="I134" i="72"/>
  <c r="AL134" i="67"/>
  <c r="V134" i="88"/>
  <c r="AJ198" i="88"/>
  <c r="AJ197" i="88"/>
  <c r="G128" i="75"/>
  <c r="H128" i="75"/>
  <c r="AB14" i="2" a="1"/>
  <c r="AB14" i="2" s="1"/>
  <c r="AA14" i="2" a="1"/>
  <c r="AA14" i="2" s="1"/>
  <c r="AB18" i="2" a="1"/>
  <c r="AB18" i="2" s="1"/>
  <c r="AA18" i="2" a="1"/>
  <c r="AA18" i="2" s="1"/>
  <c r="AB19" i="2" a="1"/>
  <c r="AB19" i="2" s="1"/>
  <c r="AA19" i="2" a="1"/>
  <c r="AA19" i="2" s="1"/>
  <c r="AB16" i="2" a="1"/>
  <c r="AB16" i="2" s="1"/>
  <c r="AA16" i="2" a="1"/>
  <c r="AA16" i="2" s="1"/>
  <c r="AB13" i="2" a="1"/>
  <c r="AB13" i="2" s="1"/>
  <c r="AA13" i="2" a="1"/>
  <c r="AA13" i="2" s="1"/>
  <c r="AB15" i="2" a="1"/>
  <c r="AB15" i="2" s="1"/>
  <c r="AA15" i="2" a="1"/>
  <c r="AA15" i="2" s="1"/>
  <c r="AB17" i="2" a="1"/>
  <c r="AB17" i="2" s="1"/>
  <c r="AA17" i="2" a="1"/>
  <c r="AA17" i="2" s="1"/>
  <c r="U14" i="2" a="1"/>
  <c r="U14" i="2" s="1"/>
  <c r="T14" i="2" a="1"/>
  <c r="T14" i="2" s="1"/>
  <c r="U18" i="2" a="1"/>
  <c r="U18" i="2" s="1"/>
  <c r="T18" i="2" a="1"/>
  <c r="T18" i="2" s="1"/>
  <c r="U19" i="2" a="1"/>
  <c r="U19" i="2" s="1"/>
  <c r="T19" i="2" a="1"/>
  <c r="T19" i="2" s="1"/>
  <c r="U16" i="2" a="1"/>
  <c r="U16" i="2" s="1"/>
  <c r="T16" i="2" a="1"/>
  <c r="T16" i="2" s="1"/>
  <c r="U13" i="2" a="1"/>
  <c r="U13" i="2" s="1"/>
  <c r="T13" i="2" a="1"/>
  <c r="T13" i="2" s="1"/>
  <c r="U15" i="2" a="1"/>
  <c r="U15" i="2" s="1"/>
  <c r="T15" i="2" a="1"/>
  <c r="T15" i="2" s="1"/>
  <c r="U17" i="2" a="1"/>
  <c r="U17" i="2" s="1"/>
  <c r="T17" i="2" a="1"/>
  <c r="T17" i="2" s="1"/>
  <c r="N19" i="2" a="1"/>
  <c r="N19" i="2" s="1"/>
  <c r="M19" i="2" a="1"/>
  <c r="M19" i="2" s="1"/>
  <c r="N16" i="2" a="1"/>
  <c r="N16" i="2" s="1"/>
  <c r="M16" i="2" a="1"/>
  <c r="M16" i="2" s="1"/>
  <c r="N14" i="2" a="1"/>
  <c r="N14" i="2" s="1"/>
  <c r="M14" i="2" a="1"/>
  <c r="M14" i="2" s="1"/>
  <c r="N13" i="2" a="1"/>
  <c r="N13" i="2" s="1"/>
  <c r="M13" i="2" a="1"/>
  <c r="M13" i="2" s="1"/>
  <c r="N18" i="2" a="1"/>
  <c r="N18" i="2" s="1"/>
  <c r="M18" i="2" a="1"/>
  <c r="M18" i="2" s="1"/>
  <c r="N15" i="2" a="1"/>
  <c r="N15" i="2" s="1"/>
  <c r="M15" i="2" a="1"/>
  <c r="M15" i="2" s="1"/>
  <c r="N17" i="2" a="1"/>
  <c r="N17" i="2" s="1"/>
  <c r="M17" i="2" a="1"/>
  <c r="M17" i="2" s="1"/>
  <c r="F131" i="72"/>
  <c r="F130" i="72" s="1"/>
  <c r="F132" i="72" s="1"/>
  <c r="AP134" i="69"/>
  <c r="R134" i="67"/>
  <c r="J134" i="67"/>
  <c r="I128" i="73"/>
  <c r="H128" i="73"/>
  <c r="G128" i="72"/>
  <c r="G128" i="73"/>
  <c r="AF134" i="75"/>
  <c r="AN134" i="75"/>
  <c r="AP134" i="75"/>
  <c r="AZ134" i="75"/>
  <c r="AK134" i="75"/>
  <c r="AB134" i="75"/>
  <c r="AM134" i="75"/>
  <c r="AW134" i="75"/>
  <c r="I134" i="75"/>
  <c r="AV134" i="75"/>
  <c r="AR134" i="75"/>
  <c r="O134" i="75"/>
  <c r="N134" i="75"/>
  <c r="AJ134" i="75"/>
  <c r="AL134" i="75"/>
  <c r="J128" i="75"/>
  <c r="AE134" i="75"/>
  <c r="S134" i="75"/>
  <c r="F129" i="75"/>
  <c r="E130" i="75"/>
  <c r="E132" i="75" s="1"/>
  <c r="AG134" i="75"/>
  <c r="W134" i="75"/>
  <c r="AT134" i="75"/>
  <c r="F134" i="75"/>
  <c r="AQ134" i="75"/>
  <c r="L134" i="75"/>
  <c r="AU134" i="75"/>
  <c r="T134" i="75"/>
  <c r="AD134" i="75"/>
  <c r="G134" i="75"/>
  <c r="R134" i="75"/>
  <c r="BB134" i="75"/>
  <c r="J128" i="74"/>
  <c r="G128" i="74"/>
  <c r="H128" i="74"/>
  <c r="I128" i="74"/>
  <c r="F129" i="74"/>
  <c r="E130" i="74"/>
  <c r="E132" i="74" s="1"/>
  <c r="Y134" i="73"/>
  <c r="AD134" i="73"/>
  <c r="AU134" i="73"/>
  <c r="AF134" i="73"/>
  <c r="M128" i="73"/>
  <c r="AX134" i="73"/>
  <c r="AQ134" i="73"/>
  <c r="Q134" i="73"/>
  <c r="AS134" i="73"/>
  <c r="AT134" i="73"/>
  <c r="U134" i="73"/>
  <c r="AN134" i="73"/>
  <c r="AI134" i="73"/>
  <c r="G134" i="73"/>
  <c r="X134" i="73"/>
  <c r="AL134" i="73"/>
  <c r="J134" i="73"/>
  <c r="N128" i="73"/>
  <c r="AC134" i="73"/>
  <c r="AA134" i="73"/>
  <c r="AB134" i="73"/>
  <c r="AJ134" i="73"/>
  <c r="M134" i="73"/>
  <c r="AO134" i="73"/>
  <c r="R134" i="73"/>
  <c r="S134" i="73"/>
  <c r="L134" i="73"/>
  <c r="AE134" i="73"/>
  <c r="H134" i="73"/>
  <c r="K134" i="73"/>
  <c r="N134" i="73"/>
  <c r="O128" i="73"/>
  <c r="E130" i="73"/>
  <c r="E132" i="73" s="1"/>
  <c r="F129" i="73"/>
  <c r="I134" i="73"/>
  <c r="K128" i="73"/>
  <c r="Z134" i="73"/>
  <c r="AG134" i="73"/>
  <c r="F134" i="73"/>
  <c r="BA134" i="73"/>
  <c r="J128" i="73"/>
  <c r="U128" i="73"/>
  <c r="T128" i="73"/>
  <c r="R128" i="73"/>
  <c r="V128" i="73"/>
  <c r="S128" i="73"/>
  <c r="Q128" i="73"/>
  <c r="P128" i="73"/>
  <c r="AW134" i="73"/>
  <c r="AR134" i="73"/>
  <c r="AP134" i="73"/>
  <c r="L128" i="73"/>
  <c r="AY134" i="73"/>
  <c r="AM134" i="73"/>
  <c r="X134" i="72"/>
  <c r="G134" i="72"/>
  <c r="V134" i="72"/>
  <c r="AX134" i="72"/>
  <c r="AH134" i="72"/>
  <c r="R134" i="72"/>
  <c r="N134" i="72"/>
  <c r="P134" i="72"/>
  <c r="F134" i="72"/>
  <c r="H134" i="72"/>
  <c r="AY134" i="72"/>
  <c r="AI134" i="72"/>
  <c r="AP134" i="72"/>
  <c r="AU134" i="72"/>
  <c r="BB134" i="72"/>
  <c r="AK134" i="72"/>
  <c r="AQ134" i="72"/>
  <c r="AT134" i="72"/>
  <c r="AC134" i="72"/>
  <c r="H128" i="72"/>
  <c r="AV134" i="72"/>
  <c r="AE134" i="72"/>
  <c r="S134" i="72"/>
  <c r="AL134" i="72"/>
  <c r="M134" i="72"/>
  <c r="AN134" i="72"/>
  <c r="J134" i="72"/>
  <c r="AD134" i="72"/>
  <c r="E134" i="72"/>
  <c r="O134" i="72"/>
  <c r="AA134" i="72"/>
  <c r="Z134" i="72"/>
  <c r="E134" i="71"/>
  <c r="E134" i="70"/>
  <c r="AE134" i="70"/>
  <c r="Q134" i="70"/>
  <c r="W134" i="70"/>
  <c r="O134" i="70"/>
  <c r="AW134" i="70"/>
  <c r="G134" i="70"/>
  <c r="N134" i="70"/>
  <c r="AB134" i="70"/>
  <c r="U134" i="70"/>
  <c r="AZ134" i="70"/>
  <c r="AG134" i="70"/>
  <c r="L134" i="70"/>
  <c r="AJ134" i="70"/>
  <c r="T134" i="70"/>
  <c r="AI134" i="70"/>
  <c r="AS134" i="70"/>
  <c r="Y134" i="70"/>
  <c r="AD134" i="70"/>
  <c r="BB134" i="70"/>
  <c r="AC134" i="70"/>
  <c r="E131" i="70"/>
  <c r="F128" i="70"/>
  <c r="G128" i="70"/>
  <c r="J134" i="70"/>
  <c r="AL134" i="70"/>
  <c r="V134" i="70"/>
  <c r="AT134" i="70"/>
  <c r="F134" i="70"/>
  <c r="AR134" i="70"/>
  <c r="AE134" i="69"/>
  <c r="AK134" i="69"/>
  <c r="AC134" i="69"/>
  <c r="U134" i="69"/>
  <c r="F134" i="69"/>
  <c r="M134" i="69"/>
  <c r="BB134" i="69"/>
  <c r="AS134" i="69"/>
  <c r="S134" i="69"/>
  <c r="K134" i="69"/>
  <c r="X134" i="69"/>
  <c r="AO134" i="69"/>
  <c r="Q134" i="69"/>
  <c r="Y134" i="69"/>
  <c r="I134" i="69"/>
  <c r="AM134" i="69"/>
  <c r="BA134" i="69"/>
  <c r="AG134" i="69"/>
  <c r="AW134" i="69"/>
  <c r="H134" i="69"/>
  <c r="E131" i="69"/>
  <c r="F128" i="69"/>
  <c r="AF134" i="69"/>
  <c r="AV134" i="69"/>
  <c r="AN134" i="69"/>
  <c r="P134" i="69"/>
  <c r="N134" i="69"/>
  <c r="AA134" i="69"/>
  <c r="P134" i="68"/>
  <c r="AU134" i="68"/>
  <c r="AM134" i="68"/>
  <c r="AJ134" i="68"/>
  <c r="AV134" i="68"/>
  <c r="AE134" i="68"/>
  <c r="T134" i="68"/>
  <c r="AB134" i="68"/>
  <c r="S134" i="68"/>
  <c r="AN134" i="68"/>
  <c r="AT134" i="68"/>
  <c r="AR134" i="68"/>
  <c r="AA134" i="68"/>
  <c r="J134" i="68"/>
  <c r="X134" i="68"/>
  <c r="AL134" i="68"/>
  <c r="AD134" i="68"/>
  <c r="V134" i="68"/>
  <c r="O134" i="68"/>
  <c r="N134" i="68"/>
  <c r="F134" i="68"/>
  <c r="BB134" i="68"/>
  <c r="AG134" i="67"/>
  <c r="Y134" i="67"/>
  <c r="W134" i="67"/>
  <c r="Q134" i="67"/>
  <c r="AW134" i="67"/>
  <c r="AO134" i="67"/>
  <c r="AF134" i="67"/>
  <c r="AK134" i="67"/>
  <c r="AJ134" i="67"/>
  <c r="AU134" i="67"/>
  <c r="O134" i="67"/>
  <c r="AB134" i="67"/>
  <c r="L134" i="67"/>
  <c r="AZ134" i="67"/>
  <c r="AV134" i="67"/>
  <c r="P134" i="67"/>
  <c r="T134" i="67"/>
  <c r="AT134" i="67"/>
  <c r="U134" i="67"/>
  <c r="AN134" i="67"/>
  <c r="M134" i="67"/>
  <c r="AR134" i="67"/>
  <c r="BA134" i="67"/>
  <c r="E134" i="67"/>
  <c r="E130" i="67"/>
  <c r="E132" i="67" s="1"/>
  <c r="F129" i="67"/>
  <c r="AE134" i="88"/>
  <c r="AS134" i="88"/>
  <c r="AM134" i="88"/>
  <c r="R134" i="88"/>
  <c r="AC134" i="88"/>
  <c r="BA134" i="88"/>
  <c r="M134" i="88"/>
  <c r="AP134" i="88"/>
  <c r="S134" i="88"/>
  <c r="AZ134" i="88"/>
  <c r="AB134" i="88"/>
  <c r="AH134" i="88"/>
  <c r="K134" i="88"/>
  <c r="AD134" i="88"/>
  <c r="F134" i="88"/>
  <c r="AJ134" i="88"/>
  <c r="AA134" i="88"/>
  <c r="AW134" i="88"/>
  <c r="E131" i="88"/>
  <c r="Q134" i="88"/>
  <c r="AY134" i="88"/>
  <c r="L134" i="88"/>
  <c r="AQ134" i="88"/>
  <c r="AG134" i="88"/>
  <c r="AT134" i="88"/>
  <c r="AI134" i="88"/>
  <c r="X134" i="88"/>
  <c r="P13" i="2" a="1"/>
  <c r="P13" i="2" s="1"/>
  <c r="K13" i="2" a="1"/>
  <c r="K13" i="2" s="1"/>
  <c r="D28" i="2"/>
  <c r="Y13" i="2" a="1"/>
  <c r="Y13" i="2" s="1"/>
  <c r="H13" i="2" a="1"/>
  <c r="H13" i="2" s="1"/>
  <c r="H28" i="2" s="1"/>
  <c r="I13" i="2" a="1"/>
  <c r="I13" i="2" s="1"/>
  <c r="E13" i="2" a="1"/>
  <c r="E13" i="2" s="1"/>
  <c r="E28" i="2" s="1"/>
  <c r="J13" i="2" a="1"/>
  <c r="J13" i="2" s="1"/>
  <c r="R13" i="2" a="1"/>
  <c r="R13" i="2" s="1"/>
  <c r="L13" i="2" a="1"/>
  <c r="L13" i="2" s="1"/>
  <c r="Z13" i="2" a="1"/>
  <c r="Z13" i="2" s="1"/>
  <c r="W13" i="2" a="1"/>
  <c r="W13" i="2" s="1"/>
  <c r="S13" i="2" a="1"/>
  <c r="S13" i="2" s="1"/>
  <c r="Q13" i="2" a="1"/>
  <c r="Q13" i="2" s="1"/>
  <c r="X13" i="2" a="1"/>
  <c r="X13" i="2" s="1"/>
  <c r="Y18" i="2" a="1"/>
  <c r="Y18" i="2" s="1"/>
  <c r="R18" i="2" a="1"/>
  <c r="R18" i="2" s="1"/>
  <c r="S18" i="2" a="1"/>
  <c r="S18" i="2" s="1"/>
  <c r="D33" i="2"/>
  <c r="L18" i="2" a="1"/>
  <c r="L18" i="2" s="1"/>
  <c r="X18" i="2" a="1"/>
  <c r="X18" i="2" s="1"/>
  <c r="I18" i="2" a="1"/>
  <c r="I18" i="2" s="1"/>
  <c r="Z18" i="2" a="1"/>
  <c r="Z18" i="2" s="1"/>
  <c r="W18" i="2" a="1"/>
  <c r="W18" i="2" s="1"/>
  <c r="P18" i="2" a="1"/>
  <c r="P18" i="2" s="1"/>
  <c r="J18" i="2" a="1"/>
  <c r="J18" i="2" s="1"/>
  <c r="K18" i="2" a="1"/>
  <c r="K18" i="2" s="1"/>
  <c r="H18" i="2" a="1"/>
  <c r="H18" i="2" s="1"/>
  <c r="H33" i="2" s="1"/>
  <c r="E18" i="2" a="1"/>
  <c r="E18" i="2" s="1"/>
  <c r="E33" i="2" s="1"/>
  <c r="Q18" i="2" a="1"/>
  <c r="Q18" i="2" s="1"/>
  <c r="D27" i="2"/>
  <c r="D31" i="2"/>
  <c r="H16" i="2" a="1"/>
  <c r="H16" i="2" s="1"/>
  <c r="H31" i="2" s="1"/>
  <c r="E16" i="2" a="1"/>
  <c r="E16" i="2" s="1"/>
  <c r="E31" i="2" s="1"/>
  <c r="K16" i="2" a="1"/>
  <c r="K16" i="2" s="1"/>
  <c r="L16" i="2" a="1"/>
  <c r="L16" i="2" s="1"/>
  <c r="J16" i="2" a="1"/>
  <c r="J16" i="2" s="1"/>
  <c r="Z16" i="2" a="1"/>
  <c r="Z16" i="2" s="1"/>
  <c r="S16" i="2" a="1"/>
  <c r="S16" i="2" s="1"/>
  <c r="W16" i="2" a="1"/>
  <c r="W16" i="2" s="1"/>
  <c r="P16" i="2" a="1"/>
  <c r="P16" i="2" s="1"/>
  <c r="Q16" i="2" a="1"/>
  <c r="Q16" i="2" s="1"/>
  <c r="Y16" i="2" a="1"/>
  <c r="Y16" i="2" s="1"/>
  <c r="X16" i="2" a="1"/>
  <c r="X16" i="2" s="1"/>
  <c r="R16" i="2" a="1"/>
  <c r="R16" i="2" s="1"/>
  <c r="I16" i="2" a="1"/>
  <c r="I16" i="2" s="1"/>
  <c r="D25" i="2"/>
  <c r="D26" i="2"/>
  <c r="D32" i="2"/>
  <c r="S17" i="2" a="1"/>
  <c r="S17" i="2" s="1"/>
  <c r="K17" i="2" a="1"/>
  <c r="K17" i="2" s="1"/>
  <c r="I17" i="2" a="1"/>
  <c r="I17" i="2" s="1"/>
  <c r="Y17" i="2" a="1"/>
  <c r="Y17" i="2" s="1"/>
  <c r="E17" i="2" a="1"/>
  <c r="E17" i="2" s="1"/>
  <c r="E32" i="2" s="1"/>
  <c r="H17" i="2" a="1"/>
  <c r="H17" i="2" s="1"/>
  <c r="H32" i="2" s="1"/>
  <c r="R17" i="2" a="1"/>
  <c r="R17" i="2" s="1"/>
  <c r="L17" i="2" a="1"/>
  <c r="L17" i="2" s="1"/>
  <c r="J17" i="2" a="1"/>
  <c r="J17" i="2" s="1"/>
  <c r="W17" i="2" a="1"/>
  <c r="W17" i="2" s="1"/>
  <c r="Q17" i="2" a="1"/>
  <c r="Q17" i="2" s="1"/>
  <c r="P17" i="2" a="1"/>
  <c r="P17" i="2" s="1"/>
  <c r="X17" i="2" a="1"/>
  <c r="X17" i="2" s="1"/>
  <c r="Z17" i="2" a="1"/>
  <c r="Z17" i="2" s="1"/>
  <c r="D29" i="2"/>
  <c r="R14" i="2" a="1"/>
  <c r="R14" i="2" s="1"/>
  <c r="W14" i="2" a="1"/>
  <c r="W14" i="2" s="1"/>
  <c r="E14" i="2" a="1"/>
  <c r="E14" i="2" s="1"/>
  <c r="E29" i="2" s="1"/>
  <c r="P14" i="2" a="1"/>
  <c r="P14" i="2" s="1"/>
  <c r="K14" i="2" a="1"/>
  <c r="K14" i="2" s="1"/>
  <c r="H14" i="2" a="1"/>
  <c r="H14" i="2" s="1"/>
  <c r="H29" i="2" s="1"/>
  <c r="J14" i="2" a="1"/>
  <c r="J14" i="2" s="1"/>
  <c r="L14" i="2" a="1"/>
  <c r="L14" i="2" s="1"/>
  <c r="Q14" i="2" a="1"/>
  <c r="Q14" i="2" s="1"/>
  <c r="S14" i="2" a="1"/>
  <c r="S14" i="2" s="1"/>
  <c r="I14" i="2" a="1"/>
  <c r="I14" i="2" s="1"/>
  <c r="Y14" i="2" a="1"/>
  <c r="Y14" i="2" s="1"/>
  <c r="X14" i="2" a="1"/>
  <c r="X14" i="2" s="1"/>
  <c r="Z14" i="2" a="1"/>
  <c r="Z14" i="2" s="1"/>
  <c r="D30" i="2"/>
  <c r="R15" i="2" a="1"/>
  <c r="R15" i="2" s="1"/>
  <c r="X15" i="2" a="1"/>
  <c r="X15" i="2" s="1"/>
  <c r="L15" i="2" a="1"/>
  <c r="L15" i="2" s="1"/>
  <c r="W15" i="2" a="1"/>
  <c r="W15" i="2" s="1"/>
  <c r="Q15" i="2" a="1"/>
  <c r="Q15" i="2" s="1"/>
  <c r="Y15" i="2" a="1"/>
  <c r="Y15" i="2" s="1"/>
  <c r="H15" i="2" a="1"/>
  <c r="H15" i="2" s="1"/>
  <c r="H30" i="2" s="1"/>
  <c r="K15" i="2" a="1"/>
  <c r="K15" i="2" s="1"/>
  <c r="P15" i="2" a="1"/>
  <c r="P15" i="2" s="1"/>
  <c r="Z15" i="2" a="1"/>
  <c r="Z15" i="2" s="1"/>
  <c r="E15" i="2" a="1"/>
  <c r="E15" i="2" s="1"/>
  <c r="E30" i="2" s="1"/>
  <c r="I15" i="2" a="1"/>
  <c r="I15" i="2" s="1"/>
  <c r="S15" i="2" a="1"/>
  <c r="S15" i="2" s="1"/>
  <c r="J15" i="2" a="1"/>
  <c r="J15" i="2" s="1"/>
  <c r="W19" i="2" a="1"/>
  <c r="W19" i="2" s="1"/>
  <c r="Z19" i="2" a="1"/>
  <c r="Z19" i="2" s="1"/>
  <c r="D34" i="2"/>
  <c r="Y19" i="2" a="1"/>
  <c r="Y19" i="2" s="1"/>
  <c r="X19" i="2" a="1"/>
  <c r="X19" i="2" s="1"/>
  <c r="K19" i="2" a="1"/>
  <c r="K19" i="2" s="1"/>
  <c r="R19" i="2" a="1"/>
  <c r="R19" i="2" s="1"/>
  <c r="Q19" i="2" a="1"/>
  <c r="Q19" i="2" s="1"/>
  <c r="E19" i="2" a="1"/>
  <c r="E19" i="2" s="1"/>
  <c r="E34" i="2" s="1"/>
  <c r="P19" i="2" a="1"/>
  <c r="P19" i="2" s="1"/>
  <c r="S19" i="2" a="1"/>
  <c r="S19" i="2" s="1"/>
  <c r="I19" i="2" a="1"/>
  <c r="I19" i="2" s="1"/>
  <c r="J19" i="2" a="1"/>
  <c r="J19" i="2" s="1"/>
  <c r="H19" i="2" a="1"/>
  <c r="H19" i="2" s="1"/>
  <c r="H34" i="2" s="1"/>
  <c r="L19" i="2" a="1"/>
  <c r="L19" i="2" s="1"/>
  <c r="G11" i="2"/>
  <c r="E11" i="2" a="1"/>
  <c r="E12" i="2" a="1"/>
  <c r="E10" i="2" a="1"/>
  <c r="H11" i="2" a="1"/>
  <c r="F10" i="2"/>
  <c r="G10" i="2"/>
  <c r="F12" i="2"/>
  <c r="H12" i="2" a="1"/>
  <c r="H10" i="2" a="1"/>
  <c r="G12" i="2"/>
  <c r="F11" i="2"/>
  <c r="F129" i="68" l="1"/>
  <c r="F131" i="68" s="1"/>
  <c r="E135" i="68"/>
  <c r="G84" i="68"/>
  <c r="H84" i="68" s="1"/>
  <c r="J87" i="68"/>
  <c r="K87" i="68" s="1"/>
  <c r="H85" i="68"/>
  <c r="I86" i="68"/>
  <c r="K88" i="68"/>
  <c r="H12" i="2"/>
  <c r="H27" i="2" s="1"/>
  <c r="E12" i="2"/>
  <c r="E27" i="2" s="1"/>
  <c r="J87" i="67"/>
  <c r="K87" i="67" s="1"/>
  <c r="K86" i="67"/>
  <c r="K88" i="67"/>
  <c r="H85" i="67"/>
  <c r="G84" i="67"/>
  <c r="E11" i="2"/>
  <c r="E26" i="2" s="1"/>
  <c r="H11" i="2"/>
  <c r="H26" i="2" s="1"/>
  <c r="I86" i="88"/>
  <c r="K87" i="88"/>
  <c r="G84" i="88"/>
  <c r="H84" i="88" s="1"/>
  <c r="H85" i="88"/>
  <c r="I85" i="88" s="1"/>
  <c r="K88" i="88"/>
  <c r="L88" i="88" s="1"/>
  <c r="F135" i="71"/>
  <c r="F190" i="71"/>
  <c r="E10" i="2"/>
  <c r="E25" i="2" s="1"/>
  <c r="H10" i="2"/>
  <c r="H25" i="2" s="1"/>
  <c r="H129" i="71"/>
  <c r="H131" i="71" s="1"/>
  <c r="G130" i="71"/>
  <c r="G132" i="71" s="1"/>
  <c r="G133" i="71" s="1"/>
  <c r="E133" i="75"/>
  <c r="E190" i="75" s="1"/>
  <c r="E133" i="74"/>
  <c r="E190" i="74" s="1"/>
  <c r="E133" i="73"/>
  <c r="E190" i="73" s="1"/>
  <c r="E133" i="67"/>
  <c r="E190" i="67" s="1"/>
  <c r="F133" i="72"/>
  <c r="F190" i="72" s="1"/>
  <c r="P128" i="74"/>
  <c r="AK192" i="88"/>
  <c r="AK191" i="88"/>
  <c r="Q128" i="74"/>
  <c r="L128" i="74"/>
  <c r="AK198" i="88"/>
  <c r="AK197" i="88"/>
  <c r="G129" i="72"/>
  <c r="G131" i="72" s="1"/>
  <c r="I128" i="70"/>
  <c r="I128" i="72"/>
  <c r="J128" i="72"/>
  <c r="I128" i="75"/>
  <c r="K128" i="74"/>
  <c r="O128" i="74"/>
  <c r="BA128" i="69"/>
  <c r="K128" i="69"/>
  <c r="G128" i="69"/>
  <c r="AE128" i="68"/>
  <c r="AP128" i="68"/>
  <c r="BB128" i="69"/>
  <c r="K128" i="72"/>
  <c r="M128" i="74"/>
  <c r="BB128" i="68"/>
  <c r="AI128" i="68"/>
  <c r="AL128" i="68"/>
  <c r="AG128" i="68"/>
  <c r="O128" i="72"/>
  <c r="AR128" i="73"/>
  <c r="AW128" i="68"/>
  <c r="AT128" i="68"/>
  <c r="U128" i="75"/>
  <c r="AL128" i="67"/>
  <c r="AV128" i="68"/>
  <c r="AH128" i="68"/>
  <c r="AX128" i="68"/>
  <c r="AC128" i="68"/>
  <c r="AJ128" i="68"/>
  <c r="L128" i="69"/>
  <c r="Y128" i="73"/>
  <c r="AL128" i="74"/>
  <c r="AN128" i="68"/>
  <c r="AQ128" i="68"/>
  <c r="AU128" i="68"/>
  <c r="AC128" i="67"/>
  <c r="AF128" i="68"/>
  <c r="AR128" i="68"/>
  <c r="AO128" i="69"/>
  <c r="AX128" i="69"/>
  <c r="T128" i="69"/>
  <c r="AK128" i="69"/>
  <c r="AT128" i="69"/>
  <c r="T128" i="75"/>
  <c r="AD128" i="72"/>
  <c r="AM128" i="68"/>
  <c r="AD128" i="68"/>
  <c r="H128" i="69"/>
  <c r="N128" i="75"/>
  <c r="P128" i="75"/>
  <c r="AK128" i="68"/>
  <c r="AS128" i="68"/>
  <c r="AO128" i="68"/>
  <c r="J128" i="69"/>
  <c r="P128" i="72"/>
  <c r="AB128" i="73"/>
  <c r="Z128" i="74"/>
  <c r="AG128" i="67"/>
  <c r="N128" i="72"/>
  <c r="AR128" i="72"/>
  <c r="W128" i="73"/>
  <c r="AW128" i="74"/>
  <c r="L128" i="72"/>
  <c r="AA128" i="73"/>
  <c r="Y128" i="74"/>
  <c r="M128" i="72"/>
  <c r="X128" i="73"/>
  <c r="AM128" i="74"/>
  <c r="Z128" i="72"/>
  <c r="AC128" i="72"/>
  <c r="AF128" i="72"/>
  <c r="AJ128" i="72"/>
  <c r="L128" i="70"/>
  <c r="AD128" i="73"/>
  <c r="AD128" i="75"/>
  <c r="AE128" i="75"/>
  <c r="AA128" i="74"/>
  <c r="N128" i="74"/>
  <c r="AE128" i="74"/>
  <c r="V128" i="75"/>
  <c r="AA128" i="72"/>
  <c r="AC128" i="73"/>
  <c r="AF128" i="74"/>
  <c r="AI128" i="74"/>
  <c r="AD128" i="67"/>
  <c r="AP128" i="67"/>
  <c r="AN128" i="72"/>
  <c r="V128" i="72"/>
  <c r="AO128" i="73"/>
  <c r="Y128" i="70"/>
  <c r="AJ128" i="73"/>
  <c r="AE128" i="72"/>
  <c r="AO128" i="72"/>
  <c r="AK128" i="72"/>
  <c r="W128" i="72"/>
  <c r="AT128" i="73"/>
  <c r="AL128" i="73"/>
  <c r="AS128" i="74"/>
  <c r="AN128" i="74"/>
  <c r="AQ128" i="74"/>
  <c r="AB128" i="75"/>
  <c r="W128" i="75"/>
  <c r="R128" i="75"/>
  <c r="AI128" i="75"/>
  <c r="AS128" i="73"/>
  <c r="AI128" i="67"/>
  <c r="AX128" i="67"/>
  <c r="H128" i="70"/>
  <c r="AW128" i="72"/>
  <c r="AI128" i="72"/>
  <c r="AW128" i="73"/>
  <c r="AN128" i="73"/>
  <c r="AY128" i="73"/>
  <c r="X128" i="74"/>
  <c r="R128" i="74"/>
  <c r="AV128" i="74"/>
  <c r="AM128" i="75"/>
  <c r="Z128" i="75"/>
  <c r="AN128" i="75"/>
  <c r="AO128" i="67"/>
  <c r="AJ128" i="67"/>
  <c r="AF128" i="67"/>
  <c r="AW128" i="67"/>
  <c r="R128" i="72"/>
  <c r="AM128" i="72"/>
  <c r="AQ128" i="72"/>
  <c r="AV128" i="73"/>
  <c r="AH128" i="74"/>
  <c r="AY128" i="74"/>
  <c r="AU128" i="75"/>
  <c r="Q128" i="75"/>
  <c r="AH128" i="75"/>
  <c r="AT128" i="67"/>
  <c r="S128" i="72"/>
  <c r="AE128" i="67"/>
  <c r="AK128" i="67"/>
  <c r="AN128" i="67"/>
  <c r="AU128" i="72"/>
  <c r="Q128" i="72"/>
  <c r="AH128" i="72"/>
  <c r="AS128" i="72"/>
  <c r="AP128" i="72"/>
  <c r="AM128" i="73"/>
  <c r="AU128" i="73"/>
  <c r="Z128" i="73"/>
  <c r="AZ128" i="73"/>
  <c r="AX128" i="73"/>
  <c r="AG128" i="73"/>
  <c r="V128" i="74"/>
  <c r="AX128" i="74"/>
  <c r="T128" i="74"/>
  <c r="AP128" i="74"/>
  <c r="AC128" i="74"/>
  <c r="AT128" i="74"/>
  <c r="L128" i="75"/>
  <c r="AT128" i="75"/>
  <c r="AF128" i="75"/>
  <c r="AR128" i="75"/>
  <c r="AQ128" i="67"/>
  <c r="AS128" i="67"/>
  <c r="AV128" i="67"/>
  <c r="BB128" i="72"/>
  <c r="Y128" i="72"/>
  <c r="AE128" i="73"/>
  <c r="AH128" i="73"/>
  <c r="U128" i="74"/>
  <c r="AD128" i="74"/>
  <c r="AU128" i="74"/>
  <c r="AG128" i="74"/>
  <c r="AB128" i="74"/>
  <c r="AL128" i="75"/>
  <c r="AP128" i="75"/>
  <c r="Y128" i="75"/>
  <c r="AG128" i="75"/>
  <c r="O128" i="75"/>
  <c r="AU128" i="67"/>
  <c r="AR128" i="67"/>
  <c r="AM128" i="67"/>
  <c r="AL128" i="72"/>
  <c r="AG128" i="72"/>
  <c r="AX128" i="72"/>
  <c r="T128" i="72"/>
  <c r="AQ128" i="73"/>
  <c r="AI128" i="73"/>
  <c r="AP128" i="73"/>
  <c r="AK128" i="74"/>
  <c r="AO128" i="74"/>
  <c r="AJ128" i="74"/>
  <c r="AK128" i="75"/>
  <c r="AV128" i="75"/>
  <c r="X128" i="75"/>
  <c r="AO128" i="75"/>
  <c r="AF128" i="73"/>
  <c r="AH128" i="67"/>
  <c r="U128" i="72"/>
  <c r="AT128" i="72"/>
  <c r="X128" i="72"/>
  <c r="AB128" i="72"/>
  <c r="AV128" i="72"/>
  <c r="AK128" i="73"/>
  <c r="AR128" i="74"/>
  <c r="S128" i="74"/>
  <c r="W128" i="74"/>
  <c r="AJ128" i="75"/>
  <c r="S128" i="75"/>
  <c r="M128" i="75"/>
  <c r="K128" i="75"/>
  <c r="AS128" i="75"/>
  <c r="AH134" i="75"/>
  <c r="AY134" i="75"/>
  <c r="AX128" i="75"/>
  <c r="AW128" i="75"/>
  <c r="J134" i="75"/>
  <c r="AI134" i="75"/>
  <c r="AA128" i="75"/>
  <c r="Z134" i="75"/>
  <c r="AA134" i="75"/>
  <c r="X134" i="75"/>
  <c r="H134" i="75"/>
  <c r="K134" i="75"/>
  <c r="AQ128" i="75"/>
  <c r="AX134" i="75"/>
  <c r="BB128" i="75"/>
  <c r="AC128" i="75"/>
  <c r="AZ128" i="75"/>
  <c r="F131" i="75"/>
  <c r="P134" i="75"/>
  <c r="E135" i="75"/>
  <c r="AY128" i="75"/>
  <c r="BA128" i="75"/>
  <c r="BA128" i="74"/>
  <c r="AZ128" i="74"/>
  <c r="F131" i="74"/>
  <c r="BB128" i="74"/>
  <c r="BB128" i="73"/>
  <c r="BA128" i="73"/>
  <c r="F131" i="73"/>
  <c r="O134" i="73"/>
  <c r="V134" i="73"/>
  <c r="BB134" i="73"/>
  <c r="F135" i="72"/>
  <c r="AZ128" i="72"/>
  <c r="W134" i="72"/>
  <c r="AY128" i="72"/>
  <c r="K134" i="72"/>
  <c r="BA128" i="72"/>
  <c r="AM134" i="72"/>
  <c r="AF134" i="72"/>
  <c r="E135" i="72"/>
  <c r="E135" i="71"/>
  <c r="M134" i="70"/>
  <c r="I134" i="70"/>
  <c r="AB128" i="70"/>
  <c r="S128" i="70"/>
  <c r="P128" i="70"/>
  <c r="AG128" i="70"/>
  <c r="AY128" i="70"/>
  <c r="AX128" i="70"/>
  <c r="AU134" i="70"/>
  <c r="J128" i="70"/>
  <c r="AR128" i="70"/>
  <c r="AI128" i="70"/>
  <c r="X128" i="70"/>
  <c r="AO128" i="70"/>
  <c r="N128" i="70"/>
  <c r="BB128" i="70"/>
  <c r="BA134" i="70"/>
  <c r="AP128" i="70"/>
  <c r="O128" i="70"/>
  <c r="T128" i="70"/>
  <c r="AF128" i="70"/>
  <c r="AW128" i="70"/>
  <c r="V128" i="70"/>
  <c r="AK134" i="70"/>
  <c r="AS128" i="70"/>
  <c r="AN134" i="70"/>
  <c r="AO134" i="70"/>
  <c r="K128" i="70"/>
  <c r="AE128" i="70"/>
  <c r="AJ128" i="70"/>
  <c r="AN128" i="70"/>
  <c r="M128" i="70"/>
  <c r="AD128" i="70"/>
  <c r="AA128" i="70"/>
  <c r="AU128" i="70"/>
  <c r="AV128" i="70"/>
  <c r="U128" i="70"/>
  <c r="AL128" i="70"/>
  <c r="BA128" i="70"/>
  <c r="AV134" i="70"/>
  <c r="AQ128" i="70"/>
  <c r="R128" i="70"/>
  <c r="W128" i="70"/>
  <c r="AC128" i="70"/>
  <c r="AT128" i="70"/>
  <c r="AZ128" i="70"/>
  <c r="P134" i="70"/>
  <c r="X134" i="70"/>
  <c r="AF134" i="70"/>
  <c r="Z128" i="70"/>
  <c r="AH128" i="70"/>
  <c r="AM128" i="70"/>
  <c r="Q128" i="70"/>
  <c r="AK128" i="70"/>
  <c r="E130" i="70"/>
  <c r="E132" i="70" s="1"/>
  <c r="F129" i="70"/>
  <c r="F131" i="70" s="1"/>
  <c r="H134" i="70"/>
  <c r="AM134" i="70"/>
  <c r="AD134" i="69"/>
  <c r="AW128" i="69"/>
  <c r="AB128" i="69"/>
  <c r="AS128" i="69"/>
  <c r="P128" i="69"/>
  <c r="AL134" i="69"/>
  <c r="W134" i="69"/>
  <c r="X128" i="69"/>
  <c r="S128" i="69"/>
  <c r="AJ128" i="69"/>
  <c r="AY128" i="69"/>
  <c r="AT134" i="69"/>
  <c r="AF128" i="69"/>
  <c r="AA128" i="69"/>
  <c r="AR128" i="69"/>
  <c r="O128" i="69"/>
  <c r="G134" i="69"/>
  <c r="V134" i="69"/>
  <c r="I128" i="69"/>
  <c r="R128" i="69"/>
  <c r="AI128" i="69"/>
  <c r="AN128" i="69"/>
  <c r="N128" i="69"/>
  <c r="W128" i="69"/>
  <c r="AU134" i="69"/>
  <c r="Q128" i="69"/>
  <c r="Z128" i="69"/>
  <c r="AQ128" i="69"/>
  <c r="M128" i="69"/>
  <c r="V128" i="69"/>
  <c r="AE128" i="69"/>
  <c r="E134" i="69"/>
  <c r="F129" i="69"/>
  <c r="F131" i="69" s="1"/>
  <c r="E130" i="69"/>
  <c r="E132" i="69" s="1"/>
  <c r="Y128" i="69"/>
  <c r="AH128" i="69"/>
  <c r="AV128" i="69"/>
  <c r="U128" i="69"/>
  <c r="AD128" i="69"/>
  <c r="AM128" i="69"/>
  <c r="AG128" i="69"/>
  <c r="AP128" i="69"/>
  <c r="AC128" i="69"/>
  <c r="AL128" i="69"/>
  <c r="AU128" i="69"/>
  <c r="O134" i="69"/>
  <c r="AZ128" i="69"/>
  <c r="Z134" i="68"/>
  <c r="AZ128" i="68"/>
  <c r="AQ134" i="68"/>
  <c r="G134" i="68"/>
  <c r="K134" i="68"/>
  <c r="AY128" i="68"/>
  <c r="AF134" i="68"/>
  <c r="AX134" i="68"/>
  <c r="R134" i="68"/>
  <c r="AI134" i="68"/>
  <c r="AH134" i="68"/>
  <c r="AZ134" i="68"/>
  <c r="AY134" i="68"/>
  <c r="AP134" i="68"/>
  <c r="BA128" i="68"/>
  <c r="W134" i="68"/>
  <c r="L134" i="68"/>
  <c r="AY128" i="67"/>
  <c r="H134" i="67"/>
  <c r="G134" i="67"/>
  <c r="F131" i="67"/>
  <c r="AM134" i="67"/>
  <c r="AZ128" i="67"/>
  <c r="AE134" i="67"/>
  <c r="BB128" i="67"/>
  <c r="X134" i="67"/>
  <c r="BA128" i="67"/>
  <c r="E130" i="88"/>
  <c r="E132" i="88" s="1"/>
  <c r="E133" i="88" s="1"/>
  <c r="E190" i="88" s="1"/>
  <c r="F129" i="88"/>
  <c r="AU134" i="88"/>
  <c r="O134" i="88"/>
  <c r="AX134" i="88"/>
  <c r="E134" i="88"/>
  <c r="I134" i="88"/>
  <c r="G134" i="88"/>
  <c r="AK134" i="88"/>
  <c r="W134" i="88"/>
  <c r="AO134" i="88"/>
  <c r="E135" i="67" l="1"/>
  <c r="G129" i="68"/>
  <c r="F130" i="68"/>
  <c r="F132" i="68" s="1"/>
  <c r="H128" i="68"/>
  <c r="L87" i="68"/>
  <c r="M87" i="68" s="1"/>
  <c r="N87" i="68" s="1"/>
  <c r="J86" i="68"/>
  <c r="K86" i="68" s="1"/>
  <c r="L86" i="68" s="1"/>
  <c r="I84" i="68"/>
  <c r="J84" i="68" s="1"/>
  <c r="G128" i="68"/>
  <c r="L88" i="68"/>
  <c r="M88" i="68" s="1"/>
  <c r="I85" i="68"/>
  <c r="L87" i="67"/>
  <c r="M87" i="67" s="1"/>
  <c r="N87" i="67" s="1"/>
  <c r="L88" i="67"/>
  <c r="I85" i="67"/>
  <c r="J85" i="67" s="1"/>
  <c r="H84" i="67"/>
  <c r="H128" i="67" s="1"/>
  <c r="G128" i="67"/>
  <c r="L86" i="67"/>
  <c r="M88" i="88"/>
  <c r="N88" i="88" s="1"/>
  <c r="J86" i="88"/>
  <c r="K86" i="88" s="1"/>
  <c r="I84" i="88"/>
  <c r="J85" i="88"/>
  <c r="L87" i="88"/>
  <c r="G135" i="71"/>
  <c r="G190" i="71"/>
  <c r="E135" i="73"/>
  <c r="H130" i="71"/>
  <c r="H132" i="71" s="1"/>
  <c r="H133" i="71" s="1"/>
  <c r="I129" i="71"/>
  <c r="I131" i="71" s="1"/>
  <c r="G128" i="88"/>
  <c r="E133" i="70"/>
  <c r="E190" i="70" s="1"/>
  <c r="E133" i="69"/>
  <c r="E190" i="69" s="1"/>
  <c r="F133" i="68"/>
  <c r="H129" i="72"/>
  <c r="H131" i="72" s="1"/>
  <c r="G130" i="72"/>
  <c r="G132" i="72" s="1"/>
  <c r="AL192" i="88"/>
  <c r="AL191" i="88"/>
  <c r="AL197" i="88"/>
  <c r="AL198" i="88"/>
  <c r="G129" i="75"/>
  <c r="F130" i="75"/>
  <c r="F132" i="75" s="1"/>
  <c r="G129" i="74"/>
  <c r="F130" i="74"/>
  <c r="F132" i="74" s="1"/>
  <c r="F130" i="73"/>
  <c r="F132" i="73" s="1"/>
  <c r="G129" i="73"/>
  <c r="F130" i="70"/>
  <c r="F132" i="70" s="1"/>
  <c r="G129" i="70"/>
  <c r="F130" i="69"/>
  <c r="F132" i="69" s="1"/>
  <c r="G129" i="69"/>
  <c r="F130" i="67"/>
  <c r="F132" i="67" s="1"/>
  <c r="G129" i="67"/>
  <c r="E135" i="88"/>
  <c r="G131" i="68" l="1"/>
  <c r="G130" i="68" s="1"/>
  <c r="G132" i="68" s="1"/>
  <c r="G133" i="68" s="1"/>
  <c r="G190" i="68" s="1"/>
  <c r="I84" i="67"/>
  <c r="I128" i="67" s="1"/>
  <c r="K84" i="68"/>
  <c r="L84" i="68" s="1"/>
  <c r="O87" i="68"/>
  <c r="P87" i="68" s="1"/>
  <c r="Q87" i="68" s="1"/>
  <c r="M86" i="68"/>
  <c r="N86" i="68" s="1"/>
  <c r="J85" i="68"/>
  <c r="K85" i="68" s="1"/>
  <c r="N88" i="68"/>
  <c r="I128" i="68"/>
  <c r="O87" i="67"/>
  <c r="M86" i="67"/>
  <c r="K85" i="67"/>
  <c r="M88" i="67"/>
  <c r="M87" i="88"/>
  <c r="L86" i="88"/>
  <c r="M86" i="88" s="1"/>
  <c r="J84" i="88"/>
  <c r="J128" i="88" s="1"/>
  <c r="O88" i="88"/>
  <c r="K85" i="88"/>
  <c r="L85" i="88" s="1"/>
  <c r="F135" i="68"/>
  <c r="F190" i="68"/>
  <c r="H135" i="71"/>
  <c r="H190" i="71"/>
  <c r="E135" i="69"/>
  <c r="J129" i="71"/>
  <c r="J131" i="71" s="1"/>
  <c r="I130" i="71"/>
  <c r="I132" i="71" s="1"/>
  <c r="I133" i="71" s="1"/>
  <c r="H128" i="88"/>
  <c r="E135" i="70"/>
  <c r="G135" i="68"/>
  <c r="F133" i="75"/>
  <c r="F190" i="75" s="1"/>
  <c r="F133" i="69"/>
  <c r="F190" i="69" s="1"/>
  <c r="F133" i="73"/>
  <c r="F190" i="73" s="1"/>
  <c r="F133" i="67"/>
  <c r="F133" i="70"/>
  <c r="F190" i="70" s="1"/>
  <c r="F133" i="74"/>
  <c r="F190" i="74" s="1"/>
  <c r="G133" i="72"/>
  <c r="AM191" i="88"/>
  <c r="AM192" i="88"/>
  <c r="AM197" i="88"/>
  <c r="AM198" i="88"/>
  <c r="G131" i="75"/>
  <c r="G131" i="74"/>
  <c r="G131" i="73"/>
  <c r="I129" i="72"/>
  <c r="H130" i="72"/>
  <c r="H132" i="72" s="1"/>
  <c r="G131" i="70"/>
  <c r="G131" i="69"/>
  <c r="G131" i="67"/>
  <c r="H129" i="68" l="1"/>
  <c r="H131" i="68" s="1"/>
  <c r="I129" i="68" s="1"/>
  <c r="J84" i="67"/>
  <c r="J128" i="67" s="1"/>
  <c r="K128" i="68"/>
  <c r="I131" i="68"/>
  <c r="O86" i="68"/>
  <c r="P86" i="68" s="1"/>
  <c r="Q86" i="68" s="1"/>
  <c r="O88" i="68"/>
  <c r="R87" i="68"/>
  <c r="L85" i="68"/>
  <c r="L128" i="68" s="1"/>
  <c r="J128" i="68"/>
  <c r="M84" i="68"/>
  <c r="P87" i="67"/>
  <c r="N88" i="67"/>
  <c r="O88" i="67" s="1"/>
  <c r="L85" i="67"/>
  <c r="N86" i="67"/>
  <c r="O86" i="67" s="1"/>
  <c r="K84" i="88"/>
  <c r="N86" i="88"/>
  <c r="O86" i="88" s="1"/>
  <c r="M85" i="88"/>
  <c r="P88" i="88"/>
  <c r="N87" i="88"/>
  <c r="I135" i="71"/>
  <c r="I190" i="71"/>
  <c r="G135" i="72"/>
  <c r="G190" i="72"/>
  <c r="F135" i="67"/>
  <c r="F190" i="67"/>
  <c r="J130" i="71"/>
  <c r="J132" i="71" s="1"/>
  <c r="J133" i="71" s="1"/>
  <c r="K129" i="71"/>
  <c r="K131" i="71" s="1"/>
  <c r="I128" i="88"/>
  <c r="F135" i="75"/>
  <c r="F135" i="73"/>
  <c r="F135" i="70"/>
  <c r="F135" i="69"/>
  <c r="H133" i="72"/>
  <c r="H190" i="72" s="1"/>
  <c r="AN191" i="88"/>
  <c r="AN192" i="88"/>
  <c r="AN198" i="88"/>
  <c r="AN197" i="88"/>
  <c r="G130" i="75"/>
  <c r="G132" i="75" s="1"/>
  <c r="H129" i="75"/>
  <c r="G130" i="74"/>
  <c r="G132" i="74" s="1"/>
  <c r="H129" i="74"/>
  <c r="H129" i="73"/>
  <c r="G130" i="73"/>
  <c r="G132" i="73" s="1"/>
  <c r="I131" i="72"/>
  <c r="G130" i="70"/>
  <c r="G132" i="70" s="1"/>
  <c r="H129" i="70"/>
  <c r="H129" i="69"/>
  <c r="G130" i="69"/>
  <c r="G132" i="69" s="1"/>
  <c r="H129" i="67"/>
  <c r="G130" i="67"/>
  <c r="G132" i="67" s="1"/>
  <c r="H130" i="68" l="1"/>
  <c r="H132" i="68" s="1"/>
  <c r="H133" i="68" s="1"/>
  <c r="K84" i="67"/>
  <c r="K128" i="67" s="1"/>
  <c r="J129" i="68"/>
  <c r="J131" i="68" s="1"/>
  <c r="I130" i="68"/>
  <c r="I132" i="68" s="1"/>
  <c r="I133" i="68" s="1"/>
  <c r="I190" i="68" s="1"/>
  <c r="R86" i="68"/>
  <c r="S86" i="68" s="1"/>
  <c r="T86" i="68" s="1"/>
  <c r="U86" i="68" s="1"/>
  <c r="V86" i="68" s="1"/>
  <c r="W86" i="68" s="1"/>
  <c r="X86" i="68" s="1"/>
  <c r="Y86" i="68" s="1"/>
  <c r="Z86" i="68" s="1"/>
  <c r="AA86" i="68" s="1"/>
  <c r="AB86" i="68" s="1"/>
  <c r="N84" i="68"/>
  <c r="M85" i="68"/>
  <c r="M128" i="68" s="1"/>
  <c r="S87" i="68"/>
  <c r="T87" i="68" s="1"/>
  <c r="U87" i="68" s="1"/>
  <c r="V87" i="68" s="1"/>
  <c r="W87" i="68" s="1"/>
  <c r="X87" i="68" s="1"/>
  <c r="Y87" i="68" s="1"/>
  <c r="Z87" i="68" s="1"/>
  <c r="AA87" i="68" s="1"/>
  <c r="AB87" i="68" s="1"/>
  <c r="P88" i="68"/>
  <c r="M85" i="67"/>
  <c r="P88" i="67"/>
  <c r="Q88" i="67" s="1"/>
  <c r="R88" i="67" s="1"/>
  <c r="S88" i="67" s="1"/>
  <c r="T88" i="67" s="1"/>
  <c r="U88" i="67" s="1"/>
  <c r="V88" i="67" s="1"/>
  <c r="W88" i="67" s="1"/>
  <c r="X88" i="67" s="1"/>
  <c r="Y88" i="67" s="1"/>
  <c r="Z88" i="67" s="1"/>
  <c r="AA88" i="67" s="1"/>
  <c r="AB88" i="67" s="1"/>
  <c r="P86" i="67"/>
  <c r="Q87" i="67"/>
  <c r="R87" i="67" s="1"/>
  <c r="S87" i="67" s="1"/>
  <c r="T87" i="67" s="1"/>
  <c r="U87" i="67" s="1"/>
  <c r="V87" i="67" s="1"/>
  <c r="W87" i="67" s="1"/>
  <c r="L84" i="88"/>
  <c r="L128" i="88" s="1"/>
  <c r="N85" i="88"/>
  <c r="P86" i="88"/>
  <c r="Q88" i="88"/>
  <c r="K128" i="88"/>
  <c r="O87" i="88"/>
  <c r="P87" i="88" s="1"/>
  <c r="J135" i="71"/>
  <c r="J190" i="71"/>
  <c r="H135" i="72"/>
  <c r="K130" i="71"/>
  <c r="K132" i="71" s="1"/>
  <c r="K133" i="71" s="1"/>
  <c r="L129" i="71"/>
  <c r="L131" i="71" s="1"/>
  <c r="G133" i="75"/>
  <c r="G190" i="75" s="1"/>
  <c r="G133" i="73"/>
  <c r="G190" i="73" s="1"/>
  <c r="G133" i="69"/>
  <c r="G190" i="69" s="1"/>
  <c r="G133" i="70"/>
  <c r="G133" i="74"/>
  <c r="G190" i="74" s="1"/>
  <c r="G133" i="67"/>
  <c r="AO191" i="88"/>
  <c r="AO192" i="88"/>
  <c r="AO198" i="88"/>
  <c r="AO197" i="88"/>
  <c r="H131" i="75"/>
  <c r="H131" i="74"/>
  <c r="H131" i="73"/>
  <c r="J129" i="72"/>
  <c r="I130" i="72"/>
  <c r="I132" i="72" s="1"/>
  <c r="H131" i="70"/>
  <c r="H131" i="69"/>
  <c r="H131" i="67"/>
  <c r="H190" i="68" l="1"/>
  <c r="H135" i="68"/>
  <c r="L84" i="67"/>
  <c r="J130" i="68"/>
  <c r="J132" i="68" s="1"/>
  <c r="J133" i="68" s="1"/>
  <c r="K129" i="68"/>
  <c r="I135" i="68"/>
  <c r="M84" i="88"/>
  <c r="N84" i="88" s="1"/>
  <c r="O84" i="88" s="1"/>
  <c r="O84" i="68"/>
  <c r="N85" i="68"/>
  <c r="O85" i="68" s="1"/>
  <c r="P85" i="68" s="1"/>
  <c r="Q85" i="68" s="1"/>
  <c r="R85" i="68" s="1"/>
  <c r="S85" i="68" s="1"/>
  <c r="Q88" i="68"/>
  <c r="N85" i="67"/>
  <c r="Q86" i="67"/>
  <c r="X87" i="67"/>
  <c r="Y87" i="67" s="1"/>
  <c r="Z87" i="67" s="1"/>
  <c r="AA87" i="67" s="1"/>
  <c r="AB87" i="67" s="1"/>
  <c r="Q87" i="88"/>
  <c r="R88" i="88"/>
  <c r="O85" i="88"/>
  <c r="P85" i="88" s="1"/>
  <c r="Q85" i="88" s="1"/>
  <c r="R85" i="88" s="1"/>
  <c r="S85" i="88" s="1"/>
  <c r="Q86" i="88"/>
  <c r="R86" i="88" s="1"/>
  <c r="S86" i="88" s="1"/>
  <c r="T86" i="88" s="1"/>
  <c r="U86" i="88" s="1"/>
  <c r="V86" i="88" s="1"/>
  <c r="W86" i="88" s="1"/>
  <c r="X86" i="88" s="1"/>
  <c r="Y86" i="88" s="1"/>
  <c r="Z86" i="88" s="1"/>
  <c r="AA86" i="88" s="1"/>
  <c r="AB86" i="88" s="1"/>
  <c r="G135" i="70"/>
  <c r="G190" i="70"/>
  <c r="K135" i="71"/>
  <c r="K190" i="71"/>
  <c r="G135" i="67"/>
  <c r="G190" i="67"/>
  <c r="G135" i="75"/>
  <c r="L130" i="71"/>
  <c r="L132" i="71" s="1"/>
  <c r="L133" i="71" s="1"/>
  <c r="M129" i="71"/>
  <c r="M131" i="71" s="1"/>
  <c r="G135" i="73"/>
  <c r="G135" i="69"/>
  <c r="I133" i="72"/>
  <c r="I190" i="72" s="1"/>
  <c r="AP191" i="88"/>
  <c r="AP192" i="88"/>
  <c r="AP198" i="88"/>
  <c r="AP197" i="88"/>
  <c r="H130" i="75"/>
  <c r="H132" i="75" s="1"/>
  <c r="I129" i="75"/>
  <c r="H130" i="74"/>
  <c r="H132" i="74" s="1"/>
  <c r="I129" i="74"/>
  <c r="H130" i="73"/>
  <c r="H132" i="73" s="1"/>
  <c r="I129" i="73"/>
  <c r="J131" i="72"/>
  <c r="H130" i="70"/>
  <c r="H132" i="70" s="1"/>
  <c r="I129" i="70"/>
  <c r="H130" i="69"/>
  <c r="H132" i="69" s="1"/>
  <c r="I129" i="69"/>
  <c r="K131" i="68"/>
  <c r="H130" i="67"/>
  <c r="H132" i="67" s="1"/>
  <c r="I129" i="67"/>
  <c r="M84" i="67" l="1"/>
  <c r="L128" i="67"/>
  <c r="M128" i="88"/>
  <c r="P84" i="88"/>
  <c r="Q84" i="88" s="1"/>
  <c r="R84" i="88" s="1"/>
  <c r="N128" i="88"/>
  <c r="R88" i="68"/>
  <c r="S88" i="68" s="1"/>
  <c r="T88" i="68" s="1"/>
  <c r="U88" i="68" s="1"/>
  <c r="V88" i="68" s="1"/>
  <c r="W88" i="68" s="1"/>
  <c r="X88" i="68" s="1"/>
  <c r="Y88" i="68" s="1"/>
  <c r="Z88" i="68" s="1"/>
  <c r="AA88" i="68" s="1"/>
  <c r="AB88" i="68" s="1"/>
  <c r="R87" i="88"/>
  <c r="T85" i="68"/>
  <c r="U85" i="68" s="1"/>
  <c r="V85" i="68" s="1"/>
  <c r="W85" i="68" s="1"/>
  <c r="X85" i="68" s="1"/>
  <c r="Y85" i="68" s="1"/>
  <c r="Z85" i="68" s="1"/>
  <c r="AA85" i="68" s="1"/>
  <c r="AB85" i="68" s="1"/>
  <c r="N128" i="68"/>
  <c r="O128" i="68"/>
  <c r="P84" i="68"/>
  <c r="R86" i="67"/>
  <c r="S86" i="67" s="1"/>
  <c r="T86" i="67" s="1"/>
  <c r="U86" i="67" s="1"/>
  <c r="V86" i="67" s="1"/>
  <c r="W86" i="67" s="1"/>
  <c r="X86" i="67" s="1"/>
  <c r="Y86" i="67" s="1"/>
  <c r="Z86" i="67" s="1"/>
  <c r="AA86" i="67" s="1"/>
  <c r="AB86" i="67" s="1"/>
  <c r="O85" i="67"/>
  <c r="S88" i="88"/>
  <c r="T88" i="88" s="1"/>
  <c r="U88" i="88" s="1"/>
  <c r="V88" i="88" s="1"/>
  <c r="W88" i="88" s="1"/>
  <c r="X88" i="88" s="1"/>
  <c r="Y88" i="88" s="1"/>
  <c r="Z88" i="88" s="1"/>
  <c r="AA88" i="88" s="1"/>
  <c r="AB88" i="88" s="1"/>
  <c r="T85" i="88"/>
  <c r="U85" i="88" s="1"/>
  <c r="V85" i="88" s="1"/>
  <c r="W85" i="88" s="1"/>
  <c r="X85" i="88" s="1"/>
  <c r="Y85" i="88" s="1"/>
  <c r="Z85" i="88" s="1"/>
  <c r="AA85" i="88" s="1"/>
  <c r="AB85" i="88" s="1"/>
  <c r="L135" i="71"/>
  <c r="L190" i="71"/>
  <c r="J135" i="68"/>
  <c r="J190" i="68"/>
  <c r="N129" i="71"/>
  <c r="N131" i="71" s="1"/>
  <c r="M130" i="71"/>
  <c r="M132" i="71" s="1"/>
  <c r="M133" i="71" s="1"/>
  <c r="I135" i="72"/>
  <c r="H133" i="73"/>
  <c r="H190" i="73" s="1"/>
  <c r="H133" i="69"/>
  <c r="H133" i="70"/>
  <c r="H190" i="70" s="1"/>
  <c r="H133" i="67"/>
  <c r="H190" i="67" s="1"/>
  <c r="H133" i="74"/>
  <c r="H190" i="74" s="1"/>
  <c r="H133" i="75"/>
  <c r="H190" i="75" s="1"/>
  <c r="AY128" i="88"/>
  <c r="AQ192" i="88"/>
  <c r="AQ191" i="88"/>
  <c r="AQ198" i="88"/>
  <c r="AQ197" i="88"/>
  <c r="I131" i="75"/>
  <c r="I131" i="74"/>
  <c r="I131" i="73"/>
  <c r="J130" i="72"/>
  <c r="J132" i="72" s="1"/>
  <c r="K129" i="72"/>
  <c r="I131" i="70"/>
  <c r="I131" i="69"/>
  <c r="L129" i="68"/>
  <c r="K130" i="68"/>
  <c r="K132" i="68" s="1"/>
  <c r="I131" i="67"/>
  <c r="M128" i="67" l="1"/>
  <c r="N84" i="67"/>
  <c r="S84" i="88"/>
  <c r="T84" i="88" s="1"/>
  <c r="U84" i="88" s="1"/>
  <c r="V84" i="88" s="1"/>
  <c r="W84" i="88" s="1"/>
  <c r="X84" i="88" s="1"/>
  <c r="Y84" i="88" s="1"/>
  <c r="Z84" i="88" s="1"/>
  <c r="AA84" i="88" s="1"/>
  <c r="AB84" i="88" s="1"/>
  <c r="S87" i="88"/>
  <c r="P128" i="68"/>
  <c r="Q84" i="68"/>
  <c r="P85" i="67"/>
  <c r="M135" i="71"/>
  <c r="M190" i="71"/>
  <c r="H135" i="69"/>
  <c r="H190" i="69"/>
  <c r="O129" i="71"/>
  <c r="O131" i="71" s="1"/>
  <c r="N130" i="71"/>
  <c r="N132" i="71" s="1"/>
  <c r="N133" i="71" s="1"/>
  <c r="H135" i="73"/>
  <c r="H135" i="75"/>
  <c r="H135" i="67"/>
  <c r="H135" i="70"/>
  <c r="K133" i="68"/>
  <c r="J133" i="72"/>
  <c r="J190" i="72" s="1"/>
  <c r="AZ128" i="88"/>
  <c r="O128" i="88"/>
  <c r="AR192" i="88"/>
  <c r="AR191" i="88"/>
  <c r="AR198" i="88"/>
  <c r="AR197" i="88"/>
  <c r="I130" i="75"/>
  <c r="I132" i="75" s="1"/>
  <c r="J129" i="75"/>
  <c r="I130" i="74"/>
  <c r="I132" i="74" s="1"/>
  <c r="J129" i="74"/>
  <c r="I130" i="73"/>
  <c r="I132" i="73" s="1"/>
  <c r="J129" i="73"/>
  <c r="K131" i="72"/>
  <c r="J129" i="70"/>
  <c r="I130" i="70"/>
  <c r="I132" i="70" s="1"/>
  <c r="I130" i="69"/>
  <c r="I132" i="69" s="1"/>
  <c r="J129" i="69"/>
  <c r="L131" i="68"/>
  <c r="J129" i="67"/>
  <c r="I130" i="67"/>
  <c r="I132" i="67" s="1"/>
  <c r="O84" i="67" l="1"/>
  <c r="P84" i="67" s="1"/>
  <c r="Q84" i="67" s="1"/>
  <c r="N128" i="67"/>
  <c r="T87" i="88"/>
  <c r="Q128" i="68"/>
  <c r="R84" i="68"/>
  <c r="Q85" i="67"/>
  <c r="K135" i="68"/>
  <c r="K190" i="68"/>
  <c r="N135" i="71"/>
  <c r="N190" i="71"/>
  <c r="P129" i="71"/>
  <c r="P131" i="71" s="1"/>
  <c r="O130" i="71"/>
  <c r="O132" i="71" s="1"/>
  <c r="O133" i="71" s="1"/>
  <c r="J135" i="72"/>
  <c r="I133" i="74"/>
  <c r="I190" i="74" s="1"/>
  <c r="I133" i="67"/>
  <c r="I133" i="75"/>
  <c r="I133" i="69"/>
  <c r="I133" i="73"/>
  <c r="I190" i="73" s="1"/>
  <c r="I133" i="70"/>
  <c r="BA128" i="88"/>
  <c r="BB128" i="88"/>
  <c r="P128" i="88"/>
  <c r="AS192" i="88"/>
  <c r="AS191" i="88"/>
  <c r="AS197" i="88"/>
  <c r="AS198" i="88"/>
  <c r="J131" i="75"/>
  <c r="J131" i="74"/>
  <c r="J131" i="73"/>
  <c r="L129" i="72"/>
  <c r="K130" i="72"/>
  <c r="K132" i="72" s="1"/>
  <c r="J131" i="70"/>
  <c r="J131" i="69"/>
  <c r="L130" i="68"/>
  <c r="L132" i="68" s="1"/>
  <c r="M129" i="68"/>
  <c r="J131" i="67"/>
  <c r="P128" i="67" l="1"/>
  <c r="O128" i="67"/>
  <c r="R84" i="67"/>
  <c r="U87" i="88"/>
  <c r="V87" i="88" s="1"/>
  <c r="W87" i="88" s="1"/>
  <c r="R128" i="68"/>
  <c r="S84" i="68"/>
  <c r="R85" i="67"/>
  <c r="Q128" i="67"/>
  <c r="I135" i="69"/>
  <c r="I190" i="69"/>
  <c r="I135" i="75"/>
  <c r="I190" i="75"/>
  <c r="O135" i="71"/>
  <c r="O190" i="71"/>
  <c r="I135" i="67"/>
  <c r="I190" i="67"/>
  <c r="I135" i="70"/>
  <c r="I190" i="70"/>
  <c r="Q129" i="71"/>
  <c r="Q131" i="71" s="1"/>
  <c r="P130" i="71"/>
  <c r="P132" i="71" s="1"/>
  <c r="P133" i="71" s="1"/>
  <c r="K133" i="72"/>
  <c r="K190" i="72" s="1"/>
  <c r="I135" i="73"/>
  <c r="L133" i="68"/>
  <c r="Q128" i="88"/>
  <c r="AT192" i="88"/>
  <c r="AT191" i="88"/>
  <c r="AT197" i="88"/>
  <c r="AT198" i="88"/>
  <c r="J130" i="75"/>
  <c r="J132" i="75" s="1"/>
  <c r="K129" i="75"/>
  <c r="J130" i="74"/>
  <c r="J132" i="74" s="1"/>
  <c r="K129" i="74"/>
  <c r="J130" i="73"/>
  <c r="J132" i="73" s="1"/>
  <c r="K129" i="73"/>
  <c r="L131" i="72"/>
  <c r="J130" i="70"/>
  <c r="J132" i="70" s="1"/>
  <c r="K129" i="70"/>
  <c r="J130" i="69"/>
  <c r="J132" i="69" s="1"/>
  <c r="K129" i="69"/>
  <c r="M131" i="68"/>
  <c r="J130" i="67"/>
  <c r="J132" i="67" s="1"/>
  <c r="K129" i="67"/>
  <c r="S84" i="67" l="1"/>
  <c r="X87" i="88"/>
  <c r="Y87" i="88" s="1"/>
  <c r="Z87" i="88" s="1"/>
  <c r="AA87" i="88" s="1"/>
  <c r="AB87" i="88" s="1"/>
  <c r="S128" i="68"/>
  <c r="T84" i="68"/>
  <c r="S85" i="67"/>
  <c r="R128" i="67"/>
  <c r="P135" i="71"/>
  <c r="P190" i="71"/>
  <c r="L135" i="68"/>
  <c r="L190" i="68"/>
  <c r="R129" i="71"/>
  <c r="R131" i="71" s="1"/>
  <c r="Q130" i="71"/>
  <c r="Q132" i="71" s="1"/>
  <c r="Q133" i="71" s="1"/>
  <c r="K135" i="72"/>
  <c r="J133" i="75"/>
  <c r="J190" i="75" s="1"/>
  <c r="J133" i="73"/>
  <c r="J190" i="73" s="1"/>
  <c r="J133" i="67"/>
  <c r="J190" i="67" s="1"/>
  <c r="J133" i="69"/>
  <c r="J190" i="69" s="1"/>
  <c r="J133" i="70"/>
  <c r="J190" i="70" s="1"/>
  <c r="J133" i="74"/>
  <c r="J190" i="74" s="1"/>
  <c r="R128" i="88"/>
  <c r="AU191" i="88"/>
  <c r="AU192" i="88"/>
  <c r="AU197" i="88"/>
  <c r="AU198" i="88"/>
  <c r="K131" i="75"/>
  <c r="K131" i="74"/>
  <c r="K131" i="73"/>
  <c r="L130" i="72"/>
  <c r="L132" i="72" s="1"/>
  <c r="M129" i="72"/>
  <c r="K131" i="70"/>
  <c r="K131" i="69"/>
  <c r="M130" i="68"/>
  <c r="M132" i="68" s="1"/>
  <c r="N129" i="68"/>
  <c r="K131" i="67"/>
  <c r="T84" i="67" l="1"/>
  <c r="T128" i="68"/>
  <c r="U84" i="68"/>
  <c r="T85" i="67"/>
  <c r="S128" i="67"/>
  <c r="Q135" i="71"/>
  <c r="Q190" i="71"/>
  <c r="J135" i="75"/>
  <c r="S129" i="71"/>
  <c r="S131" i="71" s="1"/>
  <c r="R130" i="71"/>
  <c r="R132" i="71" s="1"/>
  <c r="R133" i="71" s="1"/>
  <c r="J135" i="67"/>
  <c r="J135" i="73"/>
  <c r="J135" i="69"/>
  <c r="J135" i="70"/>
  <c r="M133" i="68"/>
  <c r="M190" i="68" s="1"/>
  <c r="L133" i="72"/>
  <c r="S128" i="88"/>
  <c r="AV191" i="88"/>
  <c r="AV192" i="88"/>
  <c r="AV197" i="88"/>
  <c r="AV198" i="88"/>
  <c r="K130" i="75"/>
  <c r="K132" i="75" s="1"/>
  <c r="L129" i="75"/>
  <c r="K130" i="74"/>
  <c r="K132" i="74" s="1"/>
  <c r="L129" i="74"/>
  <c r="K130" i="73"/>
  <c r="K132" i="73" s="1"/>
  <c r="L129" i="73"/>
  <c r="M131" i="72"/>
  <c r="L129" i="70"/>
  <c r="K130" i="70"/>
  <c r="K132" i="70" s="1"/>
  <c r="K130" i="69"/>
  <c r="K132" i="69" s="1"/>
  <c r="L129" i="69"/>
  <c r="N131" i="68"/>
  <c r="K130" i="67"/>
  <c r="K132" i="67" s="1"/>
  <c r="L129" i="67"/>
  <c r="U84" i="67" l="1"/>
  <c r="V84" i="67" s="1"/>
  <c r="U128" i="68"/>
  <c r="V84" i="68"/>
  <c r="U85" i="67"/>
  <c r="T128" i="67"/>
  <c r="L135" i="72"/>
  <c r="L190" i="72"/>
  <c r="R135" i="71"/>
  <c r="R190" i="71"/>
  <c r="T129" i="71"/>
  <c r="T131" i="71" s="1"/>
  <c r="S130" i="71"/>
  <c r="S132" i="71" s="1"/>
  <c r="S133" i="71" s="1"/>
  <c r="M135" i="68"/>
  <c r="K133" i="73"/>
  <c r="K190" i="73" s="1"/>
  <c r="K133" i="70"/>
  <c r="K190" i="70" s="1"/>
  <c r="K133" i="69"/>
  <c r="K190" i="69" s="1"/>
  <c r="K133" i="74"/>
  <c r="K190" i="74" s="1"/>
  <c r="K133" i="67"/>
  <c r="K190" i="67" s="1"/>
  <c r="K133" i="75"/>
  <c r="T128" i="88"/>
  <c r="AW191" i="88"/>
  <c r="AW192" i="88"/>
  <c r="AW198" i="88"/>
  <c r="AW197" i="88"/>
  <c r="L131" i="75"/>
  <c r="L131" i="74"/>
  <c r="L131" i="73"/>
  <c r="M130" i="72"/>
  <c r="M132" i="72" s="1"/>
  <c r="N129" i="72"/>
  <c r="L131" i="70"/>
  <c r="L131" i="69"/>
  <c r="N130" i="68"/>
  <c r="N132" i="68" s="1"/>
  <c r="O129" i="68"/>
  <c r="L131" i="67"/>
  <c r="W84" i="67" l="1"/>
  <c r="X84" i="67" s="1"/>
  <c r="Y84" i="67" s="1"/>
  <c r="V128" i="68"/>
  <c r="W84" i="68"/>
  <c r="V85" i="67"/>
  <c r="U128" i="67"/>
  <c r="S135" i="71"/>
  <c r="S190" i="71"/>
  <c r="K135" i="75"/>
  <c r="K190" i="75"/>
  <c r="U129" i="71"/>
  <c r="U131" i="71" s="1"/>
  <c r="T130" i="71"/>
  <c r="T132" i="71" s="1"/>
  <c r="T133" i="71" s="1"/>
  <c r="K135" i="73"/>
  <c r="K135" i="70"/>
  <c r="K135" i="67"/>
  <c r="M133" i="72"/>
  <c r="M190" i="72" s="1"/>
  <c r="N133" i="68"/>
  <c r="K135" i="69"/>
  <c r="U128" i="88"/>
  <c r="AX191" i="88"/>
  <c r="AX192" i="88"/>
  <c r="AX198" i="88"/>
  <c r="AX197" i="88"/>
  <c r="L130" i="75"/>
  <c r="L132" i="75" s="1"/>
  <c r="M129" i="75"/>
  <c r="L130" i="74"/>
  <c r="L132" i="74" s="1"/>
  <c r="M129" i="74"/>
  <c r="L130" i="73"/>
  <c r="L132" i="73" s="1"/>
  <c r="M129" i="73"/>
  <c r="N131" i="72"/>
  <c r="L130" i="70"/>
  <c r="L132" i="70" s="1"/>
  <c r="M129" i="70"/>
  <c r="L130" i="69"/>
  <c r="L132" i="69" s="1"/>
  <c r="M129" i="69"/>
  <c r="O131" i="68"/>
  <c r="L130" i="67"/>
  <c r="L132" i="67" s="1"/>
  <c r="M129" i="67"/>
  <c r="W128" i="68" l="1"/>
  <c r="X84" i="68"/>
  <c r="W85" i="67"/>
  <c r="V128" i="67"/>
  <c r="Z84" i="67"/>
  <c r="N135" i="68"/>
  <c r="N190" i="68"/>
  <c r="T135" i="71"/>
  <c r="T190" i="71"/>
  <c r="V129" i="71"/>
  <c r="V131" i="71" s="1"/>
  <c r="U130" i="71"/>
  <c r="U132" i="71" s="1"/>
  <c r="U133" i="71" s="1"/>
  <c r="M135" i="72"/>
  <c r="L133" i="74"/>
  <c r="L190" i="74" s="1"/>
  <c r="L133" i="70"/>
  <c r="L190" i="70" s="1"/>
  <c r="L133" i="67"/>
  <c r="L190" i="67" s="1"/>
  <c r="L133" i="75"/>
  <c r="L190" i="75" s="1"/>
  <c r="L133" i="69"/>
  <c r="L133" i="73"/>
  <c r="V128" i="88"/>
  <c r="AY191" i="88"/>
  <c r="AY192" i="88"/>
  <c r="AY198" i="88"/>
  <c r="AY197" i="88"/>
  <c r="M131" i="75"/>
  <c r="M131" i="74"/>
  <c r="M131" i="73"/>
  <c r="N130" i="72"/>
  <c r="N132" i="72" s="1"/>
  <c r="O129" i="72"/>
  <c r="M131" i="70"/>
  <c r="M131" i="69"/>
  <c r="O130" i="68"/>
  <c r="O132" i="68" s="1"/>
  <c r="P129" i="68"/>
  <c r="M131" i="67"/>
  <c r="X128" i="68" l="1"/>
  <c r="Y84" i="68"/>
  <c r="AA84" i="67"/>
  <c r="X85" i="67"/>
  <c r="W128" i="67"/>
  <c r="L135" i="69"/>
  <c r="L190" i="69"/>
  <c r="L135" i="75"/>
  <c r="U135" i="71"/>
  <c r="U190" i="71"/>
  <c r="L135" i="73"/>
  <c r="L190" i="73"/>
  <c r="V130" i="71"/>
  <c r="V132" i="71" s="1"/>
  <c r="V133" i="71" s="1"/>
  <c r="W129" i="71"/>
  <c r="W131" i="71" s="1"/>
  <c r="L135" i="70"/>
  <c r="O133" i="68"/>
  <c r="O190" i="68" s="1"/>
  <c r="L135" i="67"/>
  <c r="N133" i="72"/>
  <c r="W128" i="88"/>
  <c r="AZ192" i="88"/>
  <c r="AZ191" i="88"/>
  <c r="AZ198" i="88"/>
  <c r="AZ197" i="88"/>
  <c r="N129" i="75"/>
  <c r="M130" i="75"/>
  <c r="M132" i="75" s="1"/>
  <c r="N129" i="74"/>
  <c r="M130" i="74"/>
  <c r="M132" i="74" s="1"/>
  <c r="M130" i="73"/>
  <c r="M132" i="73" s="1"/>
  <c r="N129" i="73"/>
  <c r="O131" i="72"/>
  <c r="M130" i="70"/>
  <c r="M132" i="70" s="1"/>
  <c r="N129" i="70"/>
  <c r="N129" i="69"/>
  <c r="M130" i="69"/>
  <c r="M132" i="69" s="1"/>
  <c r="P131" i="68"/>
  <c r="M130" i="67"/>
  <c r="M132" i="67" s="1"/>
  <c r="N129" i="67"/>
  <c r="Y128" i="68" l="1"/>
  <c r="Z84" i="68"/>
  <c r="AB84" i="67"/>
  <c r="Y85" i="67"/>
  <c r="X128" i="67"/>
  <c r="V135" i="71"/>
  <c r="V190" i="71"/>
  <c r="N135" i="72"/>
  <c r="N190" i="72"/>
  <c r="W130" i="71"/>
  <c r="W132" i="71" s="1"/>
  <c r="W133" i="71" s="1"/>
  <c r="X129" i="71"/>
  <c r="X131" i="71" s="1"/>
  <c r="O135" i="68"/>
  <c r="M133" i="75"/>
  <c r="M190" i="75" s="1"/>
  <c r="M133" i="67"/>
  <c r="M133" i="69"/>
  <c r="M133" i="70"/>
  <c r="M190" i="70" s="1"/>
  <c r="M133" i="73"/>
  <c r="M133" i="74"/>
  <c r="M190" i="74" s="1"/>
  <c r="X128" i="88"/>
  <c r="BA192" i="88"/>
  <c r="BA191" i="88"/>
  <c r="BA197" i="88"/>
  <c r="BA198" i="88"/>
  <c r="N131" i="75"/>
  <c r="N131" i="74"/>
  <c r="N131" i="73"/>
  <c r="P129" i="72"/>
  <c r="O130" i="72"/>
  <c r="O132" i="72" s="1"/>
  <c r="N131" i="70"/>
  <c r="N131" i="69"/>
  <c r="Q129" i="68"/>
  <c r="P130" i="68"/>
  <c r="P132" i="68" s="1"/>
  <c r="N131" i="67"/>
  <c r="Z128" i="68" l="1"/>
  <c r="AA84" i="68"/>
  <c r="Z85" i="67"/>
  <c r="Y128" i="67"/>
  <c r="M135" i="69"/>
  <c r="M190" i="69"/>
  <c r="M135" i="73"/>
  <c r="M190" i="73"/>
  <c r="M135" i="67"/>
  <c r="M190" i="67"/>
  <c r="W135" i="71"/>
  <c r="W190" i="71"/>
  <c r="Y129" i="71"/>
  <c r="Y131" i="71" s="1"/>
  <c r="X130" i="71"/>
  <c r="X132" i="71" s="1"/>
  <c r="X133" i="71" s="1"/>
  <c r="M135" i="75"/>
  <c r="M135" i="70"/>
  <c r="P133" i="68"/>
  <c r="P190" i="68" s="1"/>
  <c r="O133" i="72"/>
  <c r="Y128" i="88"/>
  <c r="BB192" i="88"/>
  <c r="BB191" i="88"/>
  <c r="BB197" i="88"/>
  <c r="BB198" i="88"/>
  <c r="N130" i="75"/>
  <c r="N132" i="75" s="1"/>
  <c r="O129" i="75"/>
  <c r="O129" i="74"/>
  <c r="N130" i="74"/>
  <c r="N132" i="74" s="1"/>
  <c r="N130" i="73"/>
  <c r="N132" i="73" s="1"/>
  <c r="O129" i="73"/>
  <c r="P131" i="72"/>
  <c r="N130" i="70"/>
  <c r="N132" i="70" s="1"/>
  <c r="O129" i="70"/>
  <c r="N130" i="69"/>
  <c r="N132" i="69" s="1"/>
  <c r="O129" i="69"/>
  <c r="Q131" i="68"/>
  <c r="N130" i="67"/>
  <c r="N132" i="67" s="1"/>
  <c r="O129" i="67"/>
  <c r="AA128" i="68" l="1"/>
  <c r="AB84" i="68"/>
  <c r="AB128" i="68" s="1"/>
  <c r="AA85" i="67"/>
  <c r="Z128" i="67"/>
  <c r="X135" i="71"/>
  <c r="X190" i="71"/>
  <c r="O135" i="72"/>
  <c r="O190" i="72"/>
  <c r="Z129" i="71"/>
  <c r="Z131" i="71" s="1"/>
  <c r="Y130" i="71"/>
  <c r="Y132" i="71" s="1"/>
  <c r="Y133" i="71" s="1"/>
  <c r="N133" i="73"/>
  <c r="N190" i="73" s="1"/>
  <c r="N133" i="74"/>
  <c r="N190" i="74" s="1"/>
  <c r="N133" i="69"/>
  <c r="N190" i="69" s="1"/>
  <c r="N133" i="67"/>
  <c r="N133" i="70"/>
  <c r="N190" i="70" s="1"/>
  <c r="N133" i="75"/>
  <c r="P135" i="68"/>
  <c r="Z128" i="88"/>
  <c r="O131" i="75"/>
  <c r="O131" i="74"/>
  <c r="O131" i="73"/>
  <c r="Q129" i="72"/>
  <c r="P130" i="72"/>
  <c r="P132" i="72" s="1"/>
  <c r="O131" i="70"/>
  <c r="O131" i="69"/>
  <c r="N135" i="69"/>
  <c r="Q130" i="68"/>
  <c r="Q132" i="68" s="1"/>
  <c r="R129" i="68"/>
  <c r="O131" i="67"/>
  <c r="AB85" i="67" l="1"/>
  <c r="AB128" i="67" s="1"/>
  <c r="AA128" i="67"/>
  <c r="N135" i="67"/>
  <c r="N190" i="67"/>
  <c r="N135" i="75"/>
  <c r="N190" i="75"/>
  <c r="Y135" i="71"/>
  <c r="Y190" i="71"/>
  <c r="N135" i="73"/>
  <c r="Z130" i="71"/>
  <c r="Z132" i="71" s="1"/>
  <c r="Z133" i="71" s="1"/>
  <c r="AA129" i="71"/>
  <c r="AA131" i="71" s="1"/>
  <c r="N135" i="70"/>
  <c r="Q133" i="68"/>
  <c r="Q190" i="68" s="1"/>
  <c r="P133" i="72"/>
  <c r="AA128" i="88"/>
  <c r="O130" i="75"/>
  <c r="O132" i="75" s="1"/>
  <c r="P129" i="75"/>
  <c r="O130" i="74"/>
  <c r="O132" i="74" s="1"/>
  <c r="P129" i="74"/>
  <c r="P129" i="73"/>
  <c r="O130" i="73"/>
  <c r="O132" i="73" s="1"/>
  <c r="Q131" i="72"/>
  <c r="O130" i="70"/>
  <c r="O132" i="70" s="1"/>
  <c r="P129" i="70"/>
  <c r="P129" i="69"/>
  <c r="O130" i="69"/>
  <c r="O132" i="69" s="1"/>
  <c r="R131" i="68"/>
  <c r="P129" i="67"/>
  <c r="O130" i="67"/>
  <c r="O132" i="67" s="1"/>
  <c r="Z135" i="71" l="1"/>
  <c r="Z190" i="71"/>
  <c r="P135" i="72"/>
  <c r="P190" i="72"/>
  <c r="AB129" i="71"/>
  <c r="AB131" i="71" s="1"/>
  <c r="AA130" i="71"/>
  <c r="AA132" i="71" s="1"/>
  <c r="AA133" i="71" s="1"/>
  <c r="Q135" i="68"/>
  <c r="O133" i="75"/>
  <c r="O190" i="75" s="1"/>
  <c r="O133" i="69"/>
  <c r="O190" i="69" s="1"/>
  <c r="O133" i="70"/>
  <c r="O133" i="74"/>
  <c r="O190" i="74" s="1"/>
  <c r="O133" i="73"/>
  <c r="O190" i="73" s="1"/>
  <c r="O133" i="67"/>
  <c r="O190" i="67" s="1"/>
  <c r="AB128" i="88"/>
  <c r="P131" i="75"/>
  <c r="P131" i="74"/>
  <c r="P131" i="73"/>
  <c r="R129" i="72"/>
  <c r="Q130" i="72"/>
  <c r="Q132" i="72" s="1"/>
  <c r="P131" i="70"/>
  <c r="P131" i="69"/>
  <c r="R130" i="68"/>
  <c r="R132" i="68" s="1"/>
  <c r="S129" i="68"/>
  <c r="P131" i="67"/>
  <c r="O135" i="70" l="1"/>
  <c r="O190" i="70"/>
  <c r="AA135" i="71"/>
  <c r="AA190" i="71"/>
  <c r="O135" i="75"/>
  <c r="AC129" i="71"/>
  <c r="AC131" i="71" s="1"/>
  <c r="AB130" i="71"/>
  <c r="AB132" i="71" s="1"/>
  <c r="AB133" i="71" s="1"/>
  <c r="O135" i="73"/>
  <c r="O135" i="69"/>
  <c r="O135" i="67"/>
  <c r="Q133" i="72"/>
  <c r="Q190" i="72" s="1"/>
  <c r="R133" i="68"/>
  <c r="R190" i="68" s="1"/>
  <c r="AC128" i="88"/>
  <c r="P130" i="75"/>
  <c r="P132" i="75" s="1"/>
  <c r="Q129" i="75"/>
  <c r="P130" i="74"/>
  <c r="P132" i="74" s="1"/>
  <c r="Q129" i="74"/>
  <c r="P130" i="73"/>
  <c r="P132" i="73" s="1"/>
  <c r="Q129" i="73"/>
  <c r="R131" i="72"/>
  <c r="P130" i="70"/>
  <c r="P132" i="70" s="1"/>
  <c r="Q129" i="70"/>
  <c r="P130" i="69"/>
  <c r="P132" i="69" s="1"/>
  <c r="Q129" i="69"/>
  <c r="S131" i="68"/>
  <c r="P130" i="67"/>
  <c r="P132" i="67" s="1"/>
  <c r="Q129" i="67"/>
  <c r="AB135" i="71" l="1"/>
  <c r="AB190" i="71"/>
  <c r="R135" i="68"/>
  <c r="Q135" i="72"/>
  <c r="AD129" i="71"/>
  <c r="AD131" i="71" s="1"/>
  <c r="AC130" i="71"/>
  <c r="AC132" i="71" s="1"/>
  <c r="AC133" i="71" s="1"/>
  <c r="P133" i="75"/>
  <c r="P133" i="67"/>
  <c r="P133" i="73"/>
  <c r="P190" i="73" s="1"/>
  <c r="P133" i="69"/>
  <c r="P190" i="69" s="1"/>
  <c r="P133" i="74"/>
  <c r="P190" i="74" s="1"/>
  <c r="P133" i="70"/>
  <c r="AD128" i="88"/>
  <c r="Q131" i="75"/>
  <c r="Q131" i="74"/>
  <c r="Q131" i="73"/>
  <c r="R130" i="72"/>
  <c r="R132" i="72" s="1"/>
  <c r="S129" i="72"/>
  <c r="Q131" i="70"/>
  <c r="Q131" i="69"/>
  <c r="T129" i="68"/>
  <c r="S130" i="68"/>
  <c r="S132" i="68" s="1"/>
  <c r="Q131" i="67"/>
  <c r="P135" i="67" l="1"/>
  <c r="P190" i="67"/>
  <c r="P135" i="75"/>
  <c r="P190" i="75"/>
  <c r="AC135" i="71"/>
  <c r="AC190" i="71"/>
  <c r="P135" i="70"/>
  <c r="P190" i="70"/>
  <c r="AE129" i="71"/>
  <c r="AE131" i="71" s="1"/>
  <c r="AD130" i="71"/>
  <c r="AD132" i="71" s="1"/>
  <c r="AD133" i="71" s="1"/>
  <c r="P135" i="73"/>
  <c r="P135" i="69"/>
  <c r="S133" i="68"/>
  <c r="S190" i="68" s="1"/>
  <c r="R133" i="72"/>
  <c r="R190" i="72" s="1"/>
  <c r="AE128" i="88"/>
  <c r="Q130" i="75"/>
  <c r="Q132" i="75" s="1"/>
  <c r="R129" i="75"/>
  <c r="Q130" i="74"/>
  <c r="Q132" i="74" s="1"/>
  <c r="R129" i="74"/>
  <c r="Q130" i="73"/>
  <c r="Q132" i="73" s="1"/>
  <c r="R129" i="73"/>
  <c r="S131" i="72"/>
  <c r="R129" i="70"/>
  <c r="Q130" i="70"/>
  <c r="Q132" i="70" s="1"/>
  <c r="Q130" i="69"/>
  <c r="Q132" i="69" s="1"/>
  <c r="R129" i="69"/>
  <c r="T131" i="68"/>
  <c r="R129" i="67"/>
  <c r="Q130" i="67"/>
  <c r="Q132" i="67" s="1"/>
  <c r="AD135" i="71" l="1"/>
  <c r="AD190" i="71"/>
  <c r="AF129" i="71"/>
  <c r="AF131" i="71" s="1"/>
  <c r="AE130" i="71"/>
  <c r="AE132" i="71" s="1"/>
  <c r="AE133" i="71" s="1"/>
  <c r="S135" i="68"/>
  <c r="R135" i="72"/>
  <c r="Q133" i="73"/>
  <c r="Q190" i="73" s="1"/>
  <c r="Q133" i="70"/>
  <c r="Q133" i="74"/>
  <c r="Q190" i="74" s="1"/>
  <c r="Q133" i="67"/>
  <c r="Q190" i="67" s="1"/>
  <c r="Q133" i="69"/>
  <c r="Q190" i="69" s="1"/>
  <c r="Q133" i="75"/>
  <c r="AF128" i="88"/>
  <c r="R131" i="75"/>
  <c r="R131" i="74"/>
  <c r="R131" i="73"/>
  <c r="T129" i="72"/>
  <c r="S130" i="72"/>
  <c r="S132" i="72" s="1"/>
  <c r="R131" i="70"/>
  <c r="R131" i="69"/>
  <c r="T130" i="68"/>
  <c r="T132" i="68" s="1"/>
  <c r="U129" i="68"/>
  <c r="R131" i="67"/>
  <c r="Q135" i="70" l="1"/>
  <c r="Q190" i="70"/>
  <c r="Q135" i="75"/>
  <c r="Q190" i="75"/>
  <c r="AE135" i="71"/>
  <c r="AE190" i="71"/>
  <c r="Q135" i="73"/>
  <c r="AG129" i="71"/>
  <c r="AG131" i="71" s="1"/>
  <c r="AF130" i="71"/>
  <c r="AF132" i="71" s="1"/>
  <c r="AF133" i="71" s="1"/>
  <c r="Q135" i="67"/>
  <c r="Q135" i="69"/>
  <c r="T133" i="68"/>
  <c r="T190" i="68" s="1"/>
  <c r="S133" i="72"/>
  <c r="AG128" i="88"/>
  <c r="R130" i="75"/>
  <c r="R132" i="75" s="1"/>
  <c r="S129" i="75"/>
  <c r="R130" i="74"/>
  <c r="R132" i="74" s="1"/>
  <c r="S129" i="74"/>
  <c r="R130" i="73"/>
  <c r="R132" i="73" s="1"/>
  <c r="S129" i="73"/>
  <c r="T131" i="72"/>
  <c r="R130" i="70"/>
  <c r="R132" i="70" s="1"/>
  <c r="S129" i="70"/>
  <c r="R130" i="69"/>
  <c r="R132" i="69" s="1"/>
  <c r="S129" i="69"/>
  <c r="U131" i="68"/>
  <c r="R130" i="67"/>
  <c r="R132" i="67" s="1"/>
  <c r="S129" i="67"/>
  <c r="AF135" i="71" l="1"/>
  <c r="AF190" i="71"/>
  <c r="T135" i="68"/>
  <c r="S135" i="72"/>
  <c r="S190" i="72"/>
  <c r="AH129" i="71"/>
  <c r="AH131" i="71" s="1"/>
  <c r="AG130" i="71"/>
  <c r="AG132" i="71" s="1"/>
  <c r="AG133" i="71" s="1"/>
  <c r="R133" i="73"/>
  <c r="R133" i="70"/>
  <c r="R133" i="74"/>
  <c r="R190" i="74" s="1"/>
  <c r="R133" i="67"/>
  <c r="R133" i="75"/>
  <c r="R133" i="69"/>
  <c r="R190" i="69" s="1"/>
  <c r="AH128" i="88"/>
  <c r="S131" i="75"/>
  <c r="S131" i="74"/>
  <c r="S131" i="73"/>
  <c r="T130" i="72"/>
  <c r="T132" i="72" s="1"/>
  <c r="U129" i="72"/>
  <c r="S131" i="70"/>
  <c r="S131" i="69"/>
  <c r="U130" i="68"/>
  <c r="U132" i="68" s="1"/>
  <c r="V129" i="68"/>
  <c r="S131" i="67"/>
  <c r="R135" i="75" l="1"/>
  <c r="R190" i="75"/>
  <c r="AG135" i="71"/>
  <c r="AG190" i="71"/>
  <c r="R135" i="70"/>
  <c r="R190" i="70"/>
  <c r="R135" i="67"/>
  <c r="R190" i="67"/>
  <c r="R135" i="73"/>
  <c r="R190" i="73"/>
  <c r="AI129" i="71"/>
  <c r="AI131" i="71" s="1"/>
  <c r="AH130" i="71"/>
  <c r="AH132" i="71" s="1"/>
  <c r="AH133" i="71" s="1"/>
  <c r="R135" i="69"/>
  <c r="T133" i="72"/>
  <c r="T190" i="72" s="1"/>
  <c r="U133" i="68"/>
  <c r="U190" i="68" s="1"/>
  <c r="AI128" i="88"/>
  <c r="S130" i="75"/>
  <c r="S132" i="75" s="1"/>
  <c r="T129" i="75"/>
  <c r="S130" i="74"/>
  <c r="S132" i="74" s="1"/>
  <c r="T129" i="74"/>
  <c r="S130" i="73"/>
  <c r="S132" i="73" s="1"/>
  <c r="T129" i="73"/>
  <c r="U131" i="72"/>
  <c r="T129" i="70"/>
  <c r="S130" i="70"/>
  <c r="S132" i="70" s="1"/>
  <c r="S130" i="69"/>
  <c r="S132" i="69" s="1"/>
  <c r="T129" i="69"/>
  <c r="V131" i="68"/>
  <c r="S130" i="67"/>
  <c r="S132" i="67" s="1"/>
  <c r="T129" i="67"/>
  <c r="AH135" i="71" l="1"/>
  <c r="AH190" i="71"/>
  <c r="AJ129" i="71"/>
  <c r="AJ131" i="71" s="1"/>
  <c r="AI130" i="71"/>
  <c r="AI132" i="71" s="1"/>
  <c r="AI133" i="71" s="1"/>
  <c r="U135" i="68"/>
  <c r="T135" i="72"/>
  <c r="S133" i="67"/>
  <c r="S133" i="75"/>
  <c r="S133" i="73"/>
  <c r="S190" i="73" s="1"/>
  <c r="S133" i="69"/>
  <c r="S190" i="69" s="1"/>
  <c r="S133" i="70"/>
  <c r="S133" i="74"/>
  <c r="S190" i="74" s="1"/>
  <c r="AJ128" i="88"/>
  <c r="T131" i="75"/>
  <c r="T131" i="74"/>
  <c r="T131" i="73"/>
  <c r="U130" i="72"/>
  <c r="U132" i="72" s="1"/>
  <c r="V129" i="72"/>
  <c r="T131" i="70"/>
  <c r="T131" i="69"/>
  <c r="V130" i="68"/>
  <c r="V132" i="68" s="1"/>
  <c r="W129" i="68"/>
  <c r="T131" i="67"/>
  <c r="S135" i="70" l="1"/>
  <c r="S190" i="70"/>
  <c r="S135" i="75"/>
  <c r="S190" i="75"/>
  <c r="S135" i="67"/>
  <c r="S190" i="67"/>
  <c r="AI135" i="71"/>
  <c r="AI190" i="71"/>
  <c r="AK129" i="71"/>
  <c r="AK131" i="71" s="1"/>
  <c r="AJ130" i="71"/>
  <c r="AJ132" i="71" s="1"/>
  <c r="AJ133" i="71" s="1"/>
  <c r="S135" i="73"/>
  <c r="S135" i="69"/>
  <c r="U133" i="72"/>
  <c r="U190" i="72" s="1"/>
  <c r="V133" i="68"/>
  <c r="V190" i="68" s="1"/>
  <c r="AK128" i="88"/>
  <c r="T130" i="75"/>
  <c r="T132" i="75" s="1"/>
  <c r="U129" i="75"/>
  <c r="T130" i="74"/>
  <c r="T132" i="74" s="1"/>
  <c r="U129" i="74"/>
  <c r="T130" i="73"/>
  <c r="T132" i="73" s="1"/>
  <c r="U129" i="73"/>
  <c r="V131" i="72"/>
  <c r="T130" i="70"/>
  <c r="T132" i="70" s="1"/>
  <c r="U129" i="70"/>
  <c r="T130" i="69"/>
  <c r="T132" i="69" s="1"/>
  <c r="U129" i="69"/>
  <c r="W131" i="68"/>
  <c r="T130" i="67"/>
  <c r="T132" i="67" s="1"/>
  <c r="U129" i="67"/>
  <c r="AJ135" i="71" l="1"/>
  <c r="AJ190" i="71"/>
  <c r="U135" i="72"/>
  <c r="AL129" i="71"/>
  <c r="AL131" i="71" s="1"/>
  <c r="AK130" i="71"/>
  <c r="AK132" i="71" s="1"/>
  <c r="AK133" i="71" s="1"/>
  <c r="T133" i="75"/>
  <c r="T190" i="75" s="1"/>
  <c r="T133" i="67"/>
  <c r="T133" i="69"/>
  <c r="T190" i="69" s="1"/>
  <c r="T133" i="70"/>
  <c r="T190" i="70" s="1"/>
  <c r="V135" i="68"/>
  <c r="T133" i="73"/>
  <c r="T190" i="73" s="1"/>
  <c r="T133" i="74"/>
  <c r="T190" i="74" s="1"/>
  <c r="AL128" i="88"/>
  <c r="U131" i="75"/>
  <c r="U131" i="74"/>
  <c r="U131" i="73"/>
  <c r="V130" i="72"/>
  <c r="V132" i="72" s="1"/>
  <c r="W129" i="72"/>
  <c r="U131" i="70"/>
  <c r="U131" i="69"/>
  <c r="W130" i="68"/>
  <c r="W132" i="68" s="1"/>
  <c r="X129" i="68"/>
  <c r="U131" i="67"/>
  <c r="T135" i="67" l="1"/>
  <c r="T190" i="67"/>
  <c r="AK135" i="71"/>
  <c r="AK190" i="71"/>
  <c r="T135" i="75"/>
  <c r="AM129" i="71"/>
  <c r="AM131" i="71" s="1"/>
  <c r="AL130" i="71"/>
  <c r="AL132" i="71" s="1"/>
  <c r="AL133" i="71" s="1"/>
  <c r="T135" i="69"/>
  <c r="T135" i="73"/>
  <c r="T135" i="70"/>
  <c r="V133" i="72"/>
  <c r="V190" i="72" s="1"/>
  <c r="W133" i="68"/>
  <c r="W190" i="68" s="1"/>
  <c r="AM128" i="88"/>
  <c r="V129" i="75"/>
  <c r="U130" i="75"/>
  <c r="U132" i="75" s="1"/>
  <c r="V129" i="74"/>
  <c r="U130" i="74"/>
  <c r="U132" i="74" s="1"/>
  <c r="U130" i="73"/>
  <c r="U132" i="73" s="1"/>
  <c r="V129" i="73"/>
  <c r="W131" i="72"/>
  <c r="U130" i="70"/>
  <c r="U132" i="70" s="1"/>
  <c r="V129" i="70"/>
  <c r="V129" i="69"/>
  <c r="U130" i="69"/>
  <c r="U132" i="69" s="1"/>
  <c r="X131" i="68"/>
  <c r="U130" i="67"/>
  <c r="U132" i="67" s="1"/>
  <c r="V129" i="67"/>
  <c r="AL135" i="71" l="1"/>
  <c r="AL190" i="71"/>
  <c r="V135" i="72"/>
  <c r="AN129" i="71"/>
  <c r="AN131" i="71" s="1"/>
  <c r="AM130" i="71"/>
  <c r="AM132" i="71" s="1"/>
  <c r="AM133" i="71" s="1"/>
  <c r="W135" i="68"/>
  <c r="U133" i="74"/>
  <c r="U190" i="74" s="1"/>
  <c r="U133" i="73"/>
  <c r="U190" i="73" s="1"/>
  <c r="U133" i="70"/>
  <c r="U133" i="69"/>
  <c r="U133" i="75"/>
  <c r="U133" i="67"/>
  <c r="AN128" i="88"/>
  <c r="V131" i="75"/>
  <c r="V131" i="74"/>
  <c r="V131" i="73"/>
  <c r="X129" i="72"/>
  <c r="W130" i="72"/>
  <c r="W132" i="72" s="1"/>
  <c r="V131" i="70"/>
  <c r="V131" i="69"/>
  <c r="Y129" i="68"/>
  <c r="X130" i="68"/>
  <c r="X132" i="68" s="1"/>
  <c r="V131" i="67"/>
  <c r="U135" i="67" l="1"/>
  <c r="U190" i="67"/>
  <c r="U135" i="69"/>
  <c r="U190" i="69"/>
  <c r="U135" i="75"/>
  <c r="U190" i="75"/>
  <c r="AM135" i="71"/>
  <c r="AM190" i="71"/>
  <c r="U135" i="70"/>
  <c r="U190" i="70"/>
  <c r="U135" i="73"/>
  <c r="AO129" i="71"/>
  <c r="AO131" i="71" s="1"/>
  <c r="AN130" i="71"/>
  <c r="AN132" i="71" s="1"/>
  <c r="AN133" i="71" s="1"/>
  <c r="W133" i="72"/>
  <c r="W190" i="72" s="1"/>
  <c r="X133" i="68"/>
  <c r="X190" i="68" s="1"/>
  <c r="AO128" i="88"/>
  <c r="W129" i="75"/>
  <c r="V130" i="75"/>
  <c r="V132" i="75" s="1"/>
  <c r="V130" i="74"/>
  <c r="V132" i="74" s="1"/>
  <c r="W129" i="74"/>
  <c r="V130" i="73"/>
  <c r="V132" i="73" s="1"/>
  <c r="W129" i="73"/>
  <c r="X131" i="72"/>
  <c r="V130" i="70"/>
  <c r="V132" i="70" s="1"/>
  <c r="W129" i="70"/>
  <c r="V130" i="69"/>
  <c r="V132" i="69" s="1"/>
  <c r="W129" i="69"/>
  <c r="Y131" i="68"/>
  <c r="V130" i="67"/>
  <c r="V132" i="67" s="1"/>
  <c r="W129" i="67"/>
  <c r="AN135" i="71" l="1"/>
  <c r="AN190" i="71"/>
  <c r="W135" i="72"/>
  <c r="AP129" i="71"/>
  <c r="AP131" i="71" s="1"/>
  <c r="AO130" i="71"/>
  <c r="AO132" i="71" s="1"/>
  <c r="AO133" i="71" s="1"/>
  <c r="X135" i="68"/>
  <c r="V133" i="73"/>
  <c r="V190" i="73" s="1"/>
  <c r="V133" i="74"/>
  <c r="V190" i="74" s="1"/>
  <c r="V133" i="69"/>
  <c r="V133" i="70"/>
  <c r="V133" i="75"/>
  <c r="V190" i="75" s="1"/>
  <c r="V133" i="67"/>
  <c r="AP128" i="88"/>
  <c r="W131" i="75"/>
  <c r="W131" i="74"/>
  <c r="W131" i="73"/>
  <c r="Y129" i="72"/>
  <c r="X130" i="72"/>
  <c r="X132" i="72" s="1"/>
  <c r="W131" i="70"/>
  <c r="W131" i="69"/>
  <c r="Y130" i="68"/>
  <c r="Y132" i="68" s="1"/>
  <c r="Z129" i="68"/>
  <c r="W131" i="67"/>
  <c r="V135" i="73" l="1"/>
  <c r="V135" i="69"/>
  <c r="V190" i="69"/>
  <c r="V135" i="70"/>
  <c r="V190" i="70"/>
  <c r="AO135" i="71"/>
  <c r="AO190" i="71"/>
  <c r="V135" i="67"/>
  <c r="V190" i="67"/>
  <c r="AQ129" i="71"/>
  <c r="AQ131" i="71" s="1"/>
  <c r="AP130" i="71"/>
  <c r="AP132" i="71" s="1"/>
  <c r="AP133" i="71" s="1"/>
  <c r="Y133" i="68"/>
  <c r="Y190" i="68" s="1"/>
  <c r="X133" i="72"/>
  <c r="X190" i="72" s="1"/>
  <c r="V135" i="75"/>
  <c r="AQ128" i="88"/>
  <c r="W130" i="75"/>
  <c r="W132" i="75" s="1"/>
  <c r="X129" i="75"/>
  <c r="W130" i="74"/>
  <c r="W132" i="74" s="1"/>
  <c r="X129" i="74"/>
  <c r="X129" i="73"/>
  <c r="W130" i="73"/>
  <c r="W132" i="73" s="1"/>
  <c r="Y131" i="72"/>
  <c r="W130" i="70"/>
  <c r="W132" i="70" s="1"/>
  <c r="X129" i="70"/>
  <c r="X129" i="69"/>
  <c r="W130" i="69"/>
  <c r="W132" i="69" s="1"/>
  <c r="Z131" i="68"/>
  <c r="X129" i="67"/>
  <c r="W130" i="67"/>
  <c r="W132" i="67" s="1"/>
  <c r="AP135" i="71" l="1"/>
  <c r="AP190" i="71"/>
  <c r="X135" i="72"/>
  <c r="AR129" i="71"/>
  <c r="AR131" i="71" s="1"/>
  <c r="AQ130" i="71"/>
  <c r="AQ132" i="71" s="1"/>
  <c r="AQ133" i="71" s="1"/>
  <c r="Y135" i="68"/>
  <c r="W133" i="70"/>
  <c r="W190" i="70" s="1"/>
  <c r="W133" i="74"/>
  <c r="W190" i="74" s="1"/>
  <c r="W133" i="73"/>
  <c r="W133" i="69"/>
  <c r="W190" i="69" s="1"/>
  <c r="W133" i="67"/>
  <c r="W190" i="67" s="1"/>
  <c r="W133" i="75"/>
  <c r="AR128" i="88"/>
  <c r="X131" i="75"/>
  <c r="X131" i="74"/>
  <c r="X131" i="73"/>
  <c r="Z129" i="72"/>
  <c r="Y130" i="72"/>
  <c r="Y132" i="72" s="1"/>
  <c r="X131" i="70"/>
  <c r="X131" i="69"/>
  <c r="Z130" i="68"/>
  <c r="Z132" i="68" s="1"/>
  <c r="AA129" i="68"/>
  <c r="X131" i="67"/>
  <c r="W135" i="73" l="1"/>
  <c r="W190" i="73"/>
  <c r="W135" i="75"/>
  <c r="W190" i="75"/>
  <c r="AQ135" i="71"/>
  <c r="AQ190" i="71"/>
  <c r="AS129" i="71"/>
  <c r="AS131" i="71" s="1"/>
  <c r="AR130" i="71"/>
  <c r="AR132" i="71" s="1"/>
  <c r="AR133" i="71" s="1"/>
  <c r="W135" i="70"/>
  <c r="W135" i="69"/>
  <c r="W135" i="67"/>
  <c r="Y133" i="72"/>
  <c r="Y190" i="72" s="1"/>
  <c r="Z133" i="68"/>
  <c r="AS128" i="88"/>
  <c r="X130" i="75"/>
  <c r="X132" i="75" s="1"/>
  <c r="Y129" i="75"/>
  <c r="X130" i="74"/>
  <c r="X132" i="74" s="1"/>
  <c r="Y129" i="74"/>
  <c r="X130" i="73"/>
  <c r="X132" i="73" s="1"/>
  <c r="Y129" i="73"/>
  <c r="Z131" i="72"/>
  <c r="X130" i="70"/>
  <c r="X132" i="70" s="1"/>
  <c r="Y129" i="70"/>
  <c r="X130" i="69"/>
  <c r="X132" i="69" s="1"/>
  <c r="Y129" i="69"/>
  <c r="AA131" i="68"/>
  <c r="X130" i="67"/>
  <c r="X132" i="67" s="1"/>
  <c r="Y129" i="67"/>
  <c r="AR135" i="71" l="1"/>
  <c r="AR190" i="71"/>
  <c r="Z135" i="68"/>
  <c r="Z190" i="68"/>
  <c r="Y135" i="72"/>
  <c r="AT129" i="71"/>
  <c r="AT131" i="71" s="1"/>
  <c r="AS130" i="71"/>
  <c r="AS132" i="71" s="1"/>
  <c r="AS133" i="71" s="1"/>
  <c r="X133" i="69"/>
  <c r="X190" i="69" s="1"/>
  <c r="X133" i="73"/>
  <c r="X190" i="73" s="1"/>
  <c r="X133" i="70"/>
  <c r="X190" i="70" s="1"/>
  <c r="X133" i="74"/>
  <c r="X190" i="74" s="1"/>
  <c r="X133" i="67"/>
  <c r="X190" i="67" s="1"/>
  <c r="X133" i="75"/>
  <c r="AT128" i="88"/>
  <c r="Y131" i="75"/>
  <c r="Y131" i="74"/>
  <c r="Y131" i="73"/>
  <c r="Z130" i="72"/>
  <c r="Z132" i="72" s="1"/>
  <c r="AA129" i="72"/>
  <c r="Y131" i="70"/>
  <c r="Y131" i="69"/>
  <c r="AB129" i="68"/>
  <c r="AA130" i="68"/>
  <c r="AA132" i="68" s="1"/>
  <c r="Y131" i="67"/>
  <c r="AS135" i="71" l="1"/>
  <c r="AS190" i="71"/>
  <c r="X135" i="75"/>
  <c r="X190" i="75"/>
  <c r="AU129" i="71"/>
  <c r="AU131" i="71" s="1"/>
  <c r="AT130" i="71"/>
  <c r="AT132" i="71" s="1"/>
  <c r="AT133" i="71" s="1"/>
  <c r="X135" i="73"/>
  <c r="X135" i="69"/>
  <c r="Z133" i="72"/>
  <c r="X135" i="70"/>
  <c r="AA133" i="68"/>
  <c r="AA190" i="68" s="1"/>
  <c r="X135" i="67"/>
  <c r="AU128" i="88"/>
  <c r="Y130" i="75"/>
  <c r="Y132" i="75" s="1"/>
  <c r="Z129" i="75"/>
  <c r="Y130" i="74"/>
  <c r="Y132" i="74" s="1"/>
  <c r="Z129" i="74"/>
  <c r="Y130" i="73"/>
  <c r="Y132" i="73" s="1"/>
  <c r="Z129" i="73"/>
  <c r="AA131" i="72"/>
  <c r="Z129" i="70"/>
  <c r="Y130" i="70"/>
  <c r="Y132" i="70" s="1"/>
  <c r="Y130" i="69"/>
  <c r="Y132" i="69" s="1"/>
  <c r="Z129" i="69"/>
  <c r="AB131" i="68"/>
  <c r="Z129" i="67"/>
  <c r="Y130" i="67"/>
  <c r="Y132" i="67" s="1"/>
  <c r="Z135" i="72" l="1"/>
  <c r="Z190" i="72"/>
  <c r="AT135" i="71"/>
  <c r="AT190" i="71"/>
  <c r="AV129" i="71"/>
  <c r="AV131" i="71" s="1"/>
  <c r="AU130" i="71"/>
  <c r="AU132" i="71" s="1"/>
  <c r="AU133" i="71" s="1"/>
  <c r="AA135" i="68"/>
  <c r="Y133" i="73"/>
  <c r="Y190" i="73" s="1"/>
  <c r="Y133" i="69"/>
  <c r="Y190" i="69" s="1"/>
  <c r="Y133" i="74"/>
  <c r="Y190" i="74" s="1"/>
  <c r="Y133" i="70"/>
  <c r="Y133" i="67"/>
  <c r="Y190" i="67" s="1"/>
  <c r="Y133" i="75"/>
  <c r="Y190" i="75" s="1"/>
  <c r="AV128" i="88"/>
  <c r="Z131" i="75"/>
  <c r="Z131" i="74"/>
  <c r="Z131" i="73"/>
  <c r="AB129" i="72"/>
  <c r="AA130" i="72"/>
  <c r="AA132" i="72" s="1"/>
  <c r="Z131" i="70"/>
  <c r="Z131" i="69"/>
  <c r="AB130" i="68"/>
  <c r="AB132" i="68" s="1"/>
  <c r="AC129" i="68"/>
  <c r="Z131" i="67"/>
  <c r="Y135" i="70" l="1"/>
  <c r="Y190" i="70"/>
  <c r="Y135" i="73"/>
  <c r="AU135" i="71"/>
  <c r="AU190" i="71"/>
  <c r="AW129" i="71"/>
  <c r="AW131" i="71" s="1"/>
  <c r="AV130" i="71"/>
  <c r="AV132" i="71" s="1"/>
  <c r="AV133" i="71" s="1"/>
  <c r="Y135" i="67"/>
  <c r="Y135" i="69"/>
  <c r="AB133" i="68"/>
  <c r="AB190" i="68" s="1"/>
  <c r="AA133" i="72"/>
  <c r="AA190" i="72" s="1"/>
  <c r="Y135" i="75"/>
  <c r="AX128" i="88"/>
  <c r="AW128" i="88"/>
  <c r="Z130" i="75"/>
  <c r="Z132" i="75" s="1"/>
  <c r="AA129" i="75"/>
  <c r="Z130" i="74"/>
  <c r="Z132" i="74" s="1"/>
  <c r="AA129" i="74"/>
  <c r="Z130" i="73"/>
  <c r="Z132" i="73" s="1"/>
  <c r="AA129" i="73"/>
  <c r="AB131" i="72"/>
  <c r="Z130" i="70"/>
  <c r="Z132" i="70" s="1"/>
  <c r="AA129" i="70"/>
  <c r="Z130" i="69"/>
  <c r="Z132" i="69" s="1"/>
  <c r="AA129" i="69"/>
  <c r="AC131" i="68"/>
  <c r="Z130" i="67"/>
  <c r="Z132" i="67" s="1"/>
  <c r="AA129" i="67"/>
  <c r="AV135" i="71" l="1"/>
  <c r="AV190" i="71"/>
  <c r="AB135" i="68"/>
  <c r="AW130" i="71"/>
  <c r="AW132" i="71" s="1"/>
  <c r="AW133" i="71" s="1"/>
  <c r="AX129" i="71"/>
  <c r="AX131" i="71" s="1"/>
  <c r="AA135" i="72"/>
  <c r="Z133" i="69"/>
  <c r="Z190" i="69" s="1"/>
  <c r="Z133" i="74"/>
  <c r="Z190" i="74" s="1"/>
  <c r="Z133" i="70"/>
  <c r="Z133" i="73"/>
  <c r="Z133" i="67"/>
  <c r="Z190" i="67" s="1"/>
  <c r="Z133" i="75"/>
  <c r="AA131" i="75"/>
  <c r="AA131" i="74"/>
  <c r="AA131" i="73"/>
  <c r="AB130" i="72"/>
  <c r="AB132" i="72" s="1"/>
  <c r="AC129" i="72"/>
  <c r="AA131" i="70"/>
  <c r="AA131" i="69"/>
  <c r="AC130" i="68"/>
  <c r="AC132" i="68" s="1"/>
  <c r="AD129" i="68"/>
  <c r="AA131" i="67"/>
  <c r="Z135" i="75" l="1"/>
  <c r="Z190" i="75"/>
  <c r="Z135" i="73"/>
  <c r="Z190" i="73"/>
  <c r="AW135" i="71"/>
  <c r="AW190" i="71"/>
  <c r="Z135" i="70"/>
  <c r="Z190" i="70"/>
  <c r="Z135" i="69"/>
  <c r="AY129" i="71"/>
  <c r="AY131" i="71" s="1"/>
  <c r="AX130" i="71"/>
  <c r="AX132" i="71" s="1"/>
  <c r="AX133" i="71" s="1"/>
  <c r="AC133" i="68"/>
  <c r="AC190" i="68" s="1"/>
  <c r="AB133" i="72"/>
  <c r="AB190" i="72" s="1"/>
  <c r="Z135" i="67"/>
  <c r="AA130" i="75"/>
  <c r="AA132" i="75" s="1"/>
  <c r="AB129" i="75"/>
  <c r="AA130" i="74"/>
  <c r="AA132" i="74" s="1"/>
  <c r="AB129" i="74"/>
  <c r="AA130" i="73"/>
  <c r="AA132" i="73" s="1"/>
  <c r="AB129" i="73"/>
  <c r="AC131" i="72"/>
  <c r="AB129" i="70"/>
  <c r="AA130" i="70"/>
  <c r="AA132" i="70" s="1"/>
  <c r="AA130" i="69"/>
  <c r="AA132" i="69" s="1"/>
  <c r="AB129" i="69"/>
  <c r="AD131" i="68"/>
  <c r="AA130" i="67"/>
  <c r="AA132" i="67" s="1"/>
  <c r="AB129" i="67"/>
  <c r="AX135" i="71" l="1"/>
  <c r="AX190" i="71"/>
  <c r="AC135" i="68"/>
  <c r="AZ129" i="71"/>
  <c r="AZ131" i="71" s="1"/>
  <c r="AY130" i="71"/>
  <c r="AY132" i="71" s="1"/>
  <c r="AY133" i="71" s="1"/>
  <c r="AB135" i="72"/>
  <c r="AA133" i="69"/>
  <c r="AA190" i="69" s="1"/>
  <c r="AA133" i="74"/>
  <c r="AA190" i="74" s="1"/>
  <c r="AA133" i="73"/>
  <c r="AA133" i="70"/>
  <c r="AA190" i="70" s="1"/>
  <c r="AA133" i="67"/>
  <c r="AA133" i="75"/>
  <c r="AA190" i="75" s="1"/>
  <c r="AB131" i="75"/>
  <c r="AB131" i="74"/>
  <c r="AB131" i="73"/>
  <c r="AC130" i="72"/>
  <c r="AC132" i="72" s="1"/>
  <c r="AD129" i="72"/>
  <c r="AB131" i="70"/>
  <c r="AB131" i="69"/>
  <c r="AD130" i="68"/>
  <c r="AD132" i="68" s="1"/>
  <c r="AE129" i="68"/>
  <c r="AB131" i="67"/>
  <c r="AA135" i="73" l="1"/>
  <c r="AA190" i="73"/>
  <c r="AA135" i="67"/>
  <c r="AA190" i="67"/>
  <c r="AY135" i="71"/>
  <c r="AY190" i="71"/>
  <c r="BA129" i="71"/>
  <c r="BA131" i="71" s="1"/>
  <c r="AZ130" i="71"/>
  <c r="AZ132" i="71" s="1"/>
  <c r="AZ133" i="71" s="1"/>
  <c r="AA135" i="69"/>
  <c r="AA135" i="70"/>
  <c r="AD133" i="68"/>
  <c r="AD190" i="68" s="1"/>
  <c r="AC133" i="72"/>
  <c r="AC190" i="72" s="1"/>
  <c r="AA135" i="75"/>
  <c r="AB130" i="75"/>
  <c r="AB132" i="75" s="1"/>
  <c r="AC129" i="75"/>
  <c r="AB130" i="74"/>
  <c r="AB132" i="74" s="1"/>
  <c r="AC129" i="74"/>
  <c r="AB130" i="73"/>
  <c r="AB132" i="73" s="1"/>
  <c r="AC129" i="73"/>
  <c r="AD131" i="72"/>
  <c r="AB130" i="70"/>
  <c r="AB132" i="70" s="1"/>
  <c r="AC129" i="70"/>
  <c r="AB130" i="69"/>
  <c r="AB132" i="69" s="1"/>
  <c r="AC129" i="69"/>
  <c r="AE131" i="68"/>
  <c r="AB130" i="67"/>
  <c r="AB132" i="67" s="1"/>
  <c r="AC129" i="67"/>
  <c r="AZ135" i="71" l="1"/>
  <c r="AZ190" i="71"/>
  <c r="BB129" i="71"/>
  <c r="BA130" i="71"/>
  <c r="BA132" i="71" s="1"/>
  <c r="BA133" i="71" s="1"/>
  <c r="AD135" i="68"/>
  <c r="AC135" i="72"/>
  <c r="AB133" i="75"/>
  <c r="AB190" i="75" s="1"/>
  <c r="AB133" i="70"/>
  <c r="AB133" i="74"/>
  <c r="AB190" i="74" s="1"/>
  <c r="AB133" i="69"/>
  <c r="AB190" i="69" s="1"/>
  <c r="AB133" i="73"/>
  <c r="AB190" i="73" s="1"/>
  <c r="AB133" i="67"/>
  <c r="AB190" i="67" s="1"/>
  <c r="AC131" i="75"/>
  <c r="AC131" i="74"/>
  <c r="AC131" i="73"/>
  <c r="AD130" i="72"/>
  <c r="AD132" i="72" s="1"/>
  <c r="AE129" i="72"/>
  <c r="AC131" i="70"/>
  <c r="AC131" i="69"/>
  <c r="AE130" i="68"/>
  <c r="AE132" i="68" s="1"/>
  <c r="AF129" i="68"/>
  <c r="AC131" i="67"/>
  <c r="AB135" i="70" l="1"/>
  <c r="AB190" i="70"/>
  <c r="BA135" i="71"/>
  <c r="BA190" i="71"/>
  <c r="BB131" i="71"/>
  <c r="BB130" i="71" s="1"/>
  <c r="BB132" i="71" s="1"/>
  <c r="BB133" i="71" s="1"/>
  <c r="AB135" i="75"/>
  <c r="AB135" i="69"/>
  <c r="AB135" i="67"/>
  <c r="AE133" i="68"/>
  <c r="AE190" i="68" s="1"/>
  <c r="AB135" i="73"/>
  <c r="AD133" i="72"/>
  <c r="AD190" i="72" s="1"/>
  <c r="AD129" i="75"/>
  <c r="AC130" i="75"/>
  <c r="AC132" i="75" s="1"/>
  <c r="AD129" i="74"/>
  <c r="AC130" i="74"/>
  <c r="AC132" i="74" s="1"/>
  <c r="AC130" i="73"/>
  <c r="AC132" i="73" s="1"/>
  <c r="AD129" i="73"/>
  <c r="AE131" i="72"/>
  <c r="AC130" i="70"/>
  <c r="AC132" i="70" s="1"/>
  <c r="AD129" i="70"/>
  <c r="AD129" i="69"/>
  <c r="AC130" i="69"/>
  <c r="AC132" i="69" s="1"/>
  <c r="AF131" i="68"/>
  <c r="AC130" i="67"/>
  <c r="AC132" i="67" s="1"/>
  <c r="AD129" i="67"/>
  <c r="BB135" i="71" l="1"/>
  <c r="BB190" i="71"/>
  <c r="AE135" i="68"/>
  <c r="AC133" i="67"/>
  <c r="AC190" i="67" s="1"/>
  <c r="AC133" i="69"/>
  <c r="AC133" i="75"/>
  <c r="AC133" i="74"/>
  <c r="AC190" i="74" s="1"/>
  <c r="AD135" i="72"/>
  <c r="AC133" i="73"/>
  <c r="AC133" i="70"/>
  <c r="AD131" i="75"/>
  <c r="AD131" i="74"/>
  <c r="AD131" i="73"/>
  <c r="AF129" i="72"/>
  <c r="AE130" i="72"/>
  <c r="AE132" i="72" s="1"/>
  <c r="AD131" i="70"/>
  <c r="AD131" i="69"/>
  <c r="AG129" i="68"/>
  <c r="AF130" i="68"/>
  <c r="AF132" i="68" s="1"/>
  <c r="AD131" i="67"/>
  <c r="AC135" i="67" l="1"/>
  <c r="AC135" i="70"/>
  <c r="AC190" i="70"/>
  <c r="AC135" i="73"/>
  <c r="AC190" i="73"/>
  <c r="AC135" i="75"/>
  <c r="AC190" i="75"/>
  <c r="AC135" i="69"/>
  <c r="AC190" i="69"/>
  <c r="AE133" i="72"/>
  <c r="AE190" i="72" s="1"/>
  <c r="AF133" i="68"/>
  <c r="AE129" i="75"/>
  <c r="AD130" i="75"/>
  <c r="AD132" i="75" s="1"/>
  <c r="AE129" i="74"/>
  <c r="AD130" i="74"/>
  <c r="AD132" i="74" s="1"/>
  <c r="AD130" i="73"/>
  <c r="AD132" i="73" s="1"/>
  <c r="AE129" i="73"/>
  <c r="AF131" i="72"/>
  <c r="AD130" i="70"/>
  <c r="AD132" i="70" s="1"/>
  <c r="AE129" i="70"/>
  <c r="AD130" i="69"/>
  <c r="AD132" i="69" s="1"/>
  <c r="AE129" i="69"/>
  <c r="AG131" i="68"/>
  <c r="AD130" i="67"/>
  <c r="AD132" i="67" s="1"/>
  <c r="AE129" i="67"/>
  <c r="AF135" i="68" l="1"/>
  <c r="AF190" i="68"/>
  <c r="AE135" i="72"/>
  <c r="AD133" i="73"/>
  <c r="AD190" i="73" s="1"/>
  <c r="AD133" i="69"/>
  <c r="AD190" i="69" s="1"/>
  <c r="AD133" i="70"/>
  <c r="AD133" i="75"/>
  <c r="AD133" i="74"/>
  <c r="AD190" i="74" s="1"/>
  <c r="AD133" i="67"/>
  <c r="AD190" i="67" s="1"/>
  <c r="AE131" i="75"/>
  <c r="AE131" i="74"/>
  <c r="AE131" i="73"/>
  <c r="AF130" i="72"/>
  <c r="AF132" i="72" s="1"/>
  <c r="AG129" i="72"/>
  <c r="AE131" i="70"/>
  <c r="AE131" i="69"/>
  <c r="AG130" i="68"/>
  <c r="AG132" i="68" s="1"/>
  <c r="AH129" i="68"/>
  <c r="AE131" i="67"/>
  <c r="AD135" i="75" l="1"/>
  <c r="AD190" i="75"/>
  <c r="AD135" i="70"/>
  <c r="AD190" i="70"/>
  <c r="AD135" i="73"/>
  <c r="AD135" i="67"/>
  <c r="AD135" i="69"/>
  <c r="AG133" i="68"/>
  <c r="AG190" i="68" s="1"/>
  <c r="AF133" i="72"/>
  <c r="AE130" i="75"/>
  <c r="AE132" i="75" s="1"/>
  <c r="AF129" i="75"/>
  <c r="AE130" i="74"/>
  <c r="AE132" i="74" s="1"/>
  <c r="AF129" i="74"/>
  <c r="AF129" i="73"/>
  <c r="AE130" i="73"/>
  <c r="AE132" i="73" s="1"/>
  <c r="AG131" i="72"/>
  <c r="AE130" i="70"/>
  <c r="AE132" i="70" s="1"/>
  <c r="AF129" i="70"/>
  <c r="AF129" i="69"/>
  <c r="AE130" i="69"/>
  <c r="AE132" i="69" s="1"/>
  <c r="AH131" i="68"/>
  <c r="AF129" i="67"/>
  <c r="AE130" i="67"/>
  <c r="AE132" i="67" s="1"/>
  <c r="AF135" i="72" l="1"/>
  <c r="AF190" i="72"/>
  <c r="AG135" i="68"/>
  <c r="AE133" i="74"/>
  <c r="AE190" i="74" s="1"/>
  <c r="AE133" i="70"/>
  <c r="AE133" i="73"/>
  <c r="AE133" i="67"/>
  <c r="AE190" i="67" s="1"/>
  <c r="AE133" i="75"/>
  <c r="AE133" i="69"/>
  <c r="AE190" i="69" s="1"/>
  <c r="AF131" i="75"/>
  <c r="AF131" i="74"/>
  <c r="AF131" i="73"/>
  <c r="AG130" i="72"/>
  <c r="AG132" i="72" s="1"/>
  <c r="AH129" i="72"/>
  <c r="AF131" i="70"/>
  <c r="AF131" i="69"/>
  <c r="AH130" i="68"/>
  <c r="AH132" i="68" s="1"/>
  <c r="AI129" i="68"/>
  <c r="AF131" i="67"/>
  <c r="AE135" i="75" l="1"/>
  <c r="AE190" i="75"/>
  <c r="AE135" i="73"/>
  <c r="AE190" i="73"/>
  <c r="AE135" i="70"/>
  <c r="AE190" i="70"/>
  <c r="AE135" i="69"/>
  <c r="AE135" i="67"/>
  <c r="AG133" i="72"/>
  <c r="AG190" i="72" s="1"/>
  <c r="AH133" i="68"/>
  <c r="AH190" i="68" s="1"/>
  <c r="AF130" i="75"/>
  <c r="AF132" i="75" s="1"/>
  <c r="AG129" i="75"/>
  <c r="AF130" i="74"/>
  <c r="AF132" i="74" s="1"/>
  <c r="AG129" i="74"/>
  <c r="AF130" i="73"/>
  <c r="AF132" i="73" s="1"/>
  <c r="AG129" i="73"/>
  <c r="AH131" i="72"/>
  <c r="AF130" i="70"/>
  <c r="AF132" i="70" s="1"/>
  <c r="AG129" i="70"/>
  <c r="AF130" i="69"/>
  <c r="AF132" i="69" s="1"/>
  <c r="AG129" i="69"/>
  <c r="AI131" i="68"/>
  <c r="AF130" i="67"/>
  <c r="AF132" i="67" s="1"/>
  <c r="AG129" i="67"/>
  <c r="AH135" i="68" l="1"/>
  <c r="AG135" i="72"/>
  <c r="AF133" i="75"/>
  <c r="AF190" i="75" s="1"/>
  <c r="AF133" i="67"/>
  <c r="AF133" i="69"/>
  <c r="AF133" i="73"/>
  <c r="AF190" i="73" s="1"/>
  <c r="AF133" i="70"/>
  <c r="AF133" i="74"/>
  <c r="AF190" i="74" s="1"/>
  <c r="AG131" i="75"/>
  <c r="AG131" i="74"/>
  <c r="AG131" i="73"/>
  <c r="AH130" i="72"/>
  <c r="AH132" i="72" s="1"/>
  <c r="AI129" i="72"/>
  <c r="AG131" i="70"/>
  <c r="AG131" i="69"/>
  <c r="AJ129" i="68"/>
  <c r="AI130" i="68"/>
  <c r="AI132" i="68" s="1"/>
  <c r="AG131" i="67"/>
  <c r="AF135" i="70" l="1"/>
  <c r="AF190" i="70"/>
  <c r="AF135" i="69"/>
  <c r="AF190" i="69"/>
  <c r="AF135" i="67"/>
  <c r="AF190" i="67"/>
  <c r="AF135" i="75"/>
  <c r="AF135" i="73"/>
  <c r="AI133" i="68"/>
  <c r="AI190" i="68" s="1"/>
  <c r="AH133" i="72"/>
  <c r="AH190" i="72" s="1"/>
  <c r="AG130" i="75"/>
  <c r="AG132" i="75" s="1"/>
  <c r="AH129" i="75"/>
  <c r="AG130" i="74"/>
  <c r="AG132" i="74" s="1"/>
  <c r="AH129" i="74"/>
  <c r="AG130" i="73"/>
  <c r="AG132" i="73" s="1"/>
  <c r="AH129" i="73"/>
  <c r="AI131" i="72"/>
  <c r="AH129" i="70"/>
  <c r="AG130" i="70"/>
  <c r="AG132" i="70" s="1"/>
  <c r="AG130" i="69"/>
  <c r="AG132" i="69" s="1"/>
  <c r="AH129" i="69"/>
  <c r="AJ131" i="68"/>
  <c r="AH129" i="67"/>
  <c r="AG130" i="67"/>
  <c r="AG132" i="67" s="1"/>
  <c r="AI135" i="68" l="1"/>
  <c r="AH135" i="72"/>
  <c r="AG133" i="69"/>
  <c r="AG190" i="69" s="1"/>
  <c r="AG133" i="73"/>
  <c r="AG133" i="74"/>
  <c r="AG190" i="74" s="1"/>
  <c r="AG133" i="75"/>
  <c r="AG190" i="75" s="1"/>
  <c r="AG133" i="70"/>
  <c r="AG190" i="70" s="1"/>
  <c r="AG133" i="67"/>
  <c r="AH131" i="75"/>
  <c r="AH131" i="74"/>
  <c r="AH131" i="73"/>
  <c r="AJ129" i="72"/>
  <c r="AI130" i="72"/>
  <c r="AI132" i="72" s="1"/>
  <c r="AH131" i="70"/>
  <c r="AH131" i="69"/>
  <c r="AJ130" i="68"/>
  <c r="AJ132" i="68" s="1"/>
  <c r="AK129" i="68"/>
  <c r="AH131" i="67"/>
  <c r="AG135" i="67" l="1"/>
  <c r="AG190" i="67"/>
  <c r="AG135" i="73"/>
  <c r="AG190" i="73"/>
  <c r="AG135" i="69"/>
  <c r="AG135" i="75"/>
  <c r="AG135" i="70"/>
  <c r="AI133" i="72"/>
  <c r="AI190" i="72" s="1"/>
  <c r="AJ133" i="68"/>
  <c r="AJ190" i="68" s="1"/>
  <c r="AH130" i="75"/>
  <c r="AH132" i="75" s="1"/>
  <c r="AI129" i="75"/>
  <c r="AH130" i="74"/>
  <c r="AH132" i="74" s="1"/>
  <c r="AI129" i="74"/>
  <c r="AH130" i="73"/>
  <c r="AH132" i="73" s="1"/>
  <c r="AI129" i="73"/>
  <c r="AJ131" i="72"/>
  <c r="AH130" i="70"/>
  <c r="AH132" i="70" s="1"/>
  <c r="AI129" i="70"/>
  <c r="AH130" i="69"/>
  <c r="AH132" i="69" s="1"/>
  <c r="AI129" i="69"/>
  <c r="AK131" i="68"/>
  <c r="AH130" i="67"/>
  <c r="AH132" i="67" s="1"/>
  <c r="AI129" i="67"/>
  <c r="AI135" i="72" l="1"/>
  <c r="AJ135" i="68"/>
  <c r="AH133" i="74"/>
  <c r="AH190" i="74" s="1"/>
  <c r="AH133" i="67"/>
  <c r="AH190" i="67" s="1"/>
  <c r="AH133" i="75"/>
  <c r="AH190" i="75" s="1"/>
  <c r="AH133" i="70"/>
  <c r="AH133" i="69"/>
  <c r="AH190" i="69" s="1"/>
  <c r="AH133" i="73"/>
  <c r="AI131" i="75"/>
  <c r="AI131" i="74"/>
  <c r="AI131" i="73"/>
  <c r="AJ130" i="72"/>
  <c r="AJ132" i="72" s="1"/>
  <c r="AK129" i="72"/>
  <c r="AI131" i="70"/>
  <c r="AI131" i="69"/>
  <c r="AK130" i="68"/>
  <c r="AK132" i="68" s="1"/>
  <c r="AL129" i="68"/>
  <c r="AI131" i="67"/>
  <c r="AH135" i="73" l="1"/>
  <c r="AH190" i="73"/>
  <c r="AH135" i="70"/>
  <c r="AH190" i="70"/>
  <c r="AH135" i="67"/>
  <c r="AH135" i="75"/>
  <c r="AH135" i="69"/>
  <c r="AK133" i="68"/>
  <c r="AK190" i="68" s="1"/>
  <c r="AJ133" i="72"/>
  <c r="AJ190" i="72" s="1"/>
  <c r="AI130" i="75"/>
  <c r="AI132" i="75" s="1"/>
  <c r="AJ129" i="75"/>
  <c r="AI130" i="74"/>
  <c r="AI132" i="74" s="1"/>
  <c r="AJ129" i="74"/>
  <c r="AI130" i="73"/>
  <c r="AI132" i="73" s="1"/>
  <c r="AJ129" i="73"/>
  <c r="AK131" i="72"/>
  <c r="AJ129" i="70"/>
  <c r="AI130" i="70"/>
  <c r="AI132" i="70" s="1"/>
  <c r="AI130" i="69"/>
  <c r="AI132" i="69" s="1"/>
  <c r="AJ129" i="69"/>
  <c r="AL131" i="68"/>
  <c r="AI130" i="67"/>
  <c r="AI132" i="67" s="1"/>
  <c r="AJ129" i="67"/>
  <c r="AK135" i="68" l="1"/>
  <c r="AI133" i="75"/>
  <c r="AI190" i="75" s="1"/>
  <c r="AI133" i="67"/>
  <c r="AI190" i="67" s="1"/>
  <c r="AJ135" i="72"/>
  <c r="AI133" i="73"/>
  <c r="AI133" i="69"/>
  <c r="AI190" i="69" s="1"/>
  <c r="AI133" i="70"/>
  <c r="AI133" i="74"/>
  <c r="AI190" i="74" s="1"/>
  <c r="AJ131" i="75"/>
  <c r="AJ131" i="74"/>
  <c r="AJ131" i="73"/>
  <c r="AK130" i="72"/>
  <c r="AK132" i="72" s="1"/>
  <c r="AL129" i="72"/>
  <c r="AJ131" i="70"/>
  <c r="AJ131" i="69"/>
  <c r="AL130" i="68"/>
  <c r="AL132" i="68" s="1"/>
  <c r="AM129" i="68"/>
  <c r="AJ131" i="67"/>
  <c r="AI135" i="75" l="1"/>
  <c r="AI135" i="70"/>
  <c r="AI190" i="70"/>
  <c r="AI135" i="73"/>
  <c r="AI190" i="73"/>
  <c r="AI135" i="67"/>
  <c r="AL133" i="68"/>
  <c r="AL190" i="68" s="1"/>
  <c r="AK133" i="72"/>
  <c r="AI135" i="69"/>
  <c r="AJ130" i="75"/>
  <c r="AJ132" i="75" s="1"/>
  <c r="AK129" i="75"/>
  <c r="AJ130" i="74"/>
  <c r="AJ132" i="74" s="1"/>
  <c r="AK129" i="74"/>
  <c r="AJ130" i="73"/>
  <c r="AJ132" i="73" s="1"/>
  <c r="AK129" i="73"/>
  <c r="AL131" i="72"/>
  <c r="AJ130" i="70"/>
  <c r="AJ132" i="70" s="1"/>
  <c r="AK129" i="70"/>
  <c r="AJ130" i="69"/>
  <c r="AJ132" i="69" s="1"/>
  <c r="AK129" i="69"/>
  <c r="AM131" i="68"/>
  <c r="AJ130" i="67"/>
  <c r="AJ132" i="67" s="1"/>
  <c r="AK129" i="67"/>
  <c r="AL135" i="68" l="1"/>
  <c r="AK135" i="72"/>
  <c r="AK190" i="72"/>
  <c r="AJ133" i="69"/>
  <c r="AJ133" i="75"/>
  <c r="AJ133" i="74"/>
  <c r="AJ190" i="74" s="1"/>
  <c r="AJ133" i="67"/>
  <c r="AJ190" i="67" s="1"/>
  <c r="AJ133" i="73"/>
  <c r="AJ133" i="70"/>
  <c r="AK131" i="75"/>
  <c r="AK131" i="74"/>
  <c r="AK131" i="73"/>
  <c r="AL130" i="72"/>
  <c r="AL132" i="72" s="1"/>
  <c r="AM129" i="72"/>
  <c r="AK131" i="70"/>
  <c r="AK131" i="69"/>
  <c r="AM130" i="68"/>
  <c r="AM132" i="68" s="1"/>
  <c r="AN129" i="68"/>
  <c r="AK131" i="67"/>
  <c r="AJ135" i="69" l="1"/>
  <c r="AJ190" i="69"/>
  <c r="AJ135" i="73"/>
  <c r="AJ190" i="73"/>
  <c r="AJ135" i="70"/>
  <c r="AJ190" i="70"/>
  <c r="AJ135" i="75"/>
  <c r="AJ190" i="75"/>
  <c r="AJ135" i="67"/>
  <c r="AL133" i="72"/>
  <c r="AL190" i="72" s="1"/>
  <c r="AM133" i="68"/>
  <c r="AL129" i="75"/>
  <c r="AK130" i="75"/>
  <c r="AK132" i="75" s="1"/>
  <c r="AL129" i="74"/>
  <c r="AK130" i="74"/>
  <c r="AK132" i="74" s="1"/>
  <c r="AK130" i="73"/>
  <c r="AK132" i="73" s="1"/>
  <c r="AL129" i="73"/>
  <c r="AM131" i="72"/>
  <c r="AK130" i="70"/>
  <c r="AK132" i="70" s="1"/>
  <c r="AL129" i="70"/>
  <c r="AL129" i="69"/>
  <c r="AK130" i="69"/>
  <c r="AK132" i="69" s="1"/>
  <c r="AN131" i="68"/>
  <c r="AK130" i="67"/>
  <c r="AK132" i="67" s="1"/>
  <c r="AL129" i="67"/>
  <c r="AM135" i="68" l="1"/>
  <c r="AM190" i="68"/>
  <c r="AL135" i="72"/>
  <c r="AK133" i="75"/>
  <c r="AK190" i="75" s="1"/>
  <c r="AK133" i="67"/>
  <c r="AK190" i="67" s="1"/>
  <c r="AK133" i="73"/>
  <c r="AK133" i="74"/>
  <c r="AK190" i="74" s="1"/>
  <c r="AK133" i="69"/>
  <c r="AK133" i="70"/>
  <c r="AL131" i="75"/>
  <c r="AL131" i="74"/>
  <c r="AL131" i="73"/>
  <c r="AN129" i="72"/>
  <c r="AM130" i="72"/>
  <c r="AM132" i="72" s="1"/>
  <c r="AL131" i="70"/>
  <c r="AL131" i="69"/>
  <c r="AO129" i="68"/>
  <c r="AN130" i="68"/>
  <c r="AN132" i="68" s="1"/>
  <c r="AL131" i="67"/>
  <c r="AK135" i="69" l="1"/>
  <c r="AK190" i="69"/>
  <c r="AK135" i="70"/>
  <c r="AK190" i="70"/>
  <c r="AK135" i="73"/>
  <c r="AK190" i="73"/>
  <c r="AK135" i="67"/>
  <c r="AK135" i="75"/>
  <c r="AM133" i="72"/>
  <c r="AM190" i="72" s="1"/>
  <c r="AN133" i="68"/>
  <c r="AN190" i="68" s="1"/>
  <c r="AM129" i="75"/>
  <c r="AL130" i="75"/>
  <c r="AL132" i="75" s="1"/>
  <c r="AM129" i="74"/>
  <c r="AL130" i="74"/>
  <c r="AL132" i="74" s="1"/>
  <c r="AL130" i="73"/>
  <c r="AL132" i="73" s="1"/>
  <c r="AM129" i="73"/>
  <c r="AN131" i="72"/>
  <c r="AL130" i="70"/>
  <c r="AL132" i="70" s="1"/>
  <c r="AM129" i="70"/>
  <c r="AL130" i="69"/>
  <c r="AL132" i="69" s="1"/>
  <c r="AM129" i="69"/>
  <c r="AO131" i="68"/>
  <c r="AL130" i="67"/>
  <c r="AL132" i="67" s="1"/>
  <c r="AM129" i="67"/>
  <c r="AM135" i="72" l="1"/>
  <c r="AN135" i="68"/>
  <c r="AL133" i="75"/>
  <c r="AL190" i="75" s="1"/>
  <c r="AL133" i="67"/>
  <c r="AL190" i="67" s="1"/>
  <c r="AL133" i="69"/>
  <c r="AL133" i="73"/>
  <c r="AL190" i="73" s="1"/>
  <c r="AL133" i="74"/>
  <c r="AL190" i="74" s="1"/>
  <c r="AL133" i="70"/>
  <c r="AM131" i="75"/>
  <c r="AM131" i="74"/>
  <c r="AM131" i="73"/>
  <c r="AO129" i="72"/>
  <c r="AN130" i="72"/>
  <c r="AN132" i="72" s="1"/>
  <c r="AM131" i="70"/>
  <c r="AM131" i="69"/>
  <c r="AO130" i="68"/>
  <c r="AO132" i="68" s="1"/>
  <c r="AP129" i="68"/>
  <c r="AM131" i="67"/>
  <c r="AL135" i="70" l="1"/>
  <c r="AL190" i="70"/>
  <c r="AL135" i="69"/>
  <c r="AL190" i="69"/>
  <c r="AL135" i="67"/>
  <c r="AL135" i="75"/>
  <c r="AL135" i="73"/>
  <c r="AN133" i="72"/>
  <c r="AN190" i="72" s="1"/>
  <c r="AO133" i="68"/>
  <c r="AO190" i="68" s="1"/>
  <c r="AM130" i="75"/>
  <c r="AM132" i="75" s="1"/>
  <c r="AN129" i="75"/>
  <c r="AM130" i="74"/>
  <c r="AM132" i="74" s="1"/>
  <c r="AN129" i="74"/>
  <c r="AN129" i="73"/>
  <c r="AM130" i="73"/>
  <c r="AM132" i="73" s="1"/>
  <c r="AO131" i="72"/>
  <c r="AM130" i="70"/>
  <c r="AM132" i="70" s="1"/>
  <c r="AN129" i="70"/>
  <c r="AN129" i="69"/>
  <c r="AM130" i="69"/>
  <c r="AM132" i="69" s="1"/>
  <c r="AP131" i="68"/>
  <c r="AN129" i="67"/>
  <c r="AM130" i="67"/>
  <c r="AM132" i="67" s="1"/>
  <c r="AN135" i="72" l="1"/>
  <c r="AO135" i="68"/>
  <c r="AM133" i="67"/>
  <c r="AM190" i="67" s="1"/>
  <c r="AM133" i="70"/>
  <c r="AM133" i="75"/>
  <c r="AM190" i="75" s="1"/>
  <c r="AM133" i="69"/>
  <c r="AM190" i="69" s="1"/>
  <c r="AM133" i="74"/>
  <c r="AM190" i="74" s="1"/>
  <c r="AM133" i="73"/>
  <c r="AN131" i="75"/>
  <c r="AN131" i="74"/>
  <c r="AN131" i="73"/>
  <c r="AP129" i="72"/>
  <c r="AO130" i="72"/>
  <c r="AO132" i="72" s="1"/>
  <c r="AN131" i="70"/>
  <c r="AN131" i="69"/>
  <c r="AP130" i="68"/>
  <c r="AP132" i="68" s="1"/>
  <c r="AQ129" i="68"/>
  <c r="AN131" i="67"/>
  <c r="AM135" i="73" l="1"/>
  <c r="AM190" i="73"/>
  <c r="AM135" i="70"/>
  <c r="AM190" i="70"/>
  <c r="AM135" i="67"/>
  <c r="AM135" i="69"/>
  <c r="AM135" i="75"/>
  <c r="AO133" i="72"/>
  <c r="AO190" i="72" s="1"/>
  <c r="AP133" i="68"/>
  <c r="AP190" i="68" s="1"/>
  <c r="AN130" i="75"/>
  <c r="AN132" i="75" s="1"/>
  <c r="AO129" i="75"/>
  <c r="AN130" i="74"/>
  <c r="AN132" i="74" s="1"/>
  <c r="AO129" i="74"/>
  <c r="AN130" i="73"/>
  <c r="AN132" i="73" s="1"/>
  <c r="AO129" i="73"/>
  <c r="AP131" i="72"/>
  <c r="AN130" i="70"/>
  <c r="AN132" i="70" s="1"/>
  <c r="AO129" i="70"/>
  <c r="AN130" i="69"/>
  <c r="AN132" i="69" s="1"/>
  <c r="AO129" i="69"/>
  <c r="AQ131" i="68"/>
  <c r="AN130" i="67"/>
  <c r="AN132" i="67" s="1"/>
  <c r="AO129" i="67"/>
  <c r="AO135" i="72" l="1"/>
  <c r="AN133" i="73"/>
  <c r="AN190" i="73" s="1"/>
  <c r="AN133" i="75"/>
  <c r="AP135" i="68"/>
  <c r="AN133" i="70"/>
  <c r="AN133" i="67"/>
  <c r="AN190" i="67" s="1"/>
  <c r="AN133" i="69"/>
  <c r="AN133" i="74"/>
  <c r="AN190" i="74" s="1"/>
  <c r="AO131" i="75"/>
  <c r="AO131" i="74"/>
  <c r="AO131" i="73"/>
  <c r="AN135" i="73"/>
  <c r="AP130" i="72"/>
  <c r="AP132" i="72" s="1"/>
  <c r="AQ129" i="72"/>
  <c r="AO131" i="70"/>
  <c r="AO131" i="69"/>
  <c r="AR129" i="68"/>
  <c r="AQ130" i="68"/>
  <c r="AQ132" i="68" s="1"/>
  <c r="AO131" i="67"/>
  <c r="AN135" i="70" l="1"/>
  <c r="AN190" i="70"/>
  <c r="AN135" i="75"/>
  <c r="AN190" i="75"/>
  <c r="AN135" i="69"/>
  <c r="AN190" i="69"/>
  <c r="AN135" i="67"/>
  <c r="AQ133" i="68"/>
  <c r="AQ190" i="68" s="1"/>
  <c r="AP133" i="72"/>
  <c r="AP190" i="72" s="1"/>
  <c r="AO130" i="75"/>
  <c r="AO132" i="75" s="1"/>
  <c r="AP129" i="75"/>
  <c r="AO130" i="74"/>
  <c r="AO132" i="74" s="1"/>
  <c r="AP129" i="74"/>
  <c r="AO130" i="73"/>
  <c r="AO132" i="73" s="1"/>
  <c r="AP129" i="73"/>
  <c r="AQ131" i="72"/>
  <c r="AP129" i="70"/>
  <c r="AO130" i="70"/>
  <c r="AO132" i="70" s="1"/>
  <c r="AO130" i="69"/>
  <c r="AO132" i="69" s="1"/>
  <c r="AP129" i="69"/>
  <c r="AR131" i="68"/>
  <c r="AP129" i="67"/>
  <c r="AO130" i="67"/>
  <c r="AO132" i="67" s="1"/>
  <c r="AP135" i="72" l="1"/>
  <c r="AQ135" i="68"/>
  <c r="AO133" i="74"/>
  <c r="AO190" i="74" s="1"/>
  <c r="AO133" i="67"/>
  <c r="AO190" i="67" s="1"/>
  <c r="AO133" i="75"/>
  <c r="AO133" i="73"/>
  <c r="AO190" i="73" s="1"/>
  <c r="AO133" i="69"/>
  <c r="AO133" i="70"/>
  <c r="AO190" i="70" s="1"/>
  <c r="AP131" i="75"/>
  <c r="AP131" i="74"/>
  <c r="AP131" i="73"/>
  <c r="AR129" i="72"/>
  <c r="AQ130" i="72"/>
  <c r="AQ132" i="72" s="1"/>
  <c r="AP131" i="70"/>
  <c r="AP131" i="69"/>
  <c r="AR130" i="68"/>
  <c r="AR132" i="68" s="1"/>
  <c r="AS129" i="68"/>
  <c r="AP131" i="67"/>
  <c r="AO135" i="69" l="1"/>
  <c r="AO190" i="69"/>
  <c r="AO135" i="75"/>
  <c r="AO190" i="75"/>
  <c r="AO135" i="67"/>
  <c r="AO135" i="73"/>
  <c r="AO135" i="70"/>
  <c r="AR133" i="68"/>
  <c r="AR190" i="68" s="1"/>
  <c r="AQ133" i="72"/>
  <c r="AQ190" i="72" s="1"/>
  <c r="AP130" i="75"/>
  <c r="AP132" i="75" s="1"/>
  <c r="AQ129" i="75"/>
  <c r="AP130" i="74"/>
  <c r="AP132" i="74" s="1"/>
  <c r="AQ129" i="74"/>
  <c r="AP130" i="73"/>
  <c r="AP132" i="73" s="1"/>
  <c r="AQ129" i="73"/>
  <c r="AR131" i="72"/>
  <c r="AP130" i="70"/>
  <c r="AP132" i="70" s="1"/>
  <c r="AQ129" i="70"/>
  <c r="AP130" i="69"/>
  <c r="AP132" i="69" s="1"/>
  <c r="AQ129" i="69"/>
  <c r="AS131" i="68"/>
  <c r="AP130" i="67"/>
  <c r="AP132" i="67" s="1"/>
  <c r="AQ129" i="67"/>
  <c r="AR135" i="68" l="1"/>
  <c r="AQ135" i="72"/>
  <c r="AP133" i="75"/>
  <c r="AP190" i="75" s="1"/>
  <c r="AP133" i="73"/>
  <c r="AP190" i="73" s="1"/>
  <c r="AP133" i="67"/>
  <c r="AP190" i="67" s="1"/>
  <c r="AP133" i="69"/>
  <c r="AP133" i="70"/>
  <c r="AP133" i="74"/>
  <c r="AP190" i="74" s="1"/>
  <c r="AQ131" i="75"/>
  <c r="AQ131" i="74"/>
  <c r="AQ131" i="73"/>
  <c r="AR130" i="72"/>
  <c r="AR132" i="72" s="1"/>
  <c r="AS129" i="72"/>
  <c r="AQ131" i="70"/>
  <c r="AQ131" i="69"/>
  <c r="AS130" i="68"/>
  <c r="AS132" i="68" s="1"/>
  <c r="AT129" i="68"/>
  <c r="AQ131" i="67"/>
  <c r="AP135" i="70" l="1"/>
  <c r="AP190" i="70"/>
  <c r="AP135" i="69"/>
  <c r="AP190" i="69"/>
  <c r="AP135" i="67"/>
  <c r="AP135" i="75"/>
  <c r="AS133" i="68"/>
  <c r="AS190" i="68" s="1"/>
  <c r="AP135" i="73"/>
  <c r="AR133" i="72"/>
  <c r="AR190" i="72" s="1"/>
  <c r="AQ130" i="75"/>
  <c r="AQ132" i="75" s="1"/>
  <c r="AR129" i="75"/>
  <c r="AQ130" i="74"/>
  <c r="AQ132" i="74" s="1"/>
  <c r="AR129" i="74"/>
  <c r="AQ130" i="73"/>
  <c r="AQ132" i="73" s="1"/>
  <c r="AR129" i="73"/>
  <c r="AS131" i="72"/>
  <c r="AR129" i="70"/>
  <c r="AQ130" i="70"/>
  <c r="AQ132" i="70" s="1"/>
  <c r="AQ130" i="69"/>
  <c r="AQ132" i="69" s="1"/>
  <c r="AR129" i="69"/>
  <c r="AT131" i="68"/>
  <c r="AQ130" i="67"/>
  <c r="AQ132" i="67" s="1"/>
  <c r="AR129" i="67"/>
  <c r="AS135" i="68" l="1"/>
  <c r="AR135" i="72"/>
  <c r="AQ133" i="67"/>
  <c r="AQ190" i="67" s="1"/>
  <c r="AQ133" i="69"/>
  <c r="AQ133" i="75"/>
  <c r="AQ190" i="75" s="1"/>
  <c r="AQ133" i="73"/>
  <c r="AQ190" i="73" s="1"/>
  <c r="AQ133" i="74"/>
  <c r="AQ190" i="74" s="1"/>
  <c r="AQ133" i="70"/>
  <c r="AR131" i="75"/>
  <c r="AR131" i="74"/>
  <c r="AR131" i="73"/>
  <c r="AS130" i="72"/>
  <c r="AS132" i="72" s="1"/>
  <c r="AT129" i="72"/>
  <c r="AR131" i="70"/>
  <c r="AR131" i="69"/>
  <c r="AT130" i="68"/>
  <c r="AT132" i="68" s="1"/>
  <c r="AU129" i="68"/>
  <c r="AR131" i="67"/>
  <c r="AQ135" i="69" l="1"/>
  <c r="AQ190" i="69"/>
  <c r="AQ135" i="70"/>
  <c r="AQ190" i="70"/>
  <c r="AQ135" i="75"/>
  <c r="AQ135" i="73"/>
  <c r="AQ135" i="67"/>
  <c r="AT133" i="68"/>
  <c r="AT190" i="68" s="1"/>
  <c r="AS133" i="72"/>
  <c r="AS190" i="72" s="1"/>
  <c r="AR130" i="75"/>
  <c r="AR132" i="75" s="1"/>
  <c r="AS129" i="75"/>
  <c r="AR130" i="74"/>
  <c r="AR132" i="74" s="1"/>
  <c r="AS129" i="74"/>
  <c r="AR130" i="73"/>
  <c r="AR132" i="73" s="1"/>
  <c r="AS129" i="73"/>
  <c r="AT131" i="72"/>
  <c r="AR130" i="70"/>
  <c r="AR132" i="70" s="1"/>
  <c r="AS129" i="70"/>
  <c r="AR130" i="69"/>
  <c r="AR132" i="69" s="1"/>
  <c r="AS129" i="69"/>
  <c r="AU131" i="68"/>
  <c r="AR130" i="67"/>
  <c r="AR132" i="67" s="1"/>
  <c r="AS129" i="67"/>
  <c r="AT135" i="68" l="1"/>
  <c r="AR133" i="74"/>
  <c r="AR190" i="74" s="1"/>
  <c r="AR133" i="70"/>
  <c r="AR190" i="70" s="1"/>
  <c r="AR133" i="75"/>
  <c r="AS135" i="72"/>
  <c r="AR133" i="67"/>
  <c r="AR190" i="67" s="1"/>
  <c r="AR133" i="69"/>
  <c r="AR190" i="69" s="1"/>
  <c r="AR133" i="73"/>
  <c r="AS131" i="75"/>
  <c r="AS131" i="74"/>
  <c r="AS131" i="73"/>
  <c r="AT130" i="72"/>
  <c r="AT132" i="72" s="1"/>
  <c r="AU129" i="72"/>
  <c r="AS131" i="70"/>
  <c r="AS131" i="69"/>
  <c r="AU130" i="68"/>
  <c r="AU132" i="68" s="1"/>
  <c r="AV129" i="68"/>
  <c r="AS131" i="67"/>
  <c r="AR135" i="73" l="1"/>
  <c r="AR190" i="73"/>
  <c r="AR135" i="75"/>
  <c r="AR190" i="75"/>
  <c r="AR135" i="67"/>
  <c r="AR135" i="70"/>
  <c r="AR135" i="69"/>
  <c r="AT133" i="72"/>
  <c r="AT190" i="72" s="1"/>
  <c r="AU133" i="68"/>
  <c r="AU190" i="68" s="1"/>
  <c r="AT129" i="75"/>
  <c r="AS130" i="75"/>
  <c r="AS132" i="75" s="1"/>
  <c r="AT129" i="74"/>
  <c r="AS130" i="74"/>
  <c r="AS132" i="74" s="1"/>
  <c r="AS130" i="73"/>
  <c r="AS132" i="73" s="1"/>
  <c r="AT129" i="73"/>
  <c r="AU131" i="72"/>
  <c r="AS130" i="70"/>
  <c r="AS132" i="70" s="1"/>
  <c r="AT129" i="70"/>
  <c r="AT129" i="69"/>
  <c r="AS130" i="69"/>
  <c r="AS132" i="69" s="1"/>
  <c r="AV131" i="68"/>
  <c r="AS130" i="67"/>
  <c r="AS132" i="67" s="1"/>
  <c r="AT129" i="67"/>
  <c r="AT135" i="72" l="1"/>
  <c r="AU135" i="68"/>
  <c r="AS133" i="75"/>
  <c r="AS190" i="75" s="1"/>
  <c r="AS133" i="69"/>
  <c r="AS190" i="69" s="1"/>
  <c r="AS133" i="73"/>
  <c r="AS133" i="67"/>
  <c r="AS190" i="67" s="1"/>
  <c r="AS133" i="74"/>
  <c r="AS190" i="74" s="1"/>
  <c r="AS133" i="70"/>
  <c r="AT131" i="75"/>
  <c r="AT131" i="74"/>
  <c r="AT131" i="73"/>
  <c r="AV129" i="72"/>
  <c r="AU130" i="72"/>
  <c r="AU132" i="72" s="1"/>
  <c r="AT131" i="70"/>
  <c r="AT131" i="69"/>
  <c r="AW129" i="68"/>
  <c r="AV130" i="68"/>
  <c r="AV132" i="68" s="1"/>
  <c r="AT131" i="67"/>
  <c r="AS135" i="73" l="1"/>
  <c r="AS190" i="73"/>
  <c r="AS135" i="70"/>
  <c r="AS190" i="70"/>
  <c r="AS135" i="75"/>
  <c r="AS135" i="69"/>
  <c r="AS135" i="67"/>
  <c r="AV133" i="68"/>
  <c r="AV190" i="68" s="1"/>
  <c r="AU133" i="72"/>
  <c r="AT130" i="75"/>
  <c r="AT132" i="75" s="1"/>
  <c r="AU129" i="75"/>
  <c r="AU129" i="74"/>
  <c r="AT130" i="74"/>
  <c r="AT132" i="74" s="1"/>
  <c r="AT130" i="73"/>
  <c r="AT132" i="73" s="1"/>
  <c r="AU129" i="73"/>
  <c r="AV131" i="72"/>
  <c r="AT130" i="70"/>
  <c r="AT132" i="70" s="1"/>
  <c r="AU129" i="70"/>
  <c r="AT130" i="69"/>
  <c r="AT132" i="69" s="1"/>
  <c r="AU129" i="69"/>
  <c r="AW131" i="68"/>
  <c r="AT130" i="67"/>
  <c r="AT132" i="67" s="1"/>
  <c r="AU129" i="67"/>
  <c r="AU135" i="72" l="1"/>
  <c r="AU190" i="72"/>
  <c r="AV135" i="68"/>
  <c r="AT133" i="75"/>
  <c r="AT190" i="75" s="1"/>
  <c r="AT133" i="67"/>
  <c r="AT190" i="67" s="1"/>
  <c r="AT133" i="69"/>
  <c r="AT190" i="69" s="1"/>
  <c r="AT133" i="73"/>
  <c r="AT190" i="73" s="1"/>
  <c r="AT133" i="74"/>
  <c r="AT190" i="74" s="1"/>
  <c r="AT133" i="70"/>
  <c r="AU131" i="75"/>
  <c r="AU131" i="74"/>
  <c r="AU131" i="73"/>
  <c r="AV130" i="72"/>
  <c r="AV132" i="72" s="1"/>
  <c r="AW129" i="72"/>
  <c r="AU131" i="70"/>
  <c r="AU131" i="69"/>
  <c r="AW130" i="68"/>
  <c r="AW132" i="68" s="1"/>
  <c r="AX129" i="68"/>
  <c r="AU131" i="67"/>
  <c r="AT135" i="67" l="1"/>
  <c r="AT135" i="70"/>
  <c r="AT190" i="70"/>
  <c r="AT135" i="75"/>
  <c r="AT135" i="69"/>
  <c r="AT135" i="73"/>
  <c r="AW133" i="68"/>
  <c r="AW190" i="68" s="1"/>
  <c r="AV133" i="72"/>
  <c r="AV190" i="72" s="1"/>
  <c r="AU130" i="75"/>
  <c r="AU132" i="75" s="1"/>
  <c r="AV129" i="75"/>
  <c r="AU130" i="74"/>
  <c r="AU132" i="74" s="1"/>
  <c r="AV129" i="74"/>
  <c r="AV129" i="73"/>
  <c r="AU130" i="73"/>
  <c r="AU132" i="73" s="1"/>
  <c r="AW131" i="72"/>
  <c r="AU130" i="70"/>
  <c r="AU132" i="70" s="1"/>
  <c r="AV129" i="70"/>
  <c r="AV129" i="69"/>
  <c r="AU130" i="69"/>
  <c r="AU132" i="69" s="1"/>
  <c r="AX131" i="68"/>
  <c r="AV129" i="67"/>
  <c r="AU130" i="67"/>
  <c r="AU132" i="67" s="1"/>
  <c r="AW135" i="68" l="1"/>
  <c r="AU133" i="74"/>
  <c r="AU190" i="74" s="1"/>
  <c r="AU133" i="75"/>
  <c r="AU133" i="67"/>
  <c r="AU190" i="67" s="1"/>
  <c r="AV135" i="72"/>
  <c r="AU133" i="70"/>
  <c r="AU190" i="70" s="1"/>
  <c r="AU133" i="69"/>
  <c r="AU190" i="69" s="1"/>
  <c r="AU133" i="73"/>
  <c r="AU190" i="73" s="1"/>
  <c r="AV131" i="75"/>
  <c r="AV131" i="74"/>
  <c r="AV131" i="73"/>
  <c r="AW130" i="72"/>
  <c r="AW132" i="72" s="1"/>
  <c r="AX129" i="72"/>
  <c r="AV131" i="70"/>
  <c r="AV131" i="69"/>
  <c r="AX130" i="68"/>
  <c r="AX132" i="68" s="1"/>
  <c r="AY129" i="68"/>
  <c r="AV131" i="67"/>
  <c r="AU135" i="75" l="1"/>
  <c r="AU190" i="75"/>
  <c r="AU135" i="67"/>
  <c r="AX133" i="68"/>
  <c r="AX190" i="68" s="1"/>
  <c r="AU135" i="73"/>
  <c r="AW133" i="72"/>
  <c r="AW190" i="72" s="1"/>
  <c r="AU135" i="69"/>
  <c r="AU135" i="70"/>
  <c r="AV130" i="75"/>
  <c r="AV132" i="75" s="1"/>
  <c r="AW129" i="75"/>
  <c r="AV130" i="74"/>
  <c r="AV132" i="74" s="1"/>
  <c r="AW129" i="74"/>
  <c r="AV130" i="73"/>
  <c r="AV132" i="73" s="1"/>
  <c r="AW129" i="73"/>
  <c r="AX131" i="72"/>
  <c r="AV130" i="70"/>
  <c r="AV132" i="70" s="1"/>
  <c r="AW129" i="70"/>
  <c r="AV130" i="69"/>
  <c r="AV132" i="69" s="1"/>
  <c r="AW129" i="69"/>
  <c r="AY131" i="68"/>
  <c r="AV130" i="67"/>
  <c r="AV132" i="67" s="1"/>
  <c r="AW129" i="67"/>
  <c r="AX135" i="68" l="1"/>
  <c r="AW135" i="72"/>
  <c r="AV133" i="73"/>
  <c r="AV190" i="73" s="1"/>
  <c r="AV133" i="70"/>
  <c r="AV133" i="74"/>
  <c r="AV190" i="74" s="1"/>
  <c r="AV133" i="69"/>
  <c r="AV133" i="67"/>
  <c r="AV190" i="67" s="1"/>
  <c r="AV133" i="75"/>
  <c r="AV190" i="75" s="1"/>
  <c r="AW131" i="75"/>
  <c r="AW131" i="74"/>
  <c r="AW131" i="73"/>
  <c r="AX130" i="72"/>
  <c r="AX132" i="72" s="1"/>
  <c r="AY129" i="72"/>
  <c r="AW131" i="70"/>
  <c r="AW131" i="69"/>
  <c r="AZ129" i="68"/>
  <c r="AY130" i="68"/>
  <c r="AY132" i="68" s="1"/>
  <c r="AW131" i="67"/>
  <c r="AV135" i="69" l="1"/>
  <c r="AV190" i="69"/>
  <c r="AV135" i="70"/>
  <c r="AV190" i="70"/>
  <c r="AV135" i="73"/>
  <c r="AV135" i="67"/>
  <c r="AV135" i="75"/>
  <c r="AY133" i="68"/>
  <c r="AY190" i="68" s="1"/>
  <c r="AX133" i="72"/>
  <c r="AX190" i="72" s="1"/>
  <c r="AW130" i="75"/>
  <c r="AW132" i="75" s="1"/>
  <c r="AX129" i="75"/>
  <c r="AW130" i="74"/>
  <c r="AW132" i="74" s="1"/>
  <c r="AX129" i="74"/>
  <c r="AW130" i="73"/>
  <c r="AW132" i="73" s="1"/>
  <c r="AX129" i="73"/>
  <c r="AY131" i="72"/>
  <c r="AX129" i="70"/>
  <c r="AW130" i="70"/>
  <c r="AW132" i="70" s="1"/>
  <c r="AW130" i="69"/>
  <c r="AW132" i="69" s="1"/>
  <c r="AX129" i="69"/>
  <c r="AZ131" i="68"/>
  <c r="AX129" i="67"/>
  <c r="AW130" i="67"/>
  <c r="AW132" i="67" s="1"/>
  <c r="AY135" i="68" l="1"/>
  <c r="AX135" i="72"/>
  <c r="AW133" i="75"/>
  <c r="AW190" i="75" s="1"/>
  <c r="AW133" i="67"/>
  <c r="AW190" i="67" s="1"/>
  <c r="AW133" i="73"/>
  <c r="AW133" i="69"/>
  <c r="AW190" i="69" s="1"/>
  <c r="AW133" i="70"/>
  <c r="AW133" i="74"/>
  <c r="AW190" i="74" s="1"/>
  <c r="AX131" i="75"/>
  <c r="AX131" i="74"/>
  <c r="AX131" i="73"/>
  <c r="AY130" i="72"/>
  <c r="AY132" i="72" s="1"/>
  <c r="AZ129" i="72"/>
  <c r="AX131" i="70"/>
  <c r="AX131" i="69"/>
  <c r="AZ130" i="68"/>
  <c r="AZ132" i="68" s="1"/>
  <c r="BA129" i="68"/>
  <c r="AX131" i="67"/>
  <c r="AW135" i="70" l="1"/>
  <c r="AW190" i="70"/>
  <c r="AW135" i="73"/>
  <c r="AW190" i="73"/>
  <c r="AW135" i="67"/>
  <c r="AW135" i="75"/>
  <c r="AW135" i="69"/>
  <c r="AZ133" i="68"/>
  <c r="AZ190" i="68" s="1"/>
  <c r="AY133" i="72"/>
  <c r="AY190" i="72" s="1"/>
  <c r="AX130" i="75"/>
  <c r="AX132" i="75" s="1"/>
  <c r="AY129" i="75"/>
  <c r="AX130" i="74"/>
  <c r="AX132" i="74" s="1"/>
  <c r="AY129" i="74"/>
  <c r="AX130" i="73"/>
  <c r="AX132" i="73" s="1"/>
  <c r="AY129" i="73"/>
  <c r="AZ131" i="72"/>
  <c r="AX130" i="70"/>
  <c r="AX132" i="70" s="1"/>
  <c r="AY129" i="70"/>
  <c r="AX130" i="69"/>
  <c r="AX132" i="69" s="1"/>
  <c r="AY129" i="69"/>
  <c r="BA131" i="68"/>
  <c r="AX130" i="67"/>
  <c r="AX132" i="67" s="1"/>
  <c r="AY129" i="67"/>
  <c r="AY135" i="72" l="1"/>
  <c r="AZ135" i="68"/>
  <c r="AX133" i="67"/>
  <c r="AX190" i="67" s="1"/>
  <c r="AX133" i="75"/>
  <c r="AX190" i="75" s="1"/>
  <c r="AX133" i="69"/>
  <c r="AX190" i="69" s="1"/>
  <c r="AX133" i="73"/>
  <c r="AX190" i="73" s="1"/>
  <c r="AX133" i="70"/>
  <c r="AX133" i="74"/>
  <c r="AX190" i="74" s="1"/>
  <c r="AY131" i="75"/>
  <c r="AY131" i="74"/>
  <c r="AY131" i="73"/>
  <c r="AZ130" i="72"/>
  <c r="AZ132" i="72" s="1"/>
  <c r="BA129" i="72"/>
  <c r="AY131" i="70"/>
  <c r="AY131" i="69"/>
  <c r="BA130" i="68"/>
  <c r="BA132" i="68" s="1"/>
  <c r="BB129" i="68"/>
  <c r="AY131" i="67"/>
  <c r="AX135" i="70" l="1"/>
  <c r="AX190" i="70"/>
  <c r="AX135" i="67"/>
  <c r="AX135" i="69"/>
  <c r="AX135" i="75"/>
  <c r="AX135" i="73"/>
  <c r="AZ133" i="72"/>
  <c r="AZ190" i="72" s="1"/>
  <c r="BA133" i="68"/>
  <c r="BA190" i="68" s="1"/>
  <c r="AY130" i="75"/>
  <c r="AY132" i="75" s="1"/>
  <c r="AZ129" i="75"/>
  <c r="AY130" i="74"/>
  <c r="AY132" i="74" s="1"/>
  <c r="AZ129" i="74"/>
  <c r="AY130" i="73"/>
  <c r="AY132" i="73" s="1"/>
  <c r="AZ129" i="73"/>
  <c r="BA131" i="72"/>
  <c r="AZ129" i="70"/>
  <c r="AY130" i="70"/>
  <c r="AY132" i="70" s="1"/>
  <c r="AY130" i="69"/>
  <c r="AY132" i="69" s="1"/>
  <c r="AZ129" i="69"/>
  <c r="BB131" i="68"/>
  <c r="BB130" i="68" s="1"/>
  <c r="BB132" i="68" s="1"/>
  <c r="AY130" i="67"/>
  <c r="AY132" i="67" s="1"/>
  <c r="AZ129" i="67"/>
  <c r="BA135" i="68" l="1"/>
  <c r="AZ135" i="72"/>
  <c r="AY133" i="67"/>
  <c r="AY190" i="67" s="1"/>
  <c r="AY133" i="75"/>
  <c r="BB133" i="68"/>
  <c r="BB190" i="68" s="1"/>
  <c r="AY133" i="73"/>
  <c r="AY190" i="73" s="1"/>
  <c r="AY133" i="74"/>
  <c r="AY190" i="74" s="1"/>
  <c r="AY133" i="69"/>
  <c r="AY190" i="69" s="1"/>
  <c r="AY133" i="70"/>
  <c r="AZ131" i="75"/>
  <c r="AZ131" i="74"/>
  <c r="AZ131" i="73"/>
  <c r="BA130" i="72"/>
  <c r="BA132" i="72" s="1"/>
  <c r="BB129" i="72"/>
  <c r="AZ131" i="70"/>
  <c r="AZ131" i="69"/>
  <c r="AZ131" i="67"/>
  <c r="AY135" i="70" l="1"/>
  <c r="AY190" i="70"/>
  <c r="AY135" i="75"/>
  <c r="AY190" i="75"/>
  <c r="AY135" i="67"/>
  <c r="AY135" i="73"/>
  <c r="BB135" i="68"/>
  <c r="BA133" i="72"/>
  <c r="BA190" i="72" s="1"/>
  <c r="AY135" i="69"/>
  <c r="AZ130" i="75"/>
  <c r="AZ132" i="75" s="1"/>
  <c r="BA129" i="75"/>
  <c r="AZ130" i="74"/>
  <c r="AZ132" i="74" s="1"/>
  <c r="BA129" i="74"/>
  <c r="AZ130" i="73"/>
  <c r="AZ132" i="73" s="1"/>
  <c r="BA129" i="73"/>
  <c r="BB131" i="72"/>
  <c r="BB130" i="72" s="1"/>
  <c r="BB132" i="72" s="1"/>
  <c r="AZ130" i="70"/>
  <c r="AZ132" i="70" s="1"/>
  <c r="BA129" i="70"/>
  <c r="AZ130" i="69"/>
  <c r="AZ132" i="69" s="1"/>
  <c r="BA129" i="69"/>
  <c r="AZ130" i="67"/>
  <c r="AZ132" i="67" s="1"/>
  <c r="BA129" i="67"/>
  <c r="BA135" i="72" l="1"/>
  <c r="AZ133" i="75"/>
  <c r="AZ190" i="75" s="1"/>
  <c r="AZ133" i="67"/>
  <c r="AZ190" i="67" s="1"/>
  <c r="BB133" i="72"/>
  <c r="BB190" i="72" s="1"/>
  <c r="AZ133" i="69"/>
  <c r="AZ190" i="69" s="1"/>
  <c r="AZ133" i="73"/>
  <c r="AZ190" i="73" s="1"/>
  <c r="AZ133" i="70"/>
  <c r="AZ133" i="74"/>
  <c r="AZ190" i="74" s="1"/>
  <c r="BA131" i="75"/>
  <c r="BA131" i="74"/>
  <c r="BA131" i="73"/>
  <c r="BA131" i="70"/>
  <c r="BA131" i="69"/>
  <c r="BA131" i="67"/>
  <c r="AZ135" i="70" l="1"/>
  <c r="AZ190" i="70"/>
  <c r="BB135" i="72"/>
  <c r="AZ135" i="75"/>
  <c r="AZ135" i="67"/>
  <c r="AZ135" i="73"/>
  <c r="AZ135" i="69"/>
  <c r="BB129" i="75"/>
  <c r="BA130" i="75"/>
  <c r="BA132" i="75" s="1"/>
  <c r="BB129" i="74"/>
  <c r="BA130" i="74"/>
  <c r="BA132" i="74" s="1"/>
  <c r="BA130" i="73"/>
  <c r="BA132" i="73" s="1"/>
  <c r="BB129" i="73"/>
  <c r="BA130" i="70"/>
  <c r="BA132" i="70" s="1"/>
  <c r="BB129" i="70"/>
  <c r="BB129" i="69"/>
  <c r="BA130" i="69"/>
  <c r="BA132" i="69" s="1"/>
  <c r="BA130" i="67"/>
  <c r="BA132" i="67" s="1"/>
  <c r="BB129" i="67"/>
  <c r="BA133" i="67" l="1"/>
  <c r="BA190" i="67" s="1"/>
  <c r="BA133" i="69"/>
  <c r="BA133" i="74"/>
  <c r="BA190" i="74" s="1"/>
  <c r="BA133" i="73"/>
  <c r="BA133" i="75"/>
  <c r="BA190" i="75" s="1"/>
  <c r="BA133" i="70"/>
  <c r="BB131" i="75"/>
  <c r="BB130" i="75" s="1"/>
  <c r="BB132" i="75" s="1"/>
  <c r="BB131" i="74"/>
  <c r="BB130" i="74" s="1"/>
  <c r="BB132" i="74" s="1"/>
  <c r="BB131" i="73"/>
  <c r="BB130" i="73" s="1"/>
  <c r="BB132" i="73" s="1"/>
  <c r="BB131" i="70"/>
  <c r="BB130" i="70" s="1"/>
  <c r="BB132" i="70" s="1"/>
  <c r="BB131" i="69"/>
  <c r="BB130" i="69" s="1"/>
  <c r="BB132" i="69" s="1"/>
  <c r="BB131" i="67"/>
  <c r="BB130" i="67" s="1"/>
  <c r="BB132" i="67" s="1"/>
  <c r="BA135" i="75" l="1"/>
  <c r="BA135" i="70"/>
  <c r="BA190" i="70"/>
  <c r="BA135" i="73"/>
  <c r="BA190" i="73"/>
  <c r="BA135" i="69"/>
  <c r="BA190" i="69"/>
  <c r="BA135" i="67"/>
  <c r="BB133" i="74"/>
  <c r="BB190" i="74" s="1"/>
  <c r="BB133" i="67"/>
  <c r="BB133" i="75"/>
  <c r="BB190" i="75" s="1"/>
  <c r="BB133" i="73"/>
  <c r="BB133" i="69"/>
  <c r="BB133" i="70"/>
  <c r="BB135" i="73" l="1"/>
  <c r="BB190" i="73"/>
  <c r="BB135" i="69"/>
  <c r="BB190" i="69"/>
  <c r="BB135" i="67"/>
  <c r="BB190" i="67"/>
  <c r="BB135" i="70"/>
  <c r="BB190" i="70"/>
  <c r="BB135" i="75"/>
  <c r="BF40" i="81"/>
  <c r="BF39" i="81" s="1"/>
  <c r="BG40" i="81"/>
  <c r="BH40" i="81"/>
  <c r="BH39" i="81" s="1"/>
  <c r="AJ45" i="81"/>
  <c r="AJ43" i="81"/>
  <c r="AK43" i="81" s="1"/>
  <c r="AL43" i="81" s="1"/>
  <c r="BG39" i="81" l="1"/>
  <c r="AK45" i="81"/>
  <c r="AL45" i="81" s="1"/>
  <c r="AM45" i="81" s="1"/>
  <c r="AM43" i="81"/>
  <c r="AN43" i="81" l="1"/>
  <c r="AN45" i="81"/>
  <c r="AO43" i="81" l="1"/>
  <c r="AO45" i="81"/>
  <c r="AP43" i="81" l="1"/>
  <c r="AP45" i="81"/>
  <c r="AQ43" i="81" l="1"/>
  <c r="AQ45" i="81"/>
  <c r="AR43" i="81" l="1"/>
  <c r="AR45" i="81"/>
  <c r="AS43" i="81" l="1"/>
  <c r="AS45" i="81"/>
  <c r="AT43" i="81" l="1"/>
  <c r="AT45" i="81"/>
  <c r="AU43" i="81" l="1"/>
  <c r="AU45" i="81"/>
  <c r="AV43" i="81" l="1"/>
  <c r="AV45" i="81"/>
  <c r="AW43" i="81" l="1"/>
  <c r="AW45" i="81"/>
  <c r="AX43" i="81" l="1"/>
  <c r="AX45" i="81"/>
  <c r="AY43" i="81" l="1"/>
  <c r="AY45" i="81"/>
  <c r="AZ43" i="81" l="1"/>
  <c r="AZ45" i="81"/>
  <c r="BA43" i="81" l="1"/>
  <c r="BA45" i="81"/>
  <c r="BB43" i="81" l="1"/>
  <c r="BB45" i="81"/>
  <c r="BC43" i="81" l="1"/>
  <c r="BC45" i="81"/>
  <c r="BD43" i="81" l="1"/>
  <c r="BD45" i="81"/>
  <c r="BE43" i="81" l="1"/>
  <c r="BE45" i="81"/>
  <c r="BF43" i="81" l="1"/>
  <c r="BF45" i="81"/>
  <c r="BG43" i="81" l="1"/>
  <c r="BF44" i="81"/>
  <c r="BG45" i="81"/>
  <c r="AY172" i="74" l="1"/>
  <c r="AY194" i="74" s="1"/>
  <c r="AY172" i="73"/>
  <c r="AY194" i="73" s="1"/>
  <c r="AY172" i="71"/>
  <c r="AY194" i="71" s="1"/>
  <c r="AY172" i="69"/>
  <c r="AY194" i="69" s="1"/>
  <c r="AY172" i="67"/>
  <c r="AY194" i="67" s="1"/>
  <c r="AY172" i="88"/>
  <c r="AY194" i="88" s="1"/>
  <c r="AY172" i="75"/>
  <c r="AY194" i="75" s="1"/>
  <c r="AY172" i="72"/>
  <c r="AY194" i="72" s="1"/>
  <c r="AY172" i="70"/>
  <c r="AY194" i="70" s="1"/>
  <c r="AY172" i="68"/>
  <c r="AY194" i="68" s="1"/>
  <c r="AY172" i="63"/>
  <c r="BH43" i="81"/>
  <c r="BG44" i="81"/>
  <c r="BH45" i="81"/>
  <c r="BI45" i="81" s="1"/>
  <c r="BI46" i="81" s="1"/>
  <c r="BH44" i="81" l="1"/>
  <c r="BI43" i="81"/>
  <c r="BI44" i="81" s="1"/>
  <c r="AZ172" i="74"/>
  <c r="AZ194" i="74" s="1"/>
  <c r="AZ172" i="73"/>
  <c r="AZ194" i="73" s="1"/>
  <c r="AZ172" i="71"/>
  <c r="AZ194" i="71" s="1"/>
  <c r="AZ172" i="69"/>
  <c r="AZ194" i="69" s="1"/>
  <c r="AZ172" i="68"/>
  <c r="AZ194" i="68" s="1"/>
  <c r="AZ172" i="88"/>
  <c r="AZ194" i="88" s="1"/>
  <c r="AZ172" i="70"/>
  <c r="AZ194" i="70" s="1"/>
  <c r="AZ172" i="75"/>
  <c r="AZ194" i="75" s="1"/>
  <c r="AZ172" i="72"/>
  <c r="AZ194" i="72" s="1"/>
  <c r="AZ172" i="67"/>
  <c r="AZ194" i="67" s="1"/>
  <c r="AZ172" i="63"/>
  <c r="BB176" i="74"/>
  <c r="BB176" i="73"/>
  <c r="BB176" i="67"/>
  <c r="BB195" i="67" s="1"/>
  <c r="BB176" i="68"/>
  <c r="BB195" i="68" s="1"/>
  <c r="BB176" i="71"/>
  <c r="BB176" i="70"/>
  <c r="BB176" i="88"/>
  <c r="BB195" i="88" s="1"/>
  <c r="BB176" i="69"/>
  <c r="BB176" i="72"/>
  <c r="BB176" i="75"/>
  <c r="BB176" i="63"/>
  <c r="BB71" i="63"/>
  <c r="BA71" i="63"/>
  <c r="AZ71" i="63"/>
  <c r="AY71" i="63"/>
  <c r="AX71" i="63"/>
  <c r="AW71" i="63"/>
  <c r="AV71" i="63"/>
  <c r="AU71" i="63"/>
  <c r="AT71" i="63"/>
  <c r="AS71" i="63"/>
  <c r="AR71" i="63"/>
  <c r="AQ71" i="63"/>
  <c r="AP71" i="63"/>
  <c r="AO71" i="63"/>
  <c r="AN71" i="63"/>
  <c r="AM71" i="63"/>
  <c r="AL71" i="63"/>
  <c r="AK71" i="63"/>
  <c r="AJ71" i="63"/>
  <c r="AI71" i="63"/>
  <c r="AH71" i="63"/>
  <c r="AG71" i="63"/>
  <c r="AF71" i="63"/>
  <c r="AE71" i="63"/>
  <c r="AD71" i="63"/>
  <c r="AC71" i="63"/>
  <c r="AB71" i="63"/>
  <c r="AA71" i="63"/>
  <c r="Z71" i="63"/>
  <c r="Y71" i="63"/>
  <c r="X71" i="63"/>
  <c r="W71" i="63"/>
  <c r="V71" i="63"/>
  <c r="U71" i="63"/>
  <c r="T71" i="63"/>
  <c r="S71" i="63"/>
  <c r="R71" i="63"/>
  <c r="Q71" i="63"/>
  <c r="P71" i="63"/>
  <c r="O71" i="63"/>
  <c r="N71" i="63"/>
  <c r="M71" i="63"/>
  <c r="L71" i="63"/>
  <c r="K71" i="63"/>
  <c r="J71" i="63"/>
  <c r="I71" i="63"/>
  <c r="H71" i="63"/>
  <c r="G71" i="63"/>
  <c r="F71" i="63"/>
  <c r="BB64" i="63"/>
  <c r="BA64" i="63"/>
  <c r="AZ64" i="63"/>
  <c r="AY64" i="63"/>
  <c r="AX64" i="63"/>
  <c r="AW64" i="63"/>
  <c r="AV64" i="63"/>
  <c r="AU64" i="63"/>
  <c r="AT64" i="63"/>
  <c r="AS64" i="63"/>
  <c r="AR64" i="63"/>
  <c r="AQ64" i="63"/>
  <c r="AP64" i="63"/>
  <c r="AO64" i="63"/>
  <c r="AN64" i="63"/>
  <c r="AM64" i="63"/>
  <c r="AL64" i="63"/>
  <c r="AK64" i="63"/>
  <c r="AJ64" i="63"/>
  <c r="AI64" i="63"/>
  <c r="AH64" i="63"/>
  <c r="AG64" i="63"/>
  <c r="AF64" i="63"/>
  <c r="AE64" i="63"/>
  <c r="AD64" i="63"/>
  <c r="AC64" i="63"/>
  <c r="AB64" i="63"/>
  <c r="AA64" i="63"/>
  <c r="Z64" i="63"/>
  <c r="Y64" i="63"/>
  <c r="X64" i="63"/>
  <c r="W64" i="63"/>
  <c r="V64" i="63"/>
  <c r="U64" i="63"/>
  <c r="T64" i="63"/>
  <c r="S64" i="63"/>
  <c r="R64" i="63"/>
  <c r="Q64" i="63"/>
  <c r="P64" i="63"/>
  <c r="O64" i="63"/>
  <c r="N64" i="63"/>
  <c r="M64" i="63"/>
  <c r="L64" i="63"/>
  <c r="K64" i="63"/>
  <c r="J64" i="63"/>
  <c r="I64" i="63"/>
  <c r="H64" i="63"/>
  <c r="G64" i="63"/>
  <c r="F64" i="63"/>
  <c r="E128" i="63"/>
  <c r="AA81" i="63"/>
  <c r="Z81" i="63"/>
  <c r="Y81" i="63"/>
  <c r="X81" i="63"/>
  <c r="W81" i="63"/>
  <c r="V81" i="63"/>
  <c r="U81" i="63"/>
  <c r="T81" i="63"/>
  <c r="S81" i="63"/>
  <c r="R81" i="63"/>
  <c r="Q81" i="63"/>
  <c r="P81" i="63"/>
  <c r="O81" i="63"/>
  <c r="N81" i="63"/>
  <c r="M81" i="63"/>
  <c r="L81" i="63"/>
  <c r="K81" i="63"/>
  <c r="J81" i="63"/>
  <c r="I81" i="63"/>
  <c r="H81" i="63"/>
  <c r="G81" i="63"/>
  <c r="F81" i="63"/>
  <c r="E81" i="63"/>
  <c r="BB82" i="63"/>
  <c r="BB83" i="63" s="1"/>
  <c r="AY82" i="63"/>
  <c r="AY83" i="63" s="1"/>
  <c r="BB172" i="74" l="1"/>
  <c r="BB194" i="74" s="1"/>
  <c r="BB172" i="88"/>
  <c r="BB194" i="88" s="1"/>
  <c r="BB172" i="75"/>
  <c r="BB194" i="75" s="1"/>
  <c r="BB172" i="72"/>
  <c r="BB194" i="72" s="1"/>
  <c r="BB172" i="70"/>
  <c r="BB194" i="70" s="1"/>
  <c r="BB172" i="68"/>
  <c r="BB194" i="68" s="1"/>
  <c r="BB172" i="69"/>
  <c r="BB194" i="69" s="1"/>
  <c r="BB172" i="67"/>
  <c r="BB194" i="67" s="1"/>
  <c r="BB172" i="73"/>
  <c r="BB194" i="73" s="1"/>
  <c r="BB172" i="71"/>
  <c r="BB194" i="71" s="1"/>
  <c r="BB172" i="63"/>
  <c r="BA172" i="74"/>
  <c r="BA194" i="74" s="1"/>
  <c r="BA172" i="88"/>
  <c r="BA194" i="88" s="1"/>
  <c r="BA172" i="75"/>
  <c r="BA194" i="75" s="1"/>
  <c r="BA172" i="72"/>
  <c r="BA194" i="72" s="1"/>
  <c r="BA172" i="70"/>
  <c r="BA194" i="70" s="1"/>
  <c r="BA172" i="68"/>
  <c r="BA194" i="68" s="1"/>
  <c r="BA172" i="67"/>
  <c r="BA194" i="67" s="1"/>
  <c r="BA172" i="69"/>
  <c r="BA194" i="69" s="1"/>
  <c r="BA172" i="73"/>
  <c r="BA194" i="73" s="1"/>
  <c r="BA172" i="71"/>
  <c r="BA194" i="71" s="1"/>
  <c r="BA172" i="63"/>
  <c r="AW82" i="63"/>
  <c r="AW83" i="63" s="1"/>
  <c r="AG82" i="63"/>
  <c r="AG83" i="63" s="1"/>
  <c r="Q82" i="63"/>
  <c r="Y82" i="63"/>
  <c r="AO82" i="63"/>
  <c r="AX82" i="63"/>
  <c r="AX83" i="63" s="1"/>
  <c r="AF82" i="63"/>
  <c r="AF83" i="63" s="1"/>
  <c r="AV82" i="63"/>
  <c r="P82" i="63"/>
  <c r="AN82" i="63"/>
  <c r="AN83" i="63" s="1"/>
  <c r="X82" i="63"/>
  <c r="X83" i="63" s="1"/>
  <c r="J82" i="63"/>
  <c r="AP82" i="63"/>
  <c r="R82" i="63"/>
  <c r="Z82" i="63"/>
  <c r="AH82" i="63"/>
  <c r="AB82" i="63"/>
  <c r="AB83" i="63" s="1"/>
  <c r="AC82" i="63"/>
  <c r="AK82" i="63"/>
  <c r="N82" i="63"/>
  <c r="N83" i="63" s="1"/>
  <c r="V82" i="63"/>
  <c r="AD82" i="63"/>
  <c r="AT82" i="63"/>
  <c r="AT83" i="63" s="1"/>
  <c r="F82" i="63"/>
  <c r="AL82" i="63"/>
  <c r="K82" i="63"/>
  <c r="S82" i="63"/>
  <c r="AA82" i="63"/>
  <c r="AI82" i="63"/>
  <c r="AQ82" i="63"/>
  <c r="L82" i="63"/>
  <c r="T82" i="63"/>
  <c r="AJ82" i="63"/>
  <c r="AR82" i="63"/>
  <c r="AR83" i="63" s="1"/>
  <c r="AZ82" i="63"/>
  <c r="AZ83" i="63" s="1"/>
  <c r="M82" i="63"/>
  <c r="U82" i="63"/>
  <c r="AS82" i="63"/>
  <c r="BA82" i="63"/>
  <c r="BA83" i="63" s="1"/>
  <c r="G26" i="63"/>
  <c r="G82" i="63"/>
  <c r="AE82" i="63"/>
  <c r="AM82" i="63"/>
  <c r="AU82" i="63"/>
  <c r="H82" i="63"/>
  <c r="I82" i="63"/>
  <c r="AO83" i="63"/>
  <c r="Q83" i="63"/>
  <c r="Y83" i="63"/>
  <c r="O82" i="63"/>
  <c r="W82" i="63"/>
  <c r="X97" i="63" l="1"/>
  <c r="AJ97" i="63"/>
  <c r="AV97" i="63"/>
  <c r="Y97" i="63"/>
  <c r="AK97" i="63"/>
  <c r="AW97" i="63"/>
  <c r="AA97" i="63"/>
  <c r="AM97" i="63"/>
  <c r="AY97" i="63"/>
  <c r="AB97" i="63"/>
  <c r="AN97" i="63"/>
  <c r="AZ97" i="63"/>
  <c r="AC97" i="63"/>
  <c r="AO97" i="63"/>
  <c r="BA97" i="63"/>
  <c r="AD97" i="63"/>
  <c r="AP97" i="63"/>
  <c r="BB97" i="63"/>
  <c r="V97" i="63"/>
  <c r="AH97" i="63"/>
  <c r="AT97" i="63"/>
  <c r="W97" i="63"/>
  <c r="AI97" i="63"/>
  <c r="AU97" i="63"/>
  <c r="AE97" i="63"/>
  <c r="AF97" i="63"/>
  <c r="AG97" i="63"/>
  <c r="AS97" i="63"/>
  <c r="AX97" i="63"/>
  <c r="S97" i="63"/>
  <c r="AL97" i="63"/>
  <c r="AQ97" i="63"/>
  <c r="AR97" i="63"/>
  <c r="U97" i="63"/>
  <c r="Z97" i="63"/>
  <c r="T97" i="63"/>
  <c r="P85" i="63"/>
  <c r="AB85" i="63"/>
  <c r="AN85" i="63"/>
  <c r="AZ85" i="63"/>
  <c r="Q85" i="63"/>
  <c r="AC85" i="63"/>
  <c r="AO85" i="63"/>
  <c r="BA85" i="63"/>
  <c r="S85" i="63"/>
  <c r="AE85" i="63"/>
  <c r="AQ85" i="63"/>
  <c r="G85" i="63"/>
  <c r="H85" i="63"/>
  <c r="T85" i="63"/>
  <c r="AF85" i="63"/>
  <c r="AR85" i="63"/>
  <c r="I85" i="63"/>
  <c r="U85" i="63"/>
  <c r="AG85" i="63"/>
  <c r="AS85" i="63"/>
  <c r="J85" i="63"/>
  <c r="V85" i="63"/>
  <c r="AH85" i="63"/>
  <c r="AT85" i="63"/>
  <c r="N85" i="63"/>
  <c r="Z85" i="63"/>
  <c r="AL85" i="63"/>
  <c r="AX85" i="63"/>
  <c r="O85" i="63"/>
  <c r="AA85" i="63"/>
  <c r="AM85" i="63"/>
  <c r="AY85" i="63"/>
  <c r="AI85" i="63"/>
  <c r="AJ85" i="63"/>
  <c r="AK85" i="63"/>
  <c r="M85" i="63"/>
  <c r="AW85" i="63"/>
  <c r="R85" i="63"/>
  <c r="AP85" i="63"/>
  <c r="K85" i="63"/>
  <c r="AU85" i="63"/>
  <c r="L85" i="63"/>
  <c r="AV85" i="63"/>
  <c r="BB85" i="63"/>
  <c r="W85" i="63"/>
  <c r="Y85" i="63"/>
  <c r="AD85" i="63"/>
  <c r="X85" i="63"/>
  <c r="U95" i="63"/>
  <c r="AG95" i="63"/>
  <c r="AS95" i="63"/>
  <c r="V95" i="63"/>
  <c r="AH95" i="63"/>
  <c r="AT95" i="63"/>
  <c r="X95" i="63"/>
  <c r="AJ95" i="63"/>
  <c r="AV95" i="63"/>
  <c r="Y95" i="63"/>
  <c r="AK95" i="63"/>
  <c r="AW95" i="63"/>
  <c r="Z95" i="63"/>
  <c r="AL95" i="63"/>
  <c r="AX95" i="63"/>
  <c r="AA95" i="63"/>
  <c r="AM95" i="63"/>
  <c r="AY95" i="63"/>
  <c r="S95" i="63"/>
  <c r="AE95" i="63"/>
  <c r="AQ95" i="63"/>
  <c r="Q95" i="63"/>
  <c r="T95" i="63"/>
  <c r="AF95" i="63"/>
  <c r="AR95" i="63"/>
  <c r="AB95" i="63"/>
  <c r="AC95" i="63"/>
  <c r="AD95" i="63"/>
  <c r="AP95" i="63"/>
  <c r="AU95" i="63"/>
  <c r="AZ95" i="63"/>
  <c r="AI95" i="63"/>
  <c r="AN95" i="63"/>
  <c r="AO95" i="63"/>
  <c r="R95" i="63"/>
  <c r="BB95" i="63"/>
  <c r="W95" i="63"/>
  <c r="BA95" i="63"/>
  <c r="Z93" i="63"/>
  <c r="AL93" i="63"/>
  <c r="AX93" i="63"/>
  <c r="AA93" i="63"/>
  <c r="AM93" i="63"/>
  <c r="AY93" i="63"/>
  <c r="Q93" i="63"/>
  <c r="AC93" i="63"/>
  <c r="AO93" i="63"/>
  <c r="BA93" i="63"/>
  <c r="R93" i="63"/>
  <c r="AD93" i="63"/>
  <c r="AP93" i="63"/>
  <c r="BB93" i="63"/>
  <c r="S93" i="63"/>
  <c r="AE93" i="63"/>
  <c r="AQ93" i="63"/>
  <c r="O93" i="63"/>
  <c r="T93" i="63"/>
  <c r="AF93" i="63"/>
  <c r="AR93" i="63"/>
  <c r="X93" i="63"/>
  <c r="AJ93" i="63"/>
  <c r="AV93" i="63"/>
  <c r="Y93" i="63"/>
  <c r="AK93" i="63"/>
  <c r="AW93" i="63"/>
  <c r="U93" i="63"/>
  <c r="V93" i="63"/>
  <c r="W93" i="63"/>
  <c r="AN93" i="63"/>
  <c r="AB93" i="63"/>
  <c r="AG93" i="63"/>
  <c r="AH93" i="63"/>
  <c r="AI93" i="63"/>
  <c r="AS93" i="63"/>
  <c r="AU93" i="63"/>
  <c r="P93" i="63"/>
  <c r="AZ93" i="63"/>
  <c r="AT93" i="63"/>
  <c r="T90" i="63"/>
  <c r="AF90" i="63"/>
  <c r="AR90" i="63"/>
  <c r="U90" i="63"/>
  <c r="AG90" i="63"/>
  <c r="AS90" i="63"/>
  <c r="W90" i="63"/>
  <c r="AI90" i="63"/>
  <c r="AU90" i="63"/>
  <c r="X90" i="63"/>
  <c r="AJ90" i="63"/>
  <c r="AV90" i="63"/>
  <c r="M90" i="63"/>
  <c r="Y90" i="63"/>
  <c r="AK90" i="63"/>
  <c r="AW90" i="63"/>
  <c r="N90" i="63"/>
  <c r="Z90" i="63"/>
  <c r="AL90" i="63"/>
  <c r="AX90" i="63"/>
  <c r="R90" i="63"/>
  <c r="AD90" i="63"/>
  <c r="AP90" i="63"/>
  <c r="BB90" i="63"/>
  <c r="S90" i="63"/>
  <c r="AE90" i="63"/>
  <c r="AQ90" i="63"/>
  <c r="L90" i="63"/>
  <c r="AM90" i="63"/>
  <c r="AN90" i="63"/>
  <c r="AO90" i="63"/>
  <c r="P90" i="63"/>
  <c r="BA90" i="63"/>
  <c r="AA90" i="63"/>
  <c r="AT90" i="63"/>
  <c r="O90" i="63"/>
  <c r="AY90" i="63"/>
  <c r="AZ90" i="63"/>
  <c r="V90" i="63"/>
  <c r="Q90" i="63"/>
  <c r="AC90" i="63"/>
  <c r="AH90" i="63"/>
  <c r="AB90" i="63"/>
  <c r="L89" i="63"/>
  <c r="X89" i="63"/>
  <c r="AJ89" i="63"/>
  <c r="AV89" i="63"/>
  <c r="M89" i="63"/>
  <c r="Y89" i="63"/>
  <c r="AK89" i="63"/>
  <c r="AW89" i="63"/>
  <c r="O89" i="63"/>
  <c r="AA89" i="63"/>
  <c r="AM89" i="63"/>
  <c r="AY89" i="63"/>
  <c r="P89" i="63"/>
  <c r="AB89" i="63"/>
  <c r="AN89" i="63"/>
  <c r="AZ89" i="63"/>
  <c r="Q89" i="63"/>
  <c r="AC89" i="63"/>
  <c r="AO89" i="63"/>
  <c r="BA89" i="63"/>
  <c r="R89" i="63"/>
  <c r="AD89" i="63"/>
  <c r="AP89" i="63"/>
  <c r="BB89" i="63"/>
  <c r="V89" i="63"/>
  <c r="AH89" i="63"/>
  <c r="AT89" i="63"/>
  <c r="W89" i="63"/>
  <c r="AI89" i="63"/>
  <c r="AU89" i="63"/>
  <c r="AE89" i="63"/>
  <c r="AF89" i="63"/>
  <c r="AG89" i="63"/>
  <c r="AS89" i="63"/>
  <c r="N89" i="63"/>
  <c r="K89" i="63"/>
  <c r="AL89" i="63"/>
  <c r="AQ89" i="63"/>
  <c r="AR89" i="63"/>
  <c r="AX89" i="63"/>
  <c r="S89" i="63"/>
  <c r="U89" i="63"/>
  <c r="Z89" i="63"/>
  <c r="T89" i="63"/>
  <c r="W99" i="63"/>
  <c r="AI99" i="63"/>
  <c r="AU99" i="63"/>
  <c r="X99" i="63"/>
  <c r="AJ99" i="63"/>
  <c r="AV99" i="63"/>
  <c r="Z99" i="63"/>
  <c r="AL99" i="63"/>
  <c r="AX99" i="63"/>
  <c r="AA99" i="63"/>
  <c r="AM99" i="63"/>
  <c r="AY99" i="63"/>
  <c r="AB99" i="63"/>
  <c r="AN99" i="63"/>
  <c r="AZ99" i="63"/>
  <c r="AC99" i="63"/>
  <c r="AO99" i="63"/>
  <c r="BA99" i="63"/>
  <c r="AG99" i="63"/>
  <c r="AS99" i="63"/>
  <c r="V99" i="63"/>
  <c r="AH99" i="63"/>
  <c r="AT99" i="63"/>
  <c r="AD99" i="63"/>
  <c r="AE99" i="63"/>
  <c r="AF99" i="63"/>
  <c r="AR99" i="63"/>
  <c r="BB99" i="63"/>
  <c r="AK99" i="63"/>
  <c r="AP99" i="63"/>
  <c r="AQ99" i="63"/>
  <c r="AW99" i="63"/>
  <c r="Y99" i="63"/>
  <c r="U99" i="63"/>
  <c r="O91" i="63"/>
  <c r="AA91" i="63"/>
  <c r="AM91" i="63"/>
  <c r="AY91" i="63"/>
  <c r="P91" i="63"/>
  <c r="AB91" i="63"/>
  <c r="AN91" i="63"/>
  <c r="AZ91" i="63"/>
  <c r="R91" i="63"/>
  <c r="AD91" i="63"/>
  <c r="AP91" i="63"/>
  <c r="BB91" i="63"/>
  <c r="S91" i="63"/>
  <c r="AE91" i="63"/>
  <c r="AQ91" i="63"/>
  <c r="M91" i="63"/>
  <c r="T91" i="63"/>
  <c r="AF91" i="63"/>
  <c r="AR91" i="63"/>
  <c r="U91" i="63"/>
  <c r="AG91" i="63"/>
  <c r="AS91" i="63"/>
  <c r="Y91" i="63"/>
  <c r="AK91" i="63"/>
  <c r="AW91" i="63"/>
  <c r="N91" i="63"/>
  <c r="Z91" i="63"/>
  <c r="AL91" i="63"/>
  <c r="AX91" i="63"/>
  <c r="AT91" i="63"/>
  <c r="AU91" i="63"/>
  <c r="X91" i="63"/>
  <c r="AC91" i="63"/>
  <c r="AV91" i="63"/>
  <c r="Q91" i="63"/>
  <c r="BA91" i="63"/>
  <c r="V91" i="63"/>
  <c r="W91" i="63"/>
  <c r="AH91" i="63"/>
  <c r="AJ91" i="63"/>
  <c r="AO91" i="63"/>
  <c r="AI91" i="63"/>
  <c r="O88" i="63"/>
  <c r="AA88" i="63"/>
  <c r="AM88" i="63"/>
  <c r="AY88" i="63"/>
  <c r="P88" i="63"/>
  <c r="AB88" i="63"/>
  <c r="AN88" i="63"/>
  <c r="AZ88" i="63"/>
  <c r="R88" i="63"/>
  <c r="AD88" i="63"/>
  <c r="AP88" i="63"/>
  <c r="BB88" i="63"/>
  <c r="S88" i="63"/>
  <c r="AE88" i="63"/>
  <c r="AQ88" i="63"/>
  <c r="J88" i="63"/>
  <c r="T88" i="63"/>
  <c r="AF88" i="63"/>
  <c r="AR88" i="63"/>
  <c r="U88" i="63"/>
  <c r="AG88" i="63"/>
  <c r="AS88" i="63"/>
  <c r="M88" i="63"/>
  <c r="Y88" i="63"/>
  <c r="AK88" i="63"/>
  <c r="AW88" i="63"/>
  <c r="N88" i="63"/>
  <c r="Z88" i="63"/>
  <c r="AL88" i="63"/>
  <c r="AX88" i="63"/>
  <c r="V88" i="63"/>
  <c r="W88" i="63"/>
  <c r="X88" i="63"/>
  <c r="AJ88" i="63"/>
  <c r="AO88" i="63"/>
  <c r="AC88" i="63"/>
  <c r="AH88" i="63"/>
  <c r="AI88" i="63"/>
  <c r="AT88" i="63"/>
  <c r="L88" i="63"/>
  <c r="AV88" i="63"/>
  <c r="Q88" i="63"/>
  <c r="BA88" i="63"/>
  <c r="K88" i="63"/>
  <c r="AU88" i="63"/>
  <c r="AD101" i="63"/>
  <c r="AP101" i="63"/>
  <c r="BB101" i="63"/>
  <c r="AE101" i="63"/>
  <c r="AQ101" i="63"/>
  <c r="W101" i="63"/>
  <c r="AG101" i="63"/>
  <c r="AS101" i="63"/>
  <c r="AH101" i="63"/>
  <c r="AT101" i="63"/>
  <c r="AI101" i="63"/>
  <c r="AU101" i="63"/>
  <c r="Y101" i="63"/>
  <c r="AK101" i="63"/>
  <c r="AW101" i="63"/>
  <c r="X101" i="63"/>
  <c r="AJ101" i="63"/>
  <c r="AV101" i="63"/>
  <c r="AB101" i="63"/>
  <c r="AN101" i="63"/>
  <c r="AZ101" i="63"/>
  <c r="AC101" i="63"/>
  <c r="AO101" i="63"/>
  <c r="BA101" i="63"/>
  <c r="AX101" i="63"/>
  <c r="AY101" i="63"/>
  <c r="Z101" i="63"/>
  <c r="AF101" i="63"/>
  <c r="AA101" i="63"/>
  <c r="AM101" i="63"/>
  <c r="AR101" i="63"/>
  <c r="AL101" i="63"/>
  <c r="R94" i="63"/>
  <c r="AD94" i="63"/>
  <c r="AP94" i="63"/>
  <c r="BB94" i="63"/>
  <c r="S94" i="63"/>
  <c r="AE94" i="63"/>
  <c r="AQ94" i="63"/>
  <c r="P94" i="63"/>
  <c r="U94" i="63"/>
  <c r="AG94" i="63"/>
  <c r="AS94" i="63"/>
  <c r="V94" i="63"/>
  <c r="AH94" i="63"/>
  <c r="AT94" i="63"/>
  <c r="W94" i="63"/>
  <c r="AI94" i="63"/>
  <c r="AU94" i="63"/>
  <c r="X94" i="63"/>
  <c r="AJ94" i="63"/>
  <c r="AV94" i="63"/>
  <c r="AB94" i="63"/>
  <c r="AN94" i="63"/>
  <c r="AZ94" i="63"/>
  <c r="Q94" i="63"/>
  <c r="AC94" i="63"/>
  <c r="AO94" i="63"/>
  <c r="BA94" i="63"/>
  <c r="Y94" i="63"/>
  <c r="AA94" i="63"/>
  <c r="Z94" i="63"/>
  <c r="AM94" i="63"/>
  <c r="AW94" i="63"/>
  <c r="AF94" i="63"/>
  <c r="AK94" i="63"/>
  <c r="AL94" i="63"/>
  <c r="AR94" i="63"/>
  <c r="AY94" i="63"/>
  <c r="T94" i="63"/>
  <c r="AX94" i="63"/>
  <c r="U92" i="63"/>
  <c r="AG92" i="63"/>
  <c r="AS92" i="63"/>
  <c r="V92" i="63"/>
  <c r="AH92" i="63"/>
  <c r="AT92" i="63"/>
  <c r="X92" i="63"/>
  <c r="AJ92" i="63"/>
  <c r="AV92" i="63"/>
  <c r="Y92" i="63"/>
  <c r="AK92" i="63"/>
  <c r="AW92" i="63"/>
  <c r="Z92" i="63"/>
  <c r="AL92" i="63"/>
  <c r="AX92" i="63"/>
  <c r="O92" i="63"/>
  <c r="AA92" i="63"/>
  <c r="AM92" i="63"/>
  <c r="AY92" i="63"/>
  <c r="S92" i="63"/>
  <c r="AE92" i="63"/>
  <c r="AQ92" i="63"/>
  <c r="N92" i="63"/>
  <c r="T92" i="63"/>
  <c r="AF92" i="63"/>
  <c r="AR92" i="63"/>
  <c r="P92" i="63"/>
  <c r="AZ92" i="63"/>
  <c r="Q92" i="63"/>
  <c r="BA92" i="63"/>
  <c r="R92" i="63"/>
  <c r="BB92" i="63"/>
  <c r="AD92" i="63"/>
  <c r="AN92" i="63"/>
  <c r="W92" i="63"/>
  <c r="AB92" i="63"/>
  <c r="AC92" i="63"/>
  <c r="AI92" i="63"/>
  <c r="AP92" i="63"/>
  <c r="AU92" i="63"/>
  <c r="AO92" i="63"/>
  <c r="P86" i="63"/>
  <c r="AB86" i="63"/>
  <c r="AN86" i="63"/>
  <c r="AZ86" i="63"/>
  <c r="Q86" i="63"/>
  <c r="AC86" i="63"/>
  <c r="AO86" i="63"/>
  <c r="BA86" i="63"/>
  <c r="S86" i="63"/>
  <c r="AE86" i="63"/>
  <c r="AQ86" i="63"/>
  <c r="H86" i="63"/>
  <c r="T86" i="63"/>
  <c r="AF86" i="63"/>
  <c r="AR86" i="63"/>
  <c r="I86" i="63"/>
  <c r="U86" i="63"/>
  <c r="AG86" i="63"/>
  <c r="AS86" i="63"/>
  <c r="J86" i="63"/>
  <c r="V86" i="63"/>
  <c r="AH86" i="63"/>
  <c r="AT86" i="63"/>
  <c r="N86" i="63"/>
  <c r="Z86" i="63"/>
  <c r="AL86" i="63"/>
  <c r="AX86" i="63"/>
  <c r="O86" i="63"/>
  <c r="AA86" i="63"/>
  <c r="AM86" i="63"/>
  <c r="AY86" i="63"/>
  <c r="K86" i="63"/>
  <c r="AU86" i="63"/>
  <c r="L86" i="63"/>
  <c r="AV86" i="63"/>
  <c r="M86" i="63"/>
  <c r="AW86" i="63"/>
  <c r="X86" i="63"/>
  <c r="AI86" i="63"/>
  <c r="R86" i="63"/>
  <c r="BB86" i="63"/>
  <c r="W86" i="63"/>
  <c r="Y86" i="63"/>
  <c r="AD86" i="63"/>
  <c r="AK86" i="63"/>
  <c r="AP86" i="63"/>
  <c r="AJ86" i="63"/>
  <c r="AG100" i="63"/>
  <c r="AS100" i="63"/>
  <c r="AH100" i="63"/>
  <c r="AT100" i="63"/>
  <c r="X100" i="63"/>
  <c r="AJ100" i="63"/>
  <c r="AV100" i="63"/>
  <c r="Y100" i="63"/>
  <c r="AK100" i="63"/>
  <c r="AW100" i="63"/>
  <c r="Z100" i="63"/>
  <c r="AL100" i="63"/>
  <c r="AX100" i="63"/>
  <c r="AB100" i="63"/>
  <c r="AN100" i="63"/>
  <c r="AZ100" i="63"/>
  <c r="AA100" i="63"/>
  <c r="AM100" i="63"/>
  <c r="AY100" i="63"/>
  <c r="AE100" i="63"/>
  <c r="AQ100" i="63"/>
  <c r="V100" i="63"/>
  <c r="AF100" i="63"/>
  <c r="AR100" i="63"/>
  <c r="W100" i="63"/>
  <c r="AO100" i="63"/>
  <c r="AP100" i="63"/>
  <c r="AC100" i="63"/>
  <c r="AD100" i="63"/>
  <c r="AI100" i="63"/>
  <c r="AU100" i="63"/>
  <c r="BB100" i="63"/>
  <c r="BA100" i="63"/>
  <c r="AA104" i="63"/>
  <c r="AM104" i="63"/>
  <c r="AY104" i="63"/>
  <c r="AB104" i="63"/>
  <c r="AN104" i="63"/>
  <c r="AZ104" i="63"/>
  <c r="AD104" i="63"/>
  <c r="AP104" i="63"/>
  <c r="BB104" i="63"/>
  <c r="AE104" i="63"/>
  <c r="AQ104" i="63"/>
  <c r="Z104" i="63"/>
  <c r="AF104" i="63"/>
  <c r="AR104" i="63"/>
  <c r="AH104" i="63"/>
  <c r="AT104" i="63"/>
  <c r="AG104" i="63"/>
  <c r="AS104" i="63"/>
  <c r="AK104" i="63"/>
  <c r="AW104" i="63"/>
  <c r="AL104" i="63"/>
  <c r="AX104" i="63"/>
  <c r="AU104" i="63"/>
  <c r="AV104" i="63"/>
  <c r="BA104" i="63"/>
  <c r="AC104" i="63"/>
  <c r="AI104" i="63"/>
  <c r="AJ104" i="63"/>
  <c r="AO104" i="63"/>
  <c r="AG103" i="63"/>
  <c r="AS103" i="63"/>
  <c r="AH103" i="63"/>
  <c r="AT103" i="63"/>
  <c r="AJ103" i="63"/>
  <c r="AV103" i="63"/>
  <c r="AK103" i="63"/>
  <c r="AW103" i="63"/>
  <c r="Z103" i="63"/>
  <c r="AL103" i="63"/>
  <c r="AX103" i="63"/>
  <c r="AB103" i="63"/>
  <c r="AN103" i="63"/>
  <c r="AZ103" i="63"/>
  <c r="AA103" i="63"/>
  <c r="AM103" i="63"/>
  <c r="AY103" i="63"/>
  <c r="AE103" i="63"/>
  <c r="AQ103" i="63"/>
  <c r="Y103" i="63"/>
  <c r="AF103" i="63"/>
  <c r="AR103" i="63"/>
  <c r="AO103" i="63"/>
  <c r="AP103" i="63"/>
  <c r="AU103" i="63"/>
  <c r="AC103" i="63"/>
  <c r="AD103" i="63"/>
  <c r="AI103" i="63"/>
  <c r="BB103" i="63"/>
  <c r="BA103" i="63"/>
  <c r="J83" i="63"/>
  <c r="AI106" i="63"/>
  <c r="AU106" i="63"/>
  <c r="AJ106" i="63"/>
  <c r="AV106" i="63"/>
  <c r="AL106" i="63"/>
  <c r="AX106" i="63"/>
  <c r="AM106" i="63"/>
  <c r="AY106" i="63"/>
  <c r="BB106" i="63"/>
  <c r="AN106" i="63"/>
  <c r="AZ106" i="63"/>
  <c r="AD106" i="63"/>
  <c r="AP106" i="63"/>
  <c r="AB106" i="63"/>
  <c r="AC106" i="63"/>
  <c r="AO106" i="63"/>
  <c r="BA106" i="63"/>
  <c r="AG106" i="63"/>
  <c r="AS106" i="63"/>
  <c r="AH106" i="63"/>
  <c r="AT106" i="63"/>
  <c r="AK106" i="63"/>
  <c r="AW106" i="63"/>
  <c r="AE106" i="63"/>
  <c r="AF106" i="63"/>
  <c r="AQ106" i="63"/>
  <c r="AR106" i="63"/>
  <c r="Z102" i="63"/>
  <c r="AL102" i="63"/>
  <c r="AX102" i="63"/>
  <c r="AA102" i="63"/>
  <c r="AM102" i="63"/>
  <c r="AY102" i="63"/>
  <c r="AC102" i="63"/>
  <c r="AO102" i="63"/>
  <c r="BA102" i="63"/>
  <c r="AD102" i="63"/>
  <c r="AP102" i="63"/>
  <c r="BB102" i="63"/>
  <c r="AE102" i="63"/>
  <c r="AQ102" i="63"/>
  <c r="X102" i="63"/>
  <c r="AG102" i="63"/>
  <c r="AS102" i="63"/>
  <c r="AF102" i="63"/>
  <c r="AR102" i="63"/>
  <c r="AJ102" i="63"/>
  <c r="AV102" i="63"/>
  <c r="Y102" i="63"/>
  <c r="AK102" i="63"/>
  <c r="AW102" i="63"/>
  <c r="AH102" i="63"/>
  <c r="AI102" i="63"/>
  <c r="AN102" i="63"/>
  <c r="AT102" i="63"/>
  <c r="AU102" i="63"/>
  <c r="AZ102" i="63"/>
  <c r="AB102" i="63"/>
  <c r="X98" i="63"/>
  <c r="AJ98" i="63"/>
  <c r="AV98" i="63"/>
  <c r="Y98" i="63"/>
  <c r="AK98" i="63"/>
  <c r="AW98" i="63"/>
  <c r="AA98" i="63"/>
  <c r="AM98" i="63"/>
  <c r="AY98" i="63"/>
  <c r="AB98" i="63"/>
  <c r="AN98" i="63"/>
  <c r="AZ98" i="63"/>
  <c r="AC98" i="63"/>
  <c r="AO98" i="63"/>
  <c r="BA98" i="63"/>
  <c r="AD98" i="63"/>
  <c r="AP98" i="63"/>
  <c r="BB98" i="63"/>
  <c r="V98" i="63"/>
  <c r="AH98" i="63"/>
  <c r="AT98" i="63"/>
  <c r="W98" i="63"/>
  <c r="AI98" i="63"/>
  <c r="AU98" i="63"/>
  <c r="AE98" i="63"/>
  <c r="AS98" i="63"/>
  <c r="AF98" i="63"/>
  <c r="AG98" i="63"/>
  <c r="T98" i="63"/>
  <c r="AL98" i="63"/>
  <c r="AQ98" i="63"/>
  <c r="AR98" i="63"/>
  <c r="AX98" i="63"/>
  <c r="U98" i="63"/>
  <c r="Z98" i="63"/>
  <c r="AF105" i="63"/>
  <c r="AR105" i="63"/>
  <c r="AG105" i="63"/>
  <c r="AS105" i="63"/>
  <c r="AI105" i="63"/>
  <c r="AU105" i="63"/>
  <c r="AJ105" i="63"/>
  <c r="AV105" i="63"/>
  <c r="AK105" i="63"/>
  <c r="AW105" i="63"/>
  <c r="AL105" i="63"/>
  <c r="AX105" i="63"/>
  <c r="AD105" i="63"/>
  <c r="AP105" i="63"/>
  <c r="BB105" i="63"/>
  <c r="AE105" i="63"/>
  <c r="AQ105" i="63"/>
  <c r="AA105" i="63"/>
  <c r="AH105" i="63"/>
  <c r="AM105" i="63"/>
  <c r="AY105" i="63"/>
  <c r="BA105" i="63"/>
  <c r="AN105" i="63"/>
  <c r="AO105" i="63"/>
  <c r="AT105" i="63"/>
  <c r="AZ105" i="63"/>
  <c r="AB105" i="63"/>
  <c r="AC105" i="63"/>
  <c r="W96" i="63"/>
  <c r="AI96" i="63"/>
  <c r="AU96" i="63"/>
  <c r="X96" i="63"/>
  <c r="AJ96" i="63"/>
  <c r="AV96" i="63"/>
  <c r="Z96" i="63"/>
  <c r="AL96" i="63"/>
  <c r="AX96" i="63"/>
  <c r="AA96" i="63"/>
  <c r="AM96" i="63"/>
  <c r="AY96" i="63"/>
  <c r="AB96" i="63"/>
  <c r="AN96" i="63"/>
  <c r="AZ96" i="63"/>
  <c r="AC96" i="63"/>
  <c r="AO96" i="63"/>
  <c r="BA96" i="63"/>
  <c r="U96" i="63"/>
  <c r="AG96" i="63"/>
  <c r="AS96" i="63"/>
  <c r="V96" i="63"/>
  <c r="AH96" i="63"/>
  <c r="AT96" i="63"/>
  <c r="AD96" i="63"/>
  <c r="AE96" i="63"/>
  <c r="AF96" i="63"/>
  <c r="AR96" i="63"/>
  <c r="AK96" i="63"/>
  <c r="AP96" i="63"/>
  <c r="AQ96" i="63"/>
  <c r="AW96" i="63"/>
  <c r="BB96" i="63"/>
  <c r="T96" i="63"/>
  <c r="Y96" i="63"/>
  <c r="S96" i="63"/>
  <c r="R96" i="63"/>
  <c r="J87" i="63"/>
  <c r="R87" i="63"/>
  <c r="Z87" i="63"/>
  <c r="AH87" i="63"/>
  <c r="AP87" i="63"/>
  <c r="AX87" i="63"/>
  <c r="K87" i="63"/>
  <c r="S87" i="63"/>
  <c r="AA87" i="63"/>
  <c r="AI87" i="63"/>
  <c r="AQ87" i="63"/>
  <c r="AY87" i="63"/>
  <c r="N87" i="63"/>
  <c r="AL87" i="63"/>
  <c r="BB87" i="63"/>
  <c r="O87" i="63"/>
  <c r="W87" i="63"/>
  <c r="AE87" i="63"/>
  <c r="AM87" i="63"/>
  <c r="AU87" i="63"/>
  <c r="I87" i="63"/>
  <c r="P87" i="63"/>
  <c r="X87" i="63"/>
  <c r="AF87" i="63"/>
  <c r="AN87" i="63"/>
  <c r="AV87" i="63"/>
  <c r="Q87" i="63"/>
  <c r="AG87" i="63"/>
  <c r="AO87" i="63"/>
  <c r="AW87" i="63"/>
  <c r="L87" i="63"/>
  <c r="T87" i="63"/>
  <c r="AB87" i="63"/>
  <c r="AJ87" i="63"/>
  <c r="AR87" i="63"/>
  <c r="AZ87" i="63"/>
  <c r="V87" i="63"/>
  <c r="AD87" i="63"/>
  <c r="AT87" i="63"/>
  <c r="M87" i="63"/>
  <c r="U87" i="63"/>
  <c r="AC87" i="63"/>
  <c r="AK87" i="63"/>
  <c r="AS87" i="63"/>
  <c r="BA87" i="63"/>
  <c r="Y87" i="63"/>
  <c r="P83" i="63"/>
  <c r="Z83" i="63"/>
  <c r="W83" i="63"/>
  <c r="O83" i="63"/>
  <c r="AS83" i="63"/>
  <c r="F83" i="63"/>
  <c r="T83" i="63"/>
  <c r="AV83" i="63"/>
  <c r="AH83" i="63"/>
  <c r="AM83" i="63"/>
  <c r="AP83" i="63"/>
  <c r="R83" i="63"/>
  <c r="K83" i="63"/>
  <c r="AJ83" i="63"/>
  <c r="AC83" i="63"/>
  <c r="AK83" i="63"/>
  <c r="S83" i="63"/>
  <c r="V83" i="63"/>
  <c r="AU83" i="63"/>
  <c r="AE83" i="63"/>
  <c r="AD83" i="63"/>
  <c r="AQ83" i="63"/>
  <c r="AA83" i="63"/>
  <c r="U83" i="63"/>
  <c r="M83" i="63"/>
  <c r="AI83" i="63"/>
  <c r="AL83" i="63"/>
  <c r="L83" i="63"/>
  <c r="G83" i="63"/>
  <c r="I83" i="63"/>
  <c r="H83" i="63"/>
  <c r="S191" i="63" l="1"/>
  <c r="L191" i="63"/>
  <c r="T191" i="63"/>
  <c r="AB191" i="63"/>
  <c r="K191" i="63"/>
  <c r="M191" i="63"/>
  <c r="U191" i="63"/>
  <c r="AC191" i="63"/>
  <c r="F191" i="63"/>
  <c r="N191" i="63"/>
  <c r="V191" i="63"/>
  <c r="AD191" i="63"/>
  <c r="G191" i="63"/>
  <c r="O191" i="63"/>
  <c r="W191" i="63"/>
  <c r="AE191" i="63"/>
  <c r="AI191" i="63"/>
  <c r="H191" i="63"/>
  <c r="P191" i="63"/>
  <c r="X191" i="63"/>
  <c r="AF191" i="63"/>
  <c r="I191" i="63"/>
  <c r="Q191" i="63"/>
  <c r="Y191" i="63"/>
  <c r="AG191" i="63"/>
  <c r="AA191" i="63"/>
  <c r="J191" i="63"/>
  <c r="R191" i="63"/>
  <c r="Z191" i="63"/>
  <c r="AH191" i="63"/>
  <c r="S197" i="63"/>
  <c r="S198" i="63"/>
  <c r="L198" i="63"/>
  <c r="L197" i="63"/>
  <c r="AI197" i="63"/>
  <c r="AI198" i="63"/>
  <c r="AB198" i="63"/>
  <c r="AB197" i="63"/>
  <c r="M197" i="63"/>
  <c r="M198" i="63"/>
  <c r="AD197" i="63"/>
  <c r="AD198" i="63"/>
  <c r="E198" i="63"/>
  <c r="E197" i="63"/>
  <c r="F198" i="63"/>
  <c r="F197" i="63"/>
  <c r="G197" i="63"/>
  <c r="G198" i="63"/>
  <c r="AE197" i="63"/>
  <c r="AE198" i="63"/>
  <c r="K197" i="63"/>
  <c r="K198" i="63"/>
  <c r="H197" i="63"/>
  <c r="H198" i="63"/>
  <c r="P197" i="63"/>
  <c r="P198" i="63"/>
  <c r="X197" i="63"/>
  <c r="X198" i="63"/>
  <c r="AF197" i="63"/>
  <c r="AF198" i="63"/>
  <c r="AA197" i="63"/>
  <c r="AA198" i="63"/>
  <c r="AC197" i="63"/>
  <c r="AC198" i="63"/>
  <c r="V197" i="63"/>
  <c r="V198" i="63"/>
  <c r="W197" i="63"/>
  <c r="W198" i="63"/>
  <c r="I198" i="63"/>
  <c r="I197" i="63"/>
  <c r="Q197" i="63"/>
  <c r="Q198" i="63"/>
  <c r="Y197" i="63"/>
  <c r="Y198" i="63"/>
  <c r="AG197" i="63"/>
  <c r="AG198" i="63"/>
  <c r="T198" i="63"/>
  <c r="T197" i="63"/>
  <c r="U197" i="63"/>
  <c r="U198" i="63"/>
  <c r="N197" i="63"/>
  <c r="N198" i="63"/>
  <c r="O197" i="63"/>
  <c r="O198" i="63"/>
  <c r="J197" i="63"/>
  <c r="J198" i="63"/>
  <c r="R197" i="63"/>
  <c r="R198" i="63"/>
  <c r="Z197" i="63"/>
  <c r="Z198" i="63"/>
  <c r="AH197" i="63"/>
  <c r="AH198" i="63"/>
  <c r="U218" i="68" l="1"/>
  <c r="U218" i="72"/>
  <c r="U218" i="74"/>
  <c r="U218" i="67"/>
  <c r="U218" i="70"/>
  <c r="U218" i="73"/>
  <c r="U218" i="75"/>
  <c r="U218" i="69"/>
  <c r="U218" i="71"/>
  <c r="Q218" i="71"/>
  <c r="Q218" i="69"/>
  <c r="Q218" i="67"/>
  <c r="Q218" i="70"/>
  <c r="Q218" i="68"/>
  <c r="Q218" i="74"/>
  <c r="Q218" i="75"/>
  <c r="Q218" i="73"/>
  <c r="Q218" i="72"/>
  <c r="AC218" i="68"/>
  <c r="AC218" i="70"/>
  <c r="AC218" i="67"/>
  <c r="AC218" i="74"/>
  <c r="AC218" i="72"/>
  <c r="AC218" i="73"/>
  <c r="AC218" i="69"/>
  <c r="AC218" i="71"/>
  <c r="AC218" i="75"/>
  <c r="P218" i="75"/>
  <c r="P218" i="69"/>
  <c r="P218" i="70"/>
  <c r="P218" i="71"/>
  <c r="P218" i="67"/>
  <c r="P218" i="74"/>
  <c r="P218" i="73"/>
  <c r="P218" i="68"/>
  <c r="P218" i="72"/>
  <c r="G218" i="69"/>
  <c r="G218" i="75"/>
  <c r="G218" i="72"/>
  <c r="G218" i="68"/>
  <c r="G218" i="73"/>
  <c r="G218" i="71"/>
  <c r="G218" i="74"/>
  <c r="G218" i="67"/>
  <c r="G218" i="70"/>
  <c r="M218" i="74"/>
  <c r="M218" i="69"/>
  <c r="M218" i="70"/>
  <c r="M218" i="73"/>
  <c r="M218" i="71"/>
  <c r="M218" i="72"/>
  <c r="M218" i="67"/>
  <c r="M218" i="75"/>
  <c r="M218" i="68"/>
  <c r="S218" i="67"/>
  <c r="S218" i="72"/>
  <c r="S218" i="70"/>
  <c r="S218" i="69"/>
  <c r="S218" i="71"/>
  <c r="S218" i="68"/>
  <c r="S218" i="75"/>
  <c r="S218" i="74"/>
  <c r="S218" i="73"/>
  <c r="Y211" i="72"/>
  <c r="Y211" i="71"/>
  <c r="Y211" i="73"/>
  <c r="Y211" i="74"/>
  <c r="Y211" i="68"/>
  <c r="Y211" i="70"/>
  <c r="Y211" i="67"/>
  <c r="Y211" i="69"/>
  <c r="Y211" i="75"/>
  <c r="AE211" i="71"/>
  <c r="AE211" i="69"/>
  <c r="AE211" i="67"/>
  <c r="AE211" i="75"/>
  <c r="AE211" i="72"/>
  <c r="AE211" i="74"/>
  <c r="AE211" i="68"/>
  <c r="AE211" i="73"/>
  <c r="AE211" i="70"/>
  <c r="AC211" i="72"/>
  <c r="AC211" i="69"/>
  <c r="AC211" i="75"/>
  <c r="AC211" i="67"/>
  <c r="AC211" i="73"/>
  <c r="AC211" i="74"/>
  <c r="AC211" i="68"/>
  <c r="AC211" i="70"/>
  <c r="AC211" i="71"/>
  <c r="Q217" i="71"/>
  <c r="Q217" i="68"/>
  <c r="Q217" i="72"/>
  <c r="Q217" i="75"/>
  <c r="Q217" i="69"/>
  <c r="Q217" i="70"/>
  <c r="Q217" i="73"/>
  <c r="Q217" i="67"/>
  <c r="Q217" i="74"/>
  <c r="AC217" i="68"/>
  <c r="AC217" i="69"/>
  <c r="AC217" i="73"/>
  <c r="AC217" i="71"/>
  <c r="AC217" i="74"/>
  <c r="AC217" i="70"/>
  <c r="AC217" i="72"/>
  <c r="AC217" i="75"/>
  <c r="AC217" i="67"/>
  <c r="P217" i="74"/>
  <c r="P217" i="73"/>
  <c r="P217" i="70"/>
  <c r="P217" i="72"/>
  <c r="P217" i="71"/>
  <c r="P217" i="68"/>
  <c r="P217" i="69"/>
  <c r="P217" i="75"/>
  <c r="P217" i="67"/>
  <c r="G217" i="68"/>
  <c r="G217" i="74"/>
  <c r="G217" i="67"/>
  <c r="G217" i="71"/>
  <c r="G217" i="75"/>
  <c r="G217" i="70"/>
  <c r="G217" i="72"/>
  <c r="G217" i="73"/>
  <c r="G217" i="69"/>
  <c r="M217" i="72"/>
  <c r="M217" i="73"/>
  <c r="M217" i="70"/>
  <c r="M217" i="69"/>
  <c r="M217" i="67"/>
  <c r="M217" i="71"/>
  <c r="M217" i="68"/>
  <c r="M217" i="74"/>
  <c r="M217" i="75"/>
  <c r="S217" i="75"/>
  <c r="S217" i="68"/>
  <c r="S217" i="67"/>
  <c r="S217" i="69"/>
  <c r="S217" i="73"/>
  <c r="S217" i="74"/>
  <c r="S217" i="70"/>
  <c r="S217" i="72"/>
  <c r="S217" i="71"/>
  <c r="Q211" i="72"/>
  <c r="Q211" i="71"/>
  <c r="Q211" i="74"/>
  <c r="Q211" i="75"/>
  <c r="Q211" i="67"/>
  <c r="Q211" i="70"/>
  <c r="Q211" i="68"/>
  <c r="Q211" i="69"/>
  <c r="Q211" i="73"/>
  <c r="W211" i="75"/>
  <c r="W211" i="68"/>
  <c r="W211" i="72"/>
  <c r="W211" i="74"/>
  <c r="W211" i="67"/>
  <c r="W211" i="70"/>
  <c r="W211" i="73"/>
  <c r="W211" i="71"/>
  <c r="W211" i="69"/>
  <c r="U211" i="69"/>
  <c r="U211" i="75"/>
  <c r="U211" i="72"/>
  <c r="U211" i="71"/>
  <c r="U211" i="73"/>
  <c r="U211" i="70"/>
  <c r="U211" i="74"/>
  <c r="U211" i="67"/>
  <c r="U211" i="68"/>
  <c r="R217" i="71"/>
  <c r="R217" i="70"/>
  <c r="R217" i="67"/>
  <c r="R217" i="74"/>
  <c r="R217" i="69"/>
  <c r="R217" i="75"/>
  <c r="R217" i="68"/>
  <c r="R217" i="72"/>
  <c r="R217" i="73"/>
  <c r="T217" i="70"/>
  <c r="T217" i="68"/>
  <c r="T217" i="69"/>
  <c r="T217" i="71"/>
  <c r="T217" i="74"/>
  <c r="T217" i="75"/>
  <c r="T217" i="73"/>
  <c r="T217" i="72"/>
  <c r="T217" i="67"/>
  <c r="I217" i="71"/>
  <c r="I217" i="73"/>
  <c r="I217" i="72"/>
  <c r="I217" i="68"/>
  <c r="I217" i="74"/>
  <c r="I217" i="67"/>
  <c r="I217" i="69"/>
  <c r="I217" i="75"/>
  <c r="I217" i="70"/>
  <c r="AA218" i="71"/>
  <c r="AA218" i="73"/>
  <c r="AA218" i="70"/>
  <c r="AA218" i="74"/>
  <c r="AA218" i="67"/>
  <c r="AA218" i="69"/>
  <c r="AA218" i="68"/>
  <c r="AA218" i="75"/>
  <c r="AA218" i="72"/>
  <c r="H218" i="68"/>
  <c r="H218" i="75"/>
  <c r="H218" i="71"/>
  <c r="H218" i="73"/>
  <c r="H218" i="72"/>
  <c r="H218" i="70"/>
  <c r="H218" i="67"/>
  <c r="H218" i="69"/>
  <c r="H218" i="74"/>
  <c r="F217" i="71"/>
  <c r="F217" i="68"/>
  <c r="F217" i="70"/>
  <c r="F217" i="67"/>
  <c r="F217" i="75"/>
  <c r="F217" i="69"/>
  <c r="F217" i="72"/>
  <c r="F217" i="74"/>
  <c r="F217" i="73"/>
  <c r="AB217" i="70"/>
  <c r="AB217" i="73"/>
  <c r="AB217" i="72"/>
  <c r="AB217" i="75"/>
  <c r="AB217" i="69"/>
  <c r="AB217" i="74"/>
  <c r="AB217" i="68"/>
  <c r="AB217" i="71"/>
  <c r="AB217" i="67"/>
  <c r="AH211" i="69"/>
  <c r="AH211" i="72"/>
  <c r="AH211" i="71"/>
  <c r="AH211" i="67"/>
  <c r="AH211" i="70"/>
  <c r="AH211" i="74"/>
  <c r="AH211" i="68"/>
  <c r="AH211" i="75"/>
  <c r="AH211" i="73"/>
  <c r="I211" i="72"/>
  <c r="I211" i="69"/>
  <c r="I211" i="75"/>
  <c r="I211" i="68"/>
  <c r="I211" i="67"/>
  <c r="I211" i="70"/>
  <c r="I211" i="74"/>
  <c r="I211" i="71"/>
  <c r="I211" i="73"/>
  <c r="O211" i="69"/>
  <c r="O211" i="70"/>
  <c r="O211" i="74"/>
  <c r="O211" i="73"/>
  <c r="O211" i="75"/>
  <c r="O211" i="67"/>
  <c r="O211" i="71"/>
  <c r="O211" i="68"/>
  <c r="O211" i="72"/>
  <c r="M211" i="67"/>
  <c r="M211" i="69"/>
  <c r="M211" i="72"/>
  <c r="M211" i="75"/>
  <c r="M211" i="70"/>
  <c r="M211" i="71"/>
  <c r="M211" i="68"/>
  <c r="M211" i="73"/>
  <c r="M211" i="74"/>
  <c r="J217" i="71"/>
  <c r="J217" i="68"/>
  <c r="J217" i="74"/>
  <c r="J217" i="67"/>
  <c r="J217" i="73"/>
  <c r="J217" i="72"/>
  <c r="J217" i="69"/>
  <c r="J217" i="70"/>
  <c r="J217" i="75"/>
  <c r="T218" i="72"/>
  <c r="T218" i="68"/>
  <c r="T218" i="71"/>
  <c r="T218" i="73"/>
  <c r="T218" i="69"/>
  <c r="T218" i="75"/>
  <c r="T218" i="70"/>
  <c r="T218" i="74"/>
  <c r="T218" i="67"/>
  <c r="I218" i="71"/>
  <c r="I218" i="67"/>
  <c r="I218" i="75"/>
  <c r="I218" i="70"/>
  <c r="I218" i="72"/>
  <c r="I218" i="73"/>
  <c r="I218" i="69"/>
  <c r="I218" i="74"/>
  <c r="I218" i="68"/>
  <c r="AA217" i="74"/>
  <c r="AA217" i="70"/>
  <c r="AA217" i="72"/>
  <c r="AA217" i="67"/>
  <c r="AA217" i="69"/>
  <c r="AA217" i="68"/>
  <c r="AA217" i="73"/>
  <c r="AA217" i="71"/>
  <c r="AA217" i="75"/>
  <c r="H217" i="67"/>
  <c r="H217" i="70"/>
  <c r="H217" i="69"/>
  <c r="H217" i="73"/>
  <c r="H217" i="74"/>
  <c r="H217" i="68"/>
  <c r="H217" i="72"/>
  <c r="H217" i="75"/>
  <c r="H217" i="71"/>
  <c r="F218" i="73"/>
  <c r="F218" i="71"/>
  <c r="F218" i="67"/>
  <c r="F218" i="72"/>
  <c r="F218" i="75"/>
  <c r="F218" i="69"/>
  <c r="F218" i="68"/>
  <c r="F218" i="70"/>
  <c r="F218" i="74"/>
  <c r="AB218" i="75"/>
  <c r="AB218" i="67"/>
  <c r="AB218" i="68"/>
  <c r="AB218" i="71"/>
  <c r="AB218" i="70"/>
  <c r="AB218" i="74"/>
  <c r="AB218" i="73"/>
  <c r="AB218" i="69"/>
  <c r="AB218" i="72"/>
  <c r="Z211" i="69"/>
  <c r="Z211" i="67"/>
  <c r="Z211" i="70"/>
  <c r="Z211" i="75"/>
  <c r="Z211" i="72"/>
  <c r="Z211" i="73"/>
  <c r="Z211" i="71"/>
  <c r="Z211" i="68"/>
  <c r="Z211" i="74"/>
  <c r="AF211" i="69"/>
  <c r="AF211" i="68"/>
  <c r="AF211" i="72"/>
  <c r="AF211" i="71"/>
  <c r="AF211" i="75"/>
  <c r="AF211" i="73"/>
  <c r="AF211" i="74"/>
  <c r="AF211" i="70"/>
  <c r="AF211" i="67"/>
  <c r="G211" i="69"/>
  <c r="G211" i="74"/>
  <c r="G211" i="70"/>
  <c r="G211" i="71"/>
  <c r="G211" i="68"/>
  <c r="G211" i="67"/>
  <c r="G211" i="72"/>
  <c r="G211" i="73"/>
  <c r="G211" i="75"/>
  <c r="K211" i="72"/>
  <c r="K211" i="67"/>
  <c r="K211" i="69"/>
  <c r="K211" i="73"/>
  <c r="K211" i="71"/>
  <c r="K211" i="75"/>
  <c r="K211" i="70"/>
  <c r="K211" i="74"/>
  <c r="K211" i="68"/>
  <c r="U217" i="74"/>
  <c r="U217" i="70"/>
  <c r="U217" i="68"/>
  <c r="U217" i="67"/>
  <c r="U217" i="73"/>
  <c r="U217" i="72"/>
  <c r="U217" i="75"/>
  <c r="U217" i="71"/>
  <c r="U217" i="69"/>
  <c r="O218" i="67"/>
  <c r="O218" i="75"/>
  <c r="O218" i="69"/>
  <c r="O218" i="72"/>
  <c r="O218" i="70"/>
  <c r="O218" i="73"/>
  <c r="O218" i="68"/>
  <c r="O218" i="71"/>
  <c r="O218" i="74"/>
  <c r="AG218" i="67"/>
  <c r="AG218" i="68"/>
  <c r="AG218" i="70"/>
  <c r="AG218" i="75"/>
  <c r="AG218" i="69"/>
  <c r="AG218" i="72"/>
  <c r="AG218" i="74"/>
  <c r="AG218" i="71"/>
  <c r="AG218" i="73"/>
  <c r="W218" i="71"/>
  <c r="W218" i="73"/>
  <c r="W218" i="68"/>
  <c r="W218" i="69"/>
  <c r="W218" i="72"/>
  <c r="W218" i="75"/>
  <c r="W218" i="67"/>
  <c r="W218" i="74"/>
  <c r="W218" i="70"/>
  <c r="AF218" i="71"/>
  <c r="AF218" i="67"/>
  <c r="AF218" i="73"/>
  <c r="AF218" i="75"/>
  <c r="AF218" i="69"/>
  <c r="AF218" i="72"/>
  <c r="AF218" i="74"/>
  <c r="AF218" i="68"/>
  <c r="AF218" i="70"/>
  <c r="K218" i="71"/>
  <c r="K218" i="69"/>
  <c r="K218" i="74"/>
  <c r="K218" i="67"/>
  <c r="K218" i="70"/>
  <c r="K218" i="68"/>
  <c r="K218" i="72"/>
  <c r="K218" i="75"/>
  <c r="K218" i="73"/>
  <c r="E217" i="69"/>
  <c r="E217" i="71"/>
  <c r="E217" i="73"/>
  <c r="E217" i="72"/>
  <c r="E217" i="74"/>
  <c r="E217" i="75"/>
  <c r="E217" i="68"/>
  <c r="E217" i="67"/>
  <c r="E217" i="70"/>
  <c r="AI218" i="74"/>
  <c r="AI218" i="68"/>
  <c r="AI218" i="72"/>
  <c r="AI218" i="69"/>
  <c r="AI218" i="71"/>
  <c r="AI218" i="70"/>
  <c r="AI218" i="73"/>
  <c r="AI218" i="67"/>
  <c r="AI218" i="75"/>
  <c r="R211" i="69"/>
  <c r="R211" i="72"/>
  <c r="R211" i="73"/>
  <c r="R211" i="70"/>
  <c r="R211" i="75"/>
  <c r="R211" i="71"/>
  <c r="R211" i="67"/>
  <c r="R211" i="68"/>
  <c r="R211" i="74"/>
  <c r="X211" i="68"/>
  <c r="X211" i="69"/>
  <c r="X211" i="71"/>
  <c r="X211" i="72"/>
  <c r="X211" i="75"/>
  <c r="X211" i="67"/>
  <c r="X211" i="70"/>
  <c r="X211" i="73"/>
  <c r="X211" i="74"/>
  <c r="AD211" i="71"/>
  <c r="AD211" i="75"/>
  <c r="AD211" i="72"/>
  <c r="AD211" i="67"/>
  <c r="AD211" i="74"/>
  <c r="AD211" i="69"/>
  <c r="AD211" i="70"/>
  <c r="AD211" i="73"/>
  <c r="AD211" i="68"/>
  <c r="AB211" i="70"/>
  <c r="AB211" i="72"/>
  <c r="AB211" i="73"/>
  <c r="AB211" i="67"/>
  <c r="AB211" i="75"/>
  <c r="AB211" i="69"/>
  <c r="AB211" i="74"/>
  <c r="AB211" i="68"/>
  <c r="AB211" i="71"/>
  <c r="AH217" i="71"/>
  <c r="AH217" i="67"/>
  <c r="AH217" i="73"/>
  <c r="AH217" i="68"/>
  <c r="AH217" i="74"/>
  <c r="AH217" i="69"/>
  <c r="AH217" i="75"/>
  <c r="AH217" i="72"/>
  <c r="AH217" i="70"/>
  <c r="O217" i="70"/>
  <c r="O217" i="74"/>
  <c r="O217" i="68"/>
  <c r="O217" i="73"/>
  <c r="O217" i="71"/>
  <c r="O217" i="69"/>
  <c r="O217" i="67"/>
  <c r="O217" i="72"/>
  <c r="O217" i="75"/>
  <c r="AG217" i="74"/>
  <c r="AG217" i="69"/>
  <c r="AG217" i="68"/>
  <c r="AG217" i="71"/>
  <c r="AG217" i="70"/>
  <c r="AG217" i="67"/>
  <c r="AG217" i="72"/>
  <c r="AG217" i="73"/>
  <c r="AG217" i="75"/>
  <c r="W217" i="70"/>
  <c r="W217" i="74"/>
  <c r="W217" i="75"/>
  <c r="W217" i="69"/>
  <c r="W217" i="68"/>
  <c r="W217" i="67"/>
  <c r="W217" i="72"/>
  <c r="W217" i="71"/>
  <c r="W217" i="73"/>
  <c r="AF217" i="68"/>
  <c r="AF217" i="75"/>
  <c r="AF217" i="74"/>
  <c r="AF217" i="72"/>
  <c r="AF217" i="71"/>
  <c r="AF217" i="69"/>
  <c r="AF217" i="67"/>
  <c r="AF217" i="70"/>
  <c r="AF217" i="73"/>
  <c r="K217" i="71"/>
  <c r="K217" i="67"/>
  <c r="K217" i="70"/>
  <c r="K217" i="68"/>
  <c r="K217" i="73"/>
  <c r="K217" i="75"/>
  <c r="K217" i="72"/>
  <c r="K217" i="74"/>
  <c r="K217" i="69"/>
  <c r="E218" i="70"/>
  <c r="E218" i="74"/>
  <c r="E218" i="71"/>
  <c r="E218" i="72"/>
  <c r="E218" i="67"/>
  <c r="E218" i="75"/>
  <c r="E218" i="69"/>
  <c r="E218" i="73"/>
  <c r="E218" i="68"/>
  <c r="AI217" i="67"/>
  <c r="AI217" i="68"/>
  <c r="AI217" i="70"/>
  <c r="AI217" i="72"/>
  <c r="AI217" i="71"/>
  <c r="AI217" i="73"/>
  <c r="AI217" i="74"/>
  <c r="AI217" i="75"/>
  <c r="AI217" i="69"/>
  <c r="J211" i="69"/>
  <c r="J211" i="72"/>
  <c r="J211" i="70"/>
  <c r="J211" i="68"/>
  <c r="J211" i="75"/>
  <c r="J211" i="71"/>
  <c r="J211" i="73"/>
  <c r="J211" i="67"/>
  <c r="J211" i="74"/>
  <c r="P211" i="72"/>
  <c r="P211" i="69"/>
  <c r="P211" i="70"/>
  <c r="P211" i="75"/>
  <c r="P211" i="67"/>
  <c r="P211" i="73"/>
  <c r="P211" i="74"/>
  <c r="P211" i="68"/>
  <c r="P211" i="71"/>
  <c r="V211" i="69"/>
  <c r="V211" i="75"/>
  <c r="V211" i="72"/>
  <c r="V211" i="67"/>
  <c r="V211" i="68"/>
  <c r="V211" i="70"/>
  <c r="V211" i="71"/>
  <c r="V211" i="73"/>
  <c r="V211" i="74"/>
  <c r="T211" i="75"/>
  <c r="T211" i="67"/>
  <c r="T211" i="72"/>
  <c r="T211" i="70"/>
  <c r="T211" i="71"/>
  <c r="T211" i="68"/>
  <c r="T211" i="73"/>
  <c r="T211" i="69"/>
  <c r="T211" i="74"/>
  <c r="R218" i="75"/>
  <c r="R218" i="68"/>
  <c r="R218" i="74"/>
  <c r="R218" i="72"/>
  <c r="R218" i="69"/>
  <c r="R218" i="70"/>
  <c r="R218" i="73"/>
  <c r="R218" i="71"/>
  <c r="R218" i="67"/>
  <c r="AH218" i="71"/>
  <c r="AH218" i="69"/>
  <c r="AH218" i="73"/>
  <c r="AH218" i="74"/>
  <c r="AH218" i="68"/>
  <c r="AH218" i="70"/>
  <c r="AH218" i="72"/>
  <c r="AH218" i="75"/>
  <c r="AH218" i="67"/>
  <c r="Z218" i="71"/>
  <c r="Z218" i="73"/>
  <c r="Z218" i="74"/>
  <c r="Z218" i="69"/>
  <c r="Z218" i="75"/>
  <c r="Z218" i="67"/>
  <c r="Z218" i="70"/>
  <c r="Z218" i="72"/>
  <c r="Z218" i="68"/>
  <c r="N218" i="68"/>
  <c r="N218" i="69"/>
  <c r="N218" i="72"/>
  <c r="N218" i="73"/>
  <c r="N218" i="70"/>
  <c r="N218" i="74"/>
  <c r="N218" i="67"/>
  <c r="N218" i="75"/>
  <c r="N218" i="71"/>
  <c r="Y218" i="71"/>
  <c r="Y218" i="72"/>
  <c r="Y218" i="73"/>
  <c r="Y218" i="67"/>
  <c r="Y218" i="68"/>
  <c r="Y218" i="75"/>
  <c r="Y218" i="69"/>
  <c r="Y218" i="74"/>
  <c r="Y218" i="70"/>
  <c r="V218" i="73"/>
  <c r="V218" i="67"/>
  <c r="V218" i="69"/>
  <c r="V218" i="70"/>
  <c r="V218" i="68"/>
  <c r="V218" i="72"/>
  <c r="V218" i="74"/>
  <c r="V218" i="75"/>
  <c r="V218" i="71"/>
  <c r="X218" i="67"/>
  <c r="X218" i="68"/>
  <c r="X218" i="71"/>
  <c r="X218" i="69"/>
  <c r="X218" i="73"/>
  <c r="X218" i="72"/>
  <c r="X218" i="75"/>
  <c r="X218" i="74"/>
  <c r="X218" i="70"/>
  <c r="AE218" i="72"/>
  <c r="AE218" i="73"/>
  <c r="AE218" i="71"/>
  <c r="AE218" i="75"/>
  <c r="AE218" i="67"/>
  <c r="AE218" i="68"/>
  <c r="AE218" i="69"/>
  <c r="AE218" i="70"/>
  <c r="AE218" i="74"/>
  <c r="AD218" i="67"/>
  <c r="AD218" i="71"/>
  <c r="AD218" i="70"/>
  <c r="AD218" i="72"/>
  <c r="AD218" i="74"/>
  <c r="AD218" i="73"/>
  <c r="AD218" i="68"/>
  <c r="AD218" i="69"/>
  <c r="AD218" i="75"/>
  <c r="L217" i="67"/>
  <c r="L217" i="70"/>
  <c r="L217" i="75"/>
  <c r="L217" i="73"/>
  <c r="L217" i="72"/>
  <c r="L217" i="68"/>
  <c r="L217" i="69"/>
  <c r="L217" i="74"/>
  <c r="L217" i="71"/>
  <c r="AA211" i="72"/>
  <c r="AA211" i="73"/>
  <c r="AA211" i="69"/>
  <c r="AA211" i="68"/>
  <c r="AA211" i="70"/>
  <c r="AA211" i="67"/>
  <c r="AA211" i="74"/>
  <c r="AA211" i="71"/>
  <c r="AA211" i="75"/>
  <c r="H211" i="68"/>
  <c r="H211" i="71"/>
  <c r="H211" i="69"/>
  <c r="H211" i="72"/>
  <c r="H211" i="75"/>
  <c r="H211" i="73"/>
  <c r="H211" i="67"/>
  <c r="H211" i="74"/>
  <c r="H211" i="70"/>
  <c r="N211" i="75"/>
  <c r="N211" i="72"/>
  <c r="N211" i="70"/>
  <c r="N211" i="73"/>
  <c r="N211" i="71"/>
  <c r="N211" i="74"/>
  <c r="N211" i="68"/>
  <c r="N211" i="69"/>
  <c r="N211" i="67"/>
  <c r="L211" i="74"/>
  <c r="L211" i="70"/>
  <c r="L211" i="72"/>
  <c r="L211" i="75"/>
  <c r="L211" i="73"/>
  <c r="L211" i="69"/>
  <c r="L211" i="71"/>
  <c r="L211" i="67"/>
  <c r="L211" i="68"/>
  <c r="J218" i="67"/>
  <c r="J218" i="72"/>
  <c r="J218" i="71"/>
  <c r="J218" i="74"/>
  <c r="J218" i="68"/>
  <c r="J218" i="69"/>
  <c r="J218" i="75"/>
  <c r="J218" i="73"/>
  <c r="J218" i="70"/>
  <c r="Z217" i="67"/>
  <c r="Z217" i="68"/>
  <c r="Z217" i="72"/>
  <c r="Z217" i="75"/>
  <c r="Z217" i="70"/>
  <c r="Z217" i="74"/>
  <c r="Z217" i="69"/>
  <c r="Z217" i="73"/>
  <c r="Z217" i="71"/>
  <c r="N217" i="69"/>
  <c r="N217" i="75"/>
  <c r="N217" i="72"/>
  <c r="N217" i="73"/>
  <c r="N217" i="70"/>
  <c r="N217" i="68"/>
  <c r="N217" i="67"/>
  <c r="N217" i="71"/>
  <c r="N217" i="74"/>
  <c r="Y217" i="75"/>
  <c r="Y217" i="70"/>
  <c r="Y217" i="68"/>
  <c r="Y217" i="73"/>
  <c r="Y217" i="74"/>
  <c r="Y217" i="71"/>
  <c r="Y217" i="72"/>
  <c r="Y217" i="69"/>
  <c r="Y217" i="67"/>
  <c r="V217" i="68"/>
  <c r="V217" i="70"/>
  <c r="V217" i="73"/>
  <c r="V217" i="71"/>
  <c r="V217" i="67"/>
  <c r="V217" i="72"/>
  <c r="V217" i="74"/>
  <c r="V217" i="75"/>
  <c r="V217" i="69"/>
  <c r="X217" i="68"/>
  <c r="X217" i="73"/>
  <c r="X217" i="70"/>
  <c r="X217" i="69"/>
  <c r="X217" i="71"/>
  <c r="X217" i="75"/>
  <c r="X217" i="67"/>
  <c r="X217" i="74"/>
  <c r="X217" i="72"/>
  <c r="AE217" i="68"/>
  <c r="AE217" i="70"/>
  <c r="AE217" i="74"/>
  <c r="AE217" i="71"/>
  <c r="AE217" i="67"/>
  <c r="AE217" i="69"/>
  <c r="AE217" i="75"/>
  <c r="AE217" i="72"/>
  <c r="AE217" i="73"/>
  <c r="AD217" i="71"/>
  <c r="AD217" i="70"/>
  <c r="AD217" i="69"/>
  <c r="AD217" i="67"/>
  <c r="AD217" i="72"/>
  <c r="AD217" i="68"/>
  <c r="AD217" i="73"/>
  <c r="AD217" i="75"/>
  <c r="AD217" i="74"/>
  <c r="L218" i="72"/>
  <c r="L218" i="75"/>
  <c r="L218" i="67"/>
  <c r="L218" i="68"/>
  <c r="L218" i="70"/>
  <c r="L218" i="73"/>
  <c r="L218" i="74"/>
  <c r="L218" i="71"/>
  <c r="L218" i="69"/>
  <c r="AG211" i="72"/>
  <c r="AG211" i="68"/>
  <c r="AG211" i="74"/>
  <c r="AG211" i="71"/>
  <c r="AG211" i="75"/>
  <c r="AG211" i="67"/>
  <c r="AG211" i="70"/>
  <c r="AG211" i="73"/>
  <c r="AG211" i="69"/>
  <c r="AI211" i="72"/>
  <c r="AI211" i="71"/>
  <c r="AI211" i="70"/>
  <c r="AI211" i="68"/>
  <c r="AI211" i="74"/>
  <c r="AI211" i="69"/>
  <c r="AI211" i="67"/>
  <c r="AI211" i="75"/>
  <c r="AI211" i="73"/>
  <c r="F211" i="71"/>
  <c r="F211" i="74"/>
  <c r="F211" i="67"/>
  <c r="F211" i="70"/>
  <c r="F211" i="72"/>
  <c r="F211" i="69"/>
  <c r="F211" i="73"/>
  <c r="F211" i="75"/>
  <c r="F211" i="68"/>
  <c r="S211" i="69"/>
  <c r="S211" i="73"/>
  <c r="S211" i="75"/>
  <c r="S211" i="74"/>
  <c r="S211" i="72"/>
  <c r="S211" i="67"/>
  <c r="S211" i="71"/>
  <c r="S211" i="70"/>
  <c r="S211" i="68"/>
  <c r="AJ191" i="63"/>
  <c r="J218" i="88"/>
  <c r="T217" i="88"/>
  <c r="I217" i="88"/>
  <c r="AA218" i="88"/>
  <c r="H218" i="88"/>
  <c r="F217" i="88"/>
  <c r="AB217" i="88"/>
  <c r="AJ198" i="63"/>
  <c r="AJ197" i="63"/>
  <c r="T218" i="88"/>
  <c r="I218" i="88"/>
  <c r="AA217" i="88"/>
  <c r="H217" i="88"/>
  <c r="F218" i="88"/>
  <c r="AB218" i="88"/>
  <c r="AH218" i="88"/>
  <c r="O218" i="88"/>
  <c r="AG218" i="88"/>
  <c r="W218" i="88"/>
  <c r="AF218" i="88"/>
  <c r="K218" i="88"/>
  <c r="E217" i="88"/>
  <c r="AI218" i="88"/>
  <c r="AH217" i="88"/>
  <c r="O217" i="88"/>
  <c r="AG217" i="88"/>
  <c r="W217" i="88"/>
  <c r="AF217" i="88"/>
  <c r="K217" i="88"/>
  <c r="E218" i="88"/>
  <c r="AI217" i="88"/>
  <c r="J217" i="88"/>
  <c r="Z218" i="88"/>
  <c r="N218" i="88"/>
  <c r="Y218" i="88"/>
  <c r="V218" i="88"/>
  <c r="X218" i="88"/>
  <c r="AE218" i="88"/>
  <c r="AD218" i="88"/>
  <c r="L217" i="88"/>
  <c r="Z217" i="88"/>
  <c r="N217" i="88"/>
  <c r="Y217" i="88"/>
  <c r="V217" i="88"/>
  <c r="X217" i="88"/>
  <c r="AE217" i="88"/>
  <c r="AD217" i="88"/>
  <c r="L218" i="88"/>
  <c r="R218" i="88"/>
  <c r="U218" i="88"/>
  <c r="Q218" i="88"/>
  <c r="AC218" i="88"/>
  <c r="P218" i="88"/>
  <c r="G218" i="88"/>
  <c r="M218" i="88"/>
  <c r="S218" i="88"/>
  <c r="R217" i="88"/>
  <c r="U217" i="88"/>
  <c r="Q217" i="88"/>
  <c r="AC217" i="88"/>
  <c r="P217" i="88"/>
  <c r="G217" i="88"/>
  <c r="M217" i="88"/>
  <c r="S217" i="88"/>
  <c r="AJ217" i="71" l="1"/>
  <c r="AJ217" i="72"/>
  <c r="AJ217" i="69"/>
  <c r="AJ217" i="73"/>
  <c r="AJ217" i="75"/>
  <c r="AJ217" i="68"/>
  <c r="AJ217" i="67"/>
  <c r="AJ217" i="70"/>
  <c r="AJ217" i="74"/>
  <c r="AJ218" i="71"/>
  <c r="AJ218" i="73"/>
  <c r="AJ218" i="70"/>
  <c r="AJ218" i="72"/>
  <c r="AJ218" i="75"/>
  <c r="AJ218" i="67"/>
  <c r="AJ218" i="69"/>
  <c r="AJ218" i="74"/>
  <c r="AJ218" i="68"/>
  <c r="AJ211" i="71"/>
  <c r="AJ211" i="68"/>
  <c r="AJ211" i="69"/>
  <c r="AJ211" i="70"/>
  <c r="AJ211" i="72"/>
  <c r="AJ211" i="75"/>
  <c r="AJ211" i="74"/>
  <c r="AJ211" i="67"/>
  <c r="AJ211" i="73"/>
  <c r="AK191" i="63"/>
  <c r="AJ217" i="88"/>
  <c r="AJ218" i="88"/>
  <c r="AK197" i="63"/>
  <c r="AK198" i="63"/>
  <c r="AK218" i="71" l="1"/>
  <c r="AK218" i="73"/>
  <c r="AK218" i="69"/>
  <c r="AK218" i="72"/>
  <c r="AK218" i="68"/>
  <c r="AK218" i="67"/>
  <c r="AK218" i="74"/>
  <c r="AK218" i="75"/>
  <c r="AK218" i="70"/>
  <c r="AK217" i="71"/>
  <c r="AK217" i="67"/>
  <c r="AK217" i="74"/>
  <c r="AK217" i="70"/>
  <c r="AK217" i="72"/>
  <c r="AK217" i="68"/>
  <c r="AK217" i="75"/>
  <c r="AK217" i="69"/>
  <c r="AK217" i="73"/>
  <c r="AK211" i="71"/>
  <c r="AK211" i="72"/>
  <c r="AK211" i="68"/>
  <c r="AK211" i="74"/>
  <c r="AK211" i="69"/>
  <c r="AK211" i="73"/>
  <c r="AK211" i="70"/>
  <c r="AK211" i="75"/>
  <c r="AK211" i="67"/>
  <c r="AL191" i="63"/>
  <c r="AK217" i="88"/>
  <c r="AL197" i="63"/>
  <c r="AL198" i="63"/>
  <c r="AK218" i="88"/>
  <c r="H40" i="81"/>
  <c r="H39" i="81" s="1"/>
  <c r="I40" i="81"/>
  <c r="I39" i="81" s="1"/>
  <c r="J40" i="81"/>
  <c r="J39" i="81" s="1"/>
  <c r="K40" i="81"/>
  <c r="K39" i="81" s="1"/>
  <c r="L40" i="81"/>
  <c r="M40" i="81"/>
  <c r="N40" i="81"/>
  <c r="O40" i="81"/>
  <c r="P40" i="81"/>
  <c r="Q40" i="81"/>
  <c r="R40" i="81"/>
  <c r="S40" i="81"/>
  <c r="T40" i="81"/>
  <c r="U40" i="81"/>
  <c r="V40" i="81"/>
  <c r="W40" i="81"/>
  <c r="X40" i="81"/>
  <c r="Y40" i="81"/>
  <c r="Z40" i="81"/>
  <c r="AA40" i="81"/>
  <c r="AB40" i="81"/>
  <c r="AC40" i="81"/>
  <c r="AD40" i="81"/>
  <c r="AE40" i="81"/>
  <c r="AF40" i="81"/>
  <c r="AG40" i="81"/>
  <c r="AH40" i="81"/>
  <c r="AI40" i="81"/>
  <c r="AJ40" i="81"/>
  <c r="AK40" i="81"/>
  <c r="AL40" i="81"/>
  <c r="AM40" i="81"/>
  <c r="AN40" i="81"/>
  <c r="AO40" i="81"/>
  <c r="AP40" i="81"/>
  <c r="AQ40" i="81"/>
  <c r="AR40" i="81"/>
  <c r="AS40" i="81"/>
  <c r="AT40" i="81"/>
  <c r="AU40" i="81"/>
  <c r="AV40" i="81"/>
  <c r="AW40" i="81"/>
  <c r="AX40" i="81"/>
  <c r="AY40" i="81"/>
  <c r="AZ40" i="81"/>
  <c r="BA40" i="81"/>
  <c r="BB40" i="81"/>
  <c r="BC40" i="81"/>
  <c r="BD40" i="81"/>
  <c r="BE40" i="81"/>
  <c r="G40" i="81"/>
  <c r="G39" i="81" s="1"/>
  <c r="AL218" i="71" l="1"/>
  <c r="AL218" i="72"/>
  <c r="AL218" i="73"/>
  <c r="AL218" i="70"/>
  <c r="AL218" i="67"/>
  <c r="AL218" i="75"/>
  <c r="AL218" i="68"/>
  <c r="AL218" i="74"/>
  <c r="AL218" i="69"/>
  <c r="AL217" i="71"/>
  <c r="AL217" i="70"/>
  <c r="AL217" i="67"/>
  <c r="AL217" i="69"/>
  <c r="AL217" i="74"/>
  <c r="AL217" i="75"/>
  <c r="AL217" i="72"/>
  <c r="AL217" i="68"/>
  <c r="AL217" i="73"/>
  <c r="AL211" i="71"/>
  <c r="AL211" i="73"/>
  <c r="AL211" i="72"/>
  <c r="AL211" i="67"/>
  <c r="AL211" i="74"/>
  <c r="AL211" i="70"/>
  <c r="AL211" i="75"/>
  <c r="AL211" i="68"/>
  <c r="AL211" i="69"/>
  <c r="AM191" i="63"/>
  <c r="AM197" i="63"/>
  <c r="AM198" i="63"/>
  <c r="AL217" i="88"/>
  <c r="AL218" i="88"/>
  <c r="AO39" i="81"/>
  <c r="AF39" i="81"/>
  <c r="AT39" i="81"/>
  <c r="AL39" i="81"/>
  <c r="V39" i="81"/>
  <c r="AK39" i="81"/>
  <c r="U39" i="81"/>
  <c r="M39" i="81"/>
  <c r="BE39" i="81"/>
  <c r="Y39" i="81"/>
  <c r="BD39" i="81"/>
  <c r="P39" i="81"/>
  <c r="AU39" i="81"/>
  <c r="AJ39" i="81"/>
  <c r="AW39" i="81"/>
  <c r="AN39" i="81"/>
  <c r="X39" i="81"/>
  <c r="BC39" i="81"/>
  <c r="AM39" i="81"/>
  <c r="W39" i="81"/>
  <c r="O39" i="81"/>
  <c r="BB39" i="81"/>
  <c r="AD39" i="81"/>
  <c r="N39" i="81"/>
  <c r="BA39" i="81"/>
  <c r="AC39" i="81"/>
  <c r="AR39" i="81"/>
  <c r="AY39" i="81"/>
  <c r="AG39" i="81"/>
  <c r="Q39" i="81"/>
  <c r="AV39" i="81"/>
  <c r="AE39" i="81"/>
  <c r="AS39" i="81"/>
  <c r="AZ39" i="81"/>
  <c r="AB39" i="81"/>
  <c r="T39" i="81"/>
  <c r="L39" i="81"/>
  <c r="AQ39" i="81"/>
  <c r="AI39" i="81"/>
  <c r="AA39" i="81"/>
  <c r="S39" i="81"/>
  <c r="AX39" i="81"/>
  <c r="AP39" i="81"/>
  <c r="AH39" i="81"/>
  <c r="Z39" i="81"/>
  <c r="R39" i="81"/>
  <c r="AM218" i="71" l="1"/>
  <c r="AM218" i="68"/>
  <c r="AM218" i="70"/>
  <c r="AM218" i="73"/>
  <c r="AM218" i="72"/>
  <c r="AM218" i="67"/>
  <c r="AM218" i="74"/>
  <c r="AM218" i="69"/>
  <c r="AM218" i="75"/>
  <c r="AM211" i="71"/>
  <c r="AM211" i="70"/>
  <c r="AM211" i="69"/>
  <c r="AM211" i="68"/>
  <c r="AM211" i="74"/>
  <c r="AM211" i="72"/>
  <c r="AM211" i="73"/>
  <c r="AM211" i="75"/>
  <c r="AM211" i="67"/>
  <c r="AM217" i="71"/>
  <c r="AM217" i="69"/>
  <c r="AM217" i="70"/>
  <c r="AM217" i="72"/>
  <c r="AM217" i="67"/>
  <c r="AM217" i="75"/>
  <c r="AM217" i="74"/>
  <c r="AM217" i="73"/>
  <c r="AM217" i="68"/>
  <c r="AN191" i="63"/>
  <c r="AN197" i="63"/>
  <c r="AN198" i="63"/>
  <c r="AM218" i="88"/>
  <c r="AM217" i="88"/>
  <c r="E71" i="63"/>
  <c r="E191" i="63" s="1"/>
  <c r="AN217" i="71" l="1"/>
  <c r="AN217" i="68"/>
  <c r="AN217" i="69"/>
  <c r="AN217" i="70"/>
  <c r="AN217" i="75"/>
  <c r="AN217" i="67"/>
  <c r="AN217" i="74"/>
  <c r="AN217" i="72"/>
  <c r="AN217" i="73"/>
  <c r="AN211" i="71"/>
  <c r="AN211" i="73"/>
  <c r="AN211" i="75"/>
  <c r="AN211" i="72"/>
  <c r="AN211" i="74"/>
  <c r="AN211" i="68"/>
  <c r="AN211" i="67"/>
  <c r="AN211" i="70"/>
  <c r="AN211" i="69"/>
  <c r="AN218" i="71"/>
  <c r="AN218" i="73"/>
  <c r="AN218" i="74"/>
  <c r="AN218" i="75"/>
  <c r="AN218" i="67"/>
  <c r="AN218" i="68"/>
  <c r="AN218" i="69"/>
  <c r="AN218" i="72"/>
  <c r="AN218" i="70"/>
  <c r="E211" i="67"/>
  <c r="E211" i="69"/>
  <c r="E211" i="75"/>
  <c r="E211" i="73"/>
  <c r="E211" i="68"/>
  <c r="E211" i="72"/>
  <c r="E211" i="71"/>
  <c r="E211" i="74"/>
  <c r="E211" i="70"/>
  <c r="AO191" i="63"/>
  <c r="AO197" i="63"/>
  <c r="AO198" i="63"/>
  <c r="AN218" i="88"/>
  <c r="AN217" i="88"/>
  <c r="C26" i="63"/>
  <c r="D26" i="63"/>
  <c r="E26" i="63"/>
  <c r="F26" i="63"/>
  <c r="F9" i="2"/>
  <c r="AO217" i="71" l="1"/>
  <c r="AO217" i="73"/>
  <c r="AO217" i="72"/>
  <c r="AO217" i="69"/>
  <c r="AO217" i="75"/>
  <c r="AO217" i="74"/>
  <c r="AO217" i="68"/>
  <c r="AO217" i="67"/>
  <c r="AO217" i="70"/>
  <c r="AO218" i="71"/>
  <c r="AO218" i="70"/>
  <c r="AO218" i="67"/>
  <c r="AO218" i="72"/>
  <c r="AO218" i="75"/>
  <c r="AO218" i="74"/>
  <c r="AO218" i="73"/>
  <c r="AO218" i="69"/>
  <c r="AO218" i="68"/>
  <c r="AO211" i="71"/>
  <c r="AO211" i="69"/>
  <c r="AO211" i="72"/>
  <c r="AO211" i="74"/>
  <c r="AO211" i="75"/>
  <c r="AO211" i="73"/>
  <c r="AO211" i="67"/>
  <c r="AO211" i="70"/>
  <c r="AO211" i="68"/>
  <c r="AP191" i="63"/>
  <c r="AP197" i="63"/>
  <c r="AP198" i="63"/>
  <c r="AO218" i="88"/>
  <c r="AO217" i="88"/>
  <c r="AP218" i="71" l="1"/>
  <c r="AP218" i="75"/>
  <c r="AP218" i="74"/>
  <c r="AP218" i="68"/>
  <c r="AP218" i="69"/>
  <c r="AP218" i="70"/>
  <c r="AP218" i="72"/>
  <c r="AP218" i="73"/>
  <c r="AP218" i="67"/>
  <c r="AP217" i="71"/>
  <c r="AP217" i="74"/>
  <c r="AP217" i="73"/>
  <c r="AP217" i="68"/>
  <c r="AP217" i="75"/>
  <c r="AP217" i="69"/>
  <c r="AP217" i="70"/>
  <c r="AP217" i="67"/>
  <c r="AP217" i="72"/>
  <c r="AP211" i="71"/>
  <c r="AP211" i="67"/>
  <c r="AP211" i="69"/>
  <c r="AP211" i="75"/>
  <c r="AP211" i="74"/>
  <c r="AP211" i="72"/>
  <c r="AP211" i="70"/>
  <c r="AP211" i="73"/>
  <c r="AP211" i="68"/>
  <c r="AQ191" i="63"/>
  <c r="AQ197" i="63"/>
  <c r="AQ198" i="63"/>
  <c r="AP218" i="88"/>
  <c r="AP217" i="88"/>
  <c r="E64" i="63"/>
  <c r="AQ217" i="71" l="1"/>
  <c r="AQ217" i="74"/>
  <c r="AQ217" i="73"/>
  <c r="AQ217" i="72"/>
  <c r="AQ217" i="75"/>
  <c r="AQ217" i="67"/>
  <c r="AQ217" i="70"/>
  <c r="AQ217" i="69"/>
  <c r="AQ217" i="68"/>
  <c r="AQ218" i="71"/>
  <c r="AQ218" i="69"/>
  <c r="AQ218" i="70"/>
  <c r="AQ218" i="72"/>
  <c r="AQ218" i="74"/>
  <c r="AQ218" i="75"/>
  <c r="AQ218" i="73"/>
  <c r="AQ218" i="68"/>
  <c r="AQ218" i="67"/>
  <c r="AQ211" i="71"/>
  <c r="AQ211" i="69"/>
  <c r="AQ211" i="70"/>
  <c r="AQ211" i="72"/>
  <c r="AQ211" i="74"/>
  <c r="AQ211" i="73"/>
  <c r="AQ211" i="75"/>
  <c r="AQ211" i="67"/>
  <c r="AQ211" i="68"/>
  <c r="AR191" i="63"/>
  <c r="AR197" i="63"/>
  <c r="AR198" i="63"/>
  <c r="AQ218" i="88"/>
  <c r="AQ217" i="88"/>
  <c r="E82" i="63"/>
  <c r="B26" i="63"/>
  <c r="AJ41" i="81"/>
  <c r="AK41" i="81" s="1"/>
  <c r="F40" i="81"/>
  <c r="E40" i="81"/>
  <c r="U33" i="81"/>
  <c r="T33" i="81"/>
  <c r="S33" i="81"/>
  <c r="R33" i="81"/>
  <c r="Q33" i="81"/>
  <c r="P33" i="81"/>
  <c r="O33" i="81"/>
  <c r="N33" i="81"/>
  <c r="M33" i="81"/>
  <c r="L33" i="81"/>
  <c r="K33" i="81"/>
  <c r="J33" i="81"/>
  <c r="I33" i="81"/>
  <c r="H33" i="81"/>
  <c r="G33" i="81"/>
  <c r="F33" i="81"/>
  <c r="E33" i="81"/>
  <c r="D33" i="81"/>
  <c r="C33" i="81"/>
  <c r="B33" i="81"/>
  <c r="F84" i="63" l="1"/>
  <c r="O84" i="63"/>
  <c r="AA84" i="63"/>
  <c r="AM84" i="63"/>
  <c r="AY84" i="63"/>
  <c r="P84" i="63"/>
  <c r="AB84" i="63"/>
  <c r="AN84" i="63"/>
  <c r="AZ84" i="63"/>
  <c r="R84" i="63"/>
  <c r="AD84" i="63"/>
  <c r="AP84" i="63"/>
  <c r="BB84" i="63"/>
  <c r="G84" i="63"/>
  <c r="S84" i="63"/>
  <c r="AE84" i="63"/>
  <c r="AQ84" i="63"/>
  <c r="H84" i="63"/>
  <c r="T84" i="63"/>
  <c r="AF84" i="63"/>
  <c r="AR84" i="63"/>
  <c r="I84" i="63"/>
  <c r="U84" i="63"/>
  <c r="AG84" i="63"/>
  <c r="AS84" i="63"/>
  <c r="M84" i="63"/>
  <c r="Y84" i="63"/>
  <c r="AK84" i="63"/>
  <c r="AW84" i="63"/>
  <c r="N84" i="63"/>
  <c r="Z84" i="63"/>
  <c r="AL84" i="63"/>
  <c r="AX84" i="63"/>
  <c r="V84" i="63"/>
  <c r="W84" i="63"/>
  <c r="X84" i="63"/>
  <c r="AI84" i="63"/>
  <c r="AJ84" i="63"/>
  <c r="AO84" i="63"/>
  <c r="J84" i="63"/>
  <c r="AC84" i="63"/>
  <c r="AH84" i="63"/>
  <c r="AT84" i="63"/>
  <c r="L84" i="63"/>
  <c r="AV84" i="63"/>
  <c r="Q84" i="63"/>
  <c r="BA84" i="63"/>
  <c r="K84" i="63"/>
  <c r="AU84" i="63"/>
  <c r="G128" i="63"/>
  <c r="E83" i="63"/>
  <c r="AR218" i="71"/>
  <c r="AR218" i="68"/>
  <c r="AR218" i="72"/>
  <c r="AR218" i="73"/>
  <c r="AR218" i="70"/>
  <c r="AR218" i="75"/>
  <c r="AR218" i="69"/>
  <c r="AR218" i="74"/>
  <c r="AR218" i="67"/>
  <c r="AR211" i="71"/>
  <c r="AR211" i="72"/>
  <c r="AR211" i="73"/>
  <c r="AR211" i="74"/>
  <c r="AR211" i="70"/>
  <c r="AR211" i="75"/>
  <c r="AR211" i="67"/>
  <c r="AR211" i="69"/>
  <c r="AR211" i="68"/>
  <c r="AR217" i="71"/>
  <c r="AR217" i="67"/>
  <c r="AR217" i="69"/>
  <c r="AR217" i="70"/>
  <c r="AR217" i="75"/>
  <c r="AR217" i="68"/>
  <c r="AR217" i="74"/>
  <c r="AR217" i="72"/>
  <c r="AR217" i="73"/>
  <c r="AS191" i="63"/>
  <c r="AS197" i="63"/>
  <c r="AS198" i="63"/>
  <c r="AR218" i="88"/>
  <c r="AR217" i="88"/>
  <c r="F28" i="2"/>
  <c r="F26" i="2"/>
  <c r="F30" i="2"/>
  <c r="F31" i="2"/>
  <c r="F34" i="2"/>
  <c r="F25" i="2"/>
  <c r="F33" i="2"/>
  <c r="F29" i="2"/>
  <c r="F27" i="2"/>
  <c r="F32" i="2"/>
  <c r="U77" i="63"/>
  <c r="AC77" i="63"/>
  <c r="AK77" i="63"/>
  <c r="AS77" i="63"/>
  <c r="BA77" i="63"/>
  <c r="E77" i="63"/>
  <c r="E192" i="63" s="1"/>
  <c r="Y77" i="63"/>
  <c r="AW77" i="63"/>
  <c r="J77" i="63"/>
  <c r="AH77" i="63"/>
  <c r="S77" i="63"/>
  <c r="AQ77" i="63"/>
  <c r="AB77" i="63"/>
  <c r="F77" i="63"/>
  <c r="N77" i="63"/>
  <c r="V77" i="63"/>
  <c r="AD77" i="63"/>
  <c r="AL77" i="63"/>
  <c r="AT77" i="63"/>
  <c r="BB77" i="63"/>
  <c r="O77" i="63"/>
  <c r="AM77" i="63"/>
  <c r="AU77" i="63"/>
  <c r="I77" i="63"/>
  <c r="AG77" i="63"/>
  <c r="R77" i="63"/>
  <c r="AX77" i="63"/>
  <c r="AY77" i="63"/>
  <c r="T77" i="63"/>
  <c r="AR77" i="63"/>
  <c r="G77" i="63"/>
  <c r="Q77" i="63"/>
  <c r="AO77" i="63"/>
  <c r="Z77" i="63"/>
  <c r="AP77" i="63"/>
  <c r="K77" i="63"/>
  <c r="AI77" i="63"/>
  <c r="L77" i="63"/>
  <c r="AJ77" i="63"/>
  <c r="AZ77" i="63"/>
  <c r="H77" i="63"/>
  <c r="P77" i="63"/>
  <c r="X77" i="63"/>
  <c r="AF77" i="63"/>
  <c r="AN77" i="63"/>
  <c r="AV77" i="63"/>
  <c r="W77" i="63"/>
  <c r="AE77" i="63"/>
  <c r="AA77" i="63"/>
  <c r="M77" i="63"/>
  <c r="E131" i="63"/>
  <c r="AL41" i="81"/>
  <c r="F128" i="63" l="1"/>
  <c r="AF192" i="63"/>
  <c r="AF212" i="70"/>
  <c r="AF212" i="73"/>
  <c r="AF212" i="71"/>
  <c r="AF212" i="69"/>
  <c r="AF212" i="68"/>
  <c r="AF212" i="75"/>
  <c r="AF212" i="67"/>
  <c r="AF212" i="72"/>
  <c r="K192" i="63"/>
  <c r="K212" i="70"/>
  <c r="K212" i="71"/>
  <c r="K212" i="67"/>
  <c r="K212" i="72"/>
  <c r="K212" i="68"/>
  <c r="K212" i="69"/>
  <c r="K212" i="73"/>
  <c r="K212" i="75"/>
  <c r="AQ192" i="63"/>
  <c r="AQ212" i="75"/>
  <c r="AQ212" i="67"/>
  <c r="AQ212" i="71"/>
  <c r="AQ212" i="72"/>
  <c r="AQ212" i="70"/>
  <c r="AQ212" i="68"/>
  <c r="AQ212" i="73"/>
  <c r="AQ212" i="69"/>
  <c r="AS192" i="63"/>
  <c r="AS212" i="70"/>
  <c r="AS212" i="69"/>
  <c r="AS212" i="75"/>
  <c r="AS212" i="68"/>
  <c r="AS212" i="72"/>
  <c r="AS212" i="67"/>
  <c r="AS212" i="73"/>
  <c r="AS212" i="71"/>
  <c r="X192" i="63"/>
  <c r="X212" i="73"/>
  <c r="X212" i="72"/>
  <c r="X212" i="70"/>
  <c r="X212" i="71"/>
  <c r="X212" i="68"/>
  <c r="X212" i="75"/>
  <c r="X212" i="67"/>
  <c r="X212" i="69"/>
  <c r="AP192" i="63"/>
  <c r="AP212" i="73"/>
  <c r="AP212" i="75"/>
  <c r="AP212" i="70"/>
  <c r="AP212" i="71"/>
  <c r="AP212" i="68"/>
  <c r="AP212" i="67"/>
  <c r="AP212" i="69"/>
  <c r="AP212" i="72"/>
  <c r="AT212" i="70"/>
  <c r="AT212" i="73"/>
  <c r="AT212" i="69"/>
  <c r="AT212" i="71"/>
  <c r="AT212" i="67"/>
  <c r="AT212" i="72"/>
  <c r="AT212" i="75"/>
  <c r="AT212" i="68"/>
  <c r="S192" i="63"/>
  <c r="S212" i="68"/>
  <c r="S212" i="69"/>
  <c r="S212" i="72"/>
  <c r="S212" i="67"/>
  <c r="S212" i="75"/>
  <c r="S212" i="73"/>
  <c r="S212" i="71"/>
  <c r="S212" i="70"/>
  <c r="AK192" i="63"/>
  <c r="AK212" i="70"/>
  <c r="AK212" i="75"/>
  <c r="AK212" i="69"/>
  <c r="AK212" i="67"/>
  <c r="AK212" i="71"/>
  <c r="AK212" i="72"/>
  <c r="AK212" i="73"/>
  <c r="AK212" i="68"/>
  <c r="M192" i="63"/>
  <c r="M212" i="71"/>
  <c r="M212" i="70"/>
  <c r="M212" i="67"/>
  <c r="M212" i="75"/>
  <c r="M212" i="73"/>
  <c r="M212" i="68"/>
  <c r="M212" i="69"/>
  <c r="M212" i="72"/>
  <c r="P192" i="63"/>
  <c r="P212" i="69"/>
  <c r="P212" i="73"/>
  <c r="P212" i="67"/>
  <c r="P212" i="72"/>
  <c r="P212" i="71"/>
  <c r="P212" i="70"/>
  <c r="P212" i="68"/>
  <c r="P212" i="75"/>
  <c r="Z192" i="63"/>
  <c r="Z212" i="70"/>
  <c r="Z212" i="67"/>
  <c r="Z212" i="71"/>
  <c r="Z212" i="69"/>
  <c r="Z212" i="72"/>
  <c r="Z212" i="75"/>
  <c r="Z212" i="73"/>
  <c r="Z212" i="68"/>
  <c r="R192" i="63"/>
  <c r="R212" i="68"/>
  <c r="R212" i="69"/>
  <c r="R212" i="73"/>
  <c r="R212" i="67"/>
  <c r="R212" i="70"/>
  <c r="R212" i="75"/>
  <c r="R212" i="71"/>
  <c r="R212" i="72"/>
  <c r="AL192" i="63"/>
  <c r="AL212" i="71"/>
  <c r="AL212" i="67"/>
  <c r="AL212" i="68"/>
  <c r="AL212" i="69"/>
  <c r="AL212" i="70"/>
  <c r="AL212" i="73"/>
  <c r="AL212" i="72"/>
  <c r="AL212" i="75"/>
  <c r="AH192" i="63"/>
  <c r="AH212" i="71"/>
  <c r="AH212" i="75"/>
  <c r="AH212" i="72"/>
  <c r="AH212" i="68"/>
  <c r="AH212" i="73"/>
  <c r="AH212" i="69"/>
  <c r="AH212" i="70"/>
  <c r="AH212" i="67"/>
  <c r="AC192" i="63"/>
  <c r="AC212" i="72"/>
  <c r="AC212" i="68"/>
  <c r="AC212" i="67"/>
  <c r="AC212" i="70"/>
  <c r="AC212" i="75"/>
  <c r="AC212" i="71"/>
  <c r="AC212" i="69"/>
  <c r="AC212" i="73"/>
  <c r="AS218" i="71"/>
  <c r="AS218" i="70"/>
  <c r="AS218" i="68"/>
  <c r="AS218" i="73"/>
  <c r="AS218" i="72"/>
  <c r="AS218" i="74"/>
  <c r="AS218" i="67"/>
  <c r="AS218" i="75"/>
  <c r="AS218" i="69"/>
  <c r="AA192" i="63"/>
  <c r="AA212" i="69"/>
  <c r="AA212" i="67"/>
  <c r="AA212" i="72"/>
  <c r="AA212" i="73"/>
  <c r="AA212" i="75"/>
  <c r="AA212" i="71"/>
  <c r="AA212" i="70"/>
  <c r="AA212" i="68"/>
  <c r="H192" i="63"/>
  <c r="H212" i="75"/>
  <c r="H212" i="69"/>
  <c r="H212" i="70"/>
  <c r="H212" i="73"/>
  <c r="H212" i="67"/>
  <c r="H212" i="71"/>
  <c r="H212" i="72"/>
  <c r="H212" i="68"/>
  <c r="AO192" i="63"/>
  <c r="AO212" i="73"/>
  <c r="AO212" i="67"/>
  <c r="AO212" i="71"/>
  <c r="AO212" i="72"/>
  <c r="AO212" i="68"/>
  <c r="AO212" i="69"/>
  <c r="AO212" i="70"/>
  <c r="AO212" i="75"/>
  <c r="AG192" i="63"/>
  <c r="AG212" i="68"/>
  <c r="AG212" i="69"/>
  <c r="AG212" i="70"/>
  <c r="AG212" i="73"/>
  <c r="AG212" i="67"/>
  <c r="AG212" i="75"/>
  <c r="AG212" i="72"/>
  <c r="AG212" i="71"/>
  <c r="AD192" i="63"/>
  <c r="AD212" i="68"/>
  <c r="AD212" i="75"/>
  <c r="AD212" i="72"/>
  <c r="AD212" i="67"/>
  <c r="AD212" i="71"/>
  <c r="AD212" i="69"/>
  <c r="AD212" i="70"/>
  <c r="AD212" i="73"/>
  <c r="J192" i="63"/>
  <c r="J212" i="72"/>
  <c r="J212" i="75"/>
  <c r="J212" i="70"/>
  <c r="J212" i="67"/>
  <c r="J212" i="68"/>
  <c r="J212" i="69"/>
  <c r="J212" i="71"/>
  <c r="J212" i="73"/>
  <c r="U192" i="63"/>
  <c r="U212" i="75"/>
  <c r="U212" i="68"/>
  <c r="U212" i="69"/>
  <c r="U212" i="72"/>
  <c r="U212" i="73"/>
  <c r="U212" i="70"/>
  <c r="U212" i="71"/>
  <c r="U212" i="67"/>
  <c r="AS217" i="71"/>
  <c r="AS217" i="73"/>
  <c r="AS217" i="70"/>
  <c r="AS217" i="72"/>
  <c r="AS217" i="69"/>
  <c r="AS217" i="74"/>
  <c r="AS217" i="75"/>
  <c r="AS217" i="68"/>
  <c r="AS217" i="67"/>
  <c r="AE192" i="63"/>
  <c r="AE212" i="68"/>
  <c r="AE212" i="73"/>
  <c r="AE212" i="71"/>
  <c r="AE212" i="69"/>
  <c r="AE212" i="75"/>
  <c r="AE212" i="70"/>
  <c r="AE212" i="72"/>
  <c r="AE212" i="67"/>
  <c r="Q192" i="63"/>
  <c r="Q212" i="67"/>
  <c r="Q212" i="72"/>
  <c r="Q212" i="75"/>
  <c r="Q212" i="73"/>
  <c r="Q212" i="69"/>
  <c r="Q212" i="68"/>
  <c r="Q212" i="70"/>
  <c r="Q212" i="71"/>
  <c r="I192" i="63"/>
  <c r="I212" i="67"/>
  <c r="I212" i="68"/>
  <c r="I212" i="71"/>
  <c r="I212" i="72"/>
  <c r="I212" i="69"/>
  <c r="I212" i="70"/>
  <c r="I212" i="73"/>
  <c r="I212" i="75"/>
  <c r="V192" i="63"/>
  <c r="V212" i="69"/>
  <c r="V212" i="72"/>
  <c r="V212" i="71"/>
  <c r="V212" i="67"/>
  <c r="V212" i="70"/>
  <c r="V212" i="73"/>
  <c r="V212" i="75"/>
  <c r="V212" i="68"/>
  <c r="AS211" i="71"/>
  <c r="AS211" i="73"/>
  <c r="AS211" i="69"/>
  <c r="AS211" i="74"/>
  <c r="AS211" i="75"/>
  <c r="AS211" i="68"/>
  <c r="AS211" i="70"/>
  <c r="AS211" i="67"/>
  <c r="AS211" i="72"/>
  <c r="W192" i="63"/>
  <c r="W212" i="67"/>
  <c r="W212" i="73"/>
  <c r="W212" i="75"/>
  <c r="W212" i="68"/>
  <c r="W212" i="72"/>
  <c r="W212" i="71"/>
  <c r="W212" i="70"/>
  <c r="W212" i="69"/>
  <c r="AJ192" i="63"/>
  <c r="AJ212" i="72"/>
  <c r="AJ212" i="71"/>
  <c r="AJ212" i="75"/>
  <c r="AJ212" i="69"/>
  <c r="AJ212" i="67"/>
  <c r="AJ212" i="68"/>
  <c r="AJ212" i="73"/>
  <c r="AJ212" i="70"/>
  <c r="G192" i="63"/>
  <c r="G212" i="69"/>
  <c r="G212" i="70"/>
  <c r="G212" i="75"/>
  <c r="G212" i="68"/>
  <c r="G212" i="72"/>
  <c r="G212" i="73"/>
  <c r="G212" i="67"/>
  <c r="G212" i="71"/>
  <c r="N192" i="63"/>
  <c r="N212" i="71"/>
  <c r="N212" i="68"/>
  <c r="N212" i="69"/>
  <c r="N212" i="72"/>
  <c r="N212" i="67"/>
  <c r="N212" i="75"/>
  <c r="N212" i="70"/>
  <c r="N212" i="73"/>
  <c r="Y192" i="63"/>
  <c r="Y212" i="69"/>
  <c r="Y212" i="67"/>
  <c r="Y212" i="70"/>
  <c r="Y212" i="68"/>
  <c r="Y212" i="71"/>
  <c r="Y212" i="72"/>
  <c r="Y212" i="75"/>
  <c r="Y212" i="73"/>
  <c r="L192" i="63"/>
  <c r="L212" i="70"/>
  <c r="L212" i="73"/>
  <c r="L212" i="67"/>
  <c r="L212" i="68"/>
  <c r="L212" i="69"/>
  <c r="L212" i="72"/>
  <c r="L212" i="71"/>
  <c r="L212" i="75"/>
  <c r="AR192" i="63"/>
  <c r="AR212" i="69"/>
  <c r="AR212" i="75"/>
  <c r="AR212" i="67"/>
  <c r="AR212" i="70"/>
  <c r="AR212" i="73"/>
  <c r="AR212" i="72"/>
  <c r="AR212" i="68"/>
  <c r="AR212" i="71"/>
  <c r="AM192" i="63"/>
  <c r="AM212" i="72"/>
  <c r="AM212" i="69"/>
  <c r="AM212" i="70"/>
  <c r="AM212" i="67"/>
  <c r="AM212" i="75"/>
  <c r="AM212" i="68"/>
  <c r="AM212" i="73"/>
  <c r="AM212" i="71"/>
  <c r="F192" i="63"/>
  <c r="F212" i="75"/>
  <c r="F212" i="70"/>
  <c r="F212" i="71"/>
  <c r="F212" i="73"/>
  <c r="F212" i="67"/>
  <c r="F212" i="72"/>
  <c r="F212" i="68"/>
  <c r="F212" i="69"/>
  <c r="E212" i="75"/>
  <c r="E212" i="69"/>
  <c r="E212" i="72"/>
  <c r="E212" i="68"/>
  <c r="E212" i="70"/>
  <c r="E212" i="71"/>
  <c r="E212" i="67"/>
  <c r="E212" i="73"/>
  <c r="AN192" i="63"/>
  <c r="AN212" i="73"/>
  <c r="AN212" i="69"/>
  <c r="AN212" i="72"/>
  <c r="AN212" i="71"/>
  <c r="AN212" i="70"/>
  <c r="AN212" i="75"/>
  <c r="AN212" i="67"/>
  <c r="AN212" i="68"/>
  <c r="AI192" i="63"/>
  <c r="AI212" i="68"/>
  <c r="AI212" i="73"/>
  <c r="AI212" i="70"/>
  <c r="AI212" i="69"/>
  <c r="AI212" i="75"/>
  <c r="AI212" i="71"/>
  <c r="AI212" i="67"/>
  <c r="AI212" i="72"/>
  <c r="T192" i="63"/>
  <c r="T212" i="70"/>
  <c r="T212" i="68"/>
  <c r="T212" i="71"/>
  <c r="T212" i="67"/>
  <c r="T212" i="75"/>
  <c r="T212" i="72"/>
  <c r="T212" i="69"/>
  <c r="T212" i="73"/>
  <c r="O192" i="63"/>
  <c r="O212" i="73"/>
  <c r="O212" i="67"/>
  <c r="O212" i="71"/>
  <c r="O212" i="72"/>
  <c r="O212" i="70"/>
  <c r="O212" i="68"/>
  <c r="O212" i="69"/>
  <c r="O212" i="75"/>
  <c r="AB192" i="63"/>
  <c r="AB212" i="75"/>
  <c r="AB212" i="72"/>
  <c r="AB212" i="73"/>
  <c r="AB212" i="71"/>
  <c r="AB212" i="70"/>
  <c r="AB212" i="69"/>
  <c r="AB212" i="67"/>
  <c r="AB212" i="68"/>
  <c r="E212" i="88"/>
  <c r="AT191" i="63"/>
  <c r="AT192" i="63"/>
  <c r="G212" i="88"/>
  <c r="F212" i="88"/>
  <c r="I212" i="88"/>
  <c r="H212" i="88"/>
  <c r="J212" i="88"/>
  <c r="AA134" i="63"/>
  <c r="AA212" i="88"/>
  <c r="AO134" i="63"/>
  <c r="AO212" i="88"/>
  <c r="AG134" i="63"/>
  <c r="AG212" i="88"/>
  <c r="AD134" i="63"/>
  <c r="AD212" i="88"/>
  <c r="U134" i="63"/>
  <c r="U212" i="88"/>
  <c r="AE134" i="63"/>
  <c r="AE212" i="88"/>
  <c r="AZ134" i="63"/>
  <c r="Q134" i="63"/>
  <c r="Q212" i="88"/>
  <c r="V134" i="63"/>
  <c r="V212" i="88"/>
  <c r="AW134" i="63"/>
  <c r="W134" i="63"/>
  <c r="W212" i="88"/>
  <c r="AJ134" i="63"/>
  <c r="AJ212" i="88"/>
  <c r="AU134" i="63"/>
  <c r="N134" i="63"/>
  <c r="N212" i="88"/>
  <c r="Y134" i="63"/>
  <c r="Y212" i="88"/>
  <c r="AT197" i="63"/>
  <c r="AT198" i="63"/>
  <c r="AV134" i="63"/>
  <c r="L134" i="63"/>
  <c r="L212" i="88"/>
  <c r="AR134" i="63"/>
  <c r="AR212" i="88"/>
  <c r="AM134" i="63"/>
  <c r="AM212" i="88"/>
  <c r="B27" i="63"/>
  <c r="AN134" i="63"/>
  <c r="AN212" i="88"/>
  <c r="AI134" i="63"/>
  <c r="AI212" i="88"/>
  <c r="T134" i="63"/>
  <c r="T212" i="88"/>
  <c r="O134" i="63"/>
  <c r="O212" i="88"/>
  <c r="AB134" i="63"/>
  <c r="AB212" i="88"/>
  <c r="BA134" i="63"/>
  <c r="AF134" i="63"/>
  <c r="AF212" i="88"/>
  <c r="K134" i="63"/>
  <c r="K212" i="88"/>
  <c r="AY134" i="63"/>
  <c r="BB134" i="63"/>
  <c r="AQ134" i="63"/>
  <c r="AQ212" i="88"/>
  <c r="AS134" i="63"/>
  <c r="AS212" i="88"/>
  <c r="X134" i="63"/>
  <c r="X212" i="88"/>
  <c r="AP134" i="63"/>
  <c r="AP212" i="88"/>
  <c r="AX134" i="63"/>
  <c r="AT134" i="63"/>
  <c r="AT212" i="88"/>
  <c r="S134" i="63"/>
  <c r="S212" i="88"/>
  <c r="AK134" i="63"/>
  <c r="AK212" i="88"/>
  <c r="AS218" i="88"/>
  <c r="M134" i="63"/>
  <c r="M212" i="88"/>
  <c r="P134" i="63"/>
  <c r="P212" i="88"/>
  <c r="Z134" i="63"/>
  <c r="Z212" i="88"/>
  <c r="R134" i="63"/>
  <c r="R212" i="88"/>
  <c r="AL134" i="63"/>
  <c r="AL212" i="88"/>
  <c r="AH134" i="63"/>
  <c r="AH212" i="88"/>
  <c r="AC134" i="63"/>
  <c r="AC212" i="88"/>
  <c r="AS217" i="88"/>
  <c r="AY128" i="63"/>
  <c r="AZ128" i="63"/>
  <c r="BA128" i="63"/>
  <c r="BB128" i="63"/>
  <c r="E134" i="63"/>
  <c r="G27" i="63"/>
  <c r="J134" i="63"/>
  <c r="H134" i="63"/>
  <c r="E27" i="63"/>
  <c r="F134" i="63"/>
  <c r="C27" i="63"/>
  <c r="G134" i="63"/>
  <c r="D27" i="63"/>
  <c r="I134" i="63"/>
  <c r="F27" i="63"/>
  <c r="E130" i="63"/>
  <c r="E132" i="63" s="1"/>
  <c r="E133" i="63" s="1"/>
  <c r="E190" i="63" s="1"/>
  <c r="F129" i="63"/>
  <c r="AM41" i="81"/>
  <c r="G9" i="2"/>
  <c r="AU212" i="70" l="1"/>
  <c r="F131" i="63"/>
  <c r="G129" i="63" s="1"/>
  <c r="G131" i="63" s="1"/>
  <c r="H128" i="63"/>
  <c r="AT218" i="71"/>
  <c r="AT218" i="70"/>
  <c r="AT218" i="74"/>
  <c r="AT218" i="68"/>
  <c r="AT218" i="73"/>
  <c r="AT218" i="72"/>
  <c r="AT218" i="75"/>
  <c r="AT218" i="67"/>
  <c r="AT218" i="69"/>
  <c r="AU212" i="69"/>
  <c r="AT217" i="71"/>
  <c r="AT217" i="70"/>
  <c r="AT217" i="72"/>
  <c r="AT217" i="73"/>
  <c r="AT217" i="75"/>
  <c r="AT217" i="74"/>
  <c r="AT217" i="67"/>
  <c r="AT217" i="69"/>
  <c r="AT217" i="68"/>
  <c r="AU212" i="68"/>
  <c r="AT211" i="71"/>
  <c r="AT211" i="67"/>
  <c r="AT211" i="70"/>
  <c r="AT211" i="74"/>
  <c r="AT211" i="72"/>
  <c r="AT211" i="73"/>
  <c r="AT211" i="69"/>
  <c r="AT211" i="75"/>
  <c r="AT211" i="68"/>
  <c r="AU212" i="72"/>
  <c r="AU212" i="73"/>
  <c r="AU212" i="71"/>
  <c r="AU212" i="75"/>
  <c r="AU212" i="67"/>
  <c r="AU192" i="63"/>
  <c r="AU191" i="63"/>
  <c r="J211" i="88"/>
  <c r="AL211" i="88"/>
  <c r="M211" i="88"/>
  <c r="AT218" i="88"/>
  <c r="I211" i="88"/>
  <c r="AQ211" i="88"/>
  <c r="AF211" i="88"/>
  <c r="T211" i="88"/>
  <c r="AM211" i="88"/>
  <c r="AT217" i="88"/>
  <c r="AJ211" i="88"/>
  <c r="Q211" i="88"/>
  <c r="AD211" i="88"/>
  <c r="R211" i="88"/>
  <c r="G211" i="88"/>
  <c r="AU197" i="63"/>
  <c r="AU198" i="63"/>
  <c r="AT211" i="88"/>
  <c r="AK211" i="88"/>
  <c r="AP211" i="88"/>
  <c r="AI211" i="88"/>
  <c r="AR211" i="88"/>
  <c r="Y211" i="88"/>
  <c r="W211" i="88"/>
  <c r="AG211" i="88"/>
  <c r="AC211" i="88"/>
  <c r="Z211" i="88"/>
  <c r="F211" i="88"/>
  <c r="S211" i="88"/>
  <c r="X211" i="88"/>
  <c r="AB211" i="88"/>
  <c r="AN211" i="88"/>
  <c r="L211" i="88"/>
  <c r="N211" i="88"/>
  <c r="AE211" i="88"/>
  <c r="AO211" i="88"/>
  <c r="AH211" i="88"/>
  <c r="P211" i="88"/>
  <c r="AU212" i="88"/>
  <c r="H211" i="88"/>
  <c r="AS211" i="88"/>
  <c r="K211" i="88"/>
  <c r="O211" i="88"/>
  <c r="V211" i="88"/>
  <c r="U211" i="88"/>
  <c r="AA211" i="88"/>
  <c r="G29" i="2"/>
  <c r="G28" i="2"/>
  <c r="G25" i="2"/>
  <c r="G30" i="2"/>
  <c r="G33" i="2"/>
  <c r="G34" i="2"/>
  <c r="G31" i="2"/>
  <c r="G26" i="2"/>
  <c r="G27" i="2"/>
  <c r="G32" i="2"/>
  <c r="E135" i="63"/>
  <c r="AN41" i="81"/>
  <c r="J128" i="63" l="1"/>
  <c r="F130" i="63"/>
  <c r="F132" i="63" s="1"/>
  <c r="F133" i="63" s="1"/>
  <c r="I128" i="63"/>
  <c r="K128" i="63"/>
  <c r="AV212" i="70"/>
  <c r="AV212" i="71"/>
  <c r="AV212" i="73"/>
  <c r="AV212" i="68"/>
  <c r="AV212" i="69"/>
  <c r="AV212" i="75"/>
  <c r="AV212" i="72"/>
  <c r="AV212" i="67"/>
  <c r="AU218" i="71"/>
  <c r="AU218" i="69"/>
  <c r="AU218" i="70"/>
  <c r="AU218" i="67"/>
  <c r="AU218" i="75"/>
  <c r="AU218" i="68"/>
  <c r="AU218" i="73"/>
  <c r="AU218" i="72"/>
  <c r="AU218" i="74"/>
  <c r="AU217" i="71"/>
  <c r="AU217" i="72"/>
  <c r="AU217" i="69"/>
  <c r="AU217" i="70"/>
  <c r="AU217" i="73"/>
  <c r="AU217" i="74"/>
  <c r="AU217" i="75"/>
  <c r="AU217" i="67"/>
  <c r="AU217" i="68"/>
  <c r="AU211" i="71"/>
  <c r="AU211" i="70"/>
  <c r="AU211" i="68"/>
  <c r="AU211" i="72"/>
  <c r="AU211" i="69"/>
  <c r="AU211" i="73"/>
  <c r="AU211" i="74"/>
  <c r="AU211" i="75"/>
  <c r="AU211" i="67"/>
  <c r="AV192" i="63"/>
  <c r="AV191" i="63"/>
  <c r="AU217" i="88"/>
  <c r="AU211" i="88"/>
  <c r="AV197" i="63"/>
  <c r="AV198" i="63"/>
  <c r="AV212" i="88"/>
  <c r="AU218" i="88"/>
  <c r="G130" i="63"/>
  <c r="G132" i="63" s="1"/>
  <c r="G133" i="63" s="1"/>
  <c r="G190" i="63" s="1"/>
  <c r="H129" i="63"/>
  <c r="H131" i="63" s="1"/>
  <c r="AO41" i="81"/>
  <c r="F135" i="63" l="1"/>
  <c r="F190" i="63"/>
  <c r="F210" i="70" s="1"/>
  <c r="L128" i="63"/>
  <c r="AW212" i="67"/>
  <c r="AW212" i="68"/>
  <c r="AW212" i="73"/>
  <c r="AW212" i="75"/>
  <c r="AW212" i="72"/>
  <c r="AW212" i="70"/>
  <c r="AW212" i="71"/>
  <c r="AW212" i="69"/>
  <c r="AV217" i="71"/>
  <c r="AV217" i="69"/>
  <c r="AV217" i="68"/>
  <c r="AV217" i="70"/>
  <c r="AV217" i="73"/>
  <c r="AV217" i="75"/>
  <c r="AV217" i="67"/>
  <c r="AV217" i="72"/>
  <c r="AV217" i="74"/>
  <c r="AV211" i="71"/>
  <c r="AV211" i="75"/>
  <c r="AV211" i="72"/>
  <c r="AV211" i="67"/>
  <c r="AV211" i="74"/>
  <c r="AV211" i="68"/>
  <c r="AV211" i="73"/>
  <c r="AV211" i="70"/>
  <c r="AV211" i="69"/>
  <c r="AV218" i="71"/>
  <c r="AV218" i="73"/>
  <c r="AV218" i="74"/>
  <c r="AV218" i="68"/>
  <c r="AV218" i="75"/>
  <c r="AV218" i="72"/>
  <c r="AV218" i="67"/>
  <c r="AV218" i="69"/>
  <c r="AV218" i="70"/>
  <c r="F210" i="73"/>
  <c r="F210" i="74"/>
  <c r="F210" i="75"/>
  <c r="F210" i="69"/>
  <c r="F210" i="71"/>
  <c r="F210" i="68"/>
  <c r="F210" i="72"/>
  <c r="F210" i="67"/>
  <c r="AW192" i="63"/>
  <c r="AW191" i="63"/>
  <c r="AV211" i="88"/>
  <c r="AV218" i="88"/>
  <c r="AW197" i="63"/>
  <c r="AW198" i="63"/>
  <c r="AW212" i="88"/>
  <c r="AV217" i="88"/>
  <c r="G135" i="63"/>
  <c r="H130" i="63"/>
  <c r="H132" i="63" s="1"/>
  <c r="H133" i="63" s="1"/>
  <c r="H190" i="63" s="1"/>
  <c r="I129" i="63"/>
  <c r="I131" i="63" s="1"/>
  <c r="AP41" i="81"/>
  <c r="N128" i="63" l="1"/>
  <c r="AX212" i="68"/>
  <c r="AX212" i="72"/>
  <c r="AX212" i="70"/>
  <c r="AX212" i="71"/>
  <c r="AX212" i="75"/>
  <c r="AX212" i="67"/>
  <c r="AX212" i="73"/>
  <c r="AX212" i="69"/>
  <c r="AW218" i="71"/>
  <c r="AW218" i="67"/>
  <c r="AW218" i="69"/>
  <c r="AW218" i="68"/>
  <c r="AW218" i="75"/>
  <c r="AW218" i="72"/>
  <c r="AW218" i="70"/>
  <c r="AW218" i="73"/>
  <c r="AW218" i="74"/>
  <c r="AW211" i="71"/>
  <c r="AW211" i="75"/>
  <c r="AW211" i="69"/>
  <c r="AW211" i="68"/>
  <c r="AW211" i="72"/>
  <c r="AW211" i="73"/>
  <c r="AW211" i="70"/>
  <c r="AW211" i="67"/>
  <c r="AW211" i="74"/>
  <c r="AW217" i="71"/>
  <c r="AW217" i="69"/>
  <c r="AW217" i="67"/>
  <c r="AW217" i="72"/>
  <c r="AW217" i="73"/>
  <c r="AW217" i="75"/>
  <c r="AW217" i="74"/>
  <c r="AW217" i="70"/>
  <c r="AW217" i="68"/>
  <c r="G210" i="75"/>
  <c r="G210" i="67"/>
  <c r="G210" i="72"/>
  <c r="G210" i="73"/>
  <c r="G210" i="71"/>
  <c r="G210" i="70"/>
  <c r="G210" i="69"/>
  <c r="G210" i="74"/>
  <c r="G210" i="68"/>
  <c r="AX192" i="63"/>
  <c r="AX191" i="63"/>
  <c r="AW218" i="88"/>
  <c r="AW217" i="88"/>
  <c r="AW211" i="88"/>
  <c r="AX197" i="63"/>
  <c r="AX198" i="63"/>
  <c r="AX212" i="88"/>
  <c r="H135" i="63"/>
  <c r="I130" i="63"/>
  <c r="I132" i="63" s="1"/>
  <c r="I133" i="63" s="1"/>
  <c r="I190" i="63" s="1"/>
  <c r="J129" i="63"/>
  <c r="J131" i="63" s="1"/>
  <c r="AQ41" i="81"/>
  <c r="M128" i="63" l="1"/>
  <c r="O128" i="63"/>
  <c r="AY212" i="75"/>
  <c r="AY212" i="67"/>
  <c r="AY212" i="70"/>
  <c r="AY212" i="71"/>
  <c r="AY212" i="72"/>
  <c r="AY212" i="73"/>
  <c r="AY212" i="69"/>
  <c r="AY212" i="68"/>
  <c r="AX211" i="71"/>
  <c r="AX211" i="67"/>
  <c r="AX211" i="69"/>
  <c r="AX211" i="68"/>
  <c r="AX211" i="72"/>
  <c r="AX211" i="70"/>
  <c r="AX211" i="73"/>
  <c r="AX211" i="74"/>
  <c r="AX211" i="75"/>
  <c r="AX218" i="71"/>
  <c r="AX218" i="73"/>
  <c r="AX218" i="69"/>
  <c r="AX218" i="68"/>
  <c r="AX218" i="70"/>
  <c r="AX218" i="75"/>
  <c r="AX218" i="74"/>
  <c r="AX218" i="72"/>
  <c r="AX218" i="67"/>
  <c r="AX217" i="71"/>
  <c r="AX217" i="70"/>
  <c r="AX217" i="72"/>
  <c r="AX217" i="74"/>
  <c r="AX217" i="73"/>
  <c r="AX217" i="68"/>
  <c r="AX217" i="75"/>
  <c r="AX217" i="67"/>
  <c r="AX217" i="69"/>
  <c r="H210" i="69"/>
  <c r="H210" i="71"/>
  <c r="H210" i="67"/>
  <c r="H210" i="70"/>
  <c r="H210" i="68"/>
  <c r="H210" i="74"/>
  <c r="H210" i="72"/>
  <c r="H210" i="75"/>
  <c r="H210" i="73"/>
  <c r="AY192" i="63"/>
  <c r="AY191" i="63"/>
  <c r="AX218" i="88"/>
  <c r="AX217" i="88"/>
  <c r="AX211" i="88"/>
  <c r="AY197" i="63"/>
  <c r="AY198" i="63"/>
  <c r="AY212" i="88"/>
  <c r="I135" i="63"/>
  <c r="AY194" i="63"/>
  <c r="J130" i="63"/>
  <c r="J132" i="63" s="1"/>
  <c r="J133" i="63" s="1"/>
  <c r="J190" i="63" s="1"/>
  <c r="K129" i="63"/>
  <c r="K131" i="63" s="1"/>
  <c r="AR41" i="81"/>
  <c r="P128" i="63" l="1"/>
  <c r="AY211" i="71"/>
  <c r="AY211" i="67"/>
  <c r="AY211" i="70"/>
  <c r="AY211" i="69"/>
  <c r="AY211" i="72"/>
  <c r="AY211" i="74"/>
  <c r="AY211" i="75"/>
  <c r="AY211" i="68"/>
  <c r="AY211" i="73"/>
  <c r="AZ212" i="68"/>
  <c r="AZ212" i="72"/>
  <c r="AZ212" i="70"/>
  <c r="AZ212" i="71"/>
  <c r="AZ212" i="75"/>
  <c r="AZ212" i="73"/>
  <c r="AZ212" i="69"/>
  <c r="AZ212" i="67"/>
  <c r="AY218" i="71"/>
  <c r="AY218" i="69"/>
  <c r="AY218" i="73"/>
  <c r="AY218" i="70"/>
  <c r="AY218" i="67"/>
  <c r="AY218" i="75"/>
  <c r="AY218" i="74"/>
  <c r="AY218" i="72"/>
  <c r="AY218" i="68"/>
  <c r="AY217" i="71"/>
  <c r="AY217" i="72"/>
  <c r="AY217" i="67"/>
  <c r="AY217" i="69"/>
  <c r="AY217" i="73"/>
  <c r="AY217" i="70"/>
  <c r="AY217" i="75"/>
  <c r="AY217" i="74"/>
  <c r="AY217" i="68"/>
  <c r="AY214" i="72"/>
  <c r="AY214" i="69"/>
  <c r="AY214" i="74"/>
  <c r="AY214" i="75"/>
  <c r="AY214" i="68"/>
  <c r="AY214" i="67"/>
  <c r="AY214" i="73"/>
  <c r="AY214" i="71"/>
  <c r="AY214" i="70"/>
  <c r="I210" i="71"/>
  <c r="I210" i="67"/>
  <c r="I210" i="75"/>
  <c r="I210" i="72"/>
  <c r="I210" i="70"/>
  <c r="I210" i="69"/>
  <c r="I210" i="73"/>
  <c r="I210" i="68"/>
  <c r="I210" i="74"/>
  <c r="AZ191" i="63"/>
  <c r="AZ192" i="63"/>
  <c r="AZ197" i="63"/>
  <c r="AZ198" i="63"/>
  <c r="AZ212" i="88"/>
  <c r="AY217" i="88"/>
  <c r="AY211" i="88"/>
  <c r="AY214" i="88"/>
  <c r="AY218" i="88"/>
  <c r="AZ194" i="63"/>
  <c r="J135" i="63"/>
  <c r="K130" i="63"/>
  <c r="K132" i="63" s="1"/>
  <c r="K133" i="63" s="1"/>
  <c r="K190" i="63" s="1"/>
  <c r="L129" i="63"/>
  <c r="L131" i="63" s="1"/>
  <c r="AS41" i="81"/>
  <c r="Q128" i="63" l="1"/>
  <c r="AZ211" i="71"/>
  <c r="AZ211" i="69"/>
  <c r="AZ211" i="72"/>
  <c r="AZ211" i="73"/>
  <c r="AZ211" i="75"/>
  <c r="AZ211" i="67"/>
  <c r="AZ211" i="70"/>
  <c r="AZ211" i="74"/>
  <c r="AZ211" i="68"/>
  <c r="AZ217" i="71"/>
  <c r="AZ217" i="74"/>
  <c r="AZ217" i="69"/>
  <c r="AZ217" i="73"/>
  <c r="AZ217" i="67"/>
  <c r="AZ217" i="75"/>
  <c r="AZ217" i="70"/>
  <c r="AZ217" i="68"/>
  <c r="AZ217" i="72"/>
  <c r="AZ214" i="73"/>
  <c r="AZ214" i="70"/>
  <c r="AZ214" i="68"/>
  <c r="AZ214" i="71"/>
  <c r="AZ214" i="75"/>
  <c r="AZ214" i="72"/>
  <c r="AZ214" i="69"/>
  <c r="AZ214" i="67"/>
  <c r="AZ214" i="74"/>
  <c r="BA212" i="70"/>
  <c r="BA212" i="69"/>
  <c r="BA212" i="67"/>
  <c r="BA212" i="71"/>
  <c r="BA212" i="73"/>
  <c r="BA212" i="75"/>
  <c r="BA212" i="68"/>
  <c r="BA212" i="72"/>
  <c r="AZ218" i="71"/>
  <c r="AZ218" i="72"/>
  <c r="AZ218" i="75"/>
  <c r="AZ218" i="74"/>
  <c r="AZ218" i="70"/>
  <c r="AZ218" i="67"/>
  <c r="AZ218" i="73"/>
  <c r="AZ218" i="69"/>
  <c r="AZ218" i="68"/>
  <c r="J210" i="71"/>
  <c r="J210" i="69"/>
  <c r="J210" i="72"/>
  <c r="J210" i="67"/>
  <c r="J210" i="75"/>
  <c r="J210" i="68"/>
  <c r="J210" i="70"/>
  <c r="J210" i="73"/>
  <c r="J210" i="74"/>
  <c r="BA191" i="63"/>
  <c r="BA192" i="63"/>
  <c r="AZ214" i="88"/>
  <c r="AZ211" i="88"/>
  <c r="BA197" i="63"/>
  <c r="BA198" i="63"/>
  <c r="BA212" i="88"/>
  <c r="AZ218" i="88"/>
  <c r="AZ217" i="88"/>
  <c r="K135" i="63"/>
  <c r="BA194" i="63"/>
  <c r="L130" i="63"/>
  <c r="L132" i="63" s="1"/>
  <c r="L133" i="63" s="1"/>
  <c r="L190" i="63" s="1"/>
  <c r="M129" i="63"/>
  <c r="M131" i="63" s="1"/>
  <c r="AT41" i="81"/>
  <c r="R128" i="63" l="1"/>
  <c r="BA214" i="70"/>
  <c r="BA214" i="75"/>
  <c r="BA214" i="69"/>
  <c r="BA214" i="68"/>
  <c r="BA214" i="73"/>
  <c r="BA214" i="72"/>
  <c r="BA214" i="71"/>
  <c r="BA214" i="74"/>
  <c r="BA214" i="67"/>
  <c r="BA218" i="71"/>
  <c r="BA218" i="74"/>
  <c r="BA218" i="68"/>
  <c r="BA218" i="75"/>
  <c r="BA218" i="69"/>
  <c r="BA218" i="73"/>
  <c r="BA218" i="70"/>
  <c r="BA218" i="67"/>
  <c r="BA218" i="72"/>
  <c r="BA211" i="71"/>
  <c r="BA211" i="67"/>
  <c r="BA211" i="75"/>
  <c r="BA211" i="73"/>
  <c r="BA211" i="74"/>
  <c r="BA211" i="72"/>
  <c r="BA211" i="68"/>
  <c r="BA211" i="70"/>
  <c r="BA211" i="69"/>
  <c r="BB212" i="67"/>
  <c r="BB212" i="68"/>
  <c r="BB212" i="72"/>
  <c r="BB212" i="71"/>
  <c r="BB212" i="73"/>
  <c r="BB212" i="70"/>
  <c r="BB212" i="75"/>
  <c r="BB212" i="69"/>
  <c r="BA217" i="71"/>
  <c r="BA217" i="68"/>
  <c r="BA217" i="69"/>
  <c r="BA217" i="73"/>
  <c r="BA217" i="72"/>
  <c r="BA217" i="67"/>
  <c r="BA217" i="70"/>
  <c r="BA217" i="74"/>
  <c r="BA217" i="75"/>
  <c r="K210" i="68"/>
  <c r="K210" i="73"/>
  <c r="K210" i="71"/>
  <c r="K210" i="70"/>
  <c r="K210" i="69"/>
  <c r="K210" i="75"/>
  <c r="K210" i="72"/>
  <c r="K210" i="67"/>
  <c r="K210" i="74"/>
  <c r="BB192" i="63"/>
  <c r="BB191" i="63"/>
  <c r="BA218" i="88"/>
  <c r="BA217" i="88"/>
  <c r="BA214" i="88"/>
  <c r="BA211" i="88"/>
  <c r="BB197" i="63"/>
  <c r="BB198" i="63"/>
  <c r="BB212" i="88"/>
  <c r="L135" i="63"/>
  <c r="BB195" i="63"/>
  <c r="BB194" i="63"/>
  <c r="M130" i="63"/>
  <c r="M132" i="63" s="1"/>
  <c r="M133" i="63" s="1"/>
  <c r="M190" i="63" s="1"/>
  <c r="N129" i="63"/>
  <c r="N131" i="63" s="1"/>
  <c r="AU41" i="81"/>
  <c r="S128" i="63" l="1"/>
  <c r="BB211" i="71"/>
  <c r="BB211" i="72"/>
  <c r="BB211" i="74"/>
  <c r="BB211" i="75"/>
  <c r="BB211" i="67"/>
  <c r="BB211" i="69"/>
  <c r="BB211" i="70"/>
  <c r="BB211" i="68"/>
  <c r="BB211" i="73"/>
  <c r="BB218" i="71"/>
  <c r="BB218" i="73"/>
  <c r="BB218" i="72"/>
  <c r="BB218" i="74"/>
  <c r="BB218" i="75"/>
  <c r="BB218" i="68"/>
  <c r="BB218" i="69"/>
  <c r="BB218" i="70"/>
  <c r="BB218" i="67"/>
  <c r="BB217" i="71"/>
  <c r="BB217" i="68"/>
  <c r="BB217" i="70"/>
  <c r="BB217" i="69"/>
  <c r="BB217" i="73"/>
  <c r="BB217" i="75"/>
  <c r="BB217" i="67"/>
  <c r="BB217" i="74"/>
  <c r="BB217" i="72"/>
  <c r="BB214" i="74"/>
  <c r="BB214" i="72"/>
  <c r="BB214" i="71"/>
  <c r="BB214" i="69"/>
  <c r="BB214" i="70"/>
  <c r="BB214" i="75"/>
  <c r="BB214" i="73"/>
  <c r="BB214" i="67"/>
  <c r="BB214" i="68"/>
  <c r="BB215" i="72"/>
  <c r="BB215" i="70"/>
  <c r="BB215" i="67"/>
  <c r="BB215" i="74"/>
  <c r="BB215" i="68"/>
  <c r="BB215" i="71"/>
  <c r="BB215" i="75"/>
  <c r="BB215" i="73"/>
  <c r="BB215" i="69"/>
  <c r="L210" i="67"/>
  <c r="L210" i="74"/>
  <c r="L210" i="70"/>
  <c r="L210" i="71"/>
  <c r="L210" i="72"/>
  <c r="L210" i="69"/>
  <c r="L210" i="75"/>
  <c r="L210" i="73"/>
  <c r="L210" i="68"/>
  <c r="BB214" i="88"/>
  <c r="BB218" i="88"/>
  <c r="BB215" i="88"/>
  <c r="BB217" i="88"/>
  <c r="BB211" i="88"/>
  <c r="M135" i="63"/>
  <c r="N130" i="63"/>
  <c r="N132" i="63" s="1"/>
  <c r="N133" i="63" s="1"/>
  <c r="N190" i="63" s="1"/>
  <c r="O129" i="63"/>
  <c r="O131" i="63" s="1"/>
  <c r="AV41" i="81"/>
  <c r="T128" i="63" l="1"/>
  <c r="M210" i="73"/>
  <c r="M210" i="68"/>
  <c r="M210" i="69"/>
  <c r="M210" i="74"/>
  <c r="M210" i="71"/>
  <c r="M210" i="75"/>
  <c r="M210" i="72"/>
  <c r="M210" i="70"/>
  <c r="M210" i="67"/>
  <c r="N135" i="63"/>
  <c r="O130" i="63"/>
  <c r="O132" i="63" s="1"/>
  <c r="O133" i="63" s="1"/>
  <c r="O190" i="63" s="1"/>
  <c r="P129" i="63"/>
  <c r="P131" i="63" s="1"/>
  <c r="AW41" i="81"/>
  <c r="U128" i="63" l="1"/>
  <c r="N210" i="74"/>
  <c r="N210" i="70"/>
  <c r="N210" i="73"/>
  <c r="N210" i="75"/>
  <c r="N210" i="68"/>
  <c r="N210" i="71"/>
  <c r="N210" i="67"/>
  <c r="N210" i="69"/>
  <c r="N210" i="72"/>
  <c r="O135" i="63"/>
  <c r="P130" i="63"/>
  <c r="P132" i="63" s="1"/>
  <c r="P133" i="63" s="1"/>
  <c r="P190" i="63" s="1"/>
  <c r="Q129" i="63"/>
  <c r="Q131" i="63" s="1"/>
  <c r="AX41" i="81"/>
  <c r="V128" i="63" l="1"/>
  <c r="O210" i="75"/>
  <c r="O210" i="67"/>
  <c r="O210" i="72"/>
  <c r="O210" i="70"/>
  <c r="O210" i="74"/>
  <c r="O210" i="73"/>
  <c r="O210" i="71"/>
  <c r="O210" i="68"/>
  <c r="O210" i="69"/>
  <c r="P135" i="63"/>
  <c r="Q130" i="63"/>
  <c r="Q132" i="63" s="1"/>
  <c r="Q133" i="63" s="1"/>
  <c r="Q190" i="63" s="1"/>
  <c r="R129" i="63"/>
  <c r="R131" i="63" s="1"/>
  <c r="AY41" i="81"/>
  <c r="W128" i="63" l="1"/>
  <c r="P210" i="69"/>
  <c r="P210" i="71"/>
  <c r="P210" i="72"/>
  <c r="P210" i="75"/>
  <c r="P210" i="68"/>
  <c r="P210" i="67"/>
  <c r="P210" i="70"/>
  <c r="P210" i="73"/>
  <c r="P210" i="74"/>
  <c r="Q135" i="63"/>
  <c r="R130" i="63"/>
  <c r="R132" i="63" s="1"/>
  <c r="R133" i="63" s="1"/>
  <c r="R190" i="63" s="1"/>
  <c r="S129" i="63"/>
  <c r="S131" i="63" s="1"/>
  <c r="AZ41" i="81"/>
  <c r="X128" i="63" l="1"/>
  <c r="Q210" i="71"/>
  <c r="Q210" i="74"/>
  <c r="Q210" i="70"/>
  <c r="Q210" i="69"/>
  <c r="Q210" i="67"/>
  <c r="Q210" i="75"/>
  <c r="Q210" i="73"/>
  <c r="Q210" i="72"/>
  <c r="Q210" i="68"/>
  <c r="R135" i="63"/>
  <c r="S130" i="63"/>
  <c r="S132" i="63" s="1"/>
  <c r="S133" i="63" s="1"/>
  <c r="S190" i="63" s="1"/>
  <c r="T129" i="63"/>
  <c r="T131" i="63" s="1"/>
  <c r="BA41" i="81"/>
  <c r="Y128" i="63" l="1"/>
  <c r="R210" i="69"/>
  <c r="R210" i="67"/>
  <c r="R210" i="72"/>
  <c r="R210" i="71"/>
  <c r="R210" i="73"/>
  <c r="R210" i="75"/>
  <c r="R210" i="70"/>
  <c r="R210" i="68"/>
  <c r="R210" i="74"/>
  <c r="S135" i="63"/>
  <c r="T130" i="63"/>
  <c r="T132" i="63" s="1"/>
  <c r="T133" i="63" s="1"/>
  <c r="T190" i="63" s="1"/>
  <c r="U129" i="63"/>
  <c r="U131" i="63" s="1"/>
  <c r="BB41" i="81"/>
  <c r="Z128" i="63" l="1"/>
  <c r="S210" i="68"/>
  <c r="S210" i="70"/>
  <c r="S210" i="67"/>
  <c r="S210" i="69"/>
  <c r="S210" i="75"/>
  <c r="S210" i="71"/>
  <c r="S210" i="73"/>
  <c r="S210" i="72"/>
  <c r="S210" i="74"/>
  <c r="T135" i="63"/>
  <c r="U130" i="63"/>
  <c r="U132" i="63" s="1"/>
  <c r="U133" i="63" s="1"/>
  <c r="U190" i="63" s="1"/>
  <c r="V129" i="63"/>
  <c r="V131" i="63" s="1"/>
  <c r="BC41" i="81"/>
  <c r="AA128" i="63" l="1"/>
  <c r="T210" i="71"/>
  <c r="T210" i="67"/>
  <c r="T210" i="73"/>
  <c r="T210" i="75"/>
  <c r="T210" i="74"/>
  <c r="T210" i="69"/>
  <c r="T210" i="70"/>
  <c r="T210" i="68"/>
  <c r="T210" i="72"/>
  <c r="U135" i="63"/>
  <c r="V130" i="63"/>
  <c r="V132" i="63" s="1"/>
  <c r="V133" i="63" s="1"/>
  <c r="V190" i="63" s="1"/>
  <c r="W129" i="63"/>
  <c r="W131" i="63" s="1"/>
  <c r="BD41" i="81"/>
  <c r="AB128" i="63" l="1"/>
  <c r="U210" i="73"/>
  <c r="U210" i="68"/>
  <c r="U210" i="69"/>
  <c r="U210" i="75"/>
  <c r="U210" i="74"/>
  <c r="U210" i="72"/>
  <c r="U210" i="71"/>
  <c r="U210" i="70"/>
  <c r="U210" i="67"/>
  <c r="V135" i="63"/>
  <c r="W130" i="63"/>
  <c r="W132" i="63" s="1"/>
  <c r="W133" i="63" s="1"/>
  <c r="W190" i="63" s="1"/>
  <c r="X129" i="63"/>
  <c r="X131" i="63" s="1"/>
  <c r="BE41" i="81"/>
  <c r="AC128" i="63" l="1"/>
  <c r="V210" i="70"/>
  <c r="V210" i="72"/>
  <c r="V210" i="73"/>
  <c r="V210" i="75"/>
  <c r="V210" i="74"/>
  <c r="V210" i="67"/>
  <c r="V210" i="69"/>
  <c r="V210" i="71"/>
  <c r="V210" i="68"/>
  <c r="W135" i="63"/>
  <c r="BF41" i="81"/>
  <c r="X130" i="63"/>
  <c r="X132" i="63" s="1"/>
  <c r="X133" i="63" s="1"/>
  <c r="X190" i="63" s="1"/>
  <c r="Y129" i="63"/>
  <c r="Y131" i="63" s="1"/>
  <c r="AD128" i="63" l="1"/>
  <c r="W210" i="67"/>
  <c r="W210" i="75"/>
  <c r="W210" i="68"/>
  <c r="W210" i="74"/>
  <c r="W210" i="72"/>
  <c r="W210" i="69"/>
  <c r="W210" i="71"/>
  <c r="W210" i="70"/>
  <c r="W210" i="73"/>
  <c r="BG41" i="81"/>
  <c r="BH41" i="81" s="1"/>
  <c r="BI41" i="81" s="1"/>
  <c r="BI42" i="81" s="1"/>
  <c r="X135" i="63"/>
  <c r="Y130" i="63"/>
  <c r="Y132" i="63" s="1"/>
  <c r="Y133" i="63" s="1"/>
  <c r="Y190" i="63" s="1"/>
  <c r="Z129" i="63"/>
  <c r="Z131" i="63" s="1"/>
  <c r="AE128" i="63" l="1"/>
  <c r="BB143" i="74"/>
  <c r="BB193" i="74" s="1"/>
  <c r="BB143" i="70"/>
  <c r="BB193" i="70" s="1"/>
  <c r="BB143" i="75"/>
  <c r="BB193" i="75" s="1"/>
  <c r="BB143" i="69"/>
  <c r="BB193" i="69" s="1"/>
  <c r="BB143" i="67"/>
  <c r="BB193" i="67" s="1"/>
  <c r="BB193" i="71"/>
  <c r="BB143" i="88"/>
  <c r="BB193" i="88" s="1"/>
  <c r="BB143" i="73"/>
  <c r="BB193" i="73" s="1"/>
  <c r="BB143" i="72"/>
  <c r="BB193" i="72" s="1"/>
  <c r="BB143" i="68"/>
  <c r="BB193" i="68" s="1"/>
  <c r="BB143" i="63"/>
  <c r="BB193" i="63" s="1"/>
  <c r="X210" i="69"/>
  <c r="X210" i="68"/>
  <c r="X210" i="74"/>
  <c r="X210" i="75"/>
  <c r="X210" i="73"/>
  <c r="X210" i="72"/>
  <c r="X210" i="70"/>
  <c r="X210" i="67"/>
  <c r="X210" i="71"/>
  <c r="Y135" i="63"/>
  <c r="Z130" i="63"/>
  <c r="Z132" i="63" s="1"/>
  <c r="Z133" i="63" s="1"/>
  <c r="Z190" i="63" s="1"/>
  <c r="AA129" i="63"/>
  <c r="AA131" i="63" s="1"/>
  <c r="BB213" i="88" l="1"/>
  <c r="AF128" i="63"/>
  <c r="BB213" i="71"/>
  <c r="BB213" i="73"/>
  <c r="BB213" i="67"/>
  <c r="BB213" i="69"/>
  <c r="BB213" i="75"/>
  <c r="BB213" i="68"/>
  <c r="BB213" i="70"/>
  <c r="BB213" i="72"/>
  <c r="BB213" i="74"/>
  <c r="Y210" i="71"/>
  <c r="Y210" i="69"/>
  <c r="Y210" i="75"/>
  <c r="Y210" i="73"/>
  <c r="Y210" i="68"/>
  <c r="Y210" i="70"/>
  <c r="Y210" i="74"/>
  <c r="Y210" i="72"/>
  <c r="Y210" i="67"/>
  <c r="Z135" i="63"/>
  <c r="AA130" i="63"/>
  <c r="AA132" i="63" s="1"/>
  <c r="AA133" i="63" s="1"/>
  <c r="AA190" i="63" s="1"/>
  <c r="AB129" i="63"/>
  <c r="AB131" i="63" s="1"/>
  <c r="AG128" i="63" l="1"/>
  <c r="Z210" i="71"/>
  <c r="Z210" i="72"/>
  <c r="Z210" i="69"/>
  <c r="Z210" i="68"/>
  <c r="Z210" i="67"/>
  <c r="Z210" i="73"/>
  <c r="Z210" i="70"/>
  <c r="Z210" i="74"/>
  <c r="Z210" i="75"/>
  <c r="AA135" i="63"/>
  <c r="AB130" i="63"/>
  <c r="AB132" i="63" s="1"/>
  <c r="AB133" i="63" s="1"/>
  <c r="AB190" i="63" s="1"/>
  <c r="AC129" i="63"/>
  <c r="AC131" i="63" s="1"/>
  <c r="AH128" i="63" l="1"/>
  <c r="AA210" i="68"/>
  <c r="AA210" i="71"/>
  <c r="AA210" i="74"/>
  <c r="AA210" i="69"/>
  <c r="AA210" i="75"/>
  <c r="AA210" i="72"/>
  <c r="AA210" i="67"/>
  <c r="AA210" i="73"/>
  <c r="AA210" i="70"/>
  <c r="AB135" i="63"/>
  <c r="AC130" i="63"/>
  <c r="AC132" i="63" s="1"/>
  <c r="AC133" i="63" s="1"/>
  <c r="AC190" i="63" s="1"/>
  <c r="AD129" i="63"/>
  <c r="AD131" i="63" s="1"/>
  <c r="AI128" i="63" l="1"/>
  <c r="AB210" i="73"/>
  <c r="AB210" i="67"/>
  <c r="AB210" i="70"/>
  <c r="AB210" i="68"/>
  <c r="AB210" i="69"/>
  <c r="AB210" i="71"/>
  <c r="AB210" i="75"/>
  <c r="AB210" i="72"/>
  <c r="AB210" i="74"/>
  <c r="AC135" i="63"/>
  <c r="AD130" i="63"/>
  <c r="AD132" i="63" s="1"/>
  <c r="AD133" i="63" s="1"/>
  <c r="AD190" i="63" s="1"/>
  <c r="AE129" i="63"/>
  <c r="AE131" i="63" s="1"/>
  <c r="AJ128" i="63" l="1"/>
  <c r="AC210" i="68"/>
  <c r="AC210" i="73"/>
  <c r="AC210" i="69"/>
  <c r="AC210" i="75"/>
  <c r="AC210" i="67"/>
  <c r="AC210" i="72"/>
  <c r="AC210" i="71"/>
  <c r="AC210" i="70"/>
  <c r="AC210" i="74"/>
  <c r="AD135" i="63"/>
  <c r="AE130" i="63"/>
  <c r="AE132" i="63" s="1"/>
  <c r="AE133" i="63" s="1"/>
  <c r="AE190" i="63" s="1"/>
  <c r="AF129" i="63"/>
  <c r="AF131" i="63" s="1"/>
  <c r="AK128" i="63" l="1"/>
  <c r="AD210" i="75"/>
  <c r="AD210" i="68"/>
  <c r="AD210" i="70"/>
  <c r="AD210" i="73"/>
  <c r="AD210" i="74"/>
  <c r="AD210" i="69"/>
  <c r="AD210" i="67"/>
  <c r="AD210" i="71"/>
  <c r="AD210" i="72"/>
  <c r="AE135" i="63"/>
  <c r="AF130" i="63"/>
  <c r="AF132" i="63" s="1"/>
  <c r="AF133" i="63" s="1"/>
  <c r="AF190" i="63" s="1"/>
  <c r="AG129" i="63"/>
  <c r="AG131" i="63" s="1"/>
  <c r="AL128" i="63" l="1"/>
  <c r="AE210" i="75"/>
  <c r="AE210" i="67"/>
  <c r="AE210" i="73"/>
  <c r="AE210" i="70"/>
  <c r="AE210" i="74"/>
  <c r="AE210" i="72"/>
  <c r="AE210" i="69"/>
  <c r="AE210" i="71"/>
  <c r="AE210" i="68"/>
  <c r="AF135" i="63"/>
  <c r="AG130" i="63"/>
  <c r="AG132" i="63" s="1"/>
  <c r="AG133" i="63" s="1"/>
  <c r="AG190" i="63" s="1"/>
  <c r="AH129" i="63"/>
  <c r="AH131" i="63" s="1"/>
  <c r="AM128" i="63" l="1"/>
  <c r="AF210" i="71"/>
  <c r="AF210" i="69"/>
  <c r="AF210" i="68"/>
  <c r="AF210" i="67"/>
  <c r="AF210" i="70"/>
  <c r="AF210" i="72"/>
  <c r="AF210" i="75"/>
  <c r="AF210" i="74"/>
  <c r="AF210" i="73"/>
  <c r="AG135" i="63"/>
  <c r="AH130" i="63"/>
  <c r="AH132" i="63" s="1"/>
  <c r="AH133" i="63" s="1"/>
  <c r="AH190" i="63" s="1"/>
  <c r="AI129" i="63"/>
  <c r="AI131" i="63" s="1"/>
  <c r="AN128" i="63" l="1"/>
  <c r="AG210" i="71"/>
  <c r="AG210" i="70"/>
  <c r="AG210" i="69"/>
  <c r="AG210" i="73"/>
  <c r="AG210" i="75"/>
  <c r="AG210" i="68"/>
  <c r="AG210" i="74"/>
  <c r="AG210" i="67"/>
  <c r="AG210" i="72"/>
  <c r="AH135" i="63"/>
  <c r="AI130" i="63"/>
  <c r="AI132" i="63" s="1"/>
  <c r="AI133" i="63" s="1"/>
  <c r="AI190" i="63" s="1"/>
  <c r="AJ129" i="63"/>
  <c r="AJ131" i="63" s="1"/>
  <c r="AO128" i="63" l="1"/>
  <c r="AH210" i="72"/>
  <c r="AH210" i="71"/>
  <c r="AH210" i="69"/>
  <c r="AH210" i="67"/>
  <c r="AH210" i="68"/>
  <c r="AH210" i="70"/>
  <c r="AH210" i="74"/>
  <c r="AH210" i="73"/>
  <c r="AH210" i="75"/>
  <c r="AI135" i="63"/>
  <c r="AJ130" i="63"/>
  <c r="AJ132" i="63" s="1"/>
  <c r="AJ133" i="63" s="1"/>
  <c r="AJ190" i="63" s="1"/>
  <c r="AK129" i="63"/>
  <c r="AK131" i="63" s="1"/>
  <c r="AP128" i="63" l="1"/>
  <c r="AI210" i="68"/>
  <c r="AI210" i="72"/>
  <c r="AI210" i="71"/>
  <c r="AI210" i="70"/>
  <c r="AI210" i="73"/>
  <c r="AI210" i="75"/>
  <c r="AI210" i="69"/>
  <c r="AI210" i="74"/>
  <c r="AI210" i="67"/>
  <c r="AJ135" i="63"/>
  <c r="AK130" i="63"/>
  <c r="AK132" i="63" s="1"/>
  <c r="AK133" i="63" s="1"/>
  <c r="AK190" i="63" s="1"/>
  <c r="AL129" i="63"/>
  <c r="AL131" i="63" s="1"/>
  <c r="AQ128" i="63" l="1"/>
  <c r="AJ210" i="71"/>
  <c r="AJ210" i="72"/>
  <c r="AJ210" i="70"/>
  <c r="AJ210" i="74"/>
  <c r="AJ210" i="73"/>
  <c r="AJ210" i="68"/>
  <c r="AJ210" i="75"/>
  <c r="AJ210" i="67"/>
  <c r="AJ210" i="69"/>
  <c r="AK135" i="63"/>
  <c r="AL130" i="63"/>
  <c r="AL132" i="63" s="1"/>
  <c r="AL133" i="63" s="1"/>
  <c r="AL190" i="63" s="1"/>
  <c r="AM129" i="63"/>
  <c r="AM131" i="63" s="1"/>
  <c r="AR128" i="63" l="1"/>
  <c r="AK210" i="71"/>
  <c r="AK210" i="67"/>
  <c r="AK210" i="70"/>
  <c r="AK210" i="73"/>
  <c r="AK210" i="75"/>
  <c r="AK210" i="69"/>
  <c r="AK210" i="74"/>
  <c r="AK210" i="68"/>
  <c r="AK210" i="72"/>
  <c r="AL135" i="63"/>
  <c r="AM130" i="63"/>
  <c r="AM132" i="63" s="1"/>
  <c r="AM133" i="63" s="1"/>
  <c r="AM190" i="63" s="1"/>
  <c r="AN129" i="63"/>
  <c r="AN131" i="63" s="1"/>
  <c r="AS128" i="63" l="1"/>
  <c r="AL210" i="71"/>
  <c r="AL210" i="67"/>
  <c r="AL210" i="70"/>
  <c r="AL210" i="69"/>
  <c r="AL210" i="74"/>
  <c r="AL210" i="73"/>
  <c r="AL210" i="75"/>
  <c r="AL210" i="72"/>
  <c r="AL210" i="68"/>
  <c r="AM135" i="63"/>
  <c r="AN130" i="63"/>
  <c r="AN132" i="63" s="1"/>
  <c r="AN133" i="63" s="1"/>
  <c r="AN190" i="63" s="1"/>
  <c r="AO129" i="63"/>
  <c r="AO131" i="63" s="1"/>
  <c r="AT128" i="63" l="1"/>
  <c r="AM210" i="71"/>
  <c r="AM210" i="74"/>
  <c r="AM210" i="73"/>
  <c r="AM210" i="69"/>
  <c r="AM210" i="68"/>
  <c r="AM210" i="72"/>
  <c r="AM210" i="70"/>
  <c r="AM210" i="75"/>
  <c r="AM210" i="67"/>
  <c r="AN135" i="63"/>
  <c r="AO130" i="63"/>
  <c r="AO132" i="63" s="1"/>
  <c r="AO133" i="63" s="1"/>
  <c r="AO190" i="63" s="1"/>
  <c r="AP129" i="63"/>
  <c r="AP131" i="63" s="1"/>
  <c r="AU128" i="63" l="1"/>
  <c r="AN210" i="71"/>
  <c r="AN210" i="70"/>
  <c r="AN210" i="69"/>
  <c r="AN210" i="75"/>
  <c r="AN210" i="74"/>
  <c r="AN210" i="73"/>
  <c r="AN210" i="72"/>
  <c r="AN210" i="68"/>
  <c r="AN210" i="67"/>
  <c r="AO135" i="63"/>
  <c r="AP130" i="63"/>
  <c r="AP132" i="63" s="1"/>
  <c r="AP133" i="63" s="1"/>
  <c r="AP190" i="63" s="1"/>
  <c r="AQ129" i="63"/>
  <c r="AQ131" i="63" s="1"/>
  <c r="AV128" i="63" l="1"/>
  <c r="AO210" i="71"/>
  <c r="AO210" i="69"/>
  <c r="AO210" i="73"/>
  <c r="AO210" i="68"/>
  <c r="AO210" i="70"/>
  <c r="AO210" i="67"/>
  <c r="AO210" i="72"/>
  <c r="AO210" i="74"/>
  <c r="AO210" i="75"/>
  <c r="AP135" i="63"/>
  <c r="AQ130" i="63"/>
  <c r="AQ132" i="63" s="1"/>
  <c r="AQ133" i="63" s="1"/>
  <c r="AQ190" i="63" s="1"/>
  <c r="AR129" i="63"/>
  <c r="AR131" i="63" s="1"/>
  <c r="AW128" i="63" l="1"/>
  <c r="AX128" i="63"/>
  <c r="AP210" i="71"/>
  <c r="AP210" i="70"/>
  <c r="AP210" i="67"/>
  <c r="AP210" i="69"/>
  <c r="AP210" i="68"/>
  <c r="AP210" i="74"/>
  <c r="AP210" i="72"/>
  <c r="AP210" i="75"/>
  <c r="AP210" i="73"/>
  <c r="AQ135" i="63"/>
  <c r="AR130" i="63"/>
  <c r="AR132" i="63" s="1"/>
  <c r="AR133" i="63" s="1"/>
  <c r="AR190" i="63" s="1"/>
  <c r="AS129" i="63"/>
  <c r="AS131" i="63" s="1"/>
  <c r="AQ210" i="71" l="1"/>
  <c r="AQ210" i="68"/>
  <c r="AQ210" i="67"/>
  <c r="AQ210" i="72"/>
  <c r="AQ210" i="69"/>
  <c r="AQ210" i="75"/>
  <c r="AQ210" i="74"/>
  <c r="AQ210" i="70"/>
  <c r="AQ210" i="73"/>
  <c r="AR135" i="63"/>
  <c r="AS130" i="63"/>
  <c r="AS132" i="63" s="1"/>
  <c r="AS133" i="63" s="1"/>
  <c r="AS190" i="63" s="1"/>
  <c r="AT129" i="63"/>
  <c r="AT131" i="63" s="1"/>
  <c r="AR210" i="71" l="1"/>
  <c r="AR210" i="73"/>
  <c r="AR210" i="72"/>
  <c r="AR210" i="70"/>
  <c r="AR210" i="68"/>
  <c r="AR210" i="67"/>
  <c r="AR210" i="74"/>
  <c r="AR210" i="69"/>
  <c r="AR210" i="75"/>
  <c r="AS135" i="63"/>
  <c r="AT130" i="63"/>
  <c r="AT132" i="63" s="1"/>
  <c r="AT133" i="63" s="1"/>
  <c r="AT190" i="63" s="1"/>
  <c r="AU129" i="63"/>
  <c r="AU131" i="63" s="1"/>
  <c r="AS210" i="71" l="1"/>
  <c r="AS210" i="72"/>
  <c r="AS210" i="68"/>
  <c r="AS210" i="67"/>
  <c r="AS210" i="73"/>
  <c r="AS210" i="70"/>
  <c r="AS210" i="69"/>
  <c r="AS210" i="75"/>
  <c r="AS210" i="74"/>
  <c r="AT135" i="63"/>
  <c r="AU130" i="63"/>
  <c r="AU132" i="63" s="1"/>
  <c r="AU133" i="63" s="1"/>
  <c r="AU190" i="63" s="1"/>
  <c r="AV129" i="63"/>
  <c r="AV131" i="63" s="1"/>
  <c r="AT210" i="71" l="1"/>
  <c r="AT210" i="74"/>
  <c r="AT210" i="73"/>
  <c r="AT210" i="69"/>
  <c r="AT210" i="68"/>
  <c r="AT210" i="70"/>
  <c r="AT210" i="67"/>
  <c r="AT210" i="75"/>
  <c r="AT210" i="72"/>
  <c r="AU135" i="63"/>
  <c r="AV130" i="63"/>
  <c r="AV132" i="63" s="1"/>
  <c r="AV133" i="63" s="1"/>
  <c r="AV190" i="63" s="1"/>
  <c r="AW129" i="63"/>
  <c r="AW131" i="63" s="1"/>
  <c r="AW130" i="63" s="1"/>
  <c r="AW132" i="63" s="1"/>
  <c r="AW133" i="63" s="1"/>
  <c r="AW190" i="63" s="1"/>
  <c r="AU210" i="71" l="1"/>
  <c r="AU210" i="69"/>
  <c r="AU210" i="75"/>
  <c r="AU210" i="72"/>
  <c r="AU210" i="67"/>
  <c r="AU210" i="73"/>
  <c r="AU210" i="70"/>
  <c r="AU210" i="68"/>
  <c r="AU210" i="74"/>
  <c r="AV135" i="63"/>
  <c r="AW135" i="63"/>
  <c r="AW210" i="71" l="1"/>
  <c r="AW210" i="74"/>
  <c r="AW210" i="68"/>
  <c r="AW210" i="69"/>
  <c r="AW210" i="73"/>
  <c r="AW210" i="67"/>
  <c r="AW210" i="75"/>
  <c r="AW210" i="72"/>
  <c r="AW210" i="70"/>
  <c r="AV210" i="71"/>
  <c r="AV210" i="68"/>
  <c r="AV210" i="70"/>
  <c r="AV210" i="67"/>
  <c r="AV210" i="74"/>
  <c r="AV210" i="72"/>
  <c r="AV210" i="73"/>
  <c r="AV210" i="69"/>
  <c r="AV210" i="75"/>
  <c r="AX129" i="63" l="1"/>
  <c r="AX131" i="63" l="1"/>
  <c r="AX130" i="63" l="1"/>
  <c r="AX132" i="63" s="1"/>
  <c r="AX133" i="63" s="1"/>
  <c r="AX190" i="63" s="1"/>
  <c r="AY129" i="63"/>
  <c r="AX135" i="63" l="1"/>
  <c r="AY131" i="63"/>
  <c r="AX210" i="71" l="1"/>
  <c r="AX210" i="73"/>
  <c r="AX210" i="69"/>
  <c r="AX210" i="67"/>
  <c r="AX210" i="74"/>
  <c r="AX210" i="72"/>
  <c r="AX210" i="68"/>
  <c r="AX210" i="75"/>
  <c r="AX210" i="70"/>
  <c r="AY130" i="63"/>
  <c r="AY132" i="63" s="1"/>
  <c r="AY133" i="63" s="1"/>
  <c r="AY190" i="63" s="1"/>
  <c r="AZ129" i="63"/>
  <c r="AY135" i="63" l="1"/>
  <c r="AZ131" i="63"/>
  <c r="AY210" i="71" l="1"/>
  <c r="AY210" i="68"/>
  <c r="AY210" i="75"/>
  <c r="AY210" i="70"/>
  <c r="AY210" i="74"/>
  <c r="AY210" i="69"/>
  <c r="AY210" i="72"/>
  <c r="AY210" i="73"/>
  <c r="AY210" i="67"/>
  <c r="AZ130" i="63"/>
  <c r="AZ132" i="63" s="1"/>
  <c r="AZ133" i="63" s="1"/>
  <c r="AZ190" i="63" s="1"/>
  <c r="BA129" i="63"/>
  <c r="AZ135" i="63" l="1"/>
  <c r="BA131" i="63"/>
  <c r="AZ210" i="71" l="1"/>
  <c r="AZ210" i="68"/>
  <c r="AZ210" i="73"/>
  <c r="AZ210" i="70"/>
  <c r="AZ210" i="67"/>
  <c r="AZ210" i="75"/>
  <c r="AZ210" i="69"/>
  <c r="AZ210" i="74"/>
  <c r="AZ210" i="72"/>
  <c r="BA130" i="63"/>
  <c r="BA132" i="63" s="1"/>
  <c r="BA133" i="63" s="1"/>
  <c r="BA190" i="63" s="1"/>
  <c r="BB129" i="63"/>
  <c r="BA135" i="63" l="1"/>
  <c r="BB131" i="63"/>
  <c r="BB130" i="63" s="1"/>
  <c r="BB132" i="63" s="1"/>
  <c r="BB133" i="63" s="1"/>
  <c r="BB190" i="63" s="1"/>
  <c r="BA210" i="71" l="1"/>
  <c r="BA210" i="74"/>
  <c r="BA210" i="69"/>
  <c r="BA210" i="73"/>
  <c r="BA210" i="67"/>
  <c r="BA210" i="72"/>
  <c r="BA210" i="75"/>
  <c r="BA210" i="70"/>
  <c r="BA210" i="68"/>
  <c r="BB135" i="63"/>
  <c r="BB210" i="71" l="1"/>
  <c r="BB210" i="68"/>
  <c r="BB210" i="72"/>
  <c r="BB210" i="69"/>
  <c r="BB210" i="67"/>
  <c r="BB210" i="70"/>
  <c r="BB210" i="73"/>
  <c r="BB210" i="74"/>
  <c r="BB210" i="75"/>
  <c r="E211" i="88" l="1"/>
  <c r="E210" i="73" l="1"/>
  <c r="E210" i="69"/>
  <c r="E210" i="68"/>
  <c r="E210" i="67"/>
  <c r="E210" i="74"/>
  <c r="E210" i="71"/>
  <c r="E210" i="72"/>
  <c r="E210" i="75"/>
  <c r="E210" i="70"/>
  <c r="E210" i="88"/>
  <c r="L44" i="81" l="1"/>
  <c r="E172" i="74" s="1"/>
  <c r="E194" i="74" s="1"/>
  <c r="E172" i="69" l="1"/>
  <c r="E194" i="69" s="1"/>
  <c r="E172" i="88"/>
  <c r="E194" i="88" s="1"/>
  <c r="E172" i="63"/>
  <c r="E194" i="63" s="1"/>
  <c r="E172" i="71"/>
  <c r="E194" i="71" s="1"/>
  <c r="E172" i="68"/>
  <c r="E194" i="68" s="1"/>
  <c r="E172" i="67"/>
  <c r="E194" i="67" s="1"/>
  <c r="E172" i="73"/>
  <c r="E194" i="73" s="1"/>
  <c r="E172" i="72"/>
  <c r="E194" i="72" s="1"/>
  <c r="E172" i="75"/>
  <c r="E194" i="75" s="1"/>
  <c r="E172" i="70"/>
  <c r="E194" i="70" s="1"/>
  <c r="E214" i="74" l="1"/>
  <c r="E214" i="68"/>
  <c r="E214" i="69"/>
  <c r="E214" i="71"/>
  <c r="E214" i="72"/>
  <c r="E214" i="67"/>
  <c r="E214" i="70"/>
  <c r="E214" i="75"/>
  <c r="E214" i="73"/>
  <c r="E214" i="88"/>
  <c r="BC44" i="81"/>
  <c r="AZ44" i="81"/>
  <c r="AS172" i="75"/>
  <c r="AS194" i="75" s="1"/>
  <c r="BE44" i="81"/>
  <c r="AX172" i="74" s="1"/>
  <c r="AX194" i="74" s="1"/>
  <c r="BA44" i="81"/>
  <c r="AT172" i="74" s="1"/>
  <c r="AT194" i="74" s="1"/>
  <c r="BD44" i="81"/>
  <c r="AW172" i="74" s="1"/>
  <c r="AW194" i="74" s="1"/>
  <c r="AS46" i="81"/>
  <c r="AL176" i="74" s="1"/>
  <c r="AX44" i="81"/>
  <c r="AQ172" i="74" s="1"/>
  <c r="AQ194" i="74" s="1"/>
  <c r="AQ172" i="63"/>
  <c r="AQ194" i="63" s="1"/>
  <c r="BC42" i="81"/>
  <c r="AV143" i="74" s="1"/>
  <c r="AV193" i="74" s="1"/>
  <c r="AV143" i="73"/>
  <c r="AV193" i="73" s="1"/>
  <c r="AL44" i="81"/>
  <c r="AE172" i="71" s="1"/>
  <c r="AE194" i="71" s="1"/>
  <c r="AT172" i="71" l="1"/>
  <c r="AT194" i="71" s="1"/>
  <c r="AQ172" i="88"/>
  <c r="AQ194" i="88" s="1"/>
  <c r="AQ214" i="88" s="1"/>
  <c r="AS172" i="68"/>
  <c r="AS194" i="68" s="1"/>
  <c r="AS172" i="74"/>
  <c r="AS194" i="74" s="1"/>
  <c r="AQ214" i="74"/>
  <c r="AQ172" i="72"/>
  <c r="AQ194" i="72" s="1"/>
  <c r="AE172" i="75"/>
  <c r="AE194" i="75" s="1"/>
  <c r="AV172" i="73"/>
  <c r="AV194" i="73" s="1"/>
  <c r="AV172" i="74"/>
  <c r="AV194" i="74" s="1"/>
  <c r="AE172" i="68"/>
  <c r="AE194" i="68" s="1"/>
  <c r="AE172" i="74"/>
  <c r="AE194" i="74" s="1"/>
  <c r="AW172" i="70"/>
  <c r="AW194" i="70" s="1"/>
  <c r="AW172" i="73"/>
  <c r="AW194" i="73" s="1"/>
  <c r="AW172" i="67"/>
  <c r="AW194" i="67" s="1"/>
  <c r="AW172" i="69"/>
  <c r="AW194" i="69" s="1"/>
  <c r="AW172" i="75"/>
  <c r="AW194" i="75" s="1"/>
  <c r="AW172" i="68"/>
  <c r="AW194" i="68" s="1"/>
  <c r="AW172" i="72"/>
  <c r="AW194" i="72" s="1"/>
  <c r="AW172" i="63"/>
  <c r="AW194" i="63" s="1"/>
  <c r="AW172" i="71"/>
  <c r="AW194" i="71" s="1"/>
  <c r="AW172" i="88"/>
  <c r="AW194" i="88" s="1"/>
  <c r="AV143" i="69"/>
  <c r="AV193" i="69" s="1"/>
  <c r="AV143" i="67"/>
  <c r="AV193" i="67" s="1"/>
  <c r="AV193" i="71"/>
  <c r="AV143" i="88"/>
  <c r="AV193" i="88" s="1"/>
  <c r="AV143" i="63"/>
  <c r="AV193" i="63" s="1"/>
  <c r="AV143" i="68"/>
  <c r="AV193" i="68" s="1"/>
  <c r="AV143" i="70"/>
  <c r="AV193" i="70" s="1"/>
  <c r="AV143" i="72"/>
  <c r="AV193" i="72" s="1"/>
  <c r="AQ172" i="75"/>
  <c r="AQ194" i="75" s="1"/>
  <c r="AQ172" i="68"/>
  <c r="AQ194" i="68" s="1"/>
  <c r="AQ172" i="67"/>
  <c r="AQ194" i="67" s="1"/>
  <c r="AQ172" i="71"/>
  <c r="AQ194" i="71" s="1"/>
  <c r="AQ172" i="70"/>
  <c r="AQ194" i="70" s="1"/>
  <c r="AQ172" i="73"/>
  <c r="AQ194" i="73" s="1"/>
  <c r="AQ172" i="69"/>
  <c r="AQ194" i="69" s="1"/>
  <c r="AL176" i="70"/>
  <c r="AL176" i="71"/>
  <c r="AL176" i="68"/>
  <c r="AL195" i="68" s="1"/>
  <c r="AL176" i="67"/>
  <c r="AL195" i="67" s="1"/>
  <c r="AL176" i="69"/>
  <c r="AL176" i="75"/>
  <c r="AL176" i="72"/>
  <c r="AL176" i="63"/>
  <c r="AL195" i="63" s="1"/>
  <c r="AL176" i="88"/>
  <c r="AL195" i="88" s="1"/>
  <c r="AL176" i="73"/>
  <c r="AV143" i="75"/>
  <c r="AV193" i="75" s="1"/>
  <c r="AE172" i="70"/>
  <c r="AE194" i="70" s="1"/>
  <c r="AE172" i="69"/>
  <c r="AE194" i="69" s="1"/>
  <c r="AE172" i="67"/>
  <c r="AE194" i="67" s="1"/>
  <c r="AE172" i="63"/>
  <c r="AE194" i="63" s="1"/>
  <c r="AE172" i="72"/>
  <c r="AE194" i="72" s="1"/>
  <c r="AE172" i="88"/>
  <c r="AE194" i="88" s="1"/>
  <c r="AE172" i="73"/>
  <c r="AE194" i="73" s="1"/>
  <c r="AX172" i="73"/>
  <c r="AX194" i="73" s="1"/>
  <c r="AX172" i="63"/>
  <c r="AX194" i="63" s="1"/>
  <c r="AX172" i="70"/>
  <c r="AX194" i="70" s="1"/>
  <c r="AX172" i="67"/>
  <c r="AX194" i="67" s="1"/>
  <c r="AX172" i="88"/>
  <c r="AX194" i="88" s="1"/>
  <c r="AX172" i="68"/>
  <c r="AX194" i="68" s="1"/>
  <c r="AX172" i="71"/>
  <c r="AX194" i="71" s="1"/>
  <c r="AX172" i="75"/>
  <c r="AX194" i="75" s="1"/>
  <c r="AX172" i="69"/>
  <c r="AX194" i="69" s="1"/>
  <c r="AX172" i="72"/>
  <c r="AX194" i="72" s="1"/>
  <c r="AT172" i="70"/>
  <c r="AT194" i="70" s="1"/>
  <c r="AT172" i="69"/>
  <c r="AT194" i="69" s="1"/>
  <c r="AT172" i="63"/>
  <c r="AT194" i="63" s="1"/>
  <c r="AT172" i="75"/>
  <c r="AT194" i="75" s="1"/>
  <c r="AT172" i="73"/>
  <c r="AT194" i="73" s="1"/>
  <c r="AT172" i="68"/>
  <c r="AT194" i="68" s="1"/>
  <c r="AT172" i="72"/>
  <c r="AT194" i="72" s="1"/>
  <c r="AT172" i="67"/>
  <c r="AT194" i="67" s="1"/>
  <c r="AT172" i="88"/>
  <c r="AT194" i="88" s="1"/>
  <c r="AS172" i="71"/>
  <c r="AS194" i="71" s="1"/>
  <c r="AS172" i="69"/>
  <c r="AS194" i="69" s="1"/>
  <c r="AS172" i="73"/>
  <c r="AS194" i="73" s="1"/>
  <c r="AS172" i="88"/>
  <c r="AS194" i="88" s="1"/>
  <c r="AS172" i="63"/>
  <c r="AS194" i="63" s="1"/>
  <c r="AS172" i="72"/>
  <c r="AS194" i="72" s="1"/>
  <c r="AV172" i="75"/>
  <c r="AV194" i="75" s="1"/>
  <c r="AV172" i="68"/>
  <c r="AV194" i="68" s="1"/>
  <c r="AV172" i="88"/>
  <c r="AV194" i="88" s="1"/>
  <c r="AV172" i="72"/>
  <c r="AV194" i="72" s="1"/>
  <c r="AV172" i="67"/>
  <c r="AV194" i="67" s="1"/>
  <c r="AV172" i="63"/>
  <c r="AV194" i="63" s="1"/>
  <c r="AV172" i="70"/>
  <c r="AV194" i="70" s="1"/>
  <c r="AV172" i="69"/>
  <c r="AV194" i="69" s="1"/>
  <c r="AV172" i="71"/>
  <c r="AV194" i="71" s="1"/>
  <c r="AS172" i="67"/>
  <c r="AS194" i="67" s="1"/>
  <c r="AS172" i="70"/>
  <c r="AS194" i="70" s="1"/>
  <c r="AO44" i="81"/>
  <c r="AH172" i="74" s="1"/>
  <c r="AH194" i="74" s="1"/>
  <c r="AH172" i="69"/>
  <c r="AH194" i="69" s="1"/>
  <c r="AU44" i="81"/>
  <c r="AN172" i="74" s="1"/>
  <c r="AN194" i="74" s="1"/>
  <c r="AM44" i="81"/>
  <c r="AF172" i="74" s="1"/>
  <c r="AF194" i="74" s="1"/>
  <c r="AR44" i="81"/>
  <c r="AK172" i="74" s="1"/>
  <c r="AK194" i="74" s="1"/>
  <c r="BC46" i="81"/>
  <c r="AV176" i="74" s="1"/>
  <c r="AV176" i="69"/>
  <c r="AS44" i="81"/>
  <c r="BB44" i="81"/>
  <c r="AU172" i="74" s="1"/>
  <c r="AU194" i="74" s="1"/>
  <c r="AU172" i="67"/>
  <c r="AU194" i="67" s="1"/>
  <c r="AT44" i="81"/>
  <c r="AS214" i="75" l="1"/>
  <c r="AL215" i="74"/>
  <c r="AT214" i="74"/>
  <c r="AE214" i="71"/>
  <c r="AW214" i="74"/>
  <c r="AV213" i="73"/>
  <c r="AX214" i="74"/>
  <c r="AF172" i="67"/>
  <c r="AF194" i="67" s="1"/>
  <c r="AK172" i="88"/>
  <c r="AK194" i="88" s="1"/>
  <c r="AV214" i="69"/>
  <c r="AS214" i="72"/>
  <c r="AT214" i="72"/>
  <c r="AX214" i="69"/>
  <c r="AX214" i="73"/>
  <c r="AV213" i="75"/>
  <c r="AL215" i="68"/>
  <c r="AQ214" i="68"/>
  <c r="AV213" i="67"/>
  <c r="AW214" i="69"/>
  <c r="AE214" i="68"/>
  <c r="AS214" i="74"/>
  <c r="AT214" i="68"/>
  <c r="AX214" i="75"/>
  <c r="AE214" i="73"/>
  <c r="AL215" i="73"/>
  <c r="AL215" i="71"/>
  <c r="AQ214" i="75"/>
  <c r="AV213" i="69"/>
  <c r="AW214" i="67"/>
  <c r="AV213" i="74"/>
  <c r="AS214" i="68"/>
  <c r="AT214" i="73"/>
  <c r="AX214" i="71"/>
  <c r="AL215" i="70"/>
  <c r="AV213" i="72"/>
  <c r="AW214" i="73"/>
  <c r="AV214" i="74"/>
  <c r="AV214" i="67"/>
  <c r="AT214" i="75"/>
  <c r="AX214" i="68"/>
  <c r="AE214" i="72"/>
  <c r="AQ214" i="69"/>
  <c r="AV213" i="70"/>
  <c r="AW214" i="71"/>
  <c r="AW214" i="70"/>
  <c r="AV214" i="73"/>
  <c r="AV214" i="72"/>
  <c r="AS214" i="69"/>
  <c r="AL215" i="72"/>
  <c r="AQ214" i="73"/>
  <c r="AV213" i="68"/>
  <c r="AE214" i="75"/>
  <c r="AS214" i="73"/>
  <c r="AS214" i="70"/>
  <c r="AS214" i="71"/>
  <c r="AT214" i="69"/>
  <c r="AX214" i="67"/>
  <c r="AE214" i="67"/>
  <c r="AL215" i="75"/>
  <c r="AQ214" i="70"/>
  <c r="AW214" i="72"/>
  <c r="AQ214" i="72"/>
  <c r="AT214" i="71"/>
  <c r="AL172" i="70"/>
  <c r="AL194" i="70" s="1"/>
  <c r="AL172" i="74"/>
  <c r="AL194" i="74" s="1"/>
  <c r="AS214" i="67"/>
  <c r="AT214" i="70"/>
  <c r="AX214" i="70"/>
  <c r="AE214" i="69"/>
  <c r="AL215" i="69"/>
  <c r="AQ214" i="71"/>
  <c r="AW214" i="68"/>
  <c r="AV214" i="70"/>
  <c r="AV214" i="68"/>
  <c r="AM172" i="75"/>
  <c r="AM194" i="75" s="1"/>
  <c r="AM172" i="74"/>
  <c r="AM194" i="74" s="1"/>
  <c r="AV214" i="71"/>
  <c r="AV214" i="75"/>
  <c r="AT214" i="67"/>
  <c r="AX214" i="72"/>
  <c r="AE214" i="70"/>
  <c r="AL215" i="67"/>
  <c r="AQ214" i="67"/>
  <c r="AV213" i="71"/>
  <c r="AW214" i="75"/>
  <c r="AE214" i="74"/>
  <c r="AU172" i="72"/>
  <c r="AU194" i="72" s="1"/>
  <c r="AU172" i="88"/>
  <c r="AU194" i="88" s="1"/>
  <c r="AU172" i="68"/>
  <c r="AU194" i="68" s="1"/>
  <c r="AU172" i="69"/>
  <c r="AU194" i="69" s="1"/>
  <c r="AU172" i="75"/>
  <c r="AU194" i="75" s="1"/>
  <c r="AU172" i="71"/>
  <c r="AU194" i="71" s="1"/>
  <c r="AU172" i="73"/>
  <c r="AU194" i="73" s="1"/>
  <c r="AU172" i="63"/>
  <c r="AU194" i="63" s="1"/>
  <c r="AU172" i="70"/>
  <c r="AU194" i="70" s="1"/>
  <c r="AF172" i="68"/>
  <c r="AF194" i="68" s="1"/>
  <c r="AF172" i="72"/>
  <c r="AF194" i="72" s="1"/>
  <c r="AF172" i="71"/>
  <c r="AF194" i="71" s="1"/>
  <c r="AF172" i="70"/>
  <c r="AF194" i="70" s="1"/>
  <c r="AF172" i="73"/>
  <c r="AF194" i="73" s="1"/>
  <c r="AF172" i="88"/>
  <c r="AF194" i="88" s="1"/>
  <c r="AF172" i="75"/>
  <c r="AF194" i="75" s="1"/>
  <c r="AF172" i="63"/>
  <c r="AF194" i="63" s="1"/>
  <c r="AN172" i="68"/>
  <c r="AN194" i="68" s="1"/>
  <c r="AN172" i="67"/>
  <c r="AN194" i="67" s="1"/>
  <c r="AN172" i="69"/>
  <c r="AN194" i="69" s="1"/>
  <c r="AN172" i="71"/>
  <c r="AN194" i="71" s="1"/>
  <c r="AN172" i="63"/>
  <c r="AN194" i="63" s="1"/>
  <c r="AN172" i="75"/>
  <c r="AN194" i="75" s="1"/>
  <c r="AN172" i="72"/>
  <c r="AN194" i="72" s="1"/>
  <c r="AN172" i="70"/>
  <c r="AN194" i="70" s="1"/>
  <c r="AN172" i="73"/>
  <c r="AN194" i="73" s="1"/>
  <c r="AV213" i="88"/>
  <c r="AM172" i="72"/>
  <c r="AM194" i="72" s="1"/>
  <c r="AM172" i="68"/>
  <c r="AM194" i="68" s="1"/>
  <c r="AM172" i="67"/>
  <c r="AM194" i="67" s="1"/>
  <c r="AM172" i="88"/>
  <c r="AM194" i="88" s="1"/>
  <c r="AM172" i="71"/>
  <c r="AM194" i="71" s="1"/>
  <c r="AM172" i="63"/>
  <c r="AM194" i="63" s="1"/>
  <c r="AM172" i="69"/>
  <c r="AM194" i="69" s="1"/>
  <c r="AM172" i="70"/>
  <c r="AM194" i="70" s="1"/>
  <c r="AM172" i="73"/>
  <c r="AM194" i="73" s="1"/>
  <c r="AL172" i="69"/>
  <c r="AL194" i="69" s="1"/>
  <c r="AL172" i="75"/>
  <c r="AL194" i="75" s="1"/>
  <c r="AL172" i="72"/>
  <c r="AL194" i="72" s="1"/>
  <c r="AL172" i="88"/>
  <c r="AL194" i="88" s="1"/>
  <c r="AL172" i="63"/>
  <c r="AL194" i="63" s="1"/>
  <c r="AL172" i="67"/>
  <c r="AL194" i="67" s="1"/>
  <c r="AL172" i="71"/>
  <c r="AL194" i="71" s="1"/>
  <c r="AL172" i="73"/>
  <c r="AL194" i="73" s="1"/>
  <c r="AL172" i="68"/>
  <c r="AL194" i="68" s="1"/>
  <c r="AF172" i="69"/>
  <c r="AF194" i="69" s="1"/>
  <c r="AV214" i="88"/>
  <c r="AX214" i="88"/>
  <c r="AL215" i="88"/>
  <c r="AT214" i="88"/>
  <c r="AV176" i="71"/>
  <c r="AV176" i="72"/>
  <c r="AV176" i="75"/>
  <c r="AV176" i="73"/>
  <c r="AV176" i="88"/>
  <c r="AV195" i="88" s="1"/>
  <c r="AV176" i="68"/>
  <c r="AV195" i="68" s="1"/>
  <c r="AV176" i="63"/>
  <c r="AV195" i="63" s="1"/>
  <c r="AV176" i="70"/>
  <c r="AV176" i="67"/>
  <c r="AV195" i="67" s="1"/>
  <c r="AK172" i="63"/>
  <c r="AK194" i="63" s="1"/>
  <c r="AK172" i="71"/>
  <c r="AK194" i="71" s="1"/>
  <c r="AK172" i="73"/>
  <c r="AK194" i="73" s="1"/>
  <c r="AK172" i="72"/>
  <c r="AK194" i="72" s="1"/>
  <c r="AK172" i="68"/>
  <c r="AK194" i="68" s="1"/>
  <c r="AK172" i="67"/>
  <c r="AK194" i="67" s="1"/>
  <c r="AK172" i="70"/>
  <c r="AK194" i="70" s="1"/>
  <c r="AK172" i="75"/>
  <c r="AK194" i="75" s="1"/>
  <c r="AK172" i="69"/>
  <c r="AK194" i="69" s="1"/>
  <c r="AH172" i="63"/>
  <c r="AH194" i="63" s="1"/>
  <c r="AH172" i="88"/>
  <c r="AH194" i="88" s="1"/>
  <c r="AH172" i="72"/>
  <c r="AH194" i="72" s="1"/>
  <c r="AH172" i="73"/>
  <c r="AH194" i="73" s="1"/>
  <c r="AH172" i="68"/>
  <c r="AH194" i="68" s="1"/>
  <c r="AH172" i="70"/>
  <c r="AH194" i="70" s="1"/>
  <c r="AH172" i="75"/>
  <c r="AH194" i="75" s="1"/>
  <c r="AH172" i="71"/>
  <c r="AH194" i="71" s="1"/>
  <c r="AH172" i="67"/>
  <c r="AH194" i="67" s="1"/>
  <c r="AE214" i="88"/>
  <c r="AW214" i="88"/>
  <c r="AN172" i="88"/>
  <c r="AN194" i="88" s="1"/>
  <c r="AS214" i="88"/>
  <c r="AW44" i="81"/>
  <c r="AP172" i="74" s="1"/>
  <c r="AP194" i="74" s="1"/>
  <c r="AV44" i="81"/>
  <c r="AO172" i="74" s="1"/>
  <c r="AO194" i="74" s="1"/>
  <c r="AO172" i="88"/>
  <c r="AO194" i="88" s="1"/>
  <c r="AS42" i="81"/>
  <c r="AP44" i="81"/>
  <c r="AI172" i="74" s="1"/>
  <c r="AI194" i="74" s="1"/>
  <c r="AH214" i="74" l="1"/>
  <c r="AF214" i="74"/>
  <c r="AU214" i="67"/>
  <c r="AV215" i="69"/>
  <c r="AN214" i="74"/>
  <c r="AK214" i="74"/>
  <c r="AK214" i="70"/>
  <c r="AH214" i="68"/>
  <c r="AN214" i="70"/>
  <c r="AH214" i="72"/>
  <c r="AL214" i="72"/>
  <c r="AN214" i="75"/>
  <c r="AU214" i="73"/>
  <c r="AU214" i="74"/>
  <c r="AV215" i="74"/>
  <c r="AV215" i="70"/>
  <c r="AL214" i="67"/>
  <c r="AU214" i="70"/>
  <c r="AM214" i="75"/>
  <c r="AK214" i="72"/>
  <c r="AL193" i="71"/>
  <c r="AL143" i="74"/>
  <c r="AL193" i="74" s="1"/>
  <c r="AK214" i="73"/>
  <c r="AV215" i="73"/>
  <c r="AF214" i="69"/>
  <c r="AL214" i="75"/>
  <c r="AM214" i="67"/>
  <c r="AF214" i="73"/>
  <c r="AU214" i="71"/>
  <c r="AN214" i="73"/>
  <c r="AF214" i="68"/>
  <c r="AV215" i="75"/>
  <c r="AL214" i="68"/>
  <c r="AM214" i="68"/>
  <c r="AN214" i="71"/>
  <c r="AF214" i="70"/>
  <c r="AU214" i="75"/>
  <c r="AH214" i="67"/>
  <c r="AK214" i="71"/>
  <c r="AL214" i="69"/>
  <c r="AH214" i="71"/>
  <c r="AK214" i="69"/>
  <c r="AV215" i="72"/>
  <c r="AL214" i="73"/>
  <c r="AM214" i="73"/>
  <c r="AM214" i="72"/>
  <c r="AN214" i="69"/>
  <c r="AF214" i="71"/>
  <c r="AU214" i="69"/>
  <c r="AL214" i="74"/>
  <c r="AM214" i="69"/>
  <c r="AK214" i="67"/>
  <c r="AP172" i="63"/>
  <c r="AP194" i="63" s="1"/>
  <c r="AP214" i="74" s="1"/>
  <c r="AH214" i="75"/>
  <c r="AK214" i="75"/>
  <c r="AV215" i="67"/>
  <c r="AV215" i="71"/>
  <c r="AL214" i="71"/>
  <c r="AM214" i="70"/>
  <c r="AN214" i="67"/>
  <c r="AF214" i="72"/>
  <c r="AU214" i="68"/>
  <c r="AL214" i="70"/>
  <c r="AH214" i="70"/>
  <c r="AM214" i="74"/>
  <c r="AU214" i="72"/>
  <c r="AF214" i="67"/>
  <c r="AH214" i="69"/>
  <c r="AN214" i="68"/>
  <c r="AH214" i="73"/>
  <c r="AK214" i="68"/>
  <c r="AV215" i="68"/>
  <c r="AM214" i="71"/>
  <c r="AN214" i="72"/>
  <c r="AF214" i="75"/>
  <c r="AI172" i="68"/>
  <c r="AI194" i="68" s="1"/>
  <c r="AI172" i="67"/>
  <c r="AI194" i="67" s="1"/>
  <c r="AI172" i="69"/>
  <c r="AI194" i="69" s="1"/>
  <c r="AI172" i="75"/>
  <c r="AI194" i="75" s="1"/>
  <c r="AI172" i="70"/>
  <c r="AI194" i="70" s="1"/>
  <c r="AI172" i="73"/>
  <c r="AI194" i="73" s="1"/>
  <c r="AI172" i="71"/>
  <c r="AI194" i="71" s="1"/>
  <c r="AI172" i="72"/>
  <c r="AI194" i="72" s="1"/>
  <c r="AV215" i="88"/>
  <c r="AL214" i="88"/>
  <c r="AN214" i="88"/>
  <c r="AL143" i="68"/>
  <c r="AL193" i="68" s="1"/>
  <c r="AL143" i="63"/>
  <c r="AL193" i="63" s="1"/>
  <c r="AL143" i="70"/>
  <c r="AL193" i="70" s="1"/>
  <c r="AL143" i="88"/>
  <c r="AL193" i="88" s="1"/>
  <c r="AL143" i="75"/>
  <c r="AL193" i="75" s="1"/>
  <c r="AL143" i="72"/>
  <c r="AL193" i="72" s="1"/>
  <c r="AL143" i="67"/>
  <c r="AL193" i="67" s="1"/>
  <c r="AL143" i="69"/>
  <c r="AL193" i="69" s="1"/>
  <c r="AL143" i="73"/>
  <c r="AL193" i="73" s="1"/>
  <c r="AO172" i="67"/>
  <c r="AO194" i="67" s="1"/>
  <c r="AO172" i="70"/>
  <c r="AO194" i="70" s="1"/>
  <c r="AO172" i="69"/>
  <c r="AO194" i="69" s="1"/>
  <c r="AO172" i="71"/>
  <c r="AO194" i="71" s="1"/>
  <c r="AO172" i="68"/>
  <c r="AO194" i="68" s="1"/>
  <c r="AO172" i="73"/>
  <c r="AO194" i="73" s="1"/>
  <c r="AO172" i="72"/>
  <c r="AO194" i="72" s="1"/>
  <c r="AO172" i="63"/>
  <c r="AO194" i="63" s="1"/>
  <c r="AO172" i="75"/>
  <c r="AO194" i="75" s="1"/>
  <c r="AP172" i="67"/>
  <c r="AP194" i="67" s="1"/>
  <c r="AP172" i="73"/>
  <c r="AP194" i="73" s="1"/>
  <c r="AP172" i="68"/>
  <c r="AP194" i="68" s="1"/>
  <c r="AP172" i="72"/>
  <c r="AP194" i="72" s="1"/>
  <c r="AP172" i="75"/>
  <c r="AP194" i="75" s="1"/>
  <c r="AP172" i="71"/>
  <c r="AP194" i="71" s="1"/>
  <c r="AP172" i="70"/>
  <c r="AP194" i="70" s="1"/>
  <c r="AP172" i="69"/>
  <c r="AP194" i="69" s="1"/>
  <c r="AP172" i="88"/>
  <c r="AP194" i="88" s="1"/>
  <c r="AM214" i="88"/>
  <c r="AU214" i="88"/>
  <c r="AI172" i="88"/>
  <c r="AI194" i="88" s="1"/>
  <c r="AI172" i="63"/>
  <c r="AI194" i="63" s="1"/>
  <c r="AH214" i="88"/>
  <c r="AK214" i="88"/>
  <c r="AF214" i="88"/>
  <c r="AN44" i="81"/>
  <c r="AG172" i="74" s="1"/>
  <c r="AG194" i="74" s="1"/>
  <c r="AG172" i="73"/>
  <c r="AG194" i="73" s="1"/>
  <c r="AK44" i="81"/>
  <c r="AI214" i="74" l="1"/>
  <c r="AO214" i="88"/>
  <c r="AO214" i="74"/>
  <c r="AP214" i="75"/>
  <c r="AO214" i="69"/>
  <c r="AI214" i="71"/>
  <c r="AP214" i="67"/>
  <c r="AO214" i="70"/>
  <c r="AL213" i="70"/>
  <c r="AI214" i="73"/>
  <c r="AI214" i="67"/>
  <c r="AP214" i="73"/>
  <c r="AO214" i="67"/>
  <c r="AI214" i="70"/>
  <c r="AL213" i="74"/>
  <c r="AL213" i="73"/>
  <c r="AI214" i="75"/>
  <c r="AL213" i="71"/>
  <c r="AL213" i="67"/>
  <c r="AP214" i="69"/>
  <c r="AO214" i="75"/>
  <c r="AP214" i="70"/>
  <c r="AL213" i="68"/>
  <c r="AP214" i="71"/>
  <c r="AO214" i="72"/>
  <c r="AL213" i="69"/>
  <c r="AI214" i="69"/>
  <c r="AO214" i="73"/>
  <c r="AP214" i="72"/>
  <c r="AO214" i="68"/>
  <c r="AL213" i="72"/>
  <c r="AI214" i="68"/>
  <c r="AD172" i="63"/>
  <c r="AD194" i="63" s="1"/>
  <c r="AD172" i="74"/>
  <c r="AD194" i="74" s="1"/>
  <c r="AP214" i="68"/>
  <c r="AO214" i="71"/>
  <c r="AL213" i="75"/>
  <c r="AI214" i="72"/>
  <c r="AI214" i="88"/>
  <c r="AG172" i="68"/>
  <c r="AG194" i="68" s="1"/>
  <c r="AG172" i="63"/>
  <c r="AG194" i="63" s="1"/>
  <c r="AG172" i="67"/>
  <c r="AG194" i="67" s="1"/>
  <c r="AG172" i="72"/>
  <c r="AG194" i="72" s="1"/>
  <c r="AG172" i="70"/>
  <c r="AG194" i="70" s="1"/>
  <c r="AG172" i="88"/>
  <c r="AG194" i="88" s="1"/>
  <c r="AG172" i="75"/>
  <c r="AG194" i="75" s="1"/>
  <c r="AG172" i="71"/>
  <c r="AG194" i="71" s="1"/>
  <c r="AG172" i="69"/>
  <c r="AG194" i="69" s="1"/>
  <c r="AD172" i="75"/>
  <c r="AD194" i="75" s="1"/>
  <c r="AD172" i="73"/>
  <c r="AD194" i="73" s="1"/>
  <c r="AD172" i="68"/>
  <c r="AD194" i="68" s="1"/>
  <c r="AD172" i="70"/>
  <c r="AD194" i="70" s="1"/>
  <c r="AD172" i="71"/>
  <c r="AD194" i="71" s="1"/>
  <c r="AD172" i="88"/>
  <c r="AD194" i="88" s="1"/>
  <c r="AD172" i="69"/>
  <c r="AD194" i="69" s="1"/>
  <c r="AD172" i="72"/>
  <c r="AD194" i="72" s="1"/>
  <c r="AD172" i="67"/>
  <c r="AD194" i="67" s="1"/>
  <c r="AP214" i="88"/>
  <c r="AL213" i="88"/>
  <c r="AG214" i="73" l="1"/>
  <c r="AD214" i="68"/>
  <c r="AD214" i="69"/>
  <c r="AG214" i="71"/>
  <c r="AG214" i="74"/>
  <c r="AD214" i="70"/>
  <c r="AG214" i="70"/>
  <c r="AD214" i="71"/>
  <c r="AD214" i="73"/>
  <c r="AG214" i="67"/>
  <c r="AG214" i="75"/>
  <c r="AD214" i="74"/>
  <c r="AG214" i="72"/>
  <c r="AD214" i="67"/>
  <c r="AD214" i="75"/>
  <c r="AD214" i="72"/>
  <c r="AG214" i="69"/>
  <c r="AG214" i="68"/>
  <c r="AG214" i="88"/>
  <c r="AD214" i="88"/>
  <c r="AY44" i="81"/>
  <c r="AR172" i="74" s="1"/>
  <c r="AR194" i="74" s="1"/>
  <c r="AR172" i="67" l="1"/>
  <c r="AR194" i="67" s="1"/>
  <c r="AR172" i="69"/>
  <c r="AR194" i="69" s="1"/>
  <c r="AR172" i="75"/>
  <c r="AR194" i="75" s="1"/>
  <c r="AR172" i="88"/>
  <c r="AR194" i="88" s="1"/>
  <c r="AR172" i="72"/>
  <c r="AR194" i="72" s="1"/>
  <c r="AR172" i="71"/>
  <c r="AR194" i="71" s="1"/>
  <c r="AR172" i="68"/>
  <c r="AR194" i="68" s="1"/>
  <c r="AR172" i="63"/>
  <c r="AR194" i="63" s="1"/>
  <c r="AR172" i="70"/>
  <c r="AR194" i="70" s="1"/>
  <c r="AR172" i="73"/>
  <c r="AR194" i="73" s="1"/>
  <c r="AQ44" i="81"/>
  <c r="AJ172" i="74" s="1"/>
  <c r="AJ194" i="74" s="1"/>
  <c r="AJ172" i="71"/>
  <c r="AJ194" i="71" s="1"/>
  <c r="AG44" i="81"/>
  <c r="Z172" i="74" s="1"/>
  <c r="Z194" i="74" s="1"/>
  <c r="Z172" i="75"/>
  <c r="Z194" i="75" s="1"/>
  <c r="AR214" i="74" l="1"/>
  <c r="AR214" i="73"/>
  <c r="AR214" i="71"/>
  <c r="AR214" i="69"/>
  <c r="AR214" i="72"/>
  <c r="AR214" i="75"/>
  <c r="AR214" i="70"/>
  <c r="AR214" i="68"/>
  <c r="AR214" i="67"/>
  <c r="AJ172" i="63"/>
  <c r="AJ194" i="63" s="1"/>
  <c r="AJ172" i="88"/>
  <c r="AJ194" i="88" s="1"/>
  <c r="AJ172" i="72"/>
  <c r="AJ194" i="72" s="1"/>
  <c r="AJ172" i="75"/>
  <c r="AJ194" i="75" s="1"/>
  <c r="AJ172" i="67"/>
  <c r="AJ194" i="67" s="1"/>
  <c r="AJ172" i="70"/>
  <c r="AJ194" i="70" s="1"/>
  <c r="AJ172" i="73"/>
  <c r="AJ194" i="73" s="1"/>
  <c r="AJ172" i="68"/>
  <c r="AJ194" i="68" s="1"/>
  <c r="AJ172" i="69"/>
  <c r="AJ194" i="69" s="1"/>
  <c r="Z172" i="73"/>
  <c r="Z194" i="73" s="1"/>
  <c r="Z172" i="70"/>
  <c r="Z194" i="70" s="1"/>
  <c r="Z172" i="71"/>
  <c r="Z194" i="71" s="1"/>
  <c r="Z172" i="69"/>
  <c r="Z194" i="69" s="1"/>
  <c r="Z172" i="63"/>
  <c r="Z194" i="63" s="1"/>
  <c r="Z172" i="67"/>
  <c r="Z194" i="67" s="1"/>
  <c r="Z172" i="68"/>
  <c r="Z194" i="68" s="1"/>
  <c r="Z172" i="72"/>
  <c r="Z194" i="72" s="1"/>
  <c r="Z172" i="88"/>
  <c r="Z194" i="88" s="1"/>
  <c r="AR214" i="88"/>
  <c r="AF44" i="81"/>
  <c r="AJ214" i="71" l="1"/>
  <c r="Z214" i="75"/>
  <c r="AJ214" i="74"/>
  <c r="Z214" i="68"/>
  <c r="Z214" i="67"/>
  <c r="AJ214" i="70"/>
  <c r="AJ214" i="67"/>
  <c r="AJ214" i="68"/>
  <c r="Z214" i="71"/>
  <c r="AJ214" i="75"/>
  <c r="AJ214" i="73"/>
  <c r="Z214" i="69"/>
  <c r="Z214" i="74"/>
  <c r="Y172" i="69"/>
  <c r="Y194" i="69" s="1"/>
  <c r="Y172" i="74"/>
  <c r="Y194" i="74" s="1"/>
  <c r="Z214" i="73"/>
  <c r="Z214" i="70"/>
  <c r="AJ214" i="72"/>
  <c r="Z214" i="72"/>
  <c r="AJ214" i="69"/>
  <c r="AJ214" i="88"/>
  <c r="Z214" i="88"/>
  <c r="Y172" i="67"/>
  <c r="Y194" i="67" s="1"/>
  <c r="Y172" i="73"/>
  <c r="Y194" i="73" s="1"/>
  <c r="Y172" i="68"/>
  <c r="Y194" i="68" s="1"/>
  <c r="Y172" i="71"/>
  <c r="Y194" i="71" s="1"/>
  <c r="Y172" i="70"/>
  <c r="Y194" i="70" s="1"/>
  <c r="Y172" i="63"/>
  <c r="Y194" i="63" s="1"/>
  <c r="Y172" i="88"/>
  <c r="Y194" i="88" s="1"/>
  <c r="Y172" i="72"/>
  <c r="Y194" i="72" s="1"/>
  <c r="Y172" i="75"/>
  <c r="Y194" i="75" s="1"/>
  <c r="AD42" i="81"/>
  <c r="W143" i="74" s="1"/>
  <c r="W193" i="74" s="1"/>
  <c r="W143" i="68"/>
  <c r="W193" i="68" s="1"/>
  <c r="AC44" i="81"/>
  <c r="AH44" i="81"/>
  <c r="AA172" i="74" s="1"/>
  <c r="AA194" i="74" s="1"/>
  <c r="AI44" i="81"/>
  <c r="AB172" i="75" l="1"/>
  <c r="AB194" i="75" s="1"/>
  <c r="AB172" i="74"/>
  <c r="AB194" i="74" s="1"/>
  <c r="Y214" i="70"/>
  <c r="V172" i="72"/>
  <c r="V194" i="72" s="1"/>
  <c r="V172" i="74"/>
  <c r="V194" i="74" s="1"/>
  <c r="Y214" i="71"/>
  <c r="Y214" i="74"/>
  <c r="Y214" i="69"/>
  <c r="Y214" i="73"/>
  <c r="Y214" i="75"/>
  <c r="Y214" i="68"/>
  <c r="Y214" i="67"/>
  <c r="Y214" i="72"/>
  <c r="AA172" i="88"/>
  <c r="AA194" i="88" s="1"/>
  <c r="AA172" i="68"/>
  <c r="AA194" i="68" s="1"/>
  <c r="AA172" i="72"/>
  <c r="AA194" i="72" s="1"/>
  <c r="AA172" i="63"/>
  <c r="AA194" i="63" s="1"/>
  <c r="AA172" i="71"/>
  <c r="AA194" i="71" s="1"/>
  <c r="AA172" i="70"/>
  <c r="AA194" i="70" s="1"/>
  <c r="AA172" i="67"/>
  <c r="AA194" i="67" s="1"/>
  <c r="AA172" i="75"/>
  <c r="AA194" i="75" s="1"/>
  <c r="AA172" i="73"/>
  <c r="AA194" i="73" s="1"/>
  <c r="W143" i="72"/>
  <c r="W193" i="72" s="1"/>
  <c r="W143" i="75"/>
  <c r="W193" i="75" s="1"/>
  <c r="W143" i="88"/>
  <c r="W193" i="88" s="1"/>
  <c r="W143" i="69"/>
  <c r="W193" i="69" s="1"/>
  <c r="W143" i="63"/>
  <c r="W193" i="63" s="1"/>
  <c r="W143" i="73"/>
  <c r="W193" i="73" s="1"/>
  <c r="W143" i="67"/>
  <c r="W193" i="67" s="1"/>
  <c r="W143" i="70"/>
  <c r="W193" i="70" s="1"/>
  <c r="W193" i="71"/>
  <c r="AA172" i="69"/>
  <c r="AA194" i="69" s="1"/>
  <c r="V172" i="71"/>
  <c r="V194" i="71" s="1"/>
  <c r="V172" i="69"/>
  <c r="V194" i="69" s="1"/>
  <c r="V172" i="73"/>
  <c r="V194" i="73" s="1"/>
  <c r="V172" i="68"/>
  <c r="V194" i="68" s="1"/>
  <c r="V172" i="75"/>
  <c r="V194" i="75" s="1"/>
  <c r="V172" i="88"/>
  <c r="V194" i="88" s="1"/>
  <c r="V172" i="63"/>
  <c r="V194" i="63" s="1"/>
  <c r="V172" i="67"/>
  <c r="V194" i="67" s="1"/>
  <c r="V172" i="70"/>
  <c r="V194" i="70" s="1"/>
  <c r="Y214" i="88"/>
  <c r="AB172" i="67"/>
  <c r="AB194" i="67" s="1"/>
  <c r="AB172" i="63"/>
  <c r="AB194" i="63" s="1"/>
  <c r="AB172" i="69"/>
  <c r="AB194" i="69" s="1"/>
  <c r="AB172" i="71"/>
  <c r="AB194" i="71" s="1"/>
  <c r="AB172" i="68"/>
  <c r="AB194" i="68" s="1"/>
  <c r="AB172" i="88"/>
  <c r="AB194" i="88" s="1"/>
  <c r="AB172" i="70"/>
  <c r="AB194" i="70" s="1"/>
  <c r="AB172" i="73"/>
  <c r="AB194" i="73" s="1"/>
  <c r="AB172" i="72"/>
  <c r="AB194" i="72" s="1"/>
  <c r="AD44" i="81"/>
  <c r="W172" i="74" s="1"/>
  <c r="W194" i="74" s="1"/>
  <c r="W172" i="69"/>
  <c r="W194" i="69" s="1"/>
  <c r="AI46" i="81"/>
  <c r="AZ42" i="81"/>
  <c r="AL42" i="81"/>
  <c r="AA214" i="74" l="1"/>
  <c r="W213" i="74"/>
  <c r="AB214" i="73"/>
  <c r="V214" i="69"/>
  <c r="W213" i="69"/>
  <c r="AA214" i="71"/>
  <c r="V214" i="71"/>
  <c r="AE143" i="67"/>
  <c r="AE193" i="67" s="1"/>
  <c r="AE143" i="74"/>
  <c r="AE193" i="74" s="1"/>
  <c r="V214" i="67"/>
  <c r="AA214" i="69"/>
  <c r="W213" i="75"/>
  <c r="AA214" i="72"/>
  <c r="V214" i="74"/>
  <c r="AS143" i="67"/>
  <c r="AS193" i="67" s="1"/>
  <c r="AS143" i="74"/>
  <c r="AS193" i="74" s="1"/>
  <c r="AB214" i="68"/>
  <c r="W213" i="71"/>
  <c r="W213" i="72"/>
  <c r="AA214" i="68"/>
  <c r="W213" i="68"/>
  <c r="V214" i="72"/>
  <c r="V214" i="70"/>
  <c r="W213" i="70"/>
  <c r="AA214" i="73"/>
  <c r="AB214" i="70"/>
  <c r="AB176" i="88"/>
  <c r="AB195" i="88" s="1"/>
  <c r="AB176" i="74"/>
  <c r="V214" i="75"/>
  <c r="W213" i="67"/>
  <c r="AA214" i="75"/>
  <c r="AB214" i="71"/>
  <c r="AB214" i="69"/>
  <c r="V214" i="68"/>
  <c r="W213" i="73"/>
  <c r="AA214" i="67"/>
  <c r="AB214" i="74"/>
  <c r="AB214" i="72"/>
  <c r="AB214" i="67"/>
  <c r="V214" i="73"/>
  <c r="AA214" i="70"/>
  <c r="AB214" i="75"/>
  <c r="V214" i="88"/>
  <c r="W213" i="88"/>
  <c r="AE143" i="88"/>
  <c r="AE193" i="88" s="1"/>
  <c r="AE143" i="68"/>
  <c r="AE193" i="68" s="1"/>
  <c r="AE143" i="69"/>
  <c r="AE193" i="69" s="1"/>
  <c r="AE143" i="63"/>
  <c r="AE193" i="63" s="1"/>
  <c r="AE143" i="70"/>
  <c r="AE193" i="70" s="1"/>
  <c r="AE193" i="71"/>
  <c r="AE143" i="73"/>
  <c r="AE193" i="73" s="1"/>
  <c r="AE143" i="72"/>
  <c r="AE193" i="72" s="1"/>
  <c r="AE143" i="75"/>
  <c r="AE193" i="75" s="1"/>
  <c r="W172" i="68"/>
  <c r="W194" i="68" s="1"/>
  <c r="W172" i="75"/>
  <c r="W194" i="75" s="1"/>
  <c r="W172" i="70"/>
  <c r="W194" i="70" s="1"/>
  <c r="W172" i="71"/>
  <c r="W194" i="71" s="1"/>
  <c r="W172" i="72"/>
  <c r="W194" i="72" s="1"/>
  <c r="W172" i="88"/>
  <c r="W194" i="88" s="1"/>
  <c r="W172" i="67"/>
  <c r="W194" i="67" s="1"/>
  <c r="W172" i="63"/>
  <c r="W194" i="63" s="1"/>
  <c r="W172" i="73"/>
  <c r="W194" i="73" s="1"/>
  <c r="AB214" i="88"/>
  <c r="AB176" i="67"/>
  <c r="AB195" i="67" s="1"/>
  <c r="AB176" i="68"/>
  <c r="AB195" i="68" s="1"/>
  <c r="AB176" i="73"/>
  <c r="AB176" i="71"/>
  <c r="AB176" i="63"/>
  <c r="AB195" i="63" s="1"/>
  <c r="AB176" i="70"/>
  <c r="AB176" i="75"/>
  <c r="AB176" i="69"/>
  <c r="AB176" i="72"/>
  <c r="AA214" i="88"/>
  <c r="AS143" i="69"/>
  <c r="AS193" i="69" s="1"/>
  <c r="AS143" i="72"/>
  <c r="AS193" i="72" s="1"/>
  <c r="AS143" i="68"/>
  <c r="AS193" i="68" s="1"/>
  <c r="AS143" i="63"/>
  <c r="AS193" i="63" s="1"/>
  <c r="AS143" i="88"/>
  <c r="AS193" i="88" s="1"/>
  <c r="AS143" i="73"/>
  <c r="AS193" i="73" s="1"/>
  <c r="AS143" i="75"/>
  <c r="AS193" i="75" s="1"/>
  <c r="AS193" i="71"/>
  <c r="AS143" i="70"/>
  <c r="AS193" i="70" s="1"/>
  <c r="AI42" i="81"/>
  <c r="AB143" i="74" s="1"/>
  <c r="AB193" i="74" s="1"/>
  <c r="AB193" i="71"/>
  <c r="AB44" i="81"/>
  <c r="BE42" i="81"/>
  <c r="AN46" i="81"/>
  <c r="AG176" i="74" s="1"/>
  <c r="AR42" i="81"/>
  <c r="W214" i="74" l="1"/>
  <c r="AS213" i="74"/>
  <c r="AS213" i="68"/>
  <c r="W214" i="67"/>
  <c r="AE213" i="72"/>
  <c r="AS213" i="67"/>
  <c r="AB215" i="70"/>
  <c r="AS213" i="72"/>
  <c r="AB215" i="71"/>
  <c r="AE213" i="73"/>
  <c r="W214" i="69"/>
  <c r="AE213" i="75"/>
  <c r="AS213" i="70"/>
  <c r="AS213" i="69"/>
  <c r="AB215" i="73"/>
  <c r="W214" i="72"/>
  <c r="AE213" i="71"/>
  <c r="AB215" i="74"/>
  <c r="AE213" i="74"/>
  <c r="AE213" i="70"/>
  <c r="AG176" i="68"/>
  <c r="AG195" i="68" s="1"/>
  <c r="AS213" i="75"/>
  <c r="AB215" i="72"/>
  <c r="AB215" i="67"/>
  <c r="W214" i="70"/>
  <c r="AE213" i="67"/>
  <c r="U172" i="75"/>
  <c r="U194" i="75" s="1"/>
  <c r="U172" i="74"/>
  <c r="U194" i="74" s="1"/>
  <c r="AS213" i="71"/>
  <c r="AB215" i="68"/>
  <c r="AB215" i="69"/>
  <c r="AE213" i="69"/>
  <c r="AK143" i="67"/>
  <c r="AK193" i="67" s="1"/>
  <c r="AK143" i="74"/>
  <c r="AK193" i="74" s="1"/>
  <c r="W214" i="71"/>
  <c r="AS213" i="73"/>
  <c r="W214" i="75"/>
  <c r="AX143" i="67"/>
  <c r="AX193" i="67" s="1"/>
  <c r="AX143" i="74"/>
  <c r="AX193" i="74" s="1"/>
  <c r="AB215" i="75"/>
  <c r="W214" i="73"/>
  <c r="W214" i="68"/>
  <c r="AE213" i="68"/>
  <c r="AG176" i="63"/>
  <c r="AG195" i="63" s="1"/>
  <c r="AG176" i="69"/>
  <c r="AG176" i="88"/>
  <c r="AG195" i="88" s="1"/>
  <c r="AG176" i="70"/>
  <c r="AG176" i="67"/>
  <c r="AG195" i="67" s="1"/>
  <c r="AG176" i="75"/>
  <c r="AG176" i="71"/>
  <c r="AG176" i="73"/>
  <c r="AG176" i="72"/>
  <c r="W214" i="88"/>
  <c r="AK143" i="69"/>
  <c r="AK193" i="69" s="1"/>
  <c r="AK143" i="73"/>
  <c r="AK193" i="73" s="1"/>
  <c r="AK143" i="68"/>
  <c r="AK193" i="68" s="1"/>
  <c r="AK193" i="71"/>
  <c r="AK143" i="70"/>
  <c r="AK193" i="70" s="1"/>
  <c r="AK143" i="88"/>
  <c r="AK193" i="88" s="1"/>
  <c r="AK143" i="72"/>
  <c r="AK193" i="72" s="1"/>
  <c r="AK143" i="75"/>
  <c r="AK193" i="75" s="1"/>
  <c r="AK143" i="63"/>
  <c r="AK193" i="63" s="1"/>
  <c r="U172" i="71"/>
  <c r="U194" i="71" s="1"/>
  <c r="U172" i="73"/>
  <c r="U194" i="73" s="1"/>
  <c r="U172" i="67"/>
  <c r="U194" i="67" s="1"/>
  <c r="U172" i="72"/>
  <c r="U194" i="72" s="1"/>
  <c r="U172" i="70"/>
  <c r="U194" i="70" s="1"/>
  <c r="U172" i="88"/>
  <c r="U194" i="88" s="1"/>
  <c r="U172" i="63"/>
  <c r="U194" i="63" s="1"/>
  <c r="U172" i="68"/>
  <c r="U194" i="68" s="1"/>
  <c r="U172" i="69"/>
  <c r="U194" i="69" s="1"/>
  <c r="AS213" i="88"/>
  <c r="AE213" i="88"/>
  <c r="AB143" i="63"/>
  <c r="AB193" i="63" s="1"/>
  <c r="AB143" i="75"/>
  <c r="AB193" i="75" s="1"/>
  <c r="AB143" i="72"/>
  <c r="AB193" i="72" s="1"/>
  <c r="AB143" i="70"/>
  <c r="AB193" i="70" s="1"/>
  <c r="AB143" i="88"/>
  <c r="AB193" i="88" s="1"/>
  <c r="AB143" i="69"/>
  <c r="AB193" i="69" s="1"/>
  <c r="AB143" i="67"/>
  <c r="AB193" i="67" s="1"/>
  <c r="AB143" i="73"/>
  <c r="AB193" i="73" s="1"/>
  <c r="AB143" i="68"/>
  <c r="AB193" i="68" s="1"/>
  <c r="AX143" i="63"/>
  <c r="AX193" i="63" s="1"/>
  <c r="AX143" i="69"/>
  <c r="AX193" i="69" s="1"/>
  <c r="AX143" i="70"/>
  <c r="AX193" i="70" s="1"/>
  <c r="AX143" i="72"/>
  <c r="AX193" i="72" s="1"/>
  <c r="AX143" i="88"/>
  <c r="AX193" i="88" s="1"/>
  <c r="AX143" i="75"/>
  <c r="AX193" i="75" s="1"/>
  <c r="AX193" i="71"/>
  <c r="AX143" i="73"/>
  <c r="AX193" i="73" s="1"/>
  <c r="AX143" i="68"/>
  <c r="AX193" i="68" s="1"/>
  <c r="AB215" i="88"/>
  <c r="Y42" i="81"/>
  <c r="R143" i="74" s="1"/>
  <c r="R193" i="74" s="1"/>
  <c r="AA44" i="81"/>
  <c r="BH42" i="81"/>
  <c r="BA143" i="74" s="1"/>
  <c r="BA193" i="74" s="1"/>
  <c r="AW42" i="81"/>
  <c r="AP143" i="74" s="1"/>
  <c r="AP193" i="74" s="1"/>
  <c r="Y46" i="81"/>
  <c r="AP42" i="81"/>
  <c r="BF42" i="81"/>
  <c r="AB42" i="81"/>
  <c r="AJ42" i="81"/>
  <c r="AU42" i="81"/>
  <c r="AN143" i="74" s="1"/>
  <c r="AN193" i="74" s="1"/>
  <c r="Y44" i="81"/>
  <c r="R172" i="74" s="1"/>
  <c r="R194" i="74" s="1"/>
  <c r="AJ44" i="81"/>
  <c r="T46" i="81"/>
  <c r="X44" i="81"/>
  <c r="Z44" i="81"/>
  <c r="S172" i="74" s="1"/>
  <c r="S194" i="74" s="1"/>
  <c r="T44" i="81"/>
  <c r="M172" i="74" s="1"/>
  <c r="M194" i="74" s="1"/>
  <c r="R44" i="81"/>
  <c r="K172" i="67" s="1"/>
  <c r="K194" i="67" s="1"/>
  <c r="BB42" i="81"/>
  <c r="AU143" i="74" s="1"/>
  <c r="AU193" i="74" s="1"/>
  <c r="W44" i="81"/>
  <c r="P172" i="75" s="1"/>
  <c r="P194" i="75" s="1"/>
  <c r="AD46" i="81"/>
  <c r="W176" i="74" s="1"/>
  <c r="V42" i="81"/>
  <c r="O143" i="75" s="1"/>
  <c r="O193" i="75" s="1"/>
  <c r="AK46" i="81"/>
  <c r="AD176" i="74" s="1"/>
  <c r="AE44" i="81"/>
  <c r="X172" i="74" s="1"/>
  <c r="X194" i="74" s="1"/>
  <c r="X172" i="69"/>
  <c r="X194" i="69" s="1"/>
  <c r="AG42" i="81"/>
  <c r="Z143" i="74" s="1"/>
  <c r="Z193" i="74" s="1"/>
  <c r="Z143" i="67"/>
  <c r="Z193" i="67" s="1"/>
  <c r="AV46" i="81"/>
  <c r="AO176" i="74" s="1"/>
  <c r="AO176" i="68"/>
  <c r="AO195" i="68" s="1"/>
  <c r="I46" i="81"/>
  <c r="E44" i="81"/>
  <c r="E46" i="81"/>
  <c r="J46" i="81"/>
  <c r="G44" i="81"/>
  <c r="G42" i="81"/>
  <c r="H46" i="81"/>
  <c r="G46" i="81"/>
  <c r="H42" i="81"/>
  <c r="J42" i="81"/>
  <c r="K44" i="81"/>
  <c r="J44" i="81"/>
  <c r="F42" i="81"/>
  <c r="H44" i="81"/>
  <c r="I42" i="81"/>
  <c r="F44" i="81"/>
  <c r="K42" i="81"/>
  <c r="I44" i="81"/>
  <c r="E42" i="81"/>
  <c r="K46" i="81"/>
  <c r="F46" i="81"/>
  <c r="L46" i="81"/>
  <c r="E176" i="71" s="1"/>
  <c r="AQ46" i="81"/>
  <c r="AA46" i="81"/>
  <c r="T176" i="74" s="1"/>
  <c r="AN42" i="81"/>
  <c r="AG143" i="74" s="1"/>
  <c r="AG193" i="74" s="1"/>
  <c r="L42" i="81"/>
  <c r="E143" i="74" s="1"/>
  <c r="E193" i="74" s="1"/>
  <c r="W42" i="81"/>
  <c r="P143" i="74" s="1"/>
  <c r="P193" i="74" s="1"/>
  <c r="BF46" i="81"/>
  <c r="AG46" i="81"/>
  <c r="BG46" i="81"/>
  <c r="AZ176" i="74" s="1"/>
  <c r="AQ42" i="81"/>
  <c r="AJ143" i="74" s="1"/>
  <c r="AJ193" i="74" s="1"/>
  <c r="B21" i="81"/>
  <c r="AI147" i="75" s="1"/>
  <c r="AO46" i="81"/>
  <c r="AH176" i="74" s="1"/>
  <c r="BE46" i="81"/>
  <c r="AX176" i="74" s="1"/>
  <c r="AA42" i="81"/>
  <c r="T143" i="74" s="1"/>
  <c r="T193" i="74" s="1"/>
  <c r="BD42" i="81"/>
  <c r="AW143" i="74" s="1"/>
  <c r="AW193" i="74" s="1"/>
  <c r="V44" i="81"/>
  <c r="AF46" i="81"/>
  <c r="Y176" i="74" s="1"/>
  <c r="AF42" i="81"/>
  <c r="Y143" i="74" s="1"/>
  <c r="Y193" i="74" s="1"/>
  <c r="X46" i="81"/>
  <c r="AX42" i="81"/>
  <c r="AR46" i="81"/>
  <c r="AK176" i="74" s="1"/>
  <c r="AK176" i="68"/>
  <c r="AK195" i="68" s="1"/>
  <c r="N44" i="81"/>
  <c r="G172" i="74" s="1"/>
  <c r="G194" i="74" s="1"/>
  <c r="AY42" i="81"/>
  <c r="AK42" i="81"/>
  <c r="AD143" i="74" s="1"/>
  <c r="AD193" i="74" s="1"/>
  <c r="AD143" i="67"/>
  <c r="AD193" i="67" s="1"/>
  <c r="S42" i="81"/>
  <c r="AL46" i="81"/>
  <c r="AE176" i="74" s="1"/>
  <c r="M42" i="81"/>
  <c r="AM46" i="81"/>
  <c r="AF176" i="74" s="1"/>
  <c r="U44" i="81"/>
  <c r="S46" i="81"/>
  <c r="Q44" i="81"/>
  <c r="J172" i="74" s="1"/>
  <c r="J194" i="74" s="1"/>
  <c r="BA42" i="81"/>
  <c r="AT143" i="74" s="1"/>
  <c r="AT193" i="74" s="1"/>
  <c r="Z42" i="81"/>
  <c r="S143" i="74" s="1"/>
  <c r="S193" i="74" s="1"/>
  <c r="AH42" i="81"/>
  <c r="AM42" i="81"/>
  <c r="AF143" i="74" s="1"/>
  <c r="AF193" i="74" s="1"/>
  <c r="P44" i="81"/>
  <c r="I172" i="74" s="1"/>
  <c r="I194" i="74" s="1"/>
  <c r="AH46" i="81"/>
  <c r="AA176" i="74" s="1"/>
  <c r="Q42" i="81"/>
  <c r="T42" i="81"/>
  <c r="M143" i="74" s="1"/>
  <c r="M193" i="74" s="1"/>
  <c r="O46" i="81"/>
  <c r="H176" i="70" s="1"/>
  <c r="AE42" i="81"/>
  <c r="X143" i="74" s="1"/>
  <c r="X193" i="74" s="1"/>
  <c r="BG42" i="81"/>
  <c r="AZ143" i="74" s="1"/>
  <c r="AZ193" i="74" s="1"/>
  <c r="AE46" i="81"/>
  <c r="AT46" i="81"/>
  <c r="AM176" i="74" s="1"/>
  <c r="AU46" i="81"/>
  <c r="AC46" i="81"/>
  <c r="V176" i="74" s="1"/>
  <c r="AP46" i="81"/>
  <c r="AI176" i="74" s="1"/>
  <c r="W46" i="81"/>
  <c r="P176" i="74" s="1"/>
  <c r="BD46" i="81"/>
  <c r="AW176" i="74" s="1"/>
  <c r="N46" i="81"/>
  <c r="G176" i="74" s="1"/>
  <c r="O44" i="81"/>
  <c r="H172" i="74" s="1"/>
  <c r="H194" i="74" s="1"/>
  <c r="R42" i="81"/>
  <c r="K143" i="74" s="1"/>
  <c r="K193" i="74" s="1"/>
  <c r="AB46" i="81"/>
  <c r="U176" i="74" s="1"/>
  <c r="P46" i="81"/>
  <c r="I176" i="74" s="1"/>
  <c r="BB46" i="81"/>
  <c r="AU176" i="74" s="1"/>
  <c r="M46" i="81"/>
  <c r="F176" i="74" s="1"/>
  <c r="F176" i="69"/>
  <c r="AY46" i="81"/>
  <c r="BA46" i="81"/>
  <c r="AT176" i="74" s="1"/>
  <c r="AT176" i="68"/>
  <c r="AT195" i="68" s="1"/>
  <c r="Z46" i="81"/>
  <c r="AW46" i="81"/>
  <c r="X42" i="81"/>
  <c r="U46" i="81"/>
  <c r="N176" i="74" s="1"/>
  <c r="N176" i="69"/>
  <c r="P42" i="81"/>
  <c r="M44" i="81"/>
  <c r="F172" i="74" s="1"/>
  <c r="F194" i="74" s="1"/>
  <c r="F172" i="70"/>
  <c r="F194" i="70" s="1"/>
  <c r="AZ46" i="81"/>
  <c r="AS176" i="74" s="1"/>
  <c r="AT42" i="81"/>
  <c r="N42" i="81"/>
  <c r="G143" i="74" s="1"/>
  <c r="G193" i="74" s="1"/>
  <c r="G143" i="69"/>
  <c r="G193" i="69" s="1"/>
  <c r="AO42" i="81"/>
  <c r="R46" i="81"/>
  <c r="K176" i="74" s="1"/>
  <c r="Q46" i="81"/>
  <c r="O42" i="81"/>
  <c r="S44" i="81"/>
  <c r="L172" i="74" s="1"/>
  <c r="L194" i="74" s="1"/>
  <c r="AC42" i="81"/>
  <c r="U42" i="81"/>
  <c r="AJ46" i="81"/>
  <c r="AC176" i="74" s="1"/>
  <c r="BH46" i="81"/>
  <c r="AX46" i="81"/>
  <c r="AV42" i="81"/>
  <c r="AO143" i="74" s="1"/>
  <c r="AO193" i="74" s="1"/>
  <c r="B20" i="81"/>
  <c r="V46" i="81"/>
  <c r="O176" i="74" s="1"/>
  <c r="AG215" i="74" l="1"/>
  <c r="AB213" i="71"/>
  <c r="AZ143" i="67"/>
  <c r="AZ193" i="67" s="1"/>
  <c r="AF176" i="68"/>
  <c r="AF195" i="68" s="1"/>
  <c r="E176" i="69"/>
  <c r="E176" i="67"/>
  <c r="E195" i="67" s="1"/>
  <c r="AO143" i="67"/>
  <c r="AO193" i="67" s="1"/>
  <c r="AS176" i="68"/>
  <c r="AS195" i="68" s="1"/>
  <c r="I176" i="72"/>
  <c r="AI176" i="68"/>
  <c r="AI195" i="68" s="1"/>
  <c r="X143" i="67"/>
  <c r="X193" i="67" s="1"/>
  <c r="P172" i="88"/>
  <c r="P194" i="88" s="1"/>
  <c r="AC176" i="68"/>
  <c r="AC195" i="68" s="1"/>
  <c r="AZ176" i="68"/>
  <c r="AZ195" i="68" s="1"/>
  <c r="AH143" i="67"/>
  <c r="AH193" i="67" s="1"/>
  <c r="AH143" i="74"/>
  <c r="AH193" i="74" s="1"/>
  <c r="N147" i="73"/>
  <c r="BA147" i="68"/>
  <c r="AG147" i="68"/>
  <c r="AB213" i="72"/>
  <c r="AG215" i="72"/>
  <c r="N172" i="70"/>
  <c r="N194" i="70" s="1"/>
  <c r="N172" i="74"/>
  <c r="N194" i="74" s="1"/>
  <c r="T143" i="67"/>
  <c r="T193" i="67" s="1"/>
  <c r="AX147" i="68"/>
  <c r="AB147" i="88"/>
  <c r="F147" i="63"/>
  <c r="AI147" i="69"/>
  <c r="AZ147" i="69"/>
  <c r="AG143" i="67"/>
  <c r="AG193" i="67" s="1"/>
  <c r="E176" i="75"/>
  <c r="W176" i="70"/>
  <c r="U143" i="67"/>
  <c r="U193" i="67" s="1"/>
  <c r="U143" i="74"/>
  <c r="U193" i="74" s="1"/>
  <c r="BA143" i="67"/>
  <c r="BA193" i="67" s="1"/>
  <c r="AX213" i="68"/>
  <c r="AB213" i="75"/>
  <c r="U214" i="70"/>
  <c r="AG215" i="73"/>
  <c r="AX213" i="74"/>
  <c r="AK213" i="74"/>
  <c r="AG215" i="68"/>
  <c r="X146" i="73"/>
  <c r="X176" i="68"/>
  <c r="X195" i="68" s="1"/>
  <c r="X176" i="74"/>
  <c r="L143" i="67"/>
  <c r="L193" i="67" s="1"/>
  <c r="L143" i="74"/>
  <c r="L193" i="74" s="1"/>
  <c r="L176" i="63"/>
  <c r="L195" i="63" s="1"/>
  <c r="L176" i="74"/>
  <c r="AT147" i="88"/>
  <c r="T146" i="88"/>
  <c r="AA143" i="67"/>
  <c r="AA193" i="67" s="1"/>
  <c r="AA143" i="74"/>
  <c r="AA193" i="74" s="1"/>
  <c r="AR143" i="67"/>
  <c r="AR193" i="67" s="1"/>
  <c r="AR143" i="74"/>
  <c r="AR193" i="74" s="1"/>
  <c r="L143" i="73"/>
  <c r="L193" i="73" s="1"/>
  <c r="S147" i="70"/>
  <c r="AF147" i="63"/>
  <c r="Q147" i="75"/>
  <c r="AK147" i="68"/>
  <c r="AN147" i="63"/>
  <c r="Q172" i="67"/>
  <c r="Q194" i="67" s="1"/>
  <c r="Q172" i="74"/>
  <c r="Q194" i="74" s="1"/>
  <c r="AX213" i="73"/>
  <c r="AB213" i="68"/>
  <c r="U214" i="72"/>
  <c r="AK213" i="70"/>
  <c r="AG215" i="71"/>
  <c r="AX213" i="67"/>
  <c r="AK213" i="67"/>
  <c r="AB213" i="74"/>
  <c r="K146" i="69"/>
  <c r="AP176" i="68"/>
  <c r="AP195" i="68" s="1"/>
  <c r="AP176" i="74"/>
  <c r="V146" i="73"/>
  <c r="AC143" i="67"/>
  <c r="AC193" i="67" s="1"/>
  <c r="AC143" i="74"/>
  <c r="AC193" i="74" s="1"/>
  <c r="N143" i="67"/>
  <c r="N193" i="67" s="1"/>
  <c r="N143" i="74"/>
  <c r="N193" i="74" s="1"/>
  <c r="Z146" i="73"/>
  <c r="O176" i="71"/>
  <c r="AN146" i="68"/>
  <c r="AW146" i="75"/>
  <c r="H143" i="67"/>
  <c r="H193" i="67" s="1"/>
  <c r="H143" i="74"/>
  <c r="H193" i="74" s="1"/>
  <c r="H146" i="67"/>
  <c r="J146" i="69"/>
  <c r="I143" i="69"/>
  <c r="I193" i="69" s="1"/>
  <c r="I143" i="74"/>
  <c r="I193" i="74" s="1"/>
  <c r="AR176" i="68"/>
  <c r="AR195" i="68" s="1"/>
  <c r="AR176" i="74"/>
  <c r="K143" i="67"/>
  <c r="K193" i="67" s="1"/>
  <c r="S143" i="67"/>
  <c r="S193" i="67" s="1"/>
  <c r="AQ143" i="67"/>
  <c r="AQ193" i="67" s="1"/>
  <c r="AQ143" i="74"/>
  <c r="AQ193" i="74" s="1"/>
  <c r="AX176" i="68"/>
  <c r="AX195" i="68" s="1"/>
  <c r="R147" i="75"/>
  <c r="J147" i="67"/>
  <c r="H147" i="73"/>
  <c r="W147" i="68"/>
  <c r="U147" i="75"/>
  <c r="Z176" i="68"/>
  <c r="Z195" i="68" s="1"/>
  <c r="Z176" i="74"/>
  <c r="T176" i="68"/>
  <c r="T195" i="68" s="1"/>
  <c r="O143" i="73"/>
  <c r="O193" i="73" s="1"/>
  <c r="M176" i="70"/>
  <c r="M176" i="74"/>
  <c r="T172" i="67"/>
  <c r="T194" i="67" s="1"/>
  <c r="T172" i="74"/>
  <c r="T194" i="74" s="1"/>
  <c r="AX213" i="71"/>
  <c r="AB213" i="73"/>
  <c r="U214" i="67"/>
  <c r="AK213" i="71"/>
  <c r="AG215" i="75"/>
  <c r="AQ147" i="68"/>
  <c r="O143" i="70"/>
  <c r="O193" i="70" s="1"/>
  <c r="O143" i="74"/>
  <c r="O193" i="74" s="1"/>
  <c r="AK213" i="72"/>
  <c r="V143" i="67"/>
  <c r="V193" i="67" s="1"/>
  <c r="V143" i="74"/>
  <c r="V193" i="74" s="1"/>
  <c r="AQ176" i="68"/>
  <c r="AQ195" i="68" s="1"/>
  <c r="AQ176" i="74"/>
  <c r="H176" i="72"/>
  <c r="H176" i="74"/>
  <c r="F143" i="73"/>
  <c r="F193" i="73" s="1"/>
  <c r="F143" i="74"/>
  <c r="F193" i="74" s="1"/>
  <c r="L193" i="71"/>
  <c r="Q176" i="68"/>
  <c r="Q195" i="68" s="1"/>
  <c r="Q176" i="74"/>
  <c r="AO147" i="88"/>
  <c r="AY147" i="73"/>
  <c r="AZ147" i="88"/>
  <c r="AJ147" i="88"/>
  <c r="AY176" i="68"/>
  <c r="AY195" i="68" s="1"/>
  <c r="AY176" i="74"/>
  <c r="P172" i="72"/>
  <c r="P194" i="72" s="1"/>
  <c r="AC172" i="72"/>
  <c r="AC194" i="72" s="1"/>
  <c r="AC172" i="74"/>
  <c r="AC194" i="74" s="1"/>
  <c r="R143" i="67"/>
  <c r="R193" i="67" s="1"/>
  <c r="AX213" i="75"/>
  <c r="AB213" i="67"/>
  <c r="U214" i="73"/>
  <c r="AK213" i="68"/>
  <c r="AG215" i="67"/>
  <c r="O172" i="71"/>
  <c r="O194" i="71" s="1"/>
  <c r="O172" i="74"/>
  <c r="O194" i="74" s="1"/>
  <c r="S176" i="68"/>
  <c r="S195" i="68" s="1"/>
  <c r="S176" i="74"/>
  <c r="AX213" i="69"/>
  <c r="G146" i="72"/>
  <c r="AM143" i="67"/>
  <c r="AM193" i="67" s="1"/>
  <c r="AM143" i="74"/>
  <c r="AM193" i="74" s="1"/>
  <c r="AD146" i="72"/>
  <c r="F146" i="69"/>
  <c r="T146" i="68"/>
  <c r="AN146" i="69"/>
  <c r="W146" i="67"/>
  <c r="J176" i="68"/>
  <c r="J195" i="68" s="1"/>
  <c r="J176" i="74"/>
  <c r="AR146" i="69"/>
  <c r="H172" i="71"/>
  <c r="H194" i="71" s="1"/>
  <c r="AN176" i="68"/>
  <c r="AN195" i="68" s="1"/>
  <c r="AN176" i="74"/>
  <c r="AE176" i="68"/>
  <c r="AE195" i="68" s="1"/>
  <c r="AM147" i="67"/>
  <c r="AV147" i="67"/>
  <c r="AS147" i="68"/>
  <c r="AU147" i="75"/>
  <c r="AL147" i="72"/>
  <c r="P143" i="67"/>
  <c r="P193" i="67" s="1"/>
  <c r="AJ176" i="68"/>
  <c r="AJ195" i="68" s="1"/>
  <c r="AJ176" i="74"/>
  <c r="P172" i="70"/>
  <c r="P194" i="70" s="1"/>
  <c r="P172" i="74"/>
  <c r="P194" i="74" s="1"/>
  <c r="AY143" i="67"/>
  <c r="AY193" i="67" s="1"/>
  <c r="AY143" i="74"/>
  <c r="AY193" i="74" s="1"/>
  <c r="AB213" i="69"/>
  <c r="U214" i="69"/>
  <c r="U214" i="71"/>
  <c r="AK213" i="73"/>
  <c r="AG215" i="70"/>
  <c r="U214" i="74"/>
  <c r="AG146" i="73"/>
  <c r="F128" i="88"/>
  <c r="H146" i="74"/>
  <c r="P146" i="74"/>
  <c r="X146" i="74"/>
  <c r="AF146" i="74"/>
  <c r="AN146" i="74"/>
  <c r="AV146" i="74"/>
  <c r="J146" i="74"/>
  <c r="R146" i="74"/>
  <c r="Z146" i="74"/>
  <c r="AH146" i="74"/>
  <c r="AP146" i="74"/>
  <c r="AX146" i="74"/>
  <c r="K146" i="74"/>
  <c r="S146" i="74"/>
  <c r="AA146" i="74"/>
  <c r="AI146" i="74"/>
  <c r="AQ146" i="74"/>
  <c r="AY146" i="74"/>
  <c r="L146" i="74"/>
  <c r="T146" i="74"/>
  <c r="AB146" i="74"/>
  <c r="AJ146" i="74"/>
  <c r="AR146" i="74"/>
  <c r="AZ146" i="74"/>
  <c r="E146" i="74"/>
  <c r="M146" i="74"/>
  <c r="U146" i="74"/>
  <c r="AC146" i="74"/>
  <c r="AK146" i="74"/>
  <c r="AS146" i="74"/>
  <c r="BA146" i="74"/>
  <c r="F146" i="74"/>
  <c r="N146" i="74"/>
  <c r="V146" i="74"/>
  <c r="AD146" i="74"/>
  <c r="AL146" i="74"/>
  <c r="AT146" i="74"/>
  <c r="BB146" i="74"/>
  <c r="AG146" i="74"/>
  <c r="G146" i="74"/>
  <c r="AM146" i="74"/>
  <c r="I146" i="74"/>
  <c r="I196" i="74" s="1"/>
  <c r="AO146" i="74"/>
  <c r="O146" i="74"/>
  <c r="AU146" i="74"/>
  <c r="Q146" i="74"/>
  <c r="AW146" i="74"/>
  <c r="W146" i="74"/>
  <c r="Y146" i="74"/>
  <c r="AE146" i="74"/>
  <c r="BA176" i="68"/>
  <c r="BA195" i="68" s="1"/>
  <c r="BA176" i="74"/>
  <c r="L172" i="67"/>
  <c r="L194" i="67" s="1"/>
  <c r="K176" i="68"/>
  <c r="K195" i="68" s="1"/>
  <c r="F146" i="67"/>
  <c r="AR146" i="72"/>
  <c r="Q143" i="67"/>
  <c r="Q193" i="67" s="1"/>
  <c r="Q143" i="74"/>
  <c r="Q193" i="74" s="1"/>
  <c r="AU176" i="68"/>
  <c r="AU195" i="68" s="1"/>
  <c r="J143" i="72"/>
  <c r="J193" i="72" s="1"/>
  <c r="J143" i="74"/>
  <c r="J193" i="74" s="1"/>
  <c r="J172" i="68"/>
  <c r="J194" i="68" s="1"/>
  <c r="G172" i="88"/>
  <c r="G194" i="88" s="1"/>
  <c r="AJ147" i="67"/>
  <c r="AH147" i="68"/>
  <c r="AM147" i="70"/>
  <c r="BB147" i="69"/>
  <c r="AO147" i="70"/>
  <c r="AN143" i="67"/>
  <c r="AN193" i="67" s="1"/>
  <c r="AI143" i="67"/>
  <c r="AI193" i="67" s="1"/>
  <c r="AI143" i="74"/>
  <c r="AI193" i="74" s="1"/>
  <c r="O143" i="69"/>
  <c r="O193" i="69" s="1"/>
  <c r="AX213" i="72"/>
  <c r="U214" i="68"/>
  <c r="AK213" i="69"/>
  <c r="U214" i="75"/>
  <c r="Z147" i="63"/>
  <c r="F147" i="74"/>
  <c r="N147" i="74"/>
  <c r="V147" i="74"/>
  <c r="AD147" i="74"/>
  <c r="AL147" i="74"/>
  <c r="AT147" i="74"/>
  <c r="BB147" i="74"/>
  <c r="H147" i="74"/>
  <c r="P147" i="74"/>
  <c r="X147" i="74"/>
  <c r="AF147" i="74"/>
  <c r="AN147" i="74"/>
  <c r="AV147" i="74"/>
  <c r="I147" i="74"/>
  <c r="Q147" i="74"/>
  <c r="Y147" i="74"/>
  <c r="AG147" i="74"/>
  <c r="AO147" i="74"/>
  <c r="AW147" i="74"/>
  <c r="J147" i="74"/>
  <c r="R147" i="74"/>
  <c r="Z147" i="74"/>
  <c r="AH147" i="74"/>
  <c r="AP147" i="74"/>
  <c r="AX147" i="74"/>
  <c r="K147" i="74"/>
  <c r="S147" i="74"/>
  <c r="AA147" i="74"/>
  <c r="AI147" i="74"/>
  <c r="AQ147" i="74"/>
  <c r="AY147" i="74"/>
  <c r="L147" i="74"/>
  <c r="T147" i="74"/>
  <c r="AB147" i="74"/>
  <c r="AJ147" i="74"/>
  <c r="AR147" i="74"/>
  <c r="AZ147" i="74"/>
  <c r="O147" i="74"/>
  <c r="AU147" i="74"/>
  <c r="U147" i="74"/>
  <c r="BA147" i="74"/>
  <c r="W147" i="74"/>
  <c r="AC147" i="74"/>
  <c r="AE147" i="74"/>
  <c r="E147" i="74"/>
  <c r="AK147" i="74"/>
  <c r="G147" i="74"/>
  <c r="AM147" i="74"/>
  <c r="M147" i="74"/>
  <c r="AS147" i="74"/>
  <c r="H147" i="70"/>
  <c r="W147" i="63"/>
  <c r="AI147" i="70"/>
  <c r="AJ143" i="67"/>
  <c r="AJ193" i="67" s="1"/>
  <c r="E143" i="67"/>
  <c r="E193" i="67" s="1"/>
  <c r="E176" i="72"/>
  <c r="E176" i="74"/>
  <c r="O193" i="71"/>
  <c r="K172" i="68"/>
  <c r="K194" i="68" s="1"/>
  <c r="K172" i="74"/>
  <c r="K194" i="74" s="1"/>
  <c r="R176" i="67"/>
  <c r="R195" i="67" s="1"/>
  <c r="R176" i="74"/>
  <c r="AX213" i="70"/>
  <c r="AB213" i="70"/>
  <c r="AK213" i="75"/>
  <c r="AG215" i="69"/>
  <c r="L172" i="75"/>
  <c r="L194" i="75" s="1"/>
  <c r="L172" i="73"/>
  <c r="L194" i="73" s="1"/>
  <c r="L172" i="71"/>
  <c r="L194" i="71" s="1"/>
  <c r="L172" i="69"/>
  <c r="L194" i="69" s="1"/>
  <c r="L172" i="63"/>
  <c r="L194" i="63" s="1"/>
  <c r="L172" i="70"/>
  <c r="L194" i="70" s="1"/>
  <c r="L172" i="72"/>
  <c r="L194" i="72" s="1"/>
  <c r="L172" i="88"/>
  <c r="L194" i="88" s="1"/>
  <c r="L172" i="68"/>
  <c r="L194" i="68" s="1"/>
  <c r="AU146" i="69"/>
  <c r="AN146" i="75"/>
  <c r="AE146" i="73"/>
  <c r="S146" i="70"/>
  <c r="S196" i="70" s="1"/>
  <c r="S202" i="70" s="1"/>
  <c r="I146" i="68"/>
  <c r="AF146" i="70"/>
  <c r="AU146" i="75"/>
  <c r="AU196" i="75" s="1"/>
  <c r="R146" i="73"/>
  <c r="Z146" i="70"/>
  <c r="X146" i="67"/>
  <c r="Y146" i="75"/>
  <c r="O146" i="75"/>
  <c r="N146" i="72"/>
  <c r="AO146" i="69"/>
  <c r="J146" i="70"/>
  <c r="N176" i="70"/>
  <c r="N176" i="63"/>
  <c r="N195" i="63" s="1"/>
  <c r="N176" i="88"/>
  <c r="N195" i="88" s="1"/>
  <c r="N176" i="75"/>
  <c r="N176" i="67"/>
  <c r="N195" i="67" s="1"/>
  <c r="N176" i="73"/>
  <c r="N176" i="68"/>
  <c r="N195" i="68" s="1"/>
  <c r="N176" i="72"/>
  <c r="N176" i="71"/>
  <c r="AE146" i="68"/>
  <c r="F176" i="71"/>
  <c r="F176" i="88"/>
  <c r="F195" i="88" s="1"/>
  <c r="F176" i="70"/>
  <c r="F176" i="72"/>
  <c r="F176" i="73"/>
  <c r="F176" i="68"/>
  <c r="F195" i="68" s="1"/>
  <c r="F176" i="63"/>
  <c r="F195" i="63" s="1"/>
  <c r="F176" i="75"/>
  <c r="F176" i="67"/>
  <c r="F195" i="67" s="1"/>
  <c r="R146" i="70"/>
  <c r="H172" i="68"/>
  <c r="H194" i="68" s="1"/>
  <c r="H172" i="88"/>
  <c r="H194" i="88" s="1"/>
  <c r="H172" i="67"/>
  <c r="H194" i="67" s="1"/>
  <c r="H172" i="72"/>
  <c r="H194" i="72" s="1"/>
  <c r="H172" i="69"/>
  <c r="H194" i="69" s="1"/>
  <c r="H172" i="70"/>
  <c r="H194" i="70" s="1"/>
  <c r="H172" i="73"/>
  <c r="H194" i="73" s="1"/>
  <c r="AM146" i="73"/>
  <c r="Q146" i="72"/>
  <c r="V146" i="68"/>
  <c r="AM176" i="88"/>
  <c r="AM195" i="88" s="1"/>
  <c r="AM176" i="73"/>
  <c r="AM176" i="75"/>
  <c r="AM176" i="70"/>
  <c r="AM176" i="69"/>
  <c r="AM176" i="63"/>
  <c r="AM195" i="63" s="1"/>
  <c r="AM176" i="71"/>
  <c r="AM176" i="67"/>
  <c r="AM195" i="67" s="1"/>
  <c r="AM176" i="72"/>
  <c r="AM176" i="68"/>
  <c r="AM195" i="68" s="1"/>
  <c r="AP146" i="75"/>
  <c r="AF146" i="72"/>
  <c r="W146" i="70"/>
  <c r="M143" i="75"/>
  <c r="M193" i="75" s="1"/>
  <c r="M143" i="67"/>
  <c r="M193" i="67" s="1"/>
  <c r="M193" i="71"/>
  <c r="M143" i="63"/>
  <c r="M193" i="63" s="1"/>
  <c r="M143" i="72"/>
  <c r="M193" i="72" s="1"/>
  <c r="M143" i="88"/>
  <c r="M193" i="88" s="1"/>
  <c r="M143" i="68"/>
  <c r="M193" i="68" s="1"/>
  <c r="M143" i="73"/>
  <c r="M193" i="73" s="1"/>
  <c r="M143" i="69"/>
  <c r="M193" i="69" s="1"/>
  <c r="AG146" i="68"/>
  <c r="AG196" i="68" s="1"/>
  <c r="AT143" i="73"/>
  <c r="AT193" i="73" s="1"/>
  <c r="AT143" i="68"/>
  <c r="AT193" i="68" s="1"/>
  <c r="AT143" i="70"/>
  <c r="AT193" i="70" s="1"/>
  <c r="AT143" i="69"/>
  <c r="AT193" i="69" s="1"/>
  <c r="AT193" i="71"/>
  <c r="AT143" i="63"/>
  <c r="AT193" i="63" s="1"/>
  <c r="AT143" i="75"/>
  <c r="AT193" i="75" s="1"/>
  <c r="AT143" i="88"/>
  <c r="AT193" i="88" s="1"/>
  <c r="AT143" i="72"/>
  <c r="AT193" i="72" s="1"/>
  <c r="AT143" i="67"/>
  <c r="AT193" i="67" s="1"/>
  <c r="S146" i="67"/>
  <c r="AU146" i="72"/>
  <c r="BA176" i="69"/>
  <c r="BA176" i="63"/>
  <c r="BA195" i="63" s="1"/>
  <c r="BA176" i="88"/>
  <c r="BA195" i="88" s="1"/>
  <c r="BA176" i="71"/>
  <c r="BA176" i="72"/>
  <c r="BA176" i="67"/>
  <c r="BA195" i="67" s="1"/>
  <c r="BA176" i="73"/>
  <c r="BA176" i="70"/>
  <c r="BA176" i="75"/>
  <c r="V146" i="69"/>
  <c r="AQ146" i="67"/>
  <c r="G146" i="69"/>
  <c r="O146" i="67"/>
  <c r="N146" i="70"/>
  <c r="V146" i="70"/>
  <c r="O146" i="69"/>
  <c r="AH143" i="73"/>
  <c r="AH193" i="73" s="1"/>
  <c r="AH143" i="69"/>
  <c r="AH193" i="69" s="1"/>
  <c r="AH143" i="70"/>
  <c r="AH193" i="70" s="1"/>
  <c r="AH143" i="88"/>
  <c r="AH193" i="88" s="1"/>
  <c r="AH143" i="72"/>
  <c r="AH193" i="72" s="1"/>
  <c r="AH143" i="75"/>
  <c r="AH193" i="75" s="1"/>
  <c r="AH143" i="68"/>
  <c r="AH193" i="68" s="1"/>
  <c r="AH143" i="63"/>
  <c r="AH193" i="63" s="1"/>
  <c r="AH193" i="71"/>
  <c r="I146" i="70"/>
  <c r="AW146" i="72"/>
  <c r="AF146" i="75"/>
  <c r="AL146" i="67"/>
  <c r="AI146" i="67"/>
  <c r="F146" i="75"/>
  <c r="I193" i="71"/>
  <c r="I143" i="70"/>
  <c r="I193" i="70" s="1"/>
  <c r="I143" i="68"/>
  <c r="I193" i="68" s="1"/>
  <c r="I143" i="72"/>
  <c r="I193" i="72" s="1"/>
  <c r="I143" i="88"/>
  <c r="I193" i="88" s="1"/>
  <c r="I143" i="63"/>
  <c r="I193" i="63" s="1"/>
  <c r="I143" i="73"/>
  <c r="I193" i="73" s="1"/>
  <c r="I143" i="67"/>
  <c r="I193" i="67" s="1"/>
  <c r="G146" i="75"/>
  <c r="Q143" i="63"/>
  <c r="Q193" i="63" s="1"/>
  <c r="Q143" i="69"/>
  <c r="Q193" i="69" s="1"/>
  <c r="Q143" i="73"/>
  <c r="Q193" i="73" s="1"/>
  <c r="Q193" i="71"/>
  <c r="Q143" i="75"/>
  <c r="Q193" i="75" s="1"/>
  <c r="Q143" i="70"/>
  <c r="Q193" i="70" s="1"/>
  <c r="Q143" i="88"/>
  <c r="Q193" i="88" s="1"/>
  <c r="Q143" i="72"/>
  <c r="Q193" i="72" s="1"/>
  <c r="Q143" i="68"/>
  <c r="Q193" i="68" s="1"/>
  <c r="AP176" i="70"/>
  <c r="AP176" i="69"/>
  <c r="AP176" i="67"/>
  <c r="AP195" i="67" s="1"/>
  <c r="AP176" i="88"/>
  <c r="AP195" i="88" s="1"/>
  <c r="AP176" i="63"/>
  <c r="AP195" i="63" s="1"/>
  <c r="AP176" i="72"/>
  <c r="AP176" i="71"/>
  <c r="AP176" i="75"/>
  <c r="AP176" i="73"/>
  <c r="P176" i="75"/>
  <c r="P176" i="63"/>
  <c r="P195" i="63" s="1"/>
  <c r="P176" i="67"/>
  <c r="P195" i="67" s="1"/>
  <c r="P176" i="71"/>
  <c r="P176" i="69"/>
  <c r="P176" i="73"/>
  <c r="P176" i="88"/>
  <c r="P195" i="88" s="1"/>
  <c r="P176" i="70"/>
  <c r="P176" i="72"/>
  <c r="P176" i="68"/>
  <c r="P195" i="68" s="1"/>
  <c r="K146" i="72"/>
  <c r="K146" i="75"/>
  <c r="N143" i="88"/>
  <c r="N193" i="88" s="1"/>
  <c r="M143" i="70"/>
  <c r="M193" i="70" s="1"/>
  <c r="P146" i="72"/>
  <c r="AR176" i="71"/>
  <c r="AR176" i="73"/>
  <c r="AR176" i="72"/>
  <c r="AR176" i="67"/>
  <c r="AR195" i="67" s="1"/>
  <c r="AR176" i="69"/>
  <c r="AR176" i="63"/>
  <c r="AR195" i="63" s="1"/>
  <c r="AR176" i="88"/>
  <c r="AR195" i="88" s="1"/>
  <c r="AR176" i="70"/>
  <c r="AR176" i="75"/>
  <c r="U176" i="72"/>
  <c r="U176" i="75"/>
  <c r="U176" i="70"/>
  <c r="U176" i="67"/>
  <c r="U195" i="67" s="1"/>
  <c r="U176" i="63"/>
  <c r="U195" i="63" s="1"/>
  <c r="U176" i="88"/>
  <c r="U195" i="88" s="1"/>
  <c r="U176" i="73"/>
  <c r="U176" i="69"/>
  <c r="U176" i="71"/>
  <c r="U176" i="68"/>
  <c r="U195" i="68" s="1"/>
  <c r="AN146" i="67"/>
  <c r="AU146" i="68"/>
  <c r="AF146" i="68"/>
  <c r="AB146" i="68"/>
  <c r="AD146" i="67"/>
  <c r="X146" i="70"/>
  <c r="M146" i="70"/>
  <c r="L146" i="75"/>
  <c r="V143" i="88"/>
  <c r="V193" i="88" s="1"/>
  <c r="V143" i="72"/>
  <c r="V193" i="72" s="1"/>
  <c r="V143" i="69"/>
  <c r="V193" i="69" s="1"/>
  <c r="V143" i="63"/>
  <c r="V193" i="63" s="1"/>
  <c r="V143" i="70"/>
  <c r="V193" i="70" s="1"/>
  <c r="V193" i="71"/>
  <c r="V143" i="75"/>
  <c r="V193" i="75" s="1"/>
  <c r="V143" i="73"/>
  <c r="V193" i="73" s="1"/>
  <c r="V143" i="68"/>
  <c r="V193" i="68" s="1"/>
  <c r="AG146" i="75"/>
  <c r="I146" i="73"/>
  <c r="AJ146" i="67"/>
  <c r="AJ196" i="67" s="1"/>
  <c r="AL146" i="69"/>
  <c r="AR146" i="75"/>
  <c r="I146" i="67"/>
  <c r="V146" i="72"/>
  <c r="Z146" i="72"/>
  <c r="AV146" i="67"/>
  <c r="T146" i="70"/>
  <c r="AX146" i="72"/>
  <c r="AV146" i="75"/>
  <c r="AJ146" i="69"/>
  <c r="AD146" i="69"/>
  <c r="AP146" i="73"/>
  <c r="Q146" i="73"/>
  <c r="AT146" i="70"/>
  <c r="AT176" i="69"/>
  <c r="AT176" i="71"/>
  <c r="AT176" i="67"/>
  <c r="AT195" i="67" s="1"/>
  <c r="AT176" i="88"/>
  <c r="AT195" i="88" s="1"/>
  <c r="AT176" i="63"/>
  <c r="AT195" i="63" s="1"/>
  <c r="AT176" i="70"/>
  <c r="AT176" i="73"/>
  <c r="AT176" i="72"/>
  <c r="AT176" i="75"/>
  <c r="I176" i="71"/>
  <c r="I176" i="73"/>
  <c r="I176" i="88"/>
  <c r="I195" i="88" s="1"/>
  <c r="I176" i="70"/>
  <c r="I176" i="75"/>
  <c r="I176" i="63"/>
  <c r="I195" i="63" s="1"/>
  <c r="I176" i="69"/>
  <c r="I176" i="68"/>
  <c r="I195" i="68" s="1"/>
  <c r="I176" i="67"/>
  <c r="I195" i="67" s="1"/>
  <c r="R146" i="72"/>
  <c r="AP146" i="67"/>
  <c r="V176" i="73"/>
  <c r="V176" i="63"/>
  <c r="V195" i="63" s="1"/>
  <c r="V176" i="71"/>
  <c r="V176" i="72"/>
  <c r="V176" i="75"/>
  <c r="V176" i="70"/>
  <c r="V176" i="67"/>
  <c r="V195" i="67" s="1"/>
  <c r="V176" i="88"/>
  <c r="V195" i="88" s="1"/>
  <c r="V176" i="69"/>
  <c r="V176" i="68"/>
  <c r="V195" i="68" s="1"/>
  <c r="L146" i="72"/>
  <c r="AO146" i="67"/>
  <c r="J146" i="63"/>
  <c r="P146" i="67"/>
  <c r="M146" i="72"/>
  <c r="E146" i="63"/>
  <c r="AF143" i="88"/>
  <c r="AF193" i="88" s="1"/>
  <c r="AF143" i="72"/>
  <c r="AF193" i="72" s="1"/>
  <c r="AF193" i="71"/>
  <c r="AF143" i="73"/>
  <c r="AF193" i="73" s="1"/>
  <c r="AF143" i="69"/>
  <c r="AF193" i="69" s="1"/>
  <c r="AF143" i="68"/>
  <c r="AF193" i="68" s="1"/>
  <c r="AF143" i="70"/>
  <c r="AF193" i="70" s="1"/>
  <c r="AF143" i="63"/>
  <c r="AF193" i="63" s="1"/>
  <c r="AF143" i="75"/>
  <c r="AF193" i="75" s="1"/>
  <c r="AF143" i="67"/>
  <c r="AF193" i="67" s="1"/>
  <c r="L146" i="63"/>
  <c r="AD146" i="75"/>
  <c r="AB146" i="70"/>
  <c r="AC176" i="75"/>
  <c r="AC176" i="72"/>
  <c r="AC176" i="73"/>
  <c r="AC176" i="69"/>
  <c r="AC176" i="71"/>
  <c r="AC176" i="67"/>
  <c r="AC195" i="67" s="1"/>
  <c r="AC176" i="70"/>
  <c r="AC176" i="88"/>
  <c r="AC195" i="88" s="1"/>
  <c r="AC176" i="63"/>
  <c r="AC195" i="63" s="1"/>
  <c r="N146" i="67"/>
  <c r="Q146" i="69"/>
  <c r="AJ146" i="75"/>
  <c r="M146" i="69"/>
  <c r="AR146" i="73"/>
  <c r="M146" i="75"/>
  <c r="G143" i="70"/>
  <c r="G193" i="70" s="1"/>
  <c r="G143" i="63"/>
  <c r="G193" i="63" s="1"/>
  <c r="G143" i="88"/>
  <c r="G193" i="88" s="1"/>
  <c r="G143" i="72"/>
  <c r="G193" i="72" s="1"/>
  <c r="G193" i="71"/>
  <c r="G143" i="68"/>
  <c r="G193" i="68" s="1"/>
  <c r="G143" i="75"/>
  <c r="G193" i="75" s="1"/>
  <c r="G143" i="67"/>
  <c r="G193" i="67" s="1"/>
  <c r="AD146" i="68"/>
  <c r="O146" i="68"/>
  <c r="V146" i="75"/>
  <c r="F146" i="72"/>
  <c r="AR146" i="70"/>
  <c r="H146" i="75"/>
  <c r="F172" i="67"/>
  <c r="F194" i="67" s="1"/>
  <c r="F172" i="63"/>
  <c r="F194" i="63" s="1"/>
  <c r="F172" i="69"/>
  <c r="F194" i="69" s="1"/>
  <c r="F172" i="72"/>
  <c r="F194" i="72" s="1"/>
  <c r="F172" i="88"/>
  <c r="F194" i="88" s="1"/>
  <c r="F172" i="73"/>
  <c r="F194" i="73" s="1"/>
  <c r="F172" i="68"/>
  <c r="F194" i="68" s="1"/>
  <c r="I146" i="69"/>
  <c r="AL146" i="68"/>
  <c r="AV146" i="72"/>
  <c r="AW176" i="70"/>
  <c r="AW176" i="73"/>
  <c r="AW176" i="67"/>
  <c r="AW195" i="67" s="1"/>
  <c r="AW176" i="88"/>
  <c r="AW195" i="88" s="1"/>
  <c r="AW176" i="75"/>
  <c r="AW176" i="63"/>
  <c r="AW195" i="63" s="1"/>
  <c r="AW176" i="69"/>
  <c r="AW176" i="72"/>
  <c r="AW176" i="71"/>
  <c r="AW176" i="68"/>
  <c r="AW195" i="68" s="1"/>
  <c r="I146" i="88"/>
  <c r="AI176" i="88"/>
  <c r="AI195" i="88" s="1"/>
  <c r="AI176" i="71"/>
  <c r="AI176" i="73"/>
  <c r="AI176" i="67"/>
  <c r="AI195" i="67" s="1"/>
  <c r="AI176" i="70"/>
  <c r="AI176" i="75"/>
  <c r="AI176" i="72"/>
  <c r="AI176" i="63"/>
  <c r="AI195" i="63" s="1"/>
  <c r="AI176" i="69"/>
  <c r="AK146" i="72"/>
  <c r="AK146" i="75"/>
  <c r="X176" i="72"/>
  <c r="X176" i="63"/>
  <c r="X195" i="63" s="1"/>
  <c r="X176" i="73"/>
  <c r="X176" i="67"/>
  <c r="X195" i="67" s="1"/>
  <c r="X176" i="69"/>
  <c r="X176" i="88"/>
  <c r="X195" i="88" s="1"/>
  <c r="X176" i="71"/>
  <c r="X176" i="75"/>
  <c r="X176" i="70"/>
  <c r="AE146" i="67"/>
  <c r="AB146" i="72"/>
  <c r="AC146" i="70"/>
  <c r="H193" i="71"/>
  <c r="H143" i="73"/>
  <c r="H193" i="73" s="1"/>
  <c r="H143" i="68"/>
  <c r="H193" i="68" s="1"/>
  <c r="H143" i="72"/>
  <c r="H193" i="72" s="1"/>
  <c r="H143" i="75"/>
  <c r="H193" i="75" s="1"/>
  <c r="H143" i="70"/>
  <c r="H193" i="70" s="1"/>
  <c r="H143" i="63"/>
  <c r="H193" i="63" s="1"/>
  <c r="H143" i="88"/>
  <c r="H193" i="88" s="1"/>
  <c r="H143" i="69"/>
  <c r="H193" i="69" s="1"/>
  <c r="J176" i="67"/>
  <c r="J195" i="67" s="1"/>
  <c r="J176" i="88"/>
  <c r="J195" i="88" s="1"/>
  <c r="J176" i="71"/>
  <c r="J176" i="72"/>
  <c r="J176" i="73"/>
  <c r="J176" i="69"/>
  <c r="J176" i="75"/>
  <c r="J176" i="63"/>
  <c r="J195" i="63" s="1"/>
  <c r="J176" i="70"/>
  <c r="T146" i="67"/>
  <c r="AC146" i="68"/>
  <c r="T146" i="72"/>
  <c r="AT146" i="72"/>
  <c r="AL146" i="73"/>
  <c r="U146" i="72"/>
  <c r="Y146" i="69"/>
  <c r="AS146" i="69"/>
  <c r="V146" i="67"/>
  <c r="U146" i="73"/>
  <c r="AG146" i="72"/>
  <c r="AP146" i="72"/>
  <c r="AF146" i="69"/>
  <c r="AW146" i="69"/>
  <c r="O146" i="73"/>
  <c r="AG146" i="69"/>
  <c r="K176" i="69"/>
  <c r="K176" i="88"/>
  <c r="K195" i="88" s="1"/>
  <c r="K176" i="63"/>
  <c r="K195" i="63" s="1"/>
  <c r="K176" i="67"/>
  <c r="K195" i="67" s="1"/>
  <c r="K176" i="71"/>
  <c r="K176" i="70"/>
  <c r="K176" i="72"/>
  <c r="K176" i="73"/>
  <c r="K176" i="75"/>
  <c r="AS146" i="70"/>
  <c r="K146" i="70"/>
  <c r="Y146" i="72"/>
  <c r="AB146" i="75"/>
  <c r="J146" i="75"/>
  <c r="N146" i="68"/>
  <c r="AK146" i="67"/>
  <c r="J146" i="72"/>
  <c r="AT146" i="73"/>
  <c r="AX146" i="68"/>
  <c r="AX196" i="68" s="1"/>
  <c r="X146" i="75"/>
  <c r="AM146" i="68"/>
  <c r="AE146" i="75"/>
  <c r="AX146" i="75"/>
  <c r="AJ146" i="70"/>
  <c r="AA146" i="72"/>
  <c r="K143" i="88"/>
  <c r="K193" i="88" s="1"/>
  <c r="K143" i="69"/>
  <c r="K193" i="69" s="1"/>
  <c r="K143" i="63"/>
  <c r="K193" i="63" s="1"/>
  <c r="K143" i="73"/>
  <c r="K193" i="73" s="1"/>
  <c r="K143" i="68"/>
  <c r="K193" i="68" s="1"/>
  <c r="K193" i="71"/>
  <c r="K143" i="70"/>
  <c r="K193" i="70" s="1"/>
  <c r="K143" i="72"/>
  <c r="K193" i="72" s="1"/>
  <c r="K143" i="75"/>
  <c r="K193" i="75" s="1"/>
  <c r="J146" i="73"/>
  <c r="AA146" i="67"/>
  <c r="M146" i="67"/>
  <c r="AV146" i="73"/>
  <c r="F172" i="75"/>
  <c r="F194" i="75" s="1"/>
  <c r="AA146" i="75"/>
  <c r="AJ146" i="73"/>
  <c r="M146" i="68"/>
  <c r="F146" i="73"/>
  <c r="J172" i="69"/>
  <c r="J194" i="69" s="1"/>
  <c r="J172" i="88"/>
  <c r="J194" i="88" s="1"/>
  <c r="J172" i="72"/>
  <c r="J194" i="72" s="1"/>
  <c r="J172" i="71"/>
  <c r="J194" i="71" s="1"/>
  <c r="J172" i="67"/>
  <c r="J194" i="67" s="1"/>
  <c r="J172" i="75"/>
  <c r="J194" i="75" s="1"/>
  <c r="J172" i="73"/>
  <c r="J194" i="73" s="1"/>
  <c r="J172" i="63"/>
  <c r="J194" i="63" s="1"/>
  <c r="J172" i="70"/>
  <c r="J194" i="70" s="1"/>
  <c r="I143" i="75"/>
  <c r="I193" i="75" s="1"/>
  <c r="AY146" i="63"/>
  <c r="BA146" i="63"/>
  <c r="AZ146" i="68"/>
  <c r="AZ146" i="69"/>
  <c r="AZ196" i="69" s="1"/>
  <c r="AZ146" i="63"/>
  <c r="AY146" i="68"/>
  <c r="E146" i="73"/>
  <c r="BA146" i="88"/>
  <c r="BA146" i="75"/>
  <c r="AY146" i="70"/>
  <c r="BB146" i="63"/>
  <c r="AY146" i="88"/>
  <c r="BB146" i="68"/>
  <c r="AZ146" i="88"/>
  <c r="AY146" i="73"/>
  <c r="AY196" i="73" s="1"/>
  <c r="E146" i="68"/>
  <c r="AY146" i="75"/>
  <c r="E146" i="69"/>
  <c r="BA146" i="73"/>
  <c r="BA146" i="67"/>
  <c r="AZ146" i="70"/>
  <c r="E146" i="67"/>
  <c r="AZ146" i="73"/>
  <c r="AY146" i="69"/>
  <c r="AY146" i="72"/>
  <c r="BA146" i="70"/>
  <c r="BB146" i="69"/>
  <c r="BB196" i="69" s="1"/>
  <c r="AY146" i="67"/>
  <c r="E146" i="71"/>
  <c r="E146" i="70"/>
  <c r="E146" i="72"/>
  <c r="E146" i="88"/>
  <c r="AZ146" i="67"/>
  <c r="BB146" i="75"/>
  <c r="BB146" i="70"/>
  <c r="BA146" i="69"/>
  <c r="BA146" i="68"/>
  <c r="BA196" i="68" s="1"/>
  <c r="BB146" i="88"/>
  <c r="BB146" i="72"/>
  <c r="AZ146" i="72"/>
  <c r="BB146" i="73"/>
  <c r="AZ146" i="75"/>
  <c r="BA146" i="72"/>
  <c r="E146" i="75"/>
  <c r="AX146" i="88"/>
  <c r="AA146" i="63"/>
  <c r="AE146" i="88"/>
  <c r="AS146" i="88"/>
  <c r="P146" i="63"/>
  <c r="AX146" i="63"/>
  <c r="AP146" i="88"/>
  <c r="AR146" i="88"/>
  <c r="AI146" i="88"/>
  <c r="AK146" i="88"/>
  <c r="Y146" i="73"/>
  <c r="AP146" i="63"/>
  <c r="AV146" i="63"/>
  <c r="R146" i="69"/>
  <c r="AQ146" i="63"/>
  <c r="AV146" i="88"/>
  <c r="AD146" i="63"/>
  <c r="AW146" i="63"/>
  <c r="AA146" i="88"/>
  <c r="U146" i="88"/>
  <c r="S146" i="88"/>
  <c r="AM146" i="63"/>
  <c r="AG146" i="63"/>
  <c r="Y146" i="63"/>
  <c r="AR146" i="67"/>
  <c r="F146" i="88"/>
  <c r="AU146" i="88"/>
  <c r="X146" i="88"/>
  <c r="AH146" i="63"/>
  <c r="K146" i="88"/>
  <c r="H146" i="63"/>
  <c r="AX146" i="70"/>
  <c r="AC146" i="63"/>
  <c r="AK146" i="63"/>
  <c r="J146" i="68"/>
  <c r="Z146" i="88"/>
  <c r="AE146" i="69"/>
  <c r="AS146" i="68"/>
  <c r="AS196" i="68" s="1"/>
  <c r="P146" i="88"/>
  <c r="G146" i="63"/>
  <c r="AU146" i="63"/>
  <c r="F146" i="63"/>
  <c r="F196" i="63" s="1"/>
  <c r="Q146" i="63"/>
  <c r="U146" i="70"/>
  <c r="U146" i="63"/>
  <c r="AI146" i="75"/>
  <c r="AI196" i="75" s="1"/>
  <c r="N146" i="63"/>
  <c r="O146" i="88"/>
  <c r="AC146" i="73"/>
  <c r="AB146" i="67"/>
  <c r="J146" i="88"/>
  <c r="AJ146" i="88"/>
  <c r="G146" i="67"/>
  <c r="M146" i="63"/>
  <c r="T146" i="63"/>
  <c r="N146" i="69"/>
  <c r="V146" i="63"/>
  <c r="AI146" i="63"/>
  <c r="Z146" i="67"/>
  <c r="AE146" i="63"/>
  <c r="W146" i="75"/>
  <c r="AL146" i="63"/>
  <c r="AX146" i="69"/>
  <c r="AI146" i="70"/>
  <c r="AI196" i="70" s="1"/>
  <c r="AL146" i="88"/>
  <c r="T146" i="69"/>
  <c r="AW146" i="88"/>
  <c r="AB146" i="63"/>
  <c r="I146" i="63"/>
  <c r="Y146" i="88"/>
  <c r="H146" i="88"/>
  <c r="H146" i="68"/>
  <c r="G146" i="70"/>
  <c r="AC146" i="72"/>
  <c r="L146" i="70"/>
  <c r="AO146" i="88"/>
  <c r="AO146" i="63"/>
  <c r="Q146" i="68"/>
  <c r="W146" i="68"/>
  <c r="W196" i="68" s="1"/>
  <c r="AM146" i="88"/>
  <c r="AH146" i="70"/>
  <c r="AF146" i="63"/>
  <c r="L146" i="67"/>
  <c r="AJ146" i="72"/>
  <c r="BB146" i="67"/>
  <c r="AT146" i="88"/>
  <c r="AT196" i="88" s="1"/>
  <c r="S146" i="68"/>
  <c r="AQ146" i="75"/>
  <c r="Q146" i="67"/>
  <c r="AB146" i="73"/>
  <c r="AG146" i="70"/>
  <c r="AQ146" i="73"/>
  <c r="AO146" i="75"/>
  <c r="AN146" i="63"/>
  <c r="AN196" i="63" s="1"/>
  <c r="AN201" i="63" s="1"/>
  <c r="Q146" i="88"/>
  <c r="X146" i="68"/>
  <c r="AQ146" i="88"/>
  <c r="K146" i="63"/>
  <c r="AT146" i="63"/>
  <c r="S146" i="73"/>
  <c r="AS146" i="73"/>
  <c r="AN146" i="73"/>
  <c r="S146" i="72"/>
  <c r="AK146" i="69"/>
  <c r="Z146" i="69"/>
  <c r="AA146" i="73"/>
  <c r="AT146" i="75"/>
  <c r="M146" i="88"/>
  <c r="AA146" i="69"/>
  <c r="R146" i="67"/>
  <c r="AD146" i="73"/>
  <c r="AX146" i="67"/>
  <c r="K146" i="73"/>
  <c r="N146" i="88"/>
  <c r="Z146" i="63"/>
  <c r="Z196" i="63" s="1"/>
  <c r="Z201" i="63" s="1"/>
  <c r="Q146" i="70"/>
  <c r="AJ146" i="63"/>
  <c r="X146" i="69"/>
  <c r="Q146" i="75"/>
  <c r="Q196" i="75" s="1"/>
  <c r="X146" i="63"/>
  <c r="AA146" i="68"/>
  <c r="AK146" i="68"/>
  <c r="AM146" i="75"/>
  <c r="AD146" i="88"/>
  <c r="U146" i="75"/>
  <c r="U196" i="75" s="1"/>
  <c r="U201" i="75" s="1"/>
  <c r="S146" i="63"/>
  <c r="N146" i="75"/>
  <c r="AH146" i="75"/>
  <c r="AL146" i="70"/>
  <c r="G146" i="73"/>
  <c r="AS146" i="75"/>
  <c r="AQ146" i="72"/>
  <c r="AO146" i="73"/>
  <c r="AH146" i="73"/>
  <c r="AU146" i="73"/>
  <c r="AB146" i="88"/>
  <c r="AB196" i="88" s="1"/>
  <c r="AI146" i="72"/>
  <c r="L146" i="68"/>
  <c r="AV146" i="68"/>
  <c r="AU146" i="67"/>
  <c r="U146" i="67"/>
  <c r="O146" i="63"/>
  <c r="L196" i="71"/>
  <c r="L202" i="71" s="1"/>
  <c r="Y146" i="70"/>
  <c r="W146" i="88"/>
  <c r="AN146" i="70"/>
  <c r="T146" i="73"/>
  <c r="AQ146" i="69"/>
  <c r="AH146" i="69"/>
  <c r="W146" i="72"/>
  <c r="AL146" i="72"/>
  <c r="AL196" i="72" s="1"/>
  <c r="Y146" i="67"/>
  <c r="AM146" i="70"/>
  <c r="AM196" i="70" s="1"/>
  <c r="AP146" i="68"/>
  <c r="O146" i="70"/>
  <c r="H146" i="73"/>
  <c r="H196" i="73" s="1"/>
  <c r="H202" i="73" s="1"/>
  <c r="G146" i="68"/>
  <c r="AE146" i="70"/>
  <c r="G146" i="88"/>
  <c r="P146" i="68"/>
  <c r="R146" i="88"/>
  <c r="AT146" i="69"/>
  <c r="AF146" i="88"/>
  <c r="L146" i="69"/>
  <c r="H146" i="72"/>
  <c r="AH146" i="67"/>
  <c r="AR146" i="63"/>
  <c r="L146" i="88"/>
  <c r="W146" i="63"/>
  <c r="AI146" i="68"/>
  <c r="F146" i="68"/>
  <c r="AS146" i="67"/>
  <c r="AM146" i="67"/>
  <c r="AW146" i="67"/>
  <c r="AH146" i="68"/>
  <c r="AH196" i="68" s="1"/>
  <c r="AV146" i="70"/>
  <c r="AI146" i="73"/>
  <c r="AA146" i="70"/>
  <c r="AQ146" i="70"/>
  <c r="AM146" i="69"/>
  <c r="AQ146" i="68"/>
  <c r="AQ196" i="68" s="1"/>
  <c r="AK146" i="70"/>
  <c r="AN146" i="72"/>
  <c r="AO146" i="70"/>
  <c r="AO196" i="70" s="1"/>
  <c r="AK146" i="73"/>
  <c r="AN146" i="88"/>
  <c r="AB146" i="69"/>
  <c r="X146" i="72"/>
  <c r="AI146" i="69"/>
  <c r="AI196" i="69" s="1"/>
  <c r="AH146" i="88"/>
  <c r="AR146" i="68"/>
  <c r="AT146" i="68"/>
  <c r="AE146" i="72"/>
  <c r="R146" i="63"/>
  <c r="AV146" i="69"/>
  <c r="U146" i="68"/>
  <c r="W146" i="69"/>
  <c r="AC146" i="69"/>
  <c r="AT146" i="67"/>
  <c r="L146" i="73"/>
  <c r="Z146" i="68"/>
  <c r="AW146" i="68"/>
  <c r="R146" i="68"/>
  <c r="K146" i="67"/>
  <c r="AF146" i="67"/>
  <c r="K146" i="68"/>
  <c r="N143" i="69"/>
  <c r="N193" i="69" s="1"/>
  <c r="N143" i="72"/>
  <c r="N193" i="72" s="1"/>
  <c r="N143" i="70"/>
  <c r="N193" i="70" s="1"/>
  <c r="N143" i="63"/>
  <c r="N193" i="63" s="1"/>
  <c r="N143" i="75"/>
  <c r="N193" i="75" s="1"/>
  <c r="N143" i="73"/>
  <c r="N193" i="73" s="1"/>
  <c r="N143" i="68"/>
  <c r="N193" i="68" s="1"/>
  <c r="N193" i="71"/>
  <c r="W146" i="73"/>
  <c r="J146" i="67"/>
  <c r="S146" i="69"/>
  <c r="P146" i="73"/>
  <c r="AU146" i="70"/>
  <c r="I146" i="75"/>
  <c r="Y146" i="68"/>
  <c r="F146" i="70"/>
  <c r="AC146" i="75"/>
  <c r="AG146" i="67"/>
  <c r="AW146" i="70"/>
  <c r="AH146" i="72"/>
  <c r="M146" i="73"/>
  <c r="S176" i="69"/>
  <c r="S176" i="72"/>
  <c r="S176" i="88"/>
  <c r="S195" i="88" s="1"/>
  <c r="S176" i="63"/>
  <c r="S195" i="63" s="1"/>
  <c r="S176" i="70"/>
  <c r="S176" i="73"/>
  <c r="S176" i="71"/>
  <c r="S176" i="75"/>
  <c r="S176" i="67"/>
  <c r="S195" i="67" s="1"/>
  <c r="H172" i="63"/>
  <c r="H194" i="63" s="1"/>
  <c r="G143" i="73"/>
  <c r="G193" i="73" s="1"/>
  <c r="AG146" i="88"/>
  <c r="V146" i="88"/>
  <c r="AM143" i="73"/>
  <c r="AM193" i="73" s="1"/>
  <c r="AM143" i="63"/>
  <c r="AM193" i="63" s="1"/>
  <c r="AM143" i="69"/>
  <c r="AM193" i="69" s="1"/>
  <c r="AM143" i="88"/>
  <c r="AM193" i="88" s="1"/>
  <c r="AM143" i="68"/>
  <c r="AM193" i="68" s="1"/>
  <c r="AM143" i="70"/>
  <c r="AM193" i="70" s="1"/>
  <c r="AM193" i="71"/>
  <c r="AM143" i="72"/>
  <c r="AM193" i="72" s="1"/>
  <c r="AM143" i="75"/>
  <c r="AM193" i="75" s="1"/>
  <c r="AO146" i="68"/>
  <c r="AS146" i="72"/>
  <c r="AO143" i="73"/>
  <c r="AO193" i="73" s="1"/>
  <c r="AO143" i="70"/>
  <c r="AO193" i="70" s="1"/>
  <c r="AO143" i="75"/>
  <c r="AO193" i="75" s="1"/>
  <c r="AO143" i="88"/>
  <c r="AO193" i="88" s="1"/>
  <c r="AO143" i="68"/>
  <c r="AO193" i="68" s="1"/>
  <c r="AO143" i="72"/>
  <c r="AO193" i="72" s="1"/>
  <c r="AO143" i="69"/>
  <c r="AO193" i="69" s="1"/>
  <c r="AO193" i="71"/>
  <c r="AO143" i="63"/>
  <c r="AO193" i="63" s="1"/>
  <c r="AS146" i="63"/>
  <c r="AQ176" i="72"/>
  <c r="AQ176" i="67"/>
  <c r="AQ195" i="67" s="1"/>
  <c r="AQ176" i="75"/>
  <c r="AQ176" i="70"/>
  <c r="AQ176" i="69"/>
  <c r="AQ176" i="63"/>
  <c r="AQ195" i="63" s="1"/>
  <c r="AQ176" i="73"/>
  <c r="AQ176" i="88"/>
  <c r="AQ195" i="88" s="1"/>
  <c r="AQ176" i="71"/>
  <c r="O176" i="88"/>
  <c r="O195" i="88" s="1"/>
  <c r="O176" i="70"/>
  <c r="O176" i="73"/>
  <c r="O176" i="72"/>
  <c r="O176" i="67"/>
  <c r="O195" i="67" s="1"/>
  <c r="O176" i="69"/>
  <c r="O176" i="68"/>
  <c r="O195" i="68" s="1"/>
  <c r="O176" i="75"/>
  <c r="O176" i="63"/>
  <c r="O195" i="63" s="1"/>
  <c r="O146" i="72"/>
  <c r="AJ146" i="68"/>
  <c r="H146" i="70"/>
  <c r="H196" i="70" s="1"/>
  <c r="H202" i="70" s="1"/>
  <c r="P146" i="75"/>
  <c r="I146" i="72"/>
  <c r="AW146" i="73"/>
  <c r="AC146" i="88"/>
  <c r="P146" i="69"/>
  <c r="AP146" i="70"/>
  <c r="AO146" i="72"/>
  <c r="S146" i="75"/>
  <c r="T146" i="75"/>
  <c r="AF146" i="73"/>
  <c r="N146" i="73"/>
  <c r="N196" i="73" s="1"/>
  <c r="N202" i="73" s="1"/>
  <c r="AD146" i="70"/>
  <c r="R146" i="75"/>
  <c r="R196" i="75" s="1"/>
  <c r="AS176" i="63"/>
  <c r="AS195" i="63" s="1"/>
  <c r="AS176" i="72"/>
  <c r="AS176" i="71"/>
  <c r="AS176" i="88"/>
  <c r="AS195" i="88" s="1"/>
  <c r="AS176" i="69"/>
  <c r="AS176" i="70"/>
  <c r="AS176" i="75"/>
  <c r="AS176" i="73"/>
  <c r="AS176" i="67"/>
  <c r="AS195" i="67" s="1"/>
  <c r="AM146" i="72"/>
  <c r="H146" i="69"/>
  <c r="Z146" i="75"/>
  <c r="G176" i="88"/>
  <c r="G195" i="88" s="1"/>
  <c r="G176" i="63"/>
  <c r="G195" i="63" s="1"/>
  <c r="G176" i="75"/>
  <c r="G176" i="72"/>
  <c r="G176" i="67"/>
  <c r="G195" i="67" s="1"/>
  <c r="G176" i="73"/>
  <c r="G176" i="69"/>
  <c r="G176" i="71"/>
  <c r="G176" i="68"/>
  <c r="G195" i="68" s="1"/>
  <c r="G176" i="70"/>
  <c r="P146" i="70"/>
  <c r="U146" i="69"/>
  <c r="AX146" i="73"/>
  <c r="AP146" i="69"/>
  <c r="AC146" i="67"/>
  <c r="J143" i="63"/>
  <c r="J193" i="63" s="1"/>
  <c r="J143" i="88"/>
  <c r="J193" i="88" s="1"/>
  <c r="J143" i="67"/>
  <c r="J193" i="67" s="1"/>
  <c r="J193" i="71"/>
  <c r="J143" i="70"/>
  <c r="J193" i="70" s="1"/>
  <c r="J143" i="73"/>
  <c r="J193" i="73" s="1"/>
  <c r="J143" i="68"/>
  <c r="J193" i="68" s="1"/>
  <c r="J143" i="69"/>
  <c r="J193" i="69" s="1"/>
  <c r="J143" i="75"/>
  <c r="J193" i="75" s="1"/>
  <c r="AA176" i="69"/>
  <c r="AA176" i="73"/>
  <c r="AA176" i="75"/>
  <c r="AA176" i="63"/>
  <c r="AA195" i="63" s="1"/>
  <c r="AA176" i="88"/>
  <c r="AA195" i="88" s="1"/>
  <c r="AA176" i="72"/>
  <c r="AA176" i="67"/>
  <c r="AA195" i="67" s="1"/>
  <c r="AA176" i="70"/>
  <c r="AA176" i="71"/>
  <c r="AA176" i="68"/>
  <c r="AA195" i="68" s="1"/>
  <c r="F172" i="71"/>
  <c r="F194" i="71" s="1"/>
  <c r="H172" i="75"/>
  <c r="H194" i="75" s="1"/>
  <c r="AL146" i="75"/>
  <c r="Y176" i="73"/>
  <c r="Y176" i="69"/>
  <c r="Y176" i="72"/>
  <c r="Y176" i="75"/>
  <c r="Y176" i="63"/>
  <c r="Y195" i="63" s="1"/>
  <c r="Y176" i="88"/>
  <c r="Y195" i="88" s="1"/>
  <c r="Y176" i="71"/>
  <c r="Y176" i="67"/>
  <c r="Y195" i="67" s="1"/>
  <c r="Y176" i="70"/>
  <c r="AH176" i="75"/>
  <c r="AH176" i="88"/>
  <c r="AH195" i="88" s="1"/>
  <c r="AH176" i="71"/>
  <c r="AH176" i="67"/>
  <c r="AH195" i="67" s="1"/>
  <c r="AH176" i="72"/>
  <c r="AH176" i="63"/>
  <c r="AH195" i="63" s="1"/>
  <c r="AH176" i="73"/>
  <c r="AH176" i="69"/>
  <c r="AH176" i="70"/>
  <c r="X143" i="63"/>
  <c r="X193" i="63" s="1"/>
  <c r="X143" i="69"/>
  <c r="X193" i="69" s="1"/>
  <c r="X143" i="73"/>
  <c r="X193" i="73" s="1"/>
  <c r="X143" i="75"/>
  <c r="X193" i="75" s="1"/>
  <c r="X143" i="70"/>
  <c r="X193" i="70" s="1"/>
  <c r="X143" i="68"/>
  <c r="X193" i="68" s="1"/>
  <c r="X143" i="72"/>
  <c r="X193" i="72" s="1"/>
  <c r="X143" i="88"/>
  <c r="X193" i="88" s="1"/>
  <c r="X193" i="71"/>
  <c r="I172" i="72"/>
  <c r="I194" i="72" s="1"/>
  <c r="I172" i="63"/>
  <c r="I194" i="63" s="1"/>
  <c r="I172" i="68"/>
  <c r="I194" i="68" s="1"/>
  <c r="I172" i="73"/>
  <c r="I194" i="73" s="1"/>
  <c r="I172" i="71"/>
  <c r="I194" i="71" s="1"/>
  <c r="I172" i="69"/>
  <c r="I194" i="69" s="1"/>
  <c r="AD193" i="71"/>
  <c r="AD143" i="68"/>
  <c r="AD193" i="68" s="1"/>
  <c r="AD143" i="88"/>
  <c r="AD193" i="88" s="1"/>
  <c r="AD143" i="75"/>
  <c r="AD193" i="75" s="1"/>
  <c r="AD143" i="69"/>
  <c r="AD193" i="69" s="1"/>
  <c r="AD143" i="73"/>
  <c r="AD193" i="73" s="1"/>
  <c r="AD143" i="70"/>
  <c r="AD193" i="70" s="1"/>
  <c r="AD143" i="63"/>
  <c r="AD193" i="63" s="1"/>
  <c r="AD143" i="72"/>
  <c r="AD193" i="72" s="1"/>
  <c r="AT147" i="73"/>
  <c r="N147" i="68"/>
  <c r="AH147" i="70"/>
  <c r="X147" i="68"/>
  <c r="K147" i="67"/>
  <c r="L147" i="75"/>
  <c r="AE147" i="70"/>
  <c r="AN147" i="70"/>
  <c r="T147" i="69"/>
  <c r="AW147" i="73"/>
  <c r="AY147" i="70"/>
  <c r="M147" i="88"/>
  <c r="N147" i="70"/>
  <c r="V147" i="72"/>
  <c r="K147" i="75"/>
  <c r="F147" i="70"/>
  <c r="AI147" i="88"/>
  <c r="Z147" i="88"/>
  <c r="AU147" i="88"/>
  <c r="T147" i="67"/>
  <c r="J147" i="88"/>
  <c r="I172" i="88"/>
  <c r="I194" i="88" s="1"/>
  <c r="I172" i="75"/>
  <c r="I194" i="75" s="1"/>
  <c r="I172" i="67"/>
  <c r="I194" i="67" s="1"/>
  <c r="G172" i="72"/>
  <c r="G194" i="72" s="1"/>
  <c r="G172" i="73"/>
  <c r="G194" i="73" s="1"/>
  <c r="G172" i="69"/>
  <c r="G194" i="69" s="1"/>
  <c r="G172" i="68"/>
  <c r="G194" i="68" s="1"/>
  <c r="G172" i="75"/>
  <c r="G194" i="75" s="1"/>
  <c r="G172" i="70"/>
  <c r="G194" i="70" s="1"/>
  <c r="G172" i="67"/>
  <c r="G194" i="67" s="1"/>
  <c r="G172" i="71"/>
  <c r="G194" i="71" s="1"/>
  <c r="R147" i="68"/>
  <c r="AP147" i="75"/>
  <c r="Z147" i="68"/>
  <c r="AZ147" i="73"/>
  <c r="E147" i="88"/>
  <c r="G147" i="73"/>
  <c r="AC147" i="75"/>
  <c r="BA147" i="69"/>
  <c r="AF147" i="69"/>
  <c r="F147" i="72"/>
  <c r="L147" i="72"/>
  <c r="V147" i="73"/>
  <c r="AA147" i="75"/>
  <c r="AP147" i="73"/>
  <c r="Q147" i="73"/>
  <c r="AY147" i="67"/>
  <c r="AU147" i="70"/>
  <c r="J147" i="75"/>
  <c r="AP147" i="69"/>
  <c r="AE147" i="68"/>
  <c r="AR147" i="75"/>
  <c r="AR143" i="75"/>
  <c r="AR193" i="75" s="1"/>
  <c r="AR143" i="72"/>
  <c r="AR193" i="72" s="1"/>
  <c r="AR143" i="73"/>
  <c r="AR193" i="73" s="1"/>
  <c r="AR143" i="70"/>
  <c r="AR193" i="70" s="1"/>
  <c r="AR143" i="63"/>
  <c r="AR193" i="63" s="1"/>
  <c r="AR193" i="71"/>
  <c r="AR143" i="69"/>
  <c r="AR193" i="69" s="1"/>
  <c r="AR143" i="68"/>
  <c r="AR193" i="68" s="1"/>
  <c r="AR143" i="88"/>
  <c r="AR193" i="88" s="1"/>
  <c r="Q176" i="67"/>
  <c r="Q195" i="67" s="1"/>
  <c r="Q176" i="63"/>
  <c r="Q195" i="63" s="1"/>
  <c r="Q176" i="75"/>
  <c r="Q176" i="71"/>
  <c r="Q176" i="72"/>
  <c r="Q176" i="69"/>
  <c r="Q176" i="88"/>
  <c r="Q195" i="88" s="1"/>
  <c r="Q176" i="73"/>
  <c r="Q176" i="70"/>
  <c r="O172" i="88"/>
  <c r="O194" i="88" s="1"/>
  <c r="O172" i="73"/>
  <c r="O194" i="73" s="1"/>
  <c r="O172" i="70"/>
  <c r="O194" i="70" s="1"/>
  <c r="O172" i="75"/>
  <c r="O194" i="75" s="1"/>
  <c r="O172" i="69"/>
  <c r="O194" i="69" s="1"/>
  <c r="O172" i="68"/>
  <c r="O194" i="68" s="1"/>
  <c r="O172" i="63"/>
  <c r="O194" i="63" s="1"/>
  <c r="O172" i="72"/>
  <c r="O194" i="72" s="1"/>
  <c r="O172" i="67"/>
  <c r="O194" i="67" s="1"/>
  <c r="AB147" i="70"/>
  <c r="AY147" i="69"/>
  <c r="BA147" i="75"/>
  <c r="H147" i="63"/>
  <c r="AC147" i="68"/>
  <c r="AV147" i="69"/>
  <c r="AZ143" i="73"/>
  <c r="AZ193" i="73" s="1"/>
  <c r="AZ143" i="72"/>
  <c r="AZ193" i="72" s="1"/>
  <c r="AZ143" i="70"/>
  <c r="AZ193" i="70" s="1"/>
  <c r="AZ143" i="88"/>
  <c r="AZ193" i="88" s="1"/>
  <c r="AZ143" i="68"/>
  <c r="AZ193" i="68" s="1"/>
  <c r="AZ143" i="75"/>
  <c r="AZ193" i="75" s="1"/>
  <c r="AZ143" i="63"/>
  <c r="AZ193" i="63" s="1"/>
  <c r="AZ143" i="69"/>
  <c r="AZ193" i="69" s="1"/>
  <c r="AZ200" i="69" s="1"/>
  <c r="AZ193" i="71"/>
  <c r="S143" i="73"/>
  <c r="S193" i="73" s="1"/>
  <c r="S143" i="88"/>
  <c r="S193" i="88" s="1"/>
  <c r="S143" i="75"/>
  <c r="S193" i="75" s="1"/>
  <c r="S143" i="69"/>
  <c r="S193" i="69" s="1"/>
  <c r="S143" i="70"/>
  <c r="S193" i="70" s="1"/>
  <c r="S200" i="70" s="1"/>
  <c r="S143" i="68"/>
  <c r="S193" i="68" s="1"/>
  <c r="S143" i="72"/>
  <c r="S193" i="72" s="1"/>
  <c r="S143" i="63"/>
  <c r="S193" i="63" s="1"/>
  <c r="S193" i="71"/>
  <c r="AF176" i="69"/>
  <c r="AF176" i="71"/>
  <c r="AF176" i="67"/>
  <c r="AF195" i="67" s="1"/>
  <c r="AF176" i="63"/>
  <c r="AF195" i="63" s="1"/>
  <c r="AF176" i="70"/>
  <c r="AF176" i="75"/>
  <c r="AF176" i="73"/>
  <c r="AF176" i="88"/>
  <c r="AF195" i="88" s="1"/>
  <c r="AF176" i="72"/>
  <c r="L143" i="69"/>
  <c r="L193" i="69" s="1"/>
  <c r="L176" i="68"/>
  <c r="L195" i="68" s="1"/>
  <c r="Y143" i="68"/>
  <c r="Y193" i="68" s="1"/>
  <c r="Y143" i="69"/>
  <c r="Y193" i="69" s="1"/>
  <c r="Y143" i="72"/>
  <c r="Y193" i="72" s="1"/>
  <c r="Y143" i="75"/>
  <c r="Y193" i="75" s="1"/>
  <c r="Y143" i="73"/>
  <c r="Y193" i="73" s="1"/>
  <c r="Y143" i="70"/>
  <c r="Y193" i="70" s="1"/>
  <c r="Y193" i="71"/>
  <c r="Y143" i="63"/>
  <c r="Y193" i="63" s="1"/>
  <c r="Y143" i="88"/>
  <c r="Y193" i="88" s="1"/>
  <c r="Y143" i="67"/>
  <c r="Y193" i="67" s="1"/>
  <c r="AW143" i="69"/>
  <c r="AW193" i="69" s="1"/>
  <c r="AW143" i="68"/>
  <c r="AW193" i="68" s="1"/>
  <c r="AW143" i="63"/>
  <c r="AW193" i="63" s="1"/>
  <c r="AW143" i="70"/>
  <c r="AW193" i="70" s="1"/>
  <c r="AW143" i="72"/>
  <c r="AW193" i="72" s="1"/>
  <c r="AW193" i="71"/>
  <c r="AW143" i="88"/>
  <c r="AW193" i="88" s="1"/>
  <c r="AW143" i="75"/>
  <c r="AW193" i="75" s="1"/>
  <c r="AW143" i="73"/>
  <c r="AW193" i="73" s="1"/>
  <c r="AW143" i="67"/>
  <c r="AW193" i="67" s="1"/>
  <c r="T143" i="63"/>
  <c r="T193" i="63" s="1"/>
  <c r="T143" i="72"/>
  <c r="T193" i="72" s="1"/>
  <c r="T143" i="69"/>
  <c r="T193" i="69" s="1"/>
  <c r="T143" i="68"/>
  <c r="T193" i="68" s="1"/>
  <c r="T193" i="71"/>
  <c r="T143" i="88"/>
  <c r="T193" i="88" s="1"/>
  <c r="T143" i="75"/>
  <c r="T193" i="75" s="1"/>
  <c r="T143" i="70"/>
  <c r="T193" i="70" s="1"/>
  <c r="T143" i="73"/>
  <c r="T193" i="73" s="1"/>
  <c r="AA147" i="63"/>
  <c r="AW147" i="69"/>
  <c r="AH147" i="67"/>
  <c r="AX147" i="73"/>
  <c r="AG147" i="63"/>
  <c r="AW147" i="67"/>
  <c r="AP147" i="68"/>
  <c r="Z147" i="75"/>
  <c r="AP147" i="72"/>
  <c r="P147" i="69"/>
  <c r="F147" i="69"/>
  <c r="N147" i="72"/>
  <c r="AZ147" i="75"/>
  <c r="R147" i="73"/>
  <c r="Q147" i="68"/>
  <c r="AT147" i="72"/>
  <c r="AD147" i="73"/>
  <c r="AP147" i="63"/>
  <c r="AG147" i="73"/>
  <c r="AA147" i="68"/>
  <c r="O147" i="67"/>
  <c r="F147" i="75"/>
  <c r="AX147" i="63"/>
  <c r="BA147" i="88"/>
  <c r="AT147" i="67"/>
  <c r="G147" i="88"/>
  <c r="P147" i="70"/>
  <c r="W147" i="88"/>
  <c r="AN147" i="73"/>
  <c r="AK147" i="73"/>
  <c r="AM147" i="69"/>
  <c r="Y147" i="72"/>
  <c r="W147" i="69"/>
  <c r="AA147" i="67"/>
  <c r="T147" i="68"/>
  <c r="G147" i="69"/>
  <c r="AX147" i="75"/>
  <c r="Y147" i="69"/>
  <c r="AV147" i="70"/>
  <c r="AH147" i="69"/>
  <c r="AJ147" i="70"/>
  <c r="AN147" i="72"/>
  <c r="AK147" i="75"/>
  <c r="AL147" i="70"/>
  <c r="AF147" i="73"/>
  <c r="P147" i="75"/>
  <c r="AU147" i="72"/>
  <c r="AN147" i="67"/>
  <c r="AT147" i="68"/>
  <c r="T147" i="70"/>
  <c r="AC147" i="63"/>
  <c r="AS147" i="88"/>
  <c r="AI147" i="63"/>
  <c r="X147" i="75"/>
  <c r="S147" i="68"/>
  <c r="M147" i="72"/>
  <c r="V147" i="88"/>
  <c r="AE147" i="72"/>
  <c r="I147" i="67"/>
  <c r="AS147" i="67"/>
  <c r="V147" i="69"/>
  <c r="L147" i="70"/>
  <c r="M147" i="73"/>
  <c r="AL147" i="63"/>
  <c r="AB147" i="75"/>
  <c r="S147" i="72"/>
  <c r="BA147" i="73"/>
  <c r="AB147" i="73"/>
  <c r="AF147" i="70"/>
  <c r="L147" i="73"/>
  <c r="E147" i="68"/>
  <c r="AX147" i="88"/>
  <c r="AT147" i="63"/>
  <c r="AL147" i="88"/>
  <c r="AR147" i="67"/>
  <c r="M147" i="68"/>
  <c r="AT147" i="70"/>
  <c r="AK147" i="70"/>
  <c r="S147" i="63"/>
  <c r="AG147" i="72"/>
  <c r="G147" i="63"/>
  <c r="AR147" i="88"/>
  <c r="Z147" i="67"/>
  <c r="O147" i="63"/>
  <c r="AY147" i="72"/>
  <c r="AJ147" i="72"/>
  <c r="K147" i="69"/>
  <c r="AR147" i="68"/>
  <c r="AU147" i="63"/>
  <c r="X147" i="63"/>
  <c r="O147" i="75"/>
  <c r="AB147" i="69"/>
  <c r="AO147" i="72"/>
  <c r="AV147" i="72"/>
  <c r="G147" i="67"/>
  <c r="AR147" i="69"/>
  <c r="V147" i="63"/>
  <c r="AX147" i="72"/>
  <c r="AE147" i="88"/>
  <c r="AQ147" i="63"/>
  <c r="AL147" i="69"/>
  <c r="AG147" i="75"/>
  <c r="P147" i="67"/>
  <c r="P147" i="63"/>
  <c r="AI147" i="68"/>
  <c r="AD147" i="75"/>
  <c r="X147" i="73"/>
  <c r="AX147" i="70"/>
  <c r="Y147" i="73"/>
  <c r="Y147" i="63"/>
  <c r="M147" i="75"/>
  <c r="Z196" i="71"/>
  <c r="AT147" i="69"/>
  <c r="O147" i="73"/>
  <c r="N147" i="67"/>
  <c r="R147" i="70"/>
  <c r="AQ147" i="70"/>
  <c r="Q147" i="69"/>
  <c r="AF147" i="75"/>
  <c r="T147" i="75"/>
  <c r="AS147" i="72"/>
  <c r="AN147" i="68"/>
  <c r="X147" i="69"/>
  <c r="AF147" i="67"/>
  <c r="AK147" i="72"/>
  <c r="E147" i="71"/>
  <c r="AV147" i="88"/>
  <c r="AE147" i="63"/>
  <c r="V147" i="68"/>
  <c r="V147" i="75"/>
  <c r="Y147" i="67"/>
  <c r="AC147" i="70"/>
  <c r="O147" i="68"/>
  <c r="AG147" i="69"/>
  <c r="BB147" i="75"/>
  <c r="M147" i="69"/>
  <c r="AM147" i="68"/>
  <c r="AQ147" i="72"/>
  <c r="I147" i="73"/>
  <c r="J147" i="73"/>
  <c r="W147" i="70"/>
  <c r="AR147" i="63"/>
  <c r="AW147" i="68"/>
  <c r="I147" i="70"/>
  <c r="AN147" i="75"/>
  <c r="AG147" i="88"/>
  <c r="AR147" i="70"/>
  <c r="F147" i="67"/>
  <c r="AO147" i="75"/>
  <c r="Q147" i="72"/>
  <c r="AU147" i="68"/>
  <c r="I147" i="72"/>
  <c r="AP147" i="67"/>
  <c r="O147" i="70"/>
  <c r="U147" i="72"/>
  <c r="AE147" i="75"/>
  <c r="AA147" i="73"/>
  <c r="AN147" i="88"/>
  <c r="H147" i="68"/>
  <c r="AC147" i="72"/>
  <c r="AZ147" i="68"/>
  <c r="AY147" i="68"/>
  <c r="U147" i="88"/>
  <c r="BA147" i="72"/>
  <c r="AQ147" i="69"/>
  <c r="E147" i="73"/>
  <c r="F147" i="88"/>
  <c r="AP147" i="70"/>
  <c r="AN147" i="69"/>
  <c r="AM147" i="63"/>
  <c r="S147" i="69"/>
  <c r="L147" i="69"/>
  <c r="Z147" i="72"/>
  <c r="R147" i="63"/>
  <c r="F147" i="68"/>
  <c r="T147" i="72"/>
  <c r="J147" i="63"/>
  <c r="L147" i="63"/>
  <c r="J147" i="72"/>
  <c r="AK147" i="63"/>
  <c r="U147" i="70"/>
  <c r="AB147" i="67"/>
  <c r="AY147" i="88"/>
  <c r="AR147" i="72"/>
  <c r="AC147" i="69"/>
  <c r="BA147" i="70"/>
  <c r="AY147" i="75"/>
  <c r="W147" i="67"/>
  <c r="AA147" i="70"/>
  <c r="AC147" i="73"/>
  <c r="Y147" i="68"/>
  <c r="F147" i="73"/>
  <c r="J147" i="70"/>
  <c r="J147" i="68"/>
  <c r="AU147" i="67"/>
  <c r="AF147" i="68"/>
  <c r="U147" i="67"/>
  <c r="AI147" i="67"/>
  <c r="M147" i="70"/>
  <c r="AI147" i="73"/>
  <c r="AS147" i="73"/>
  <c r="AX147" i="67"/>
  <c r="K147" i="63"/>
  <c r="AD147" i="88"/>
  <c r="Z147" i="73"/>
  <c r="AU147" i="69"/>
  <c r="AJ147" i="75"/>
  <c r="E147" i="63"/>
  <c r="AG147" i="70"/>
  <c r="H147" i="69"/>
  <c r="AD147" i="63"/>
  <c r="K147" i="73"/>
  <c r="AE147" i="69"/>
  <c r="BB147" i="63"/>
  <c r="K147" i="68"/>
  <c r="G147" i="72"/>
  <c r="AB147" i="72"/>
  <c r="S147" i="75"/>
  <c r="G147" i="75"/>
  <c r="H147" i="67"/>
  <c r="L147" i="68"/>
  <c r="AH147" i="73"/>
  <c r="S147" i="88"/>
  <c r="AC147" i="88"/>
  <c r="AG147" i="67"/>
  <c r="AO147" i="69"/>
  <c r="BA147" i="63"/>
  <c r="X147" i="88"/>
  <c r="AH147" i="75"/>
  <c r="Y147" i="88"/>
  <c r="AH147" i="63"/>
  <c r="BB147" i="72"/>
  <c r="I147" i="69"/>
  <c r="U147" i="63"/>
  <c r="AH147" i="72"/>
  <c r="AF147" i="72"/>
  <c r="AF147" i="88"/>
  <c r="N147" i="63"/>
  <c r="AJ147" i="68"/>
  <c r="X147" i="70"/>
  <c r="V147" i="70"/>
  <c r="L147" i="88"/>
  <c r="AZ147" i="72"/>
  <c r="AB147" i="68"/>
  <c r="AQ147" i="88"/>
  <c r="R147" i="69"/>
  <c r="AA147" i="88"/>
  <c r="M147" i="67"/>
  <c r="E147" i="70"/>
  <c r="AW147" i="88"/>
  <c r="AQ147" i="75"/>
  <c r="AJ147" i="63"/>
  <c r="AW147" i="75"/>
  <c r="AJ147" i="69"/>
  <c r="AV147" i="63"/>
  <c r="AS147" i="70"/>
  <c r="O147" i="72"/>
  <c r="AJ147" i="73"/>
  <c r="G147" i="70"/>
  <c r="AU147" i="73"/>
  <c r="AM147" i="73"/>
  <c r="U147" i="73"/>
  <c r="AM147" i="88"/>
  <c r="AS147" i="75"/>
  <c r="BA147" i="67"/>
  <c r="Z147" i="70"/>
  <c r="I147" i="75"/>
  <c r="I147" i="68"/>
  <c r="AR147" i="73"/>
  <c r="R147" i="88"/>
  <c r="AD147" i="67"/>
  <c r="N147" i="75"/>
  <c r="N147" i="69"/>
  <c r="AV147" i="68"/>
  <c r="H147" i="72"/>
  <c r="L147" i="67"/>
  <c r="AP147" i="88"/>
  <c r="P147" i="88"/>
  <c r="AO147" i="67"/>
  <c r="Y147" i="75"/>
  <c r="E147" i="75"/>
  <c r="AK147" i="69"/>
  <c r="Y147" i="70"/>
  <c r="E147" i="67"/>
  <c r="AS147" i="63"/>
  <c r="K147" i="70"/>
  <c r="X147" i="72"/>
  <c r="P147" i="68"/>
  <c r="AM147" i="75"/>
  <c r="AV147" i="73"/>
  <c r="S147" i="67"/>
  <c r="O147" i="69"/>
  <c r="W147" i="73"/>
  <c r="W147" i="72"/>
  <c r="AI147" i="72"/>
  <c r="I147" i="88"/>
  <c r="BB147" i="67"/>
  <c r="AC147" i="67"/>
  <c r="BB147" i="88"/>
  <c r="AQ147" i="67"/>
  <c r="AH147" i="88"/>
  <c r="AB147" i="63"/>
  <c r="AN176" i="71"/>
  <c r="AN176" i="73"/>
  <c r="AN176" i="67"/>
  <c r="AN195" i="67" s="1"/>
  <c r="AN176" i="70"/>
  <c r="AN176" i="75"/>
  <c r="AN176" i="63"/>
  <c r="AN195" i="63" s="1"/>
  <c r="AN202" i="63" s="1"/>
  <c r="AN176" i="69"/>
  <c r="AN176" i="72"/>
  <c r="AN176" i="88"/>
  <c r="AN195" i="88" s="1"/>
  <c r="H176" i="63"/>
  <c r="H195" i="63" s="1"/>
  <c r="H176" i="75"/>
  <c r="H176" i="69"/>
  <c r="H176" i="67"/>
  <c r="H195" i="67" s="1"/>
  <c r="AA193" i="71"/>
  <c r="AA143" i="68"/>
  <c r="AA193" i="68" s="1"/>
  <c r="AA143" i="75"/>
  <c r="AA193" i="75" s="1"/>
  <c r="AA143" i="72"/>
  <c r="AA193" i="72" s="1"/>
  <c r="AA143" i="88"/>
  <c r="AA193" i="88" s="1"/>
  <c r="AA143" i="63"/>
  <c r="AA193" i="63" s="1"/>
  <c r="AA143" i="69"/>
  <c r="AA193" i="69" s="1"/>
  <c r="AA143" i="70"/>
  <c r="AA193" i="70" s="1"/>
  <c r="AA143" i="73"/>
  <c r="AA193" i="73" s="1"/>
  <c r="L143" i="72"/>
  <c r="L193" i="72" s="1"/>
  <c r="L143" i="63"/>
  <c r="L193" i="63" s="1"/>
  <c r="L143" i="70"/>
  <c r="L193" i="70" s="1"/>
  <c r="L143" i="68"/>
  <c r="L193" i="68" s="1"/>
  <c r="L143" i="88"/>
  <c r="L193" i="88" s="1"/>
  <c r="L143" i="75"/>
  <c r="L193" i="75" s="1"/>
  <c r="AK176" i="88"/>
  <c r="AK195" i="88" s="1"/>
  <c r="AK176" i="73"/>
  <c r="AK176" i="63"/>
  <c r="AK195" i="63" s="1"/>
  <c r="AK176" i="70"/>
  <c r="AK176" i="69"/>
  <c r="AK176" i="67"/>
  <c r="AK195" i="67" s="1"/>
  <c r="AK176" i="71"/>
  <c r="AK176" i="75"/>
  <c r="AK176" i="72"/>
  <c r="AX176" i="88"/>
  <c r="AX195" i="88" s="1"/>
  <c r="AX176" i="69"/>
  <c r="AX176" i="70"/>
  <c r="AX176" i="73"/>
  <c r="AX176" i="72"/>
  <c r="AX176" i="75"/>
  <c r="AX176" i="67"/>
  <c r="AX195" i="67" s="1"/>
  <c r="AX176" i="63"/>
  <c r="AX195" i="63" s="1"/>
  <c r="AX176" i="71"/>
  <c r="AE147" i="67"/>
  <c r="AD147" i="68"/>
  <c r="K147" i="72"/>
  <c r="E147" i="69"/>
  <c r="Z147" i="69"/>
  <c r="AO147" i="68"/>
  <c r="AO147" i="73"/>
  <c r="BB147" i="73"/>
  <c r="W147" i="75"/>
  <c r="AZ147" i="67"/>
  <c r="BB147" i="70"/>
  <c r="H147" i="88"/>
  <c r="BB147" i="68"/>
  <c r="AW147" i="72"/>
  <c r="AK147" i="88"/>
  <c r="AL147" i="67"/>
  <c r="R147" i="67"/>
  <c r="M147" i="63"/>
  <c r="AA147" i="72"/>
  <c r="AU176" i="69"/>
  <c r="AU176" i="88"/>
  <c r="AU195" i="88" s="1"/>
  <c r="AU176" i="75"/>
  <c r="AU176" i="71"/>
  <c r="AU176" i="70"/>
  <c r="AU176" i="63"/>
  <c r="AU195" i="63" s="1"/>
  <c r="AU176" i="67"/>
  <c r="AU195" i="67" s="1"/>
  <c r="AU176" i="73"/>
  <c r="AU176" i="72"/>
  <c r="L176" i="73"/>
  <c r="H176" i="68"/>
  <c r="H195" i="68" s="1"/>
  <c r="F143" i="70"/>
  <c r="F193" i="70" s="1"/>
  <c r="F143" i="75"/>
  <c r="F193" i="75" s="1"/>
  <c r="F143" i="72"/>
  <c r="F193" i="72" s="1"/>
  <c r="F143" i="63"/>
  <c r="F193" i="63" s="1"/>
  <c r="F193" i="71"/>
  <c r="F143" i="88"/>
  <c r="F193" i="88" s="1"/>
  <c r="F143" i="69"/>
  <c r="F193" i="69" s="1"/>
  <c r="F143" i="68"/>
  <c r="F193" i="68" s="1"/>
  <c r="H176" i="88"/>
  <c r="H195" i="88" s="1"/>
  <c r="F143" i="67"/>
  <c r="F193" i="67" s="1"/>
  <c r="AE176" i="63"/>
  <c r="AE195" i="63" s="1"/>
  <c r="AE176" i="75"/>
  <c r="AE176" i="72"/>
  <c r="AE176" i="88"/>
  <c r="AE195" i="88" s="1"/>
  <c r="AE176" i="71"/>
  <c r="AE176" i="69"/>
  <c r="AE176" i="73"/>
  <c r="AE176" i="67"/>
  <c r="AE195" i="67" s="1"/>
  <c r="AE176" i="70"/>
  <c r="H176" i="73"/>
  <c r="G172" i="63"/>
  <c r="G194" i="63" s="1"/>
  <c r="I172" i="70"/>
  <c r="I194" i="70" s="1"/>
  <c r="Q147" i="70"/>
  <c r="AM147" i="72"/>
  <c r="U147" i="69"/>
  <c r="AT147" i="75"/>
  <c r="R147" i="72"/>
  <c r="AL147" i="73"/>
  <c r="T147" i="73"/>
  <c r="AO147" i="63"/>
  <c r="U147" i="68"/>
  <c r="P147" i="73"/>
  <c r="AA147" i="69"/>
  <c r="AZ147" i="63"/>
  <c r="J147" i="69"/>
  <c r="P147" i="72"/>
  <c r="AS147" i="69"/>
  <c r="I147" i="63"/>
  <c r="T147" i="63"/>
  <c r="AL147" i="75"/>
  <c r="E147" i="72"/>
  <c r="AV147" i="75"/>
  <c r="V147" i="67"/>
  <c r="L176" i="69"/>
  <c r="L176" i="71"/>
  <c r="L176" i="75"/>
  <c r="L176" i="88"/>
  <c r="L195" i="88" s="1"/>
  <c r="L176" i="67"/>
  <c r="L195" i="67" s="1"/>
  <c r="L176" i="70"/>
  <c r="L176" i="72"/>
  <c r="N172" i="72"/>
  <c r="N194" i="72" s="1"/>
  <c r="N172" i="73"/>
  <c r="N194" i="73" s="1"/>
  <c r="N172" i="63"/>
  <c r="N194" i="63" s="1"/>
  <c r="N172" i="88"/>
  <c r="N194" i="88" s="1"/>
  <c r="N172" i="71"/>
  <c r="N194" i="71" s="1"/>
  <c r="N172" i="67"/>
  <c r="N194" i="67" s="1"/>
  <c r="N172" i="69"/>
  <c r="N194" i="69" s="1"/>
  <c r="N172" i="75"/>
  <c r="N194" i="75" s="1"/>
  <c r="N172" i="68"/>
  <c r="N194" i="68" s="1"/>
  <c r="H176" i="71"/>
  <c r="AQ143" i="88"/>
  <c r="AQ193" i="88" s="1"/>
  <c r="AQ143" i="63"/>
  <c r="AQ193" i="63" s="1"/>
  <c r="AQ143" i="72"/>
  <c r="AQ193" i="72" s="1"/>
  <c r="AQ143" i="75"/>
  <c r="AQ193" i="75" s="1"/>
  <c r="AQ143" i="73"/>
  <c r="AQ193" i="73" s="1"/>
  <c r="AQ143" i="69"/>
  <c r="AQ193" i="69" s="1"/>
  <c r="AQ143" i="68"/>
  <c r="AQ193" i="68" s="1"/>
  <c r="AQ143" i="70"/>
  <c r="AQ193" i="70" s="1"/>
  <c r="AQ193" i="71"/>
  <c r="Y176" i="68"/>
  <c r="Y195" i="68" s="1"/>
  <c r="AH176" i="68"/>
  <c r="AH195" i="68" s="1"/>
  <c r="AZ147" i="70"/>
  <c r="AW147" i="70"/>
  <c r="AD147" i="72"/>
  <c r="S147" i="73"/>
  <c r="K147" i="88"/>
  <c r="X147" i="67"/>
  <c r="T147" i="88"/>
  <c r="T196" i="88" s="1"/>
  <c r="AE147" i="73"/>
  <c r="AD147" i="69"/>
  <c r="Q147" i="63"/>
  <c r="AK147" i="67"/>
  <c r="G147" i="68"/>
  <c r="AL147" i="68"/>
  <c r="N147" i="88"/>
  <c r="AW147" i="63"/>
  <c r="AQ147" i="73"/>
  <c r="Q147" i="67"/>
  <c r="AX147" i="69"/>
  <c r="H147" i="75"/>
  <c r="Q147" i="88"/>
  <c r="AD147" i="70"/>
  <c r="AY147" i="63"/>
  <c r="O147" i="88"/>
  <c r="E176" i="68"/>
  <c r="E195" i="68" s="1"/>
  <c r="Z176" i="88"/>
  <c r="Z195" i="88" s="1"/>
  <c r="Z176" i="71"/>
  <c r="Z176" i="73"/>
  <c r="Z176" i="70"/>
  <c r="Z176" i="72"/>
  <c r="Z176" i="63"/>
  <c r="Z195" i="63" s="1"/>
  <c r="Z176" i="69"/>
  <c r="Z176" i="67"/>
  <c r="Z195" i="67" s="1"/>
  <c r="Z176" i="75"/>
  <c r="AU143" i="72"/>
  <c r="AU193" i="72" s="1"/>
  <c r="AU143" i="68"/>
  <c r="AU193" i="68" s="1"/>
  <c r="AU143" i="73"/>
  <c r="AU193" i="73" s="1"/>
  <c r="AU143" i="63"/>
  <c r="AU193" i="63" s="1"/>
  <c r="AU193" i="71"/>
  <c r="AU143" i="69"/>
  <c r="AU193" i="69" s="1"/>
  <c r="AU143" i="88"/>
  <c r="AU193" i="88" s="1"/>
  <c r="AU143" i="75"/>
  <c r="AU193" i="75" s="1"/>
  <c r="AU143" i="70"/>
  <c r="AU193" i="70" s="1"/>
  <c r="AU143" i="67"/>
  <c r="AU193" i="67" s="1"/>
  <c r="E143" i="68"/>
  <c r="E193" i="68" s="1"/>
  <c r="E143" i="70"/>
  <c r="E193" i="70" s="1"/>
  <c r="E143" i="88"/>
  <c r="E193" i="88" s="1"/>
  <c r="E143" i="75"/>
  <c r="E193" i="75" s="1"/>
  <c r="E143" i="69"/>
  <c r="E193" i="69" s="1"/>
  <c r="E143" i="73"/>
  <c r="E193" i="73" s="1"/>
  <c r="E143" i="71"/>
  <c r="E193" i="71" s="1"/>
  <c r="E143" i="72"/>
  <c r="E193" i="72" s="1"/>
  <c r="E143" i="63"/>
  <c r="E193" i="63" s="1"/>
  <c r="T176" i="72"/>
  <c r="T176" i="67"/>
  <c r="T195" i="67" s="1"/>
  <c r="T176" i="63"/>
  <c r="T195" i="63" s="1"/>
  <c r="T176" i="75"/>
  <c r="T176" i="88"/>
  <c r="T195" i="88" s="1"/>
  <c r="T176" i="69"/>
  <c r="T176" i="73"/>
  <c r="T176" i="70"/>
  <c r="T176" i="71"/>
  <c r="E176" i="70"/>
  <c r="AD176" i="73"/>
  <c r="AD176" i="88"/>
  <c r="AD195" i="88" s="1"/>
  <c r="AD176" i="67"/>
  <c r="AD195" i="67" s="1"/>
  <c r="AD176" i="69"/>
  <c r="AD176" i="70"/>
  <c r="AD176" i="71"/>
  <c r="AD176" i="63"/>
  <c r="AD195" i="63" s="1"/>
  <c r="AD176" i="72"/>
  <c r="AD176" i="75"/>
  <c r="AD176" i="68"/>
  <c r="AD195" i="68" s="1"/>
  <c r="W176" i="88"/>
  <c r="W195" i="88" s="1"/>
  <c r="W176" i="63"/>
  <c r="W195" i="63" s="1"/>
  <c r="W176" i="69"/>
  <c r="W176" i="67"/>
  <c r="W195" i="67" s="1"/>
  <c r="W176" i="73"/>
  <c r="W176" i="68"/>
  <c r="W195" i="68" s="1"/>
  <c r="W176" i="71"/>
  <c r="W176" i="75"/>
  <c r="W176" i="72"/>
  <c r="AZ176" i="71"/>
  <c r="AZ176" i="67"/>
  <c r="AZ195" i="67" s="1"/>
  <c r="AZ176" i="73"/>
  <c r="AZ176" i="88"/>
  <c r="AZ195" i="88" s="1"/>
  <c r="AZ176" i="63"/>
  <c r="AZ195" i="63" s="1"/>
  <c r="AZ176" i="72"/>
  <c r="AZ176" i="69"/>
  <c r="AZ176" i="75"/>
  <c r="AZ176" i="70"/>
  <c r="AG143" i="69"/>
  <c r="AG193" i="69" s="1"/>
  <c r="AG143" i="72"/>
  <c r="AG193" i="72" s="1"/>
  <c r="AG143" i="68"/>
  <c r="AG193" i="68" s="1"/>
  <c r="AG143" i="73"/>
  <c r="AG193" i="73" s="1"/>
  <c r="AG143" i="63"/>
  <c r="AG193" i="63" s="1"/>
  <c r="AG193" i="71"/>
  <c r="AG143" i="88"/>
  <c r="AG193" i="88" s="1"/>
  <c r="AG143" i="70"/>
  <c r="AG193" i="70" s="1"/>
  <c r="AG143" i="75"/>
  <c r="AG193" i="75" s="1"/>
  <c r="E176" i="73"/>
  <c r="M172" i="73"/>
  <c r="M194" i="73" s="1"/>
  <c r="M172" i="68"/>
  <c r="M194" i="68" s="1"/>
  <c r="M172" i="72"/>
  <c r="M194" i="72" s="1"/>
  <c r="M172" i="75"/>
  <c r="M194" i="75" s="1"/>
  <c r="M172" i="71"/>
  <c r="M194" i="71" s="1"/>
  <c r="M172" i="70"/>
  <c r="M194" i="70" s="1"/>
  <c r="M172" i="67"/>
  <c r="M194" i="67" s="1"/>
  <c r="M172" i="69"/>
  <c r="M194" i="69" s="1"/>
  <c r="M172" i="88"/>
  <c r="M194" i="88" s="1"/>
  <c r="M176" i="67"/>
  <c r="M195" i="67" s="1"/>
  <c r="M176" i="73"/>
  <c r="M176" i="72"/>
  <c r="M176" i="69"/>
  <c r="M176" i="63"/>
  <c r="M195" i="63" s="1"/>
  <c r="M176" i="68"/>
  <c r="M195" i="68" s="1"/>
  <c r="M176" i="75"/>
  <c r="M176" i="88"/>
  <c r="M195" i="88" s="1"/>
  <c r="M176" i="71"/>
  <c r="AY176" i="72"/>
  <c r="AY176" i="88"/>
  <c r="AY195" i="88" s="1"/>
  <c r="AY176" i="71"/>
  <c r="AY176" i="70"/>
  <c r="AY176" i="75"/>
  <c r="AY176" i="67"/>
  <c r="AY195" i="67" s="1"/>
  <c r="AY176" i="63"/>
  <c r="AY195" i="63" s="1"/>
  <c r="AY176" i="73"/>
  <c r="AY176" i="69"/>
  <c r="AP143" i="88"/>
  <c r="AP193" i="88" s="1"/>
  <c r="AP143" i="72"/>
  <c r="AP193" i="72" s="1"/>
  <c r="AP143" i="63"/>
  <c r="AP193" i="63" s="1"/>
  <c r="AP143" i="68"/>
  <c r="AP193" i="68" s="1"/>
  <c r="AP193" i="71"/>
  <c r="AP143" i="69"/>
  <c r="AP193" i="69" s="1"/>
  <c r="AP143" i="70"/>
  <c r="AP193" i="70" s="1"/>
  <c r="AP143" i="73"/>
  <c r="AP193" i="73" s="1"/>
  <c r="AP143" i="75"/>
  <c r="AP193" i="75" s="1"/>
  <c r="AP143" i="67"/>
  <c r="AP193" i="67" s="1"/>
  <c r="AJ193" i="71"/>
  <c r="AJ143" i="73"/>
  <c r="AJ193" i="73" s="1"/>
  <c r="AJ143" i="70"/>
  <c r="AJ193" i="70" s="1"/>
  <c r="AJ143" i="75"/>
  <c r="AJ193" i="75" s="1"/>
  <c r="AJ143" i="72"/>
  <c r="AJ193" i="72" s="1"/>
  <c r="AJ143" i="63"/>
  <c r="AJ193" i="63" s="1"/>
  <c r="AJ143" i="69"/>
  <c r="AJ193" i="69" s="1"/>
  <c r="AJ143" i="68"/>
  <c r="AJ193" i="68" s="1"/>
  <c r="AJ143" i="88"/>
  <c r="AJ193" i="88" s="1"/>
  <c r="P143" i="70"/>
  <c r="P193" i="70" s="1"/>
  <c r="P143" i="68"/>
  <c r="P193" i="68" s="1"/>
  <c r="P143" i="72"/>
  <c r="P193" i="72" s="1"/>
  <c r="P193" i="71"/>
  <c r="P143" i="88"/>
  <c r="P193" i="88" s="1"/>
  <c r="P143" i="73"/>
  <c r="P193" i="73" s="1"/>
  <c r="P143" i="63"/>
  <c r="P193" i="63" s="1"/>
  <c r="P143" i="69"/>
  <c r="P193" i="69" s="1"/>
  <c r="P143" i="75"/>
  <c r="P193" i="75" s="1"/>
  <c r="E176" i="88"/>
  <c r="E195" i="88" s="1"/>
  <c r="E176" i="63"/>
  <c r="E195" i="63" s="1"/>
  <c r="AJ176" i="63"/>
  <c r="AJ195" i="63" s="1"/>
  <c r="AJ176" i="72"/>
  <c r="AJ176" i="73"/>
  <c r="AJ176" i="67"/>
  <c r="AJ195" i="67" s="1"/>
  <c r="AJ176" i="69"/>
  <c r="AJ176" i="70"/>
  <c r="AJ176" i="71"/>
  <c r="AJ176" i="88"/>
  <c r="AJ195" i="88" s="1"/>
  <c r="AJ176" i="75"/>
  <c r="R172" i="69"/>
  <c r="R194" i="69" s="1"/>
  <c r="R172" i="73"/>
  <c r="R194" i="73" s="1"/>
  <c r="R172" i="71"/>
  <c r="R194" i="71" s="1"/>
  <c r="R172" i="70"/>
  <c r="R194" i="70" s="1"/>
  <c r="R172" i="67"/>
  <c r="R194" i="67" s="1"/>
  <c r="R172" i="75"/>
  <c r="R194" i="75" s="1"/>
  <c r="R172" i="88"/>
  <c r="R194" i="88" s="1"/>
  <c r="R172" i="72"/>
  <c r="R194" i="72" s="1"/>
  <c r="R172" i="68"/>
  <c r="R194" i="68" s="1"/>
  <c r="R172" i="63"/>
  <c r="R194" i="63" s="1"/>
  <c r="M172" i="63"/>
  <c r="M194" i="63" s="1"/>
  <c r="K172" i="72"/>
  <c r="K194" i="72" s="1"/>
  <c r="AB213" i="88"/>
  <c r="AO176" i="72"/>
  <c r="AO176" i="67"/>
  <c r="AO195" i="67" s="1"/>
  <c r="AO176" i="70"/>
  <c r="AO176" i="69"/>
  <c r="AO176" i="73"/>
  <c r="AO176" i="63"/>
  <c r="AO195" i="63" s="1"/>
  <c r="AO176" i="88"/>
  <c r="AO195" i="88" s="1"/>
  <c r="AO176" i="75"/>
  <c r="AO176" i="71"/>
  <c r="X172" i="75"/>
  <c r="X194" i="75" s="1"/>
  <c r="X172" i="73"/>
  <c r="X194" i="73" s="1"/>
  <c r="X172" i="67"/>
  <c r="X194" i="67" s="1"/>
  <c r="X172" i="88"/>
  <c r="X194" i="88" s="1"/>
  <c r="X172" i="68"/>
  <c r="X194" i="68" s="1"/>
  <c r="X172" i="72"/>
  <c r="X194" i="72" s="1"/>
  <c r="X172" i="71"/>
  <c r="X194" i="71" s="1"/>
  <c r="X172" i="70"/>
  <c r="X194" i="70" s="1"/>
  <c r="BA143" i="68"/>
  <c r="BA193" i="68" s="1"/>
  <c r="BA143" i="73"/>
  <c r="BA193" i="73" s="1"/>
  <c r="BA143" i="63"/>
  <c r="BA193" i="63" s="1"/>
  <c r="BA143" i="69"/>
  <c r="BA193" i="69" s="1"/>
  <c r="BA143" i="70"/>
  <c r="BA193" i="70" s="1"/>
  <c r="BA143" i="72"/>
  <c r="BA193" i="72" s="1"/>
  <c r="BA143" i="75"/>
  <c r="BA193" i="75" s="1"/>
  <c r="BA193" i="71"/>
  <c r="BA143" i="88"/>
  <c r="BA193" i="88" s="1"/>
  <c r="K172" i="75"/>
  <c r="K194" i="75" s="1"/>
  <c r="K172" i="70"/>
  <c r="K194" i="70" s="1"/>
  <c r="K172" i="88"/>
  <c r="K194" i="88" s="1"/>
  <c r="K172" i="69"/>
  <c r="K194" i="69" s="1"/>
  <c r="K172" i="73"/>
  <c r="K194" i="73" s="1"/>
  <c r="K172" i="63"/>
  <c r="K194" i="63" s="1"/>
  <c r="Q172" i="72"/>
  <c r="Q194" i="72" s="1"/>
  <c r="AC172" i="68"/>
  <c r="AC194" i="68" s="1"/>
  <c r="AC172" i="88"/>
  <c r="AC194" i="88" s="1"/>
  <c r="AC172" i="73"/>
  <c r="AC194" i="73" s="1"/>
  <c r="AC172" i="67"/>
  <c r="AC194" i="67" s="1"/>
  <c r="AC172" i="63"/>
  <c r="AC194" i="63" s="1"/>
  <c r="AC172" i="69"/>
  <c r="AC194" i="69" s="1"/>
  <c r="AC172" i="71"/>
  <c r="AC194" i="71" s="1"/>
  <c r="AC172" i="75"/>
  <c r="AC194" i="75" s="1"/>
  <c r="AC172" i="70"/>
  <c r="AC194" i="70" s="1"/>
  <c r="U143" i="70"/>
  <c r="U193" i="70" s="1"/>
  <c r="U143" i="72"/>
  <c r="U193" i="72" s="1"/>
  <c r="U143" i="63"/>
  <c r="U193" i="63" s="1"/>
  <c r="U193" i="71"/>
  <c r="U143" i="75"/>
  <c r="U193" i="75" s="1"/>
  <c r="U143" i="88"/>
  <c r="U193" i="88" s="1"/>
  <c r="U143" i="68"/>
  <c r="U193" i="68" s="1"/>
  <c r="U143" i="73"/>
  <c r="U193" i="73" s="1"/>
  <c r="U143" i="69"/>
  <c r="U193" i="69" s="1"/>
  <c r="AY143" i="68"/>
  <c r="AY193" i="68" s="1"/>
  <c r="AY143" i="88"/>
  <c r="AY193" i="88" s="1"/>
  <c r="AY193" i="71"/>
  <c r="AY143" i="70"/>
  <c r="AY193" i="70" s="1"/>
  <c r="AY143" i="69"/>
  <c r="AY193" i="69" s="1"/>
  <c r="AY143" i="75"/>
  <c r="AY193" i="75" s="1"/>
  <c r="AY143" i="63"/>
  <c r="AY193" i="63" s="1"/>
  <c r="AY143" i="73"/>
  <c r="AY193" i="73" s="1"/>
  <c r="AY200" i="73" s="1"/>
  <c r="AY143" i="72"/>
  <c r="AY193" i="72" s="1"/>
  <c r="AI143" i="69"/>
  <c r="AI193" i="69" s="1"/>
  <c r="AI143" i="88"/>
  <c r="AI193" i="88" s="1"/>
  <c r="AI193" i="71"/>
  <c r="AI143" i="72"/>
  <c r="AI193" i="72" s="1"/>
  <c r="AI143" i="63"/>
  <c r="AI193" i="63" s="1"/>
  <c r="AI143" i="68"/>
  <c r="AI193" i="68" s="1"/>
  <c r="AI143" i="73"/>
  <c r="AI193" i="73" s="1"/>
  <c r="AI143" i="70"/>
  <c r="AI193" i="70" s="1"/>
  <c r="AI143" i="75"/>
  <c r="AI193" i="75" s="1"/>
  <c r="R176" i="75"/>
  <c r="R176" i="69"/>
  <c r="R176" i="73"/>
  <c r="R176" i="68"/>
  <c r="R195" i="68" s="1"/>
  <c r="R176" i="72"/>
  <c r="R176" i="63"/>
  <c r="R195" i="63" s="1"/>
  <c r="R176" i="70"/>
  <c r="R176" i="88"/>
  <c r="R195" i="88" s="1"/>
  <c r="Q172" i="71"/>
  <c r="Q194" i="71" s="1"/>
  <c r="Q172" i="68"/>
  <c r="Q194" i="68" s="1"/>
  <c r="Q172" i="75"/>
  <c r="Q194" i="75" s="1"/>
  <c r="Q172" i="70"/>
  <c r="Q194" i="70" s="1"/>
  <c r="Q172" i="63"/>
  <c r="Q194" i="63" s="1"/>
  <c r="Q172" i="88"/>
  <c r="Q194" i="88" s="1"/>
  <c r="Q172" i="69"/>
  <c r="Q194" i="69" s="1"/>
  <c r="Q172" i="73"/>
  <c r="Q194" i="73" s="1"/>
  <c r="T172" i="69"/>
  <c r="T194" i="69" s="1"/>
  <c r="T172" i="68"/>
  <c r="T194" i="68" s="1"/>
  <c r="T172" i="71"/>
  <c r="T194" i="71" s="1"/>
  <c r="T172" i="70"/>
  <c r="T194" i="70" s="1"/>
  <c r="T172" i="73"/>
  <c r="T194" i="73" s="1"/>
  <c r="T172" i="72"/>
  <c r="T194" i="72" s="1"/>
  <c r="T172" i="75"/>
  <c r="T194" i="75" s="1"/>
  <c r="T172" i="63"/>
  <c r="T194" i="63" s="1"/>
  <c r="T172" i="88"/>
  <c r="T194" i="88" s="1"/>
  <c r="O143" i="68"/>
  <c r="O193" i="68" s="1"/>
  <c r="AX213" i="88"/>
  <c r="AG215" i="88"/>
  <c r="S172" i="68"/>
  <c r="S194" i="68" s="1"/>
  <c r="S172" i="73"/>
  <c r="S194" i="73" s="1"/>
  <c r="S172" i="72"/>
  <c r="S194" i="72" s="1"/>
  <c r="S172" i="75"/>
  <c r="S194" i="75" s="1"/>
  <c r="S172" i="71"/>
  <c r="S194" i="71" s="1"/>
  <c r="S172" i="70"/>
  <c r="S194" i="70" s="1"/>
  <c r="S201" i="70" s="1"/>
  <c r="S172" i="69"/>
  <c r="S194" i="69" s="1"/>
  <c r="S172" i="63"/>
  <c r="S194" i="63" s="1"/>
  <c r="S172" i="88"/>
  <c r="S194" i="88" s="1"/>
  <c r="S172" i="67"/>
  <c r="S194" i="67" s="1"/>
  <c r="AC143" i="88"/>
  <c r="AC193" i="88" s="1"/>
  <c r="AC143" i="75"/>
  <c r="AC193" i="75" s="1"/>
  <c r="AC143" i="63"/>
  <c r="AC193" i="63" s="1"/>
  <c r="AC193" i="71"/>
  <c r="AC143" i="68"/>
  <c r="AC193" i="68" s="1"/>
  <c r="AC143" i="70"/>
  <c r="AC193" i="70" s="1"/>
  <c r="AC143" i="72"/>
  <c r="AC193" i="72" s="1"/>
  <c r="AC143" i="73"/>
  <c r="AC193" i="73" s="1"/>
  <c r="AC143" i="69"/>
  <c r="AC193" i="69" s="1"/>
  <c r="K172" i="71"/>
  <c r="K194" i="71" s="1"/>
  <c r="R176" i="71"/>
  <c r="U214" i="88"/>
  <c r="Z143" i="75"/>
  <c r="Z193" i="75" s="1"/>
  <c r="Z143" i="88"/>
  <c r="Z193" i="88" s="1"/>
  <c r="Z143" i="69"/>
  <c r="Z193" i="69" s="1"/>
  <c r="Z143" i="72"/>
  <c r="Z193" i="72" s="1"/>
  <c r="Z143" i="68"/>
  <c r="Z193" i="68" s="1"/>
  <c r="Z143" i="70"/>
  <c r="Z193" i="70" s="1"/>
  <c r="Z193" i="71"/>
  <c r="Z143" i="63"/>
  <c r="Z193" i="63" s="1"/>
  <c r="Z143" i="73"/>
  <c r="Z193" i="73" s="1"/>
  <c r="O143" i="88"/>
  <c r="O193" i="88" s="1"/>
  <c r="O143" i="72"/>
  <c r="O193" i="72" s="1"/>
  <c r="O143" i="63"/>
  <c r="O193" i="63" s="1"/>
  <c r="O143" i="67"/>
  <c r="O193" i="67" s="1"/>
  <c r="AN143" i="75"/>
  <c r="AN193" i="75" s="1"/>
  <c r="AN143" i="68"/>
  <c r="AN193" i="68" s="1"/>
  <c r="AN143" i="63"/>
  <c r="AN193" i="63" s="1"/>
  <c r="AN143" i="70"/>
  <c r="AN193" i="70" s="1"/>
  <c r="AN143" i="69"/>
  <c r="AN193" i="69" s="1"/>
  <c r="AN193" i="71"/>
  <c r="AN143" i="72"/>
  <c r="AN193" i="72" s="1"/>
  <c r="AN143" i="73"/>
  <c r="AN193" i="73" s="1"/>
  <c r="AN143" i="88"/>
  <c r="AN193" i="88" s="1"/>
  <c r="X172" i="63"/>
  <c r="X194" i="63" s="1"/>
  <c r="P172" i="63"/>
  <c r="P194" i="63" s="1"/>
  <c r="P172" i="73"/>
  <c r="P194" i="73" s="1"/>
  <c r="P172" i="67"/>
  <c r="P194" i="67" s="1"/>
  <c r="P172" i="69"/>
  <c r="P194" i="69" s="1"/>
  <c r="P172" i="68"/>
  <c r="P194" i="68" s="1"/>
  <c r="P172" i="71"/>
  <c r="P194" i="71" s="1"/>
  <c r="R143" i="70"/>
  <c r="R193" i="70" s="1"/>
  <c r="R143" i="73"/>
  <c r="R193" i="73" s="1"/>
  <c r="R143" i="72"/>
  <c r="R193" i="72" s="1"/>
  <c r="R143" i="63"/>
  <c r="R193" i="63" s="1"/>
  <c r="R193" i="71"/>
  <c r="R143" i="75"/>
  <c r="R193" i="75" s="1"/>
  <c r="R143" i="68"/>
  <c r="R193" i="68" s="1"/>
  <c r="R143" i="69"/>
  <c r="R193" i="69" s="1"/>
  <c r="R143" i="88"/>
  <c r="R193" i="88" s="1"/>
  <c r="AK213" i="88"/>
  <c r="AO196" i="88" l="1"/>
  <c r="AF196" i="63"/>
  <c r="AF201" i="63" s="1"/>
  <c r="AK196" i="68"/>
  <c r="AK200" i="68" s="1"/>
  <c r="AM196" i="67"/>
  <c r="AV196" i="67"/>
  <c r="AZ196" i="88"/>
  <c r="AJ196" i="88"/>
  <c r="W196" i="63"/>
  <c r="W202" i="63" s="1"/>
  <c r="BA200" i="68"/>
  <c r="AG200" i="68"/>
  <c r="J196" i="67"/>
  <c r="J202" i="67" s="1"/>
  <c r="AQ200" i="68"/>
  <c r="F200" i="63"/>
  <c r="N200" i="73"/>
  <c r="N201" i="73"/>
  <c r="AM200" i="70"/>
  <c r="H200" i="73"/>
  <c r="H201" i="73"/>
  <c r="AY202" i="73"/>
  <c r="AY201" i="73"/>
  <c r="AL202" i="72"/>
  <c r="AL201" i="72"/>
  <c r="AL200" i="72"/>
  <c r="Z202" i="71"/>
  <c r="Z201" i="71"/>
  <c r="Z221" i="71" s="1"/>
  <c r="L201" i="71"/>
  <c r="L200" i="71"/>
  <c r="Z200" i="71"/>
  <c r="AI202" i="70"/>
  <c r="AI201" i="70"/>
  <c r="H201" i="70"/>
  <c r="AO200" i="70"/>
  <c r="AO202" i="70"/>
  <c r="AO201" i="70"/>
  <c r="H200" i="70"/>
  <c r="AI200" i="70"/>
  <c r="AM202" i="70"/>
  <c r="AM201" i="70"/>
  <c r="BB202" i="69"/>
  <c r="BB201" i="69"/>
  <c r="BB200" i="69"/>
  <c r="AI200" i="69"/>
  <c r="AI202" i="69"/>
  <c r="AI201" i="69"/>
  <c r="AZ202" i="69"/>
  <c r="AZ201" i="69"/>
  <c r="AH202" i="68"/>
  <c r="AH201" i="68"/>
  <c r="BA202" i="68"/>
  <c r="BA201" i="68"/>
  <c r="AG202" i="68"/>
  <c r="AG201" i="68"/>
  <c r="AS202" i="68"/>
  <c r="AS201" i="68"/>
  <c r="AS200" i="68"/>
  <c r="AQ202" i="68"/>
  <c r="AQ201" i="68"/>
  <c r="W202" i="68"/>
  <c r="W200" i="68"/>
  <c r="W201" i="68"/>
  <c r="AH200" i="68"/>
  <c r="AK202" i="68"/>
  <c r="AK201" i="68"/>
  <c r="AX202" i="68"/>
  <c r="AX201" i="68"/>
  <c r="AX200" i="68"/>
  <c r="AM202" i="67"/>
  <c r="AM201" i="67"/>
  <c r="AJ202" i="67"/>
  <c r="AJ201" i="67"/>
  <c r="AM200" i="67"/>
  <c r="AV202" i="67"/>
  <c r="AV200" i="67"/>
  <c r="AV201" i="67"/>
  <c r="AJ200" i="67"/>
  <c r="Z202" i="63"/>
  <c r="AO215" i="68"/>
  <c r="M214" i="74"/>
  <c r="P213" i="74"/>
  <c r="AO213" i="67"/>
  <c r="U215" i="74"/>
  <c r="P214" i="75"/>
  <c r="X214" i="74"/>
  <c r="R214" i="74"/>
  <c r="X213" i="67"/>
  <c r="K213" i="74"/>
  <c r="F214" i="74"/>
  <c r="F201" i="63"/>
  <c r="M213" i="74"/>
  <c r="BA213" i="74"/>
  <c r="AJ213" i="74"/>
  <c r="AG213" i="74"/>
  <c r="T215" i="74"/>
  <c r="H215" i="70"/>
  <c r="T213" i="74"/>
  <c r="AW213" i="74"/>
  <c r="J214" i="74"/>
  <c r="K215" i="74"/>
  <c r="I215" i="74"/>
  <c r="O213" i="75"/>
  <c r="AZ215" i="74"/>
  <c r="G214" i="74"/>
  <c r="S213" i="74"/>
  <c r="AD213" i="74"/>
  <c r="W200" i="63"/>
  <c r="W201" i="63"/>
  <c r="AW215" i="74"/>
  <c r="V215" i="74"/>
  <c r="P215" i="74"/>
  <c r="L214" i="74"/>
  <c r="AD215" i="74"/>
  <c r="AU213" i="74"/>
  <c r="AS215" i="74"/>
  <c r="AT215" i="68"/>
  <c r="AM215" i="74"/>
  <c r="S214" i="74"/>
  <c r="E213" i="74"/>
  <c r="AE215" i="74"/>
  <c r="AU215" i="74"/>
  <c r="AK215" i="68"/>
  <c r="AZ213" i="74"/>
  <c r="AH215" i="74"/>
  <c r="AA215" i="74"/>
  <c r="O215" i="74"/>
  <c r="AF213" i="74"/>
  <c r="AF200" i="63"/>
  <c r="AT213" i="74"/>
  <c r="R213" i="74"/>
  <c r="K214" i="67"/>
  <c r="AF215" i="74"/>
  <c r="AF202" i="63"/>
  <c r="AI215" i="74"/>
  <c r="N215" i="74"/>
  <c r="AN213" i="74"/>
  <c r="AN200" i="63"/>
  <c r="Z213" i="67"/>
  <c r="Z200" i="63"/>
  <c r="AP213" i="74"/>
  <c r="AX215" i="74"/>
  <c r="Y213" i="74"/>
  <c r="I214" i="74"/>
  <c r="Y215" i="74"/>
  <c r="G215" i="74"/>
  <c r="H214" i="74"/>
  <c r="G213" i="74"/>
  <c r="AC215" i="74"/>
  <c r="F215" i="74"/>
  <c r="F202" i="63"/>
  <c r="F131" i="88"/>
  <c r="G129" i="88" s="1"/>
  <c r="G131" i="88" s="1"/>
  <c r="AE196" i="74"/>
  <c r="V196" i="74"/>
  <c r="AY196" i="74"/>
  <c r="AH196" i="74"/>
  <c r="Y196" i="74"/>
  <c r="AM196" i="74"/>
  <c r="P196" i="69"/>
  <c r="P202" i="69" s="1"/>
  <c r="Q196" i="74"/>
  <c r="BB196" i="74"/>
  <c r="AS196" i="74"/>
  <c r="AJ196" i="74"/>
  <c r="S196" i="74"/>
  <c r="AV196" i="74"/>
  <c r="Z216" i="71"/>
  <c r="S214" i="73"/>
  <c r="U213" i="70"/>
  <c r="R214" i="69"/>
  <c r="AA213" i="71"/>
  <c r="T213" i="72"/>
  <c r="AW213" i="70"/>
  <c r="Y213" i="70"/>
  <c r="AF215" i="72"/>
  <c r="AF215" i="69"/>
  <c r="AZ213" i="70"/>
  <c r="O214" i="70"/>
  <c r="Q215" i="71"/>
  <c r="G214" i="68"/>
  <c r="AD213" i="70"/>
  <c r="I214" i="71"/>
  <c r="X213" i="68"/>
  <c r="AH215" i="73"/>
  <c r="Y215" i="67"/>
  <c r="AL196" i="75"/>
  <c r="J213" i="73"/>
  <c r="AX196" i="73"/>
  <c r="G215" i="67"/>
  <c r="AM196" i="72"/>
  <c r="AM200" i="72" s="1"/>
  <c r="AS215" i="72"/>
  <c r="AO196" i="72"/>
  <c r="AJ196" i="68"/>
  <c r="AJ200" i="68" s="1"/>
  <c r="O215" i="72"/>
  <c r="AQ215" i="69"/>
  <c r="AO213" i="69"/>
  <c r="AO196" i="68"/>
  <c r="AO200" i="68" s="1"/>
  <c r="AO196" i="71"/>
  <c r="AO200" i="71" s="1"/>
  <c r="S215" i="72"/>
  <c r="F196" i="70"/>
  <c r="F200" i="70" s="1"/>
  <c r="N213" i="72"/>
  <c r="Z196" i="68"/>
  <c r="I196" i="71"/>
  <c r="I202" i="71" s="1"/>
  <c r="AB196" i="69"/>
  <c r="AQ196" i="70"/>
  <c r="F196" i="68"/>
  <c r="F200" i="68" s="1"/>
  <c r="L196" i="69"/>
  <c r="L202" i="69" s="1"/>
  <c r="G196" i="68"/>
  <c r="G202" i="68" s="1"/>
  <c r="W196" i="72"/>
  <c r="W196" i="71"/>
  <c r="S196" i="71"/>
  <c r="S202" i="71" s="1"/>
  <c r="AM196" i="75"/>
  <c r="AT196" i="75"/>
  <c r="AT200" i="75" s="1"/>
  <c r="AG196" i="70"/>
  <c r="AG200" i="70" s="1"/>
  <c r="AJ196" i="72"/>
  <c r="AI201" i="75"/>
  <c r="E196" i="75"/>
  <c r="E200" i="75" s="1"/>
  <c r="E204" i="75" s="1"/>
  <c r="BA196" i="69"/>
  <c r="E196" i="71"/>
  <c r="E196" i="67"/>
  <c r="E200" i="67" s="1"/>
  <c r="E204" i="67" s="1"/>
  <c r="I213" i="75"/>
  <c r="M196" i="67"/>
  <c r="M202" i="67" s="1"/>
  <c r="K213" i="73"/>
  <c r="AE196" i="75"/>
  <c r="AE202" i="75" s="1"/>
  <c r="N196" i="68"/>
  <c r="N202" i="68" s="1"/>
  <c r="K215" i="72"/>
  <c r="O196" i="73"/>
  <c r="O202" i="73" s="1"/>
  <c r="Y196" i="69"/>
  <c r="T196" i="67"/>
  <c r="T202" i="67" s="1"/>
  <c r="H213" i="68"/>
  <c r="X215" i="75"/>
  <c r="AK196" i="75"/>
  <c r="AI215" i="73"/>
  <c r="I196" i="69"/>
  <c r="I202" i="69" s="1"/>
  <c r="H196" i="75"/>
  <c r="H201" i="75" s="1"/>
  <c r="G213" i="68"/>
  <c r="M196" i="69"/>
  <c r="M202" i="69" s="1"/>
  <c r="AC215" i="70"/>
  <c r="AD196" i="75"/>
  <c r="AD202" i="75" s="1"/>
  <c r="AF213" i="69"/>
  <c r="V215" i="75"/>
  <c r="I215" i="67"/>
  <c r="I215" i="71"/>
  <c r="AT215" i="67"/>
  <c r="AV196" i="75"/>
  <c r="AR196" i="75"/>
  <c r="V213" i="71"/>
  <c r="X196" i="70"/>
  <c r="X202" i="70" s="1"/>
  <c r="U215" i="69"/>
  <c r="AR215" i="75"/>
  <c r="AR215" i="71"/>
  <c r="K196" i="72"/>
  <c r="K202" i="72" s="1"/>
  <c r="P215" i="67"/>
  <c r="Q213" i="75"/>
  <c r="Q200" i="75"/>
  <c r="AL196" i="67"/>
  <c r="AH213" i="72"/>
  <c r="O196" i="67"/>
  <c r="O202" i="67" s="1"/>
  <c r="BA215" i="72"/>
  <c r="AT213" i="72"/>
  <c r="AT213" i="73"/>
  <c r="M213" i="71"/>
  <c r="AM215" i="67"/>
  <c r="V196" i="68"/>
  <c r="F215" i="72"/>
  <c r="N215" i="73"/>
  <c r="N196" i="72"/>
  <c r="N202" i="72" s="1"/>
  <c r="AF196" i="70"/>
  <c r="L214" i="72"/>
  <c r="R215" i="67"/>
  <c r="AJ213" i="67"/>
  <c r="O213" i="69"/>
  <c r="BA215" i="74"/>
  <c r="O196" i="74"/>
  <c r="AL196" i="74"/>
  <c r="AC196" i="74"/>
  <c r="T196" i="74"/>
  <c r="AX196" i="74"/>
  <c r="AF196" i="74"/>
  <c r="P214" i="70"/>
  <c r="AR196" i="69"/>
  <c r="AM213" i="67"/>
  <c r="AZ213" i="67"/>
  <c r="X214" i="69"/>
  <c r="F213" i="73"/>
  <c r="AQ215" i="74"/>
  <c r="M215" i="70"/>
  <c r="S213" i="67"/>
  <c r="I213" i="69"/>
  <c r="G213" i="69"/>
  <c r="L215" i="74"/>
  <c r="Q196" i="71"/>
  <c r="Q202" i="71" s="1"/>
  <c r="U213" i="67"/>
  <c r="S214" i="67"/>
  <c r="AO215" i="70"/>
  <c r="W215" i="71"/>
  <c r="Z215" i="69"/>
  <c r="AU215" i="69"/>
  <c r="AX215" i="71"/>
  <c r="R213" i="75"/>
  <c r="R200" i="75"/>
  <c r="P214" i="69"/>
  <c r="AN213" i="71"/>
  <c r="O213" i="72"/>
  <c r="Z213" i="69"/>
  <c r="AC213" i="72"/>
  <c r="S214" i="68"/>
  <c r="T214" i="73"/>
  <c r="R215" i="72"/>
  <c r="AI213" i="68"/>
  <c r="U213" i="73"/>
  <c r="AC214" i="70"/>
  <c r="AC214" i="68"/>
  <c r="BA213" i="68"/>
  <c r="X214" i="75"/>
  <c r="AO215" i="67"/>
  <c r="R214" i="72"/>
  <c r="AJ215" i="75"/>
  <c r="P213" i="71"/>
  <c r="AJ213" i="72"/>
  <c r="AP213" i="70"/>
  <c r="AY215" i="73"/>
  <c r="M215" i="71"/>
  <c r="M215" i="67"/>
  <c r="M214" i="68"/>
  <c r="AG213" i="73"/>
  <c r="W215" i="68"/>
  <c r="AD215" i="72"/>
  <c r="T215" i="67"/>
  <c r="AU213" i="71"/>
  <c r="AQ213" i="71"/>
  <c r="L215" i="71"/>
  <c r="AE215" i="72"/>
  <c r="F213" i="71"/>
  <c r="AU215" i="73"/>
  <c r="AK215" i="72"/>
  <c r="AA213" i="70"/>
  <c r="H215" i="67"/>
  <c r="AN215" i="75"/>
  <c r="T213" i="73"/>
  <c r="Y213" i="73"/>
  <c r="S213" i="71"/>
  <c r="S213" i="73"/>
  <c r="AZ213" i="72"/>
  <c r="O214" i="73"/>
  <c r="Q215" i="75"/>
  <c r="Q202" i="75"/>
  <c r="AR213" i="70"/>
  <c r="G214" i="69"/>
  <c r="AD213" i="73"/>
  <c r="I214" i="73"/>
  <c r="X213" i="70"/>
  <c r="Y215" i="71"/>
  <c r="H214" i="75"/>
  <c r="J213" i="70"/>
  <c r="U196" i="69"/>
  <c r="U200" i="69" s="1"/>
  <c r="G215" i="72"/>
  <c r="AS215" i="67"/>
  <c r="AP196" i="70"/>
  <c r="AP200" i="70" s="1"/>
  <c r="AJ196" i="71"/>
  <c r="O215" i="73"/>
  <c r="AQ215" i="70"/>
  <c r="AO213" i="72"/>
  <c r="AM213" i="75"/>
  <c r="AM213" i="73"/>
  <c r="S215" i="67"/>
  <c r="S215" i="69"/>
  <c r="Y196" i="68"/>
  <c r="W196" i="73"/>
  <c r="N213" i="69"/>
  <c r="L196" i="73"/>
  <c r="L202" i="73" s="1"/>
  <c r="AA196" i="70"/>
  <c r="AI196" i="68"/>
  <c r="AH196" i="69"/>
  <c r="AH200" i="69" s="1"/>
  <c r="AL196" i="70"/>
  <c r="AA196" i="73"/>
  <c r="AB196" i="73"/>
  <c r="L196" i="67"/>
  <c r="L202" i="67" s="1"/>
  <c r="W196" i="75"/>
  <c r="G196" i="67"/>
  <c r="G202" i="67" s="1"/>
  <c r="AE196" i="69"/>
  <c r="AK196" i="71"/>
  <c r="BA196" i="72"/>
  <c r="BA200" i="72" s="1"/>
  <c r="BB196" i="71"/>
  <c r="AY196" i="67"/>
  <c r="AY200" i="67" s="1"/>
  <c r="AZ196" i="71"/>
  <c r="E196" i="73"/>
  <c r="J214" i="70"/>
  <c r="J214" i="69"/>
  <c r="AA196" i="67"/>
  <c r="AM196" i="68"/>
  <c r="J196" i="75"/>
  <c r="K215" i="70"/>
  <c r="AW196" i="69"/>
  <c r="K196" i="71"/>
  <c r="K202" i="71" s="1"/>
  <c r="J215" i="70"/>
  <c r="J215" i="67"/>
  <c r="H213" i="73"/>
  <c r="X215" i="71"/>
  <c r="AK196" i="72"/>
  <c r="AI215" i="71"/>
  <c r="AW215" i="75"/>
  <c r="F214" i="68"/>
  <c r="AR196" i="70"/>
  <c r="G213" i="71"/>
  <c r="AJ196" i="75"/>
  <c r="AJ202" i="75" s="1"/>
  <c r="AC215" i="67"/>
  <c r="AW196" i="71"/>
  <c r="AF213" i="73"/>
  <c r="AO196" i="67"/>
  <c r="AO200" i="67" s="1"/>
  <c r="V215" i="72"/>
  <c r="I215" i="68"/>
  <c r="N196" i="71"/>
  <c r="N202" i="71" s="1"/>
  <c r="AT215" i="71"/>
  <c r="AX196" i="72"/>
  <c r="AL196" i="69"/>
  <c r="V213" i="70"/>
  <c r="AD196" i="67"/>
  <c r="U215" i="73"/>
  <c r="AR215" i="70"/>
  <c r="P196" i="72"/>
  <c r="P202" i="72" s="1"/>
  <c r="P215" i="68"/>
  <c r="AP215" i="67"/>
  <c r="Q213" i="71"/>
  <c r="AF196" i="75"/>
  <c r="AF202" i="75" s="1"/>
  <c r="G196" i="69"/>
  <c r="BA215" i="71"/>
  <c r="M213" i="67"/>
  <c r="AM215" i="71"/>
  <c r="Q196" i="72"/>
  <c r="Q202" i="72" s="1"/>
  <c r="H214" i="68"/>
  <c r="F215" i="70"/>
  <c r="N215" i="67"/>
  <c r="O196" i="75"/>
  <c r="O202" i="75" s="1"/>
  <c r="I196" i="68"/>
  <c r="I202" i="68" s="1"/>
  <c r="L214" i="70"/>
  <c r="AI213" i="74"/>
  <c r="AU215" i="68"/>
  <c r="BA215" i="68"/>
  <c r="AO196" i="74"/>
  <c r="AD196" i="74"/>
  <c r="U196" i="74"/>
  <c r="L196" i="74"/>
  <c r="AP196" i="74"/>
  <c r="X196" i="74"/>
  <c r="AN215" i="74"/>
  <c r="J215" i="74"/>
  <c r="F215" i="69"/>
  <c r="G196" i="72"/>
  <c r="G202" i="72" s="1"/>
  <c r="S215" i="74"/>
  <c r="AQ215" i="68"/>
  <c r="O213" i="73"/>
  <c r="X213" i="74"/>
  <c r="J196" i="69"/>
  <c r="J202" i="69" s="1"/>
  <c r="AI215" i="68"/>
  <c r="N213" i="74"/>
  <c r="AD213" i="67"/>
  <c r="K196" i="69"/>
  <c r="K202" i="69" s="1"/>
  <c r="L213" i="73"/>
  <c r="L213" i="74"/>
  <c r="AC215" i="68"/>
  <c r="AZ215" i="68"/>
  <c r="AK215" i="74"/>
  <c r="AH213" i="74"/>
  <c r="P214" i="68"/>
  <c r="AY213" i="73"/>
  <c r="R214" i="68"/>
  <c r="AJ215" i="72"/>
  <c r="AY215" i="72"/>
  <c r="AD215" i="73"/>
  <c r="AK215" i="73"/>
  <c r="R213" i="71"/>
  <c r="Q214" i="70"/>
  <c r="R215" i="68"/>
  <c r="U213" i="68"/>
  <c r="P213" i="72"/>
  <c r="E213" i="70"/>
  <c r="Z215" i="72"/>
  <c r="N214" i="73"/>
  <c r="L215" i="69"/>
  <c r="H215" i="73"/>
  <c r="AE215" i="75"/>
  <c r="AU215" i="67"/>
  <c r="AX215" i="67"/>
  <c r="AK215" i="75"/>
  <c r="AK202" i="75"/>
  <c r="L213" i="75"/>
  <c r="AA213" i="69"/>
  <c r="H215" i="69"/>
  <c r="AN215" i="70"/>
  <c r="T213" i="70"/>
  <c r="AW213" i="67"/>
  <c r="AW213" i="68"/>
  <c r="Y213" i="75"/>
  <c r="AF215" i="73"/>
  <c r="AZ213" i="71"/>
  <c r="AZ213" i="73"/>
  <c r="O214" i="67"/>
  <c r="AR213" i="73"/>
  <c r="G214" i="73"/>
  <c r="AD213" i="69"/>
  <c r="I214" i="68"/>
  <c r="X213" i="75"/>
  <c r="AH215" i="72"/>
  <c r="F214" i="71"/>
  <c r="AA215" i="75"/>
  <c r="J213" i="71"/>
  <c r="P196" i="70"/>
  <c r="P202" i="70" s="1"/>
  <c r="G215" i="75"/>
  <c r="AS215" i="73"/>
  <c r="O196" i="72"/>
  <c r="O202" i="72" s="1"/>
  <c r="O215" i="70"/>
  <c r="AQ215" i="75"/>
  <c r="AO213" i="68"/>
  <c r="AM213" i="72"/>
  <c r="S215" i="75"/>
  <c r="M196" i="73"/>
  <c r="M202" i="73" s="1"/>
  <c r="F196" i="71"/>
  <c r="F201" i="71" s="1"/>
  <c r="N213" i="71"/>
  <c r="K196" i="68"/>
  <c r="K202" i="68" s="1"/>
  <c r="AT196" i="67"/>
  <c r="AT200" i="67" s="1"/>
  <c r="AE196" i="72"/>
  <c r="AK196" i="73"/>
  <c r="AI196" i="73"/>
  <c r="AI200" i="73" s="1"/>
  <c r="AT196" i="69"/>
  <c r="AT200" i="69" s="1"/>
  <c r="AF196" i="71"/>
  <c r="AF200" i="71" s="1"/>
  <c r="J196" i="71"/>
  <c r="J202" i="71" s="1"/>
  <c r="AR196" i="71"/>
  <c r="AR200" i="71" s="1"/>
  <c r="AU196" i="73"/>
  <c r="AU200" i="73" s="1"/>
  <c r="AH196" i="75"/>
  <c r="AH202" i="75" s="1"/>
  <c r="AA196" i="68"/>
  <c r="AA200" i="68" s="1"/>
  <c r="K196" i="73"/>
  <c r="K202" i="73" s="1"/>
  <c r="Z196" i="69"/>
  <c r="Z200" i="69" s="1"/>
  <c r="Q196" i="67"/>
  <c r="Q202" i="67" s="1"/>
  <c r="AB196" i="71"/>
  <c r="L196" i="70"/>
  <c r="L202" i="70" s="1"/>
  <c r="U196" i="70"/>
  <c r="R196" i="71"/>
  <c r="R202" i="71" s="1"/>
  <c r="R196" i="69"/>
  <c r="R202" i="69" s="1"/>
  <c r="AZ196" i="75"/>
  <c r="AZ202" i="75" s="1"/>
  <c r="BB196" i="70"/>
  <c r="AZ196" i="70"/>
  <c r="AZ200" i="70" s="1"/>
  <c r="BB196" i="68"/>
  <c r="AY196" i="68"/>
  <c r="F196" i="73"/>
  <c r="F201" i="73" s="1"/>
  <c r="J196" i="73"/>
  <c r="J202" i="73" s="1"/>
  <c r="K213" i="69"/>
  <c r="X196" i="75"/>
  <c r="X202" i="75" s="1"/>
  <c r="AB196" i="75"/>
  <c r="K215" i="71"/>
  <c r="AF196" i="69"/>
  <c r="U196" i="72"/>
  <c r="U200" i="72" s="1"/>
  <c r="H213" i="69"/>
  <c r="H213" i="71"/>
  <c r="AI215" i="69"/>
  <c r="F214" i="73"/>
  <c r="F196" i="72"/>
  <c r="G213" i="72"/>
  <c r="G196" i="71"/>
  <c r="G202" i="71" s="1"/>
  <c r="AC215" i="71"/>
  <c r="AF213" i="71"/>
  <c r="L196" i="72"/>
  <c r="L202" i="72" s="1"/>
  <c r="V215" i="71"/>
  <c r="I215" i="69"/>
  <c r="AT215" i="75"/>
  <c r="AT215" i="69"/>
  <c r="T196" i="70"/>
  <c r="T202" i="70" s="1"/>
  <c r="AB196" i="68"/>
  <c r="U196" i="71"/>
  <c r="P215" i="72"/>
  <c r="P215" i="75"/>
  <c r="AP215" i="69"/>
  <c r="Q213" i="73"/>
  <c r="I213" i="72"/>
  <c r="AW196" i="72"/>
  <c r="AH213" i="70"/>
  <c r="AQ196" i="67"/>
  <c r="AT213" i="75"/>
  <c r="M213" i="69"/>
  <c r="M213" i="75"/>
  <c r="AM196" i="73"/>
  <c r="R196" i="70"/>
  <c r="R202" i="70" s="1"/>
  <c r="N215" i="75"/>
  <c r="Y196" i="75"/>
  <c r="Y202" i="75" s="1"/>
  <c r="K214" i="74"/>
  <c r="AI213" i="67"/>
  <c r="J214" i="68"/>
  <c r="Q213" i="74"/>
  <c r="M196" i="74"/>
  <c r="P196" i="74"/>
  <c r="AN215" i="68"/>
  <c r="J215" i="68"/>
  <c r="Y196" i="71"/>
  <c r="Y200" i="71" s="1"/>
  <c r="AO213" i="74"/>
  <c r="S215" i="68"/>
  <c r="H215" i="74"/>
  <c r="O213" i="74"/>
  <c r="Z213" i="74"/>
  <c r="H196" i="67"/>
  <c r="H202" i="67" s="1"/>
  <c r="N213" i="67"/>
  <c r="V196" i="73"/>
  <c r="Q214" i="74"/>
  <c r="AR213" i="74"/>
  <c r="L213" i="67"/>
  <c r="F214" i="70"/>
  <c r="AH213" i="67"/>
  <c r="K214" i="75"/>
  <c r="AP213" i="73"/>
  <c r="E213" i="75"/>
  <c r="I214" i="70"/>
  <c r="P214" i="67"/>
  <c r="BA213" i="71"/>
  <c r="AO215" i="72"/>
  <c r="AJ213" i="75"/>
  <c r="T215" i="72"/>
  <c r="H215" i="71"/>
  <c r="P214" i="73"/>
  <c r="Z213" i="73"/>
  <c r="S214" i="69"/>
  <c r="T214" i="71"/>
  <c r="AI213" i="72"/>
  <c r="X214" i="71"/>
  <c r="AO215" i="75"/>
  <c r="R214" i="75"/>
  <c r="R201" i="75"/>
  <c r="AJ213" i="70"/>
  <c r="AY215" i="67"/>
  <c r="M215" i="75"/>
  <c r="AG213" i="72"/>
  <c r="W215" i="67"/>
  <c r="AD215" i="71"/>
  <c r="T215" i="70"/>
  <c r="E213" i="68"/>
  <c r="AU213" i="73"/>
  <c r="Z215" i="70"/>
  <c r="AQ213" i="68"/>
  <c r="N214" i="68"/>
  <c r="N214" i="72"/>
  <c r="AE215" i="70"/>
  <c r="F213" i="72"/>
  <c r="AX215" i="75"/>
  <c r="AK215" i="71"/>
  <c r="H215" i="75"/>
  <c r="AN215" i="67"/>
  <c r="T213" i="75"/>
  <c r="AW213" i="73"/>
  <c r="AW213" i="69"/>
  <c r="Y213" i="72"/>
  <c r="AF215" i="75"/>
  <c r="S213" i="72"/>
  <c r="AZ213" i="69"/>
  <c r="O214" i="72"/>
  <c r="Q215" i="70"/>
  <c r="Q215" i="67"/>
  <c r="AR213" i="72"/>
  <c r="G214" i="72"/>
  <c r="AD213" i="75"/>
  <c r="X213" i="73"/>
  <c r="AH215" i="67"/>
  <c r="AA215" i="68"/>
  <c r="AA215" i="73"/>
  <c r="J213" i="67"/>
  <c r="G215" i="70"/>
  <c r="AS215" i="75"/>
  <c r="AD196" i="70"/>
  <c r="AQ215" i="67"/>
  <c r="AM213" i="71"/>
  <c r="S215" i="71"/>
  <c r="AH196" i="72"/>
  <c r="AH200" i="72" s="1"/>
  <c r="I196" i="75"/>
  <c r="I201" i="75" s="1"/>
  <c r="N213" i="68"/>
  <c r="AF196" i="67"/>
  <c r="AC196" i="69"/>
  <c r="AC202" i="69" s="1"/>
  <c r="AT196" i="68"/>
  <c r="AV196" i="70"/>
  <c r="AE196" i="71"/>
  <c r="O196" i="70"/>
  <c r="O202" i="70" s="1"/>
  <c r="AQ196" i="69"/>
  <c r="U196" i="67"/>
  <c r="U200" i="67" s="1"/>
  <c r="AH196" i="73"/>
  <c r="AH200" i="73" s="1"/>
  <c r="X196" i="71"/>
  <c r="X202" i="71" s="1"/>
  <c r="AX196" i="67"/>
  <c r="AK196" i="69"/>
  <c r="X196" i="68"/>
  <c r="X202" i="68" s="1"/>
  <c r="AQ196" i="75"/>
  <c r="AQ202" i="75" s="1"/>
  <c r="AC196" i="72"/>
  <c r="AC202" i="72" s="1"/>
  <c r="T196" i="69"/>
  <c r="T202" i="69" s="1"/>
  <c r="Z196" i="67"/>
  <c r="BB196" i="73"/>
  <c r="BB196" i="75"/>
  <c r="BA196" i="70"/>
  <c r="BA200" i="70" s="1"/>
  <c r="BA196" i="67"/>
  <c r="BA200" i="67" s="1"/>
  <c r="BA196" i="71"/>
  <c r="J214" i="73"/>
  <c r="M196" i="68"/>
  <c r="M202" i="68" s="1"/>
  <c r="K213" i="75"/>
  <c r="AV196" i="71"/>
  <c r="Y196" i="72"/>
  <c r="K215" i="67"/>
  <c r="AP196" i="72"/>
  <c r="AC196" i="71"/>
  <c r="AC202" i="71" s="1"/>
  <c r="J215" i="75"/>
  <c r="J202" i="75"/>
  <c r="AC196" i="70"/>
  <c r="AC202" i="70" s="1"/>
  <c r="X215" i="69"/>
  <c r="AW215" i="67"/>
  <c r="V196" i="75"/>
  <c r="V200" i="75" s="1"/>
  <c r="Q196" i="69"/>
  <c r="Q202" i="69" s="1"/>
  <c r="AC215" i="69"/>
  <c r="AF213" i="67"/>
  <c r="AF213" i="72"/>
  <c r="V215" i="68"/>
  <c r="AT215" i="72"/>
  <c r="AT196" i="70"/>
  <c r="I196" i="73"/>
  <c r="I202" i="73" s="1"/>
  <c r="V213" i="69"/>
  <c r="AF196" i="68"/>
  <c r="AF200" i="68" s="1"/>
  <c r="AU196" i="71"/>
  <c r="AU200" i="71" s="1"/>
  <c r="P215" i="70"/>
  <c r="AP215" i="73"/>
  <c r="AP215" i="70"/>
  <c r="Q213" i="69"/>
  <c r="I213" i="68"/>
  <c r="I196" i="70"/>
  <c r="I202" i="70" s="1"/>
  <c r="AH213" i="69"/>
  <c r="V196" i="69"/>
  <c r="M213" i="73"/>
  <c r="W196" i="70"/>
  <c r="AM215" i="69"/>
  <c r="H214" i="73"/>
  <c r="F215" i="67"/>
  <c r="F215" i="71"/>
  <c r="X196" i="67"/>
  <c r="X202" i="67" s="1"/>
  <c r="AE196" i="73"/>
  <c r="L214" i="69"/>
  <c r="K214" i="68"/>
  <c r="AN213" i="67"/>
  <c r="J213" i="74"/>
  <c r="Q213" i="67"/>
  <c r="N196" i="74"/>
  <c r="E196" i="74"/>
  <c r="AQ196" i="74"/>
  <c r="Z196" i="74"/>
  <c r="H196" i="74"/>
  <c r="AY213" i="74"/>
  <c r="AJ215" i="74"/>
  <c r="H214" i="71"/>
  <c r="AH196" i="71"/>
  <c r="T196" i="68"/>
  <c r="T202" i="68" s="1"/>
  <c r="O214" i="74"/>
  <c r="R213" i="67"/>
  <c r="AY215" i="74"/>
  <c r="H215" i="72"/>
  <c r="O213" i="70"/>
  <c r="T215" i="68"/>
  <c r="AX215" i="68"/>
  <c r="H213" i="74"/>
  <c r="AT215" i="74"/>
  <c r="AC213" i="74"/>
  <c r="Q214" i="67"/>
  <c r="AR213" i="67"/>
  <c r="X215" i="74"/>
  <c r="W215" i="70"/>
  <c r="N214" i="74"/>
  <c r="Z213" i="72"/>
  <c r="AI213" i="73"/>
  <c r="X214" i="73"/>
  <c r="M214" i="72"/>
  <c r="Y215" i="68"/>
  <c r="AU215" i="72"/>
  <c r="AN213" i="69"/>
  <c r="AC213" i="70"/>
  <c r="T214" i="70"/>
  <c r="AY213" i="75"/>
  <c r="Q214" i="72"/>
  <c r="AO215" i="71"/>
  <c r="E215" i="73"/>
  <c r="E215" i="69"/>
  <c r="E215" i="72"/>
  <c r="E215" i="74"/>
  <c r="E215" i="70"/>
  <c r="E215" i="71"/>
  <c r="E215" i="75"/>
  <c r="E215" i="68"/>
  <c r="E215" i="67"/>
  <c r="AP213" i="69"/>
  <c r="M214" i="73"/>
  <c r="AG213" i="68"/>
  <c r="W215" i="73"/>
  <c r="T215" i="71"/>
  <c r="AQ213" i="70"/>
  <c r="AN213" i="70"/>
  <c r="Z213" i="75"/>
  <c r="AC213" i="68"/>
  <c r="Q214" i="75"/>
  <c r="Q201" i="75"/>
  <c r="R215" i="73"/>
  <c r="AY213" i="69"/>
  <c r="AC214" i="71"/>
  <c r="BA213" i="75"/>
  <c r="AJ215" i="71"/>
  <c r="P213" i="68"/>
  <c r="AP213" i="71"/>
  <c r="M214" i="69"/>
  <c r="AZ215" i="73"/>
  <c r="R213" i="72"/>
  <c r="AC213" i="71"/>
  <c r="S214" i="70"/>
  <c r="O213" i="68"/>
  <c r="T214" i="68"/>
  <c r="Q214" i="68"/>
  <c r="R215" i="69"/>
  <c r="AI213" i="71"/>
  <c r="AY213" i="70"/>
  <c r="U213" i="75"/>
  <c r="U200" i="75"/>
  <c r="AC214" i="69"/>
  <c r="K214" i="73"/>
  <c r="BA213" i="72"/>
  <c r="X214" i="72"/>
  <c r="R214" i="67"/>
  <c r="AJ215" i="70"/>
  <c r="P213" i="75"/>
  <c r="P213" i="70"/>
  <c r="AJ213" i="73"/>
  <c r="AP213" i="68"/>
  <c r="AY215" i="75"/>
  <c r="M215" i="68"/>
  <c r="M214" i="67"/>
  <c r="AG213" i="75"/>
  <c r="AG213" i="69"/>
  <c r="AZ215" i="67"/>
  <c r="W215" i="69"/>
  <c r="AD215" i="70"/>
  <c r="T215" i="73"/>
  <c r="E213" i="72"/>
  <c r="AU213" i="67"/>
  <c r="AU213" i="68"/>
  <c r="Z215" i="73"/>
  <c r="AQ213" i="69"/>
  <c r="N214" i="75"/>
  <c r="L215" i="72"/>
  <c r="AE215" i="67"/>
  <c r="F213" i="67"/>
  <c r="F213" i="75"/>
  <c r="AU215" i="70"/>
  <c r="AX215" i="72"/>
  <c r="AK215" i="67"/>
  <c r="L213" i="68"/>
  <c r="AN215" i="73"/>
  <c r="AW213" i="75"/>
  <c r="Y213" i="67"/>
  <c r="Y213" i="69"/>
  <c r="AF215" i="70"/>
  <c r="S213" i="68"/>
  <c r="Q215" i="73"/>
  <c r="AR213" i="75"/>
  <c r="AR200" i="75"/>
  <c r="G214" i="71"/>
  <c r="I214" i="67"/>
  <c r="I214" i="72"/>
  <c r="X213" i="69"/>
  <c r="AH215" i="71"/>
  <c r="Y215" i="75"/>
  <c r="AA215" i="71"/>
  <c r="AA215" i="69"/>
  <c r="G215" i="68"/>
  <c r="AS215" i="70"/>
  <c r="AW196" i="73"/>
  <c r="O215" i="75"/>
  <c r="AQ215" i="71"/>
  <c r="AQ215" i="72"/>
  <c r="AO213" i="75"/>
  <c r="AM213" i="70"/>
  <c r="G213" i="73"/>
  <c r="S215" i="73"/>
  <c r="AW196" i="70"/>
  <c r="AW200" i="70" s="1"/>
  <c r="AU196" i="70"/>
  <c r="AU200" i="70" s="1"/>
  <c r="N213" i="73"/>
  <c r="K196" i="67"/>
  <c r="K200" i="67" s="1"/>
  <c r="AL196" i="71"/>
  <c r="AR196" i="68"/>
  <c r="AN196" i="72"/>
  <c r="AN200" i="72" s="1"/>
  <c r="P196" i="68"/>
  <c r="P202" i="68" s="1"/>
  <c r="AP196" i="68"/>
  <c r="T196" i="73"/>
  <c r="T202" i="73" s="1"/>
  <c r="AU196" i="67"/>
  <c r="AO196" i="73"/>
  <c r="N196" i="75"/>
  <c r="N201" i="75" s="1"/>
  <c r="AD196" i="73"/>
  <c r="AD200" i="73" s="1"/>
  <c r="S196" i="72"/>
  <c r="S202" i="72" s="1"/>
  <c r="S196" i="68"/>
  <c r="S202" i="68" s="1"/>
  <c r="AH196" i="70"/>
  <c r="AH200" i="70" s="1"/>
  <c r="G196" i="70"/>
  <c r="G202" i="70" s="1"/>
  <c r="AB196" i="67"/>
  <c r="J196" i="68"/>
  <c r="J202" i="68" s="1"/>
  <c r="AZ196" i="72"/>
  <c r="AZ196" i="67"/>
  <c r="AZ200" i="67" s="1"/>
  <c r="AY196" i="72"/>
  <c r="AY200" i="72" s="1"/>
  <c r="BA196" i="73"/>
  <c r="J214" i="75"/>
  <c r="J201" i="75"/>
  <c r="AJ196" i="73"/>
  <c r="K213" i="72"/>
  <c r="AA196" i="72"/>
  <c r="AA200" i="72" s="1"/>
  <c r="K196" i="70"/>
  <c r="K202" i="70" s="1"/>
  <c r="AG196" i="72"/>
  <c r="AG200" i="72" s="1"/>
  <c r="AL196" i="73"/>
  <c r="J215" i="69"/>
  <c r="AP196" i="71"/>
  <c r="X215" i="67"/>
  <c r="AI215" i="72"/>
  <c r="AW215" i="68"/>
  <c r="AW215" i="73"/>
  <c r="F214" i="72"/>
  <c r="O196" i="68"/>
  <c r="O202" i="68" s="1"/>
  <c r="N196" i="67"/>
  <c r="N202" i="67" s="1"/>
  <c r="AC215" i="73"/>
  <c r="AF213" i="75"/>
  <c r="V215" i="69"/>
  <c r="V215" i="73"/>
  <c r="I215" i="75"/>
  <c r="AT215" i="73"/>
  <c r="Q196" i="73"/>
  <c r="Q202" i="73" s="1"/>
  <c r="Z196" i="72"/>
  <c r="AG196" i="75"/>
  <c r="V213" i="72"/>
  <c r="AU196" i="68"/>
  <c r="U215" i="67"/>
  <c r="AR215" i="69"/>
  <c r="T196" i="71"/>
  <c r="T202" i="71" s="1"/>
  <c r="AP215" i="75"/>
  <c r="Q213" i="68"/>
  <c r="I213" i="70"/>
  <c r="AH213" i="71"/>
  <c r="AH213" i="73"/>
  <c r="BA215" i="75"/>
  <c r="BA215" i="69"/>
  <c r="AT213" i="71"/>
  <c r="M213" i="68"/>
  <c r="AF196" i="72"/>
  <c r="AF200" i="72" s="1"/>
  <c r="AM215" i="70"/>
  <c r="H214" i="70"/>
  <c r="F215" i="75"/>
  <c r="AE196" i="68"/>
  <c r="AX196" i="71"/>
  <c r="AN196" i="75"/>
  <c r="L214" i="71"/>
  <c r="O213" i="71"/>
  <c r="J213" i="72"/>
  <c r="AR196" i="72"/>
  <c r="W196" i="74"/>
  <c r="G196" i="74"/>
  <c r="F196" i="74"/>
  <c r="AZ196" i="74"/>
  <c r="AI196" i="74"/>
  <c r="R196" i="74"/>
  <c r="AY213" i="67"/>
  <c r="AJ215" i="68"/>
  <c r="W196" i="67"/>
  <c r="F196" i="69"/>
  <c r="F202" i="69" s="1"/>
  <c r="O214" i="71"/>
  <c r="AC214" i="74"/>
  <c r="AY215" i="68"/>
  <c r="Q215" i="74"/>
  <c r="V213" i="74"/>
  <c r="Z215" i="74"/>
  <c r="AQ213" i="74"/>
  <c r="K213" i="67"/>
  <c r="H213" i="67"/>
  <c r="AC213" i="67"/>
  <c r="X215" i="68"/>
  <c r="N214" i="70"/>
  <c r="AN213" i="72"/>
  <c r="BA213" i="73"/>
  <c r="AZ215" i="72"/>
  <c r="AC214" i="75"/>
  <c r="X214" i="70"/>
  <c r="R213" i="73"/>
  <c r="AN213" i="68"/>
  <c r="Z213" i="71"/>
  <c r="R215" i="71"/>
  <c r="S214" i="71"/>
  <c r="T214" i="69"/>
  <c r="Q214" i="71"/>
  <c r="R215" i="75"/>
  <c r="R202" i="75"/>
  <c r="AY213" i="71"/>
  <c r="U213" i="71"/>
  <c r="K214" i="69"/>
  <c r="BA213" i="70"/>
  <c r="X214" i="68"/>
  <c r="K214" i="72"/>
  <c r="R214" i="70"/>
  <c r="AJ215" i="69"/>
  <c r="P213" i="69"/>
  <c r="AJ213" i="71"/>
  <c r="AY215" i="70"/>
  <c r="M214" i="70"/>
  <c r="AG213" i="70"/>
  <c r="AZ215" i="70"/>
  <c r="AZ215" i="71"/>
  <c r="AD215" i="69"/>
  <c r="T215" i="69"/>
  <c r="E213" i="71"/>
  <c r="AU213" i="70"/>
  <c r="AU213" i="72"/>
  <c r="Z215" i="71"/>
  <c r="AQ213" i="73"/>
  <c r="N214" i="69"/>
  <c r="L215" i="70"/>
  <c r="AE215" i="73"/>
  <c r="F213" i="70"/>
  <c r="AU215" i="71"/>
  <c r="AX215" i="73"/>
  <c r="AK215" i="69"/>
  <c r="L213" i="70"/>
  <c r="AA213" i="72"/>
  <c r="AN215" i="71"/>
  <c r="T213" i="71"/>
  <c r="Y213" i="68"/>
  <c r="S213" i="70"/>
  <c r="AZ213" i="75"/>
  <c r="O214" i="68"/>
  <c r="AR213" i="68"/>
  <c r="G214" i="67"/>
  <c r="I214" i="75"/>
  <c r="AD213" i="68"/>
  <c r="X213" i="71"/>
  <c r="Y215" i="72"/>
  <c r="AA215" i="70"/>
  <c r="J213" i="75"/>
  <c r="J200" i="75"/>
  <c r="G215" i="71"/>
  <c r="AG196" i="71"/>
  <c r="AS215" i="69"/>
  <c r="AF196" i="73"/>
  <c r="AF200" i="73" s="1"/>
  <c r="I196" i="72"/>
  <c r="I202" i="72" s="1"/>
  <c r="O215" i="68"/>
  <c r="AO213" i="70"/>
  <c r="AM213" i="68"/>
  <c r="AM196" i="71"/>
  <c r="S215" i="70"/>
  <c r="AG196" i="67"/>
  <c r="AG200" i="67" s="1"/>
  <c r="P196" i="71"/>
  <c r="P202" i="71" s="1"/>
  <c r="N213" i="75"/>
  <c r="O196" i="71"/>
  <c r="O202" i="71" s="1"/>
  <c r="W196" i="69"/>
  <c r="AK196" i="70"/>
  <c r="AW196" i="67"/>
  <c r="AN196" i="70"/>
  <c r="AV196" i="68"/>
  <c r="AQ196" i="72"/>
  <c r="X196" i="69"/>
  <c r="R196" i="67"/>
  <c r="R202" i="67" s="1"/>
  <c r="AN196" i="73"/>
  <c r="H196" i="68"/>
  <c r="H202" i="68" s="1"/>
  <c r="AC196" i="73"/>
  <c r="AC202" i="73" s="1"/>
  <c r="Y196" i="73"/>
  <c r="BB196" i="72"/>
  <c r="AY196" i="71"/>
  <c r="AY200" i="71" s="1"/>
  <c r="E196" i="69"/>
  <c r="E200" i="69" s="1"/>
  <c r="AZ196" i="68"/>
  <c r="J214" i="67"/>
  <c r="AA196" i="75"/>
  <c r="AA200" i="75" s="1"/>
  <c r="K213" i="70"/>
  <c r="AJ196" i="70"/>
  <c r="AJ200" i="70" s="1"/>
  <c r="AT196" i="73"/>
  <c r="AT200" i="73" s="1"/>
  <c r="AS196" i="70"/>
  <c r="U196" i="73"/>
  <c r="U200" i="73" s="1"/>
  <c r="AT196" i="72"/>
  <c r="AT200" i="72" s="1"/>
  <c r="J215" i="73"/>
  <c r="H213" i="70"/>
  <c r="AB196" i="72"/>
  <c r="X215" i="73"/>
  <c r="AI215" i="75"/>
  <c r="AI202" i="75"/>
  <c r="AW215" i="71"/>
  <c r="AW215" i="70"/>
  <c r="F214" i="69"/>
  <c r="AD196" i="68"/>
  <c r="G213" i="70"/>
  <c r="AQ196" i="71"/>
  <c r="AC215" i="72"/>
  <c r="AP196" i="67"/>
  <c r="AP200" i="67" s="1"/>
  <c r="I215" i="70"/>
  <c r="AT215" i="70"/>
  <c r="AP196" i="73"/>
  <c r="V196" i="72"/>
  <c r="V213" i="68"/>
  <c r="AN196" i="67"/>
  <c r="AN200" i="67" s="1"/>
  <c r="U215" i="70"/>
  <c r="AR215" i="67"/>
  <c r="M213" i="70"/>
  <c r="P215" i="73"/>
  <c r="AP215" i="71"/>
  <c r="Q213" i="72"/>
  <c r="G196" i="75"/>
  <c r="G202" i="75" s="1"/>
  <c r="I213" i="71"/>
  <c r="O196" i="69"/>
  <c r="O202" i="69" s="1"/>
  <c r="BA215" i="70"/>
  <c r="AU196" i="72"/>
  <c r="AU200" i="72" s="1"/>
  <c r="AT213" i="69"/>
  <c r="AP196" i="75"/>
  <c r="AM215" i="75"/>
  <c r="AM202" i="75"/>
  <c r="H214" i="69"/>
  <c r="N215" i="71"/>
  <c r="N215" i="70"/>
  <c r="Z196" i="70"/>
  <c r="AU196" i="69"/>
  <c r="AU200" i="69" s="1"/>
  <c r="L214" i="73"/>
  <c r="F196" i="67"/>
  <c r="AW196" i="74"/>
  <c r="AG196" i="74"/>
  <c r="BA196" i="74"/>
  <c r="AR196" i="74"/>
  <c r="AA196" i="74"/>
  <c r="J196" i="74"/>
  <c r="AG196" i="73"/>
  <c r="P213" i="67"/>
  <c r="AN196" i="69"/>
  <c r="AD196" i="72"/>
  <c r="AC214" i="72"/>
  <c r="Q215" i="68"/>
  <c r="V213" i="67"/>
  <c r="T214" i="74"/>
  <c r="Z215" i="68"/>
  <c r="AQ213" i="67"/>
  <c r="AR215" i="74"/>
  <c r="AW196" i="75"/>
  <c r="AW200" i="75" s="1"/>
  <c r="AP215" i="74"/>
  <c r="W215" i="74"/>
  <c r="AF215" i="68"/>
  <c r="I215" i="72"/>
  <c r="AO215" i="74"/>
  <c r="R213" i="68"/>
  <c r="T214" i="72"/>
  <c r="AY215" i="69"/>
  <c r="AD215" i="75"/>
  <c r="AA213" i="73"/>
  <c r="Z213" i="70"/>
  <c r="AC213" i="75"/>
  <c r="Q214" i="73"/>
  <c r="AI213" i="75"/>
  <c r="AI200" i="75"/>
  <c r="AJ215" i="67"/>
  <c r="AJ213" i="68"/>
  <c r="AP213" i="67"/>
  <c r="AY215" i="71"/>
  <c r="M215" i="69"/>
  <c r="AZ215" i="75"/>
  <c r="W215" i="72"/>
  <c r="AD215" i="67"/>
  <c r="E213" i="73"/>
  <c r="AU213" i="75"/>
  <c r="AU200" i="75"/>
  <c r="Z215" i="75"/>
  <c r="AQ213" i="75"/>
  <c r="N214" i="67"/>
  <c r="L215" i="67"/>
  <c r="AE215" i="69"/>
  <c r="F213" i="68"/>
  <c r="H215" i="68"/>
  <c r="AU215" i="75"/>
  <c r="AU202" i="75"/>
  <c r="AX215" i="70"/>
  <c r="AK215" i="70"/>
  <c r="AA213" i="75"/>
  <c r="AN215" i="72"/>
  <c r="T213" i="68"/>
  <c r="AW213" i="71"/>
  <c r="L215" i="68"/>
  <c r="AF215" i="67"/>
  <c r="S213" i="69"/>
  <c r="AZ213" i="68"/>
  <c r="O214" i="69"/>
  <c r="Q215" i="69"/>
  <c r="AR213" i="69"/>
  <c r="G214" i="70"/>
  <c r="AD213" i="72"/>
  <c r="AD213" i="71"/>
  <c r="AH215" i="70"/>
  <c r="AH215" i="75"/>
  <c r="Y215" i="69"/>
  <c r="AA215" i="67"/>
  <c r="J213" i="69"/>
  <c r="AC196" i="67"/>
  <c r="AC202" i="67" s="1"/>
  <c r="G215" i="69"/>
  <c r="Z196" i="75"/>
  <c r="Z202" i="75" s="1"/>
  <c r="T196" i="75"/>
  <c r="T200" i="75" s="1"/>
  <c r="P196" i="75"/>
  <c r="O215" i="69"/>
  <c r="AQ215" i="73"/>
  <c r="AO213" i="73"/>
  <c r="AC196" i="75"/>
  <c r="AC200" i="75" s="1"/>
  <c r="P196" i="73"/>
  <c r="P202" i="73" s="1"/>
  <c r="R196" i="68"/>
  <c r="R202" i="68" s="1"/>
  <c r="U196" i="68"/>
  <c r="AH196" i="67"/>
  <c r="AH200" i="67" s="1"/>
  <c r="AT196" i="71"/>
  <c r="AT200" i="71" s="1"/>
  <c r="Y196" i="67"/>
  <c r="L196" i="68"/>
  <c r="L202" i="68" s="1"/>
  <c r="AS196" i="75"/>
  <c r="AA196" i="69"/>
  <c r="AS196" i="73"/>
  <c r="AO196" i="75"/>
  <c r="AS196" i="71"/>
  <c r="W216" i="68"/>
  <c r="AX196" i="69"/>
  <c r="N196" i="69"/>
  <c r="N202" i="69" s="1"/>
  <c r="AR196" i="67"/>
  <c r="AR200" i="67" s="1"/>
  <c r="E196" i="72"/>
  <c r="AY196" i="69"/>
  <c r="AY196" i="75"/>
  <c r="AY202" i="75" s="1"/>
  <c r="AY196" i="70"/>
  <c r="AY200" i="70" s="1"/>
  <c r="J214" i="71"/>
  <c r="F214" i="75"/>
  <c r="K213" i="71"/>
  <c r="AX196" i="75"/>
  <c r="AX202" i="75" s="1"/>
  <c r="J196" i="72"/>
  <c r="J202" i="72" s="1"/>
  <c r="K215" i="75"/>
  <c r="K215" i="69"/>
  <c r="V196" i="67"/>
  <c r="T196" i="72"/>
  <c r="T202" i="72" s="1"/>
  <c r="J215" i="72"/>
  <c r="H213" i="75"/>
  <c r="AE196" i="67"/>
  <c r="AI215" i="70"/>
  <c r="AW215" i="72"/>
  <c r="AV196" i="72"/>
  <c r="G213" i="67"/>
  <c r="M196" i="75"/>
  <c r="M202" i="75" s="1"/>
  <c r="AC215" i="75"/>
  <c r="AF213" i="70"/>
  <c r="M196" i="72"/>
  <c r="M202" i="72" s="1"/>
  <c r="V215" i="67"/>
  <c r="R196" i="72"/>
  <c r="R202" i="72" s="1"/>
  <c r="AD196" i="69"/>
  <c r="AD200" i="69" s="1"/>
  <c r="AN196" i="71"/>
  <c r="V213" i="73"/>
  <c r="L196" i="75"/>
  <c r="L200" i="75" s="1"/>
  <c r="U215" i="68"/>
  <c r="U215" i="75"/>
  <c r="U202" i="75"/>
  <c r="AR215" i="72"/>
  <c r="P215" i="69"/>
  <c r="AP215" i="72"/>
  <c r="I213" i="67"/>
  <c r="F196" i="75"/>
  <c r="F201" i="75" s="1"/>
  <c r="AH213" i="68"/>
  <c r="V196" i="70"/>
  <c r="V200" i="70" s="1"/>
  <c r="BA215" i="73"/>
  <c r="S196" i="67"/>
  <c r="S202" i="67" s="1"/>
  <c r="AT213" i="70"/>
  <c r="M213" i="72"/>
  <c r="AM215" i="68"/>
  <c r="AM215" i="73"/>
  <c r="H214" i="72"/>
  <c r="F215" i="68"/>
  <c r="N215" i="72"/>
  <c r="J196" i="70"/>
  <c r="J202" i="70" s="1"/>
  <c r="R196" i="73"/>
  <c r="R202" i="73" s="1"/>
  <c r="L214" i="68"/>
  <c r="L214" i="75"/>
  <c r="L201" i="75"/>
  <c r="K215" i="68"/>
  <c r="AE215" i="68"/>
  <c r="P214" i="72"/>
  <c r="L213" i="71"/>
  <c r="N215" i="69"/>
  <c r="T214" i="67"/>
  <c r="AR215" i="68"/>
  <c r="AN196" i="68"/>
  <c r="Z196" i="73"/>
  <c r="AP215" i="68"/>
  <c r="AA213" i="74"/>
  <c r="BA213" i="67"/>
  <c r="AS215" i="68"/>
  <c r="AC213" i="73"/>
  <c r="U213" i="69"/>
  <c r="M215" i="73"/>
  <c r="AU213" i="69"/>
  <c r="L215" i="75"/>
  <c r="R213" i="70"/>
  <c r="AN213" i="75"/>
  <c r="K214" i="71"/>
  <c r="S214" i="75"/>
  <c r="AI213" i="69"/>
  <c r="AC214" i="67"/>
  <c r="BA213" i="69"/>
  <c r="AO215" i="73"/>
  <c r="R214" i="71"/>
  <c r="AP213" i="72"/>
  <c r="M214" i="71"/>
  <c r="R213" i="69"/>
  <c r="P214" i="71"/>
  <c r="AN213" i="73"/>
  <c r="O213" i="67"/>
  <c r="Z213" i="68"/>
  <c r="AC213" i="69"/>
  <c r="S214" i="72"/>
  <c r="T214" i="75"/>
  <c r="Q214" i="69"/>
  <c r="R215" i="70"/>
  <c r="AI213" i="70"/>
  <c r="AY213" i="72"/>
  <c r="AY213" i="68"/>
  <c r="U213" i="72"/>
  <c r="AC214" i="73"/>
  <c r="K214" i="70"/>
  <c r="X214" i="67"/>
  <c r="AO215" i="69"/>
  <c r="R214" i="73"/>
  <c r="AJ215" i="73"/>
  <c r="P213" i="73"/>
  <c r="AJ213" i="69"/>
  <c r="AP213" i="75"/>
  <c r="M215" i="72"/>
  <c r="M214" i="75"/>
  <c r="AG213" i="71"/>
  <c r="AZ215" i="69"/>
  <c r="W215" i="75"/>
  <c r="W202" i="75"/>
  <c r="AD215" i="68"/>
  <c r="T215" i="75"/>
  <c r="E213" i="69"/>
  <c r="Z215" i="67"/>
  <c r="AH215" i="68"/>
  <c r="AQ213" i="72"/>
  <c r="N214" i="71"/>
  <c r="AE215" i="71"/>
  <c r="F213" i="69"/>
  <c r="L215" i="73"/>
  <c r="AX215" i="69"/>
  <c r="L213" i="72"/>
  <c r="AA213" i="68"/>
  <c r="AN215" i="69"/>
  <c r="T213" i="69"/>
  <c r="AW213" i="72"/>
  <c r="Y213" i="71"/>
  <c r="L213" i="69"/>
  <c r="AF215" i="71"/>
  <c r="S213" i="75"/>
  <c r="O214" i="75"/>
  <c r="Q215" i="72"/>
  <c r="AR213" i="71"/>
  <c r="G214" i="75"/>
  <c r="I214" i="69"/>
  <c r="X213" i="72"/>
  <c r="AH215" i="69"/>
  <c r="Y215" i="70"/>
  <c r="Y215" i="73"/>
  <c r="AA215" i="72"/>
  <c r="J213" i="68"/>
  <c r="AP196" i="69"/>
  <c r="G215" i="73"/>
  <c r="H196" i="69"/>
  <c r="H202" i="69" s="1"/>
  <c r="AS215" i="71"/>
  <c r="S196" i="75"/>
  <c r="S201" i="75" s="1"/>
  <c r="O215" i="67"/>
  <c r="AO213" i="71"/>
  <c r="AS196" i="72"/>
  <c r="AM213" i="69"/>
  <c r="H196" i="71"/>
  <c r="H202" i="71" s="1"/>
  <c r="AA196" i="71"/>
  <c r="S196" i="69"/>
  <c r="S202" i="69" s="1"/>
  <c r="N213" i="70"/>
  <c r="AW196" i="68"/>
  <c r="AW200" i="68" s="1"/>
  <c r="AV196" i="69"/>
  <c r="X196" i="72"/>
  <c r="X202" i="72" s="1"/>
  <c r="AM196" i="69"/>
  <c r="AM200" i="69" s="1"/>
  <c r="AS196" i="67"/>
  <c r="H196" i="72"/>
  <c r="H202" i="72" s="1"/>
  <c r="AE196" i="70"/>
  <c r="Y196" i="70"/>
  <c r="Y200" i="70" s="1"/>
  <c r="AI196" i="72"/>
  <c r="AI200" i="72" s="1"/>
  <c r="G196" i="73"/>
  <c r="G202" i="73" s="1"/>
  <c r="Q196" i="70"/>
  <c r="Q202" i="70" s="1"/>
  <c r="S196" i="73"/>
  <c r="S202" i="73" s="1"/>
  <c r="AQ196" i="73"/>
  <c r="BB196" i="67"/>
  <c r="Q196" i="68"/>
  <c r="Q202" i="68" s="1"/>
  <c r="M196" i="71"/>
  <c r="M202" i="71" s="1"/>
  <c r="AX196" i="70"/>
  <c r="E196" i="70"/>
  <c r="E200" i="70" s="1"/>
  <c r="AZ196" i="73"/>
  <c r="AZ200" i="73" s="1"/>
  <c r="E196" i="68"/>
  <c r="BA196" i="75"/>
  <c r="J214" i="72"/>
  <c r="AV196" i="73"/>
  <c r="K213" i="68"/>
  <c r="AD196" i="71"/>
  <c r="AK196" i="67"/>
  <c r="K215" i="73"/>
  <c r="AG196" i="69"/>
  <c r="AG200" i="69" s="1"/>
  <c r="AS196" i="69"/>
  <c r="AC196" i="68"/>
  <c r="AC202" i="68" s="1"/>
  <c r="J215" i="71"/>
  <c r="H213" i="72"/>
  <c r="X215" i="70"/>
  <c r="X215" i="72"/>
  <c r="AI215" i="67"/>
  <c r="AW215" i="69"/>
  <c r="AL196" i="68"/>
  <c r="F214" i="67"/>
  <c r="G213" i="75"/>
  <c r="AR196" i="73"/>
  <c r="AR200" i="73" s="1"/>
  <c r="AB196" i="70"/>
  <c r="AF213" i="68"/>
  <c r="P196" i="67"/>
  <c r="P202" i="67" s="1"/>
  <c r="V215" i="70"/>
  <c r="AI196" i="71"/>
  <c r="AI200" i="71" s="1"/>
  <c r="I215" i="73"/>
  <c r="AJ196" i="69"/>
  <c r="I196" i="67"/>
  <c r="I202" i="67" s="1"/>
  <c r="V213" i="75"/>
  <c r="M196" i="70"/>
  <c r="M202" i="70" s="1"/>
  <c r="U215" i="71"/>
  <c r="U215" i="72"/>
  <c r="AR215" i="73"/>
  <c r="K196" i="75"/>
  <c r="K201" i="75" s="1"/>
  <c r="P215" i="71"/>
  <c r="Q213" i="70"/>
  <c r="I213" i="73"/>
  <c r="AI196" i="67"/>
  <c r="AI200" i="67" s="1"/>
  <c r="AH213" i="75"/>
  <c r="AH200" i="75"/>
  <c r="N196" i="70"/>
  <c r="N202" i="70" s="1"/>
  <c r="BA215" i="67"/>
  <c r="AT213" i="67"/>
  <c r="AT213" i="68"/>
  <c r="AM215" i="72"/>
  <c r="H214" i="67"/>
  <c r="F215" i="73"/>
  <c r="N215" i="68"/>
  <c r="AO196" i="69"/>
  <c r="AU201" i="75"/>
  <c r="R215" i="74"/>
  <c r="E213" i="67"/>
  <c r="L214" i="67"/>
  <c r="AU196" i="74"/>
  <c r="AT196" i="74"/>
  <c r="AK196" i="74"/>
  <c r="AB196" i="74"/>
  <c r="K196" i="74"/>
  <c r="AN196" i="74"/>
  <c r="P214" i="74"/>
  <c r="AM213" i="74"/>
  <c r="F213" i="74"/>
  <c r="V196" i="71"/>
  <c r="M215" i="74"/>
  <c r="I213" i="74"/>
  <c r="O215" i="71"/>
  <c r="AA213" i="67"/>
  <c r="X196" i="73"/>
  <c r="X202" i="73" s="1"/>
  <c r="U213" i="74"/>
  <c r="AG213" i="67"/>
  <c r="T213" i="67"/>
  <c r="N196" i="88"/>
  <c r="J196" i="88"/>
  <c r="Z196" i="88"/>
  <c r="Z216" i="88" s="1"/>
  <c r="X196" i="88"/>
  <c r="Q196" i="63"/>
  <c r="Q216" i="75" s="1"/>
  <c r="AM196" i="63"/>
  <c r="AM201" i="63" s="1"/>
  <c r="AX196" i="63"/>
  <c r="K215" i="88"/>
  <c r="AC215" i="88"/>
  <c r="L196" i="63"/>
  <c r="L202" i="63" s="1"/>
  <c r="AM215" i="88"/>
  <c r="O213" i="88"/>
  <c r="K214" i="88"/>
  <c r="AJ213" i="88"/>
  <c r="AY215" i="88"/>
  <c r="T215" i="88"/>
  <c r="L213" i="88"/>
  <c r="AR213" i="88"/>
  <c r="AD213" i="88"/>
  <c r="Y215" i="88"/>
  <c r="AH196" i="88"/>
  <c r="S196" i="63"/>
  <c r="S201" i="63" s="1"/>
  <c r="AM196" i="88"/>
  <c r="AL196" i="88"/>
  <c r="AI196" i="63"/>
  <c r="AI201" i="63" s="1"/>
  <c r="AU196" i="88"/>
  <c r="S196" i="88"/>
  <c r="AV196" i="63"/>
  <c r="P196" i="63"/>
  <c r="P200" i="63" s="1"/>
  <c r="BA196" i="63"/>
  <c r="BA201" i="63" s="1"/>
  <c r="F214" i="88"/>
  <c r="V213" i="88"/>
  <c r="W196" i="88"/>
  <c r="Q214" i="88"/>
  <c r="AG213" i="88"/>
  <c r="AU215" i="88"/>
  <c r="AA213" i="88"/>
  <c r="T213" i="88"/>
  <c r="AF215" i="88"/>
  <c r="AZ213" i="88"/>
  <c r="Q215" i="88"/>
  <c r="AC196" i="88"/>
  <c r="AM213" i="88"/>
  <c r="AF196" i="88"/>
  <c r="AT196" i="63"/>
  <c r="AT201" i="63" s="1"/>
  <c r="V196" i="63"/>
  <c r="V201" i="63" s="1"/>
  <c r="AU196" i="63"/>
  <c r="AU201" i="63" s="1"/>
  <c r="AK196" i="63"/>
  <c r="F196" i="88"/>
  <c r="F216" i="88" s="1"/>
  <c r="U196" i="88"/>
  <c r="AP196" i="63"/>
  <c r="AP201" i="63" s="1"/>
  <c r="AS196" i="88"/>
  <c r="BA196" i="88"/>
  <c r="AY196" i="63"/>
  <c r="AY201" i="63" s="1"/>
  <c r="X215" i="88"/>
  <c r="G213" i="88"/>
  <c r="AF213" i="88"/>
  <c r="AT215" i="88"/>
  <c r="U215" i="88"/>
  <c r="AR215" i="88"/>
  <c r="Q213" i="88"/>
  <c r="H214" i="88"/>
  <c r="L214" i="88"/>
  <c r="M214" i="88"/>
  <c r="P214" i="88"/>
  <c r="H215" i="88"/>
  <c r="Z213" i="88"/>
  <c r="AC214" i="88"/>
  <c r="R214" i="88"/>
  <c r="W215" i="88"/>
  <c r="N214" i="88"/>
  <c r="AE215" i="88"/>
  <c r="F213" i="88"/>
  <c r="S213" i="88"/>
  <c r="I214" i="88"/>
  <c r="X213" i="88"/>
  <c r="O215" i="88"/>
  <c r="O196" i="63"/>
  <c r="O201" i="63" s="1"/>
  <c r="AD196" i="88"/>
  <c r="K196" i="63"/>
  <c r="K202" i="63" s="1"/>
  <c r="H196" i="88"/>
  <c r="O196" i="88"/>
  <c r="G196" i="63"/>
  <c r="G201" i="63" s="1"/>
  <c r="AC196" i="63"/>
  <c r="AC200" i="63" s="1"/>
  <c r="AA196" i="88"/>
  <c r="AE196" i="88"/>
  <c r="K213" i="88"/>
  <c r="J215" i="88"/>
  <c r="N213" i="88"/>
  <c r="AP215" i="88"/>
  <c r="BA215" i="88"/>
  <c r="R215" i="88"/>
  <c r="AO215" i="88"/>
  <c r="P213" i="88"/>
  <c r="AQ213" i="88"/>
  <c r="L215" i="88"/>
  <c r="AX215" i="88"/>
  <c r="AW213" i="88"/>
  <c r="AH215" i="88"/>
  <c r="J213" i="88"/>
  <c r="AS215" i="88"/>
  <c r="AO213" i="88"/>
  <c r="S215" i="88"/>
  <c r="AJ196" i="63"/>
  <c r="AJ201" i="63" s="1"/>
  <c r="AQ196" i="88"/>
  <c r="AO196" i="63"/>
  <c r="AO201" i="63" s="1"/>
  <c r="Y196" i="88"/>
  <c r="T196" i="63"/>
  <c r="T200" i="63" s="1"/>
  <c r="N196" i="63"/>
  <c r="N202" i="63" s="1"/>
  <c r="P196" i="88"/>
  <c r="Y196" i="63"/>
  <c r="Y201" i="63" s="1"/>
  <c r="AW196" i="63"/>
  <c r="AW201" i="63" s="1"/>
  <c r="AK196" i="88"/>
  <c r="AA196" i="63"/>
  <c r="AA201" i="63" s="1"/>
  <c r="BB196" i="88"/>
  <c r="E196" i="88"/>
  <c r="AI215" i="88"/>
  <c r="E196" i="63"/>
  <c r="E201" i="63" s="1"/>
  <c r="P215" i="88"/>
  <c r="F215" i="88"/>
  <c r="R213" i="88"/>
  <c r="BA213" i="88"/>
  <c r="AU213" i="88"/>
  <c r="G215" i="88"/>
  <c r="AC213" i="88"/>
  <c r="T214" i="88"/>
  <c r="AI213" i="88"/>
  <c r="U213" i="88"/>
  <c r="E215" i="88"/>
  <c r="E213" i="88"/>
  <c r="Z215" i="88"/>
  <c r="AN215" i="88"/>
  <c r="Y213" i="88"/>
  <c r="O214" i="88"/>
  <c r="AQ215" i="88"/>
  <c r="V196" i="88"/>
  <c r="R196" i="63"/>
  <c r="R200" i="63" s="1"/>
  <c r="AN196" i="88"/>
  <c r="L196" i="88"/>
  <c r="R196" i="88"/>
  <c r="I196" i="63"/>
  <c r="I201" i="63" s="1"/>
  <c r="AL196" i="63"/>
  <c r="M196" i="63"/>
  <c r="M202" i="63" s="1"/>
  <c r="H196" i="63"/>
  <c r="H202" i="63" s="1"/>
  <c r="AG196" i="63"/>
  <c r="AD196" i="63"/>
  <c r="AD201" i="63" s="1"/>
  <c r="AI196" i="88"/>
  <c r="AX196" i="88"/>
  <c r="AY196" i="88"/>
  <c r="AZ196" i="63"/>
  <c r="AZ201" i="63" s="1"/>
  <c r="AW215" i="88"/>
  <c r="V215" i="88"/>
  <c r="M213" i="88"/>
  <c r="AN213" i="88"/>
  <c r="X214" i="88"/>
  <c r="AJ215" i="88"/>
  <c r="AA215" i="88"/>
  <c r="AS196" i="63"/>
  <c r="AG196" i="88"/>
  <c r="AR196" i="63"/>
  <c r="AR201" i="63" s="1"/>
  <c r="Q196" i="88"/>
  <c r="AB196" i="63"/>
  <c r="U196" i="63"/>
  <c r="U201" i="63" s="1"/>
  <c r="K196" i="88"/>
  <c r="AV196" i="88"/>
  <c r="AR196" i="88"/>
  <c r="I196" i="88"/>
  <c r="G214" i="88"/>
  <c r="I213" i="88"/>
  <c r="AT213" i="88"/>
  <c r="S214" i="88"/>
  <c r="AY213" i="88"/>
  <c r="AP213" i="88"/>
  <c r="M215" i="88"/>
  <c r="AZ215" i="88"/>
  <c r="AD215" i="88"/>
  <c r="AK215" i="88"/>
  <c r="G196" i="88"/>
  <c r="X196" i="63"/>
  <c r="X200" i="63" s="1"/>
  <c r="M196" i="88"/>
  <c r="AW196" i="88"/>
  <c r="AE196" i="63"/>
  <c r="AE202" i="63" s="1"/>
  <c r="AH196" i="63"/>
  <c r="AH201" i="63" s="1"/>
  <c r="AQ196" i="63"/>
  <c r="AQ201" i="63" s="1"/>
  <c r="AP196" i="88"/>
  <c r="BB196" i="63"/>
  <c r="J214" i="88"/>
  <c r="H213" i="88"/>
  <c r="J196" i="63"/>
  <c r="J216" i="67" s="1"/>
  <c r="I215" i="88"/>
  <c r="AH213" i="88"/>
  <c r="N215" i="88"/>
  <c r="J201" i="67" l="1"/>
  <c r="F130" i="88"/>
  <c r="F132" i="88" s="1"/>
  <c r="F133" i="88" s="1"/>
  <c r="F190" i="88" s="1"/>
  <c r="W222" i="68"/>
  <c r="J200" i="67"/>
  <c r="AQ200" i="75"/>
  <c r="AJ200" i="75"/>
  <c r="AD200" i="75"/>
  <c r="M201" i="75"/>
  <c r="G200" i="75"/>
  <c r="AT202" i="75"/>
  <c r="T201" i="75"/>
  <c r="G201" i="75"/>
  <c r="L200" i="73"/>
  <c r="F200" i="71"/>
  <c r="F201" i="69"/>
  <c r="AC202" i="75"/>
  <c r="T202" i="75"/>
  <c r="L201" i="73"/>
  <c r="X201" i="73"/>
  <c r="R201" i="73"/>
  <c r="O201" i="71"/>
  <c r="O221" i="71" s="1"/>
  <c r="J200" i="71"/>
  <c r="S200" i="71"/>
  <c r="S201" i="71"/>
  <c r="P200" i="70"/>
  <c r="X201" i="70"/>
  <c r="O200" i="69"/>
  <c r="T201" i="68"/>
  <c r="M201" i="68"/>
  <c r="F201" i="68"/>
  <c r="F221" i="68" s="1"/>
  <c r="K200" i="68"/>
  <c r="H201" i="68"/>
  <c r="H200" i="67"/>
  <c r="S201" i="67"/>
  <c r="X201" i="67"/>
  <c r="L202" i="75"/>
  <c r="AF200" i="75"/>
  <c r="H200" i="75"/>
  <c r="AV202" i="73"/>
  <c r="AV200" i="73"/>
  <c r="AV201" i="73"/>
  <c r="W202" i="73"/>
  <c r="W222" i="73" s="1"/>
  <c r="W200" i="73"/>
  <c r="W220" i="73" s="1"/>
  <c r="W201" i="73"/>
  <c r="AS202" i="73"/>
  <c r="AS201" i="73"/>
  <c r="AS200" i="73"/>
  <c r="AT202" i="73"/>
  <c r="AT201" i="73"/>
  <c r="AT221" i="73" s="1"/>
  <c r="AO202" i="73"/>
  <c r="AO201" i="73"/>
  <c r="AM202" i="73"/>
  <c r="AM201" i="73"/>
  <c r="AA202" i="73"/>
  <c r="AA201" i="73"/>
  <c r="AC200" i="73"/>
  <c r="Q201" i="73"/>
  <c r="X200" i="73"/>
  <c r="M200" i="73"/>
  <c r="AQ202" i="73"/>
  <c r="AQ201" i="73"/>
  <c r="Z202" i="73"/>
  <c r="Z222" i="73" s="1"/>
  <c r="Z201" i="73"/>
  <c r="Y202" i="73"/>
  <c r="Y201" i="73"/>
  <c r="Y221" i="73" s="1"/>
  <c r="AJ202" i="73"/>
  <c r="AJ201" i="73"/>
  <c r="AJ221" i="73" s="1"/>
  <c r="BB202" i="73"/>
  <c r="BB201" i="73"/>
  <c r="BB200" i="73"/>
  <c r="S200" i="73"/>
  <c r="I200" i="73"/>
  <c r="S201" i="73"/>
  <c r="AQ200" i="73"/>
  <c r="G200" i="73"/>
  <c r="Q200" i="73"/>
  <c r="AH202" i="73"/>
  <c r="AH201" i="73"/>
  <c r="Y200" i="73"/>
  <c r="K200" i="73"/>
  <c r="K201" i="73"/>
  <c r="AA200" i="73"/>
  <c r="J200" i="73"/>
  <c r="AF202" i="73"/>
  <c r="AF222" i="73" s="1"/>
  <c r="AF201" i="73"/>
  <c r="AB202" i="73"/>
  <c r="AB201" i="73"/>
  <c r="AB200" i="73"/>
  <c r="AZ202" i="73"/>
  <c r="AZ201" i="73"/>
  <c r="AW202" i="73"/>
  <c r="AW201" i="73"/>
  <c r="AW221" i="73" s="1"/>
  <c r="AI202" i="73"/>
  <c r="AI201" i="73"/>
  <c r="T200" i="73"/>
  <c r="AO200" i="73"/>
  <c r="Z200" i="73"/>
  <c r="Z220" i="73" s="1"/>
  <c r="AJ200" i="73"/>
  <c r="I201" i="73"/>
  <c r="AW200" i="73"/>
  <c r="AG202" i="73"/>
  <c r="AG201" i="73"/>
  <c r="AP202" i="73"/>
  <c r="AP201" i="73"/>
  <c r="AN202" i="73"/>
  <c r="AN222" i="73" s="1"/>
  <c r="AN201" i="73"/>
  <c r="AL202" i="73"/>
  <c r="AL201" i="73"/>
  <c r="AL200" i="73"/>
  <c r="BA202" i="73"/>
  <c r="BA201" i="73"/>
  <c r="AE202" i="73"/>
  <c r="AE201" i="73"/>
  <c r="AE200" i="73"/>
  <c r="V202" i="73"/>
  <c r="V201" i="73"/>
  <c r="V221" i="73" s="1"/>
  <c r="AK202" i="73"/>
  <c r="AK201" i="73"/>
  <c r="AK200" i="73"/>
  <c r="AP200" i="73"/>
  <c r="G201" i="73"/>
  <c r="AM200" i="73"/>
  <c r="P201" i="73"/>
  <c r="M201" i="73"/>
  <c r="AR202" i="73"/>
  <c r="AR201" i="73"/>
  <c r="AR221" i="73" s="1"/>
  <c r="E202" i="73"/>
  <c r="E206" i="73" s="1"/>
  <c r="E201" i="73"/>
  <c r="AX202" i="73"/>
  <c r="AX201" i="73"/>
  <c r="AX200" i="73"/>
  <c r="AC201" i="73"/>
  <c r="O201" i="73"/>
  <c r="E200" i="73"/>
  <c r="E204" i="73" s="1"/>
  <c r="BA200" i="73"/>
  <c r="J201" i="73"/>
  <c r="U202" i="73"/>
  <c r="U201" i="73"/>
  <c r="AD202" i="73"/>
  <c r="AD201" i="73"/>
  <c r="F216" i="73"/>
  <c r="F202" i="73"/>
  <c r="F222" i="73" s="1"/>
  <c r="AU202" i="73"/>
  <c r="AU201" i="73"/>
  <c r="F200" i="73"/>
  <c r="F220" i="73" s="1"/>
  <c r="AN200" i="73"/>
  <c r="P200" i="73"/>
  <c r="R200" i="73"/>
  <c r="O200" i="73"/>
  <c r="AG200" i="73"/>
  <c r="T201" i="73"/>
  <c r="V200" i="73"/>
  <c r="E202" i="72"/>
  <c r="E201" i="72"/>
  <c r="BB202" i="72"/>
  <c r="BB201" i="72"/>
  <c r="BB200" i="72"/>
  <c r="AR202" i="72"/>
  <c r="AR201" i="72"/>
  <c r="Y202" i="72"/>
  <c r="Y201" i="72"/>
  <c r="Y221" i="72" s="1"/>
  <c r="AK202" i="72"/>
  <c r="AK201" i="72"/>
  <c r="AK200" i="72"/>
  <c r="W202" i="72"/>
  <c r="W222" i="72" s="1"/>
  <c r="W200" i="72"/>
  <c r="W201" i="72"/>
  <c r="R200" i="72"/>
  <c r="AR200" i="72"/>
  <c r="N201" i="72"/>
  <c r="AZ202" i="72"/>
  <c r="AZ201" i="72"/>
  <c r="AD202" i="72"/>
  <c r="AD201" i="72"/>
  <c r="AX202" i="72"/>
  <c r="AX201" i="72"/>
  <c r="AX200" i="72"/>
  <c r="BA202" i="72"/>
  <c r="BA201" i="72"/>
  <c r="AO202" i="72"/>
  <c r="AO201" i="72"/>
  <c r="AO200" i="72"/>
  <c r="K201" i="72"/>
  <c r="R201" i="72"/>
  <c r="S200" i="72"/>
  <c r="AS202" i="72"/>
  <c r="AS201" i="72"/>
  <c r="AS200" i="72"/>
  <c r="AB202" i="72"/>
  <c r="AB201" i="72"/>
  <c r="AB200" i="72"/>
  <c r="AF202" i="72"/>
  <c r="AF201" i="72"/>
  <c r="Z202" i="72"/>
  <c r="Z201" i="72"/>
  <c r="F216" i="72"/>
  <c r="F202" i="72"/>
  <c r="AJ202" i="72"/>
  <c r="AJ201" i="72"/>
  <c r="S201" i="72"/>
  <c r="O201" i="72"/>
  <c r="X201" i="72"/>
  <c r="G200" i="72"/>
  <c r="Q201" i="72"/>
  <c r="Y200" i="72"/>
  <c r="V202" i="72"/>
  <c r="V201" i="72"/>
  <c r="AM202" i="72"/>
  <c r="AM201" i="72"/>
  <c r="L201" i="72"/>
  <c r="H201" i="72"/>
  <c r="AJ200" i="72"/>
  <c r="J200" i="72"/>
  <c r="P200" i="72"/>
  <c r="U202" i="72"/>
  <c r="U201" i="72"/>
  <c r="AI202" i="72"/>
  <c r="AI201" i="72"/>
  <c r="V200" i="72"/>
  <c r="M200" i="72"/>
  <c r="P201" i="72"/>
  <c r="X200" i="72"/>
  <c r="AC200" i="72"/>
  <c r="AA202" i="72"/>
  <c r="AA201" i="72"/>
  <c r="AV202" i="72"/>
  <c r="AV200" i="72"/>
  <c r="AV201" i="72"/>
  <c r="AT202" i="72"/>
  <c r="AT201" i="72"/>
  <c r="AG202" i="72"/>
  <c r="AG201" i="72"/>
  <c r="AY202" i="72"/>
  <c r="AY201" i="72"/>
  <c r="AY221" i="72" s="1"/>
  <c r="AN202" i="72"/>
  <c r="AN222" i="72" s="1"/>
  <c r="AN201" i="72"/>
  <c r="AH202" i="72"/>
  <c r="AH201" i="72"/>
  <c r="AE202" i="72"/>
  <c r="AE201" i="72"/>
  <c r="AE200" i="72"/>
  <c r="AD200" i="72"/>
  <c r="G201" i="72"/>
  <c r="I201" i="72"/>
  <c r="Q200" i="72"/>
  <c r="T201" i="72"/>
  <c r="I200" i="72"/>
  <c r="O200" i="72"/>
  <c r="AQ202" i="72"/>
  <c r="AQ201" i="72"/>
  <c r="AW202" i="72"/>
  <c r="AW201" i="72"/>
  <c r="AU202" i="72"/>
  <c r="AU201" i="72"/>
  <c r="AP202" i="72"/>
  <c r="AP201" i="72"/>
  <c r="AP221" i="72" s="1"/>
  <c r="AZ200" i="72"/>
  <c r="T200" i="72"/>
  <c r="AW200" i="72"/>
  <c r="F201" i="72"/>
  <c r="AC201" i="72"/>
  <c r="L200" i="72"/>
  <c r="K200" i="72"/>
  <c r="H200" i="72"/>
  <c r="M201" i="72"/>
  <c r="AQ200" i="72"/>
  <c r="AP200" i="72"/>
  <c r="J201" i="72"/>
  <c r="E200" i="72"/>
  <c r="E204" i="72" s="1"/>
  <c r="F200" i="72"/>
  <c r="N200" i="72"/>
  <c r="Z200" i="72"/>
  <c r="W202" i="71"/>
  <c r="W222" i="71" s="1"/>
  <c r="W200" i="71"/>
  <c r="W201" i="71"/>
  <c r="W221" i="71" s="1"/>
  <c r="AX202" i="71"/>
  <c r="AX201" i="71"/>
  <c r="AX200" i="71"/>
  <c r="BA202" i="71"/>
  <c r="BA201" i="71"/>
  <c r="U202" i="71"/>
  <c r="U201" i="71"/>
  <c r="K201" i="71"/>
  <c r="R201" i="71"/>
  <c r="J201" i="71"/>
  <c r="T201" i="71"/>
  <c r="R200" i="71"/>
  <c r="Q200" i="71"/>
  <c r="AI202" i="71"/>
  <c r="AI201" i="71"/>
  <c r="AA202" i="71"/>
  <c r="AA201" i="71"/>
  <c r="AA221" i="71" s="1"/>
  <c r="AY202" i="71"/>
  <c r="AY201" i="71"/>
  <c r="AH202" i="71"/>
  <c r="AH201" i="71"/>
  <c r="AE202" i="71"/>
  <c r="AE201" i="71"/>
  <c r="AE200" i="71"/>
  <c r="AZ202" i="71"/>
  <c r="AZ201" i="71"/>
  <c r="E202" i="71"/>
  <c r="E201" i="71"/>
  <c r="Q201" i="71"/>
  <c r="U200" i="71"/>
  <c r="AC200" i="71"/>
  <c r="N200" i="71"/>
  <c r="M200" i="71"/>
  <c r="AZ200" i="71"/>
  <c r="V202" i="71"/>
  <c r="V201" i="71"/>
  <c r="AQ202" i="71"/>
  <c r="AQ201" i="71"/>
  <c r="AG202" i="71"/>
  <c r="AG201" i="71"/>
  <c r="AB202" i="71"/>
  <c r="AB201" i="71"/>
  <c r="AB200" i="71"/>
  <c r="AW202" i="71"/>
  <c r="AW201" i="71"/>
  <c r="BB202" i="71"/>
  <c r="BB201" i="71"/>
  <c r="BB200" i="71"/>
  <c r="AJ202" i="71"/>
  <c r="AJ201" i="71"/>
  <c r="AJ221" i="71" s="1"/>
  <c r="I200" i="71"/>
  <c r="H201" i="71"/>
  <c r="AQ200" i="71"/>
  <c r="AL202" i="71"/>
  <c r="AL201" i="71"/>
  <c r="AL200" i="71"/>
  <c r="AM202" i="71"/>
  <c r="AM201" i="71"/>
  <c r="AV202" i="71"/>
  <c r="AV201" i="71"/>
  <c r="AV200" i="71"/>
  <c r="AF202" i="71"/>
  <c r="AF201" i="71"/>
  <c r="F216" i="71"/>
  <c r="F202" i="71"/>
  <c r="F222" i="71" s="1"/>
  <c r="T200" i="71"/>
  <c r="V200" i="71"/>
  <c r="G200" i="71"/>
  <c r="AN202" i="71"/>
  <c r="AN222" i="71" s="1"/>
  <c r="AN201" i="71"/>
  <c r="AP202" i="71"/>
  <c r="AP201" i="71"/>
  <c r="AP221" i="71" s="1"/>
  <c r="AK202" i="71"/>
  <c r="AK201" i="71"/>
  <c r="AK200" i="71"/>
  <c r="X200" i="71"/>
  <c r="O200" i="71"/>
  <c r="AW200" i="71"/>
  <c r="AH200" i="71"/>
  <c r="AA200" i="71"/>
  <c r="AM200" i="71"/>
  <c r="I201" i="71"/>
  <c r="P200" i="71"/>
  <c r="AD202" i="71"/>
  <c r="AD201" i="71"/>
  <c r="AD221" i="71" s="1"/>
  <c r="AT202" i="71"/>
  <c r="AT201" i="71"/>
  <c r="AO202" i="71"/>
  <c r="AO201" i="71"/>
  <c r="N201" i="71"/>
  <c r="E200" i="71"/>
  <c r="E204" i="71" s="1"/>
  <c r="H200" i="71"/>
  <c r="X201" i="71"/>
  <c r="AP200" i="71"/>
  <c r="AN200" i="71"/>
  <c r="G201" i="71"/>
  <c r="AR202" i="71"/>
  <c r="AR201" i="71"/>
  <c r="AS202" i="71"/>
  <c r="AS201" i="71"/>
  <c r="AS200" i="71"/>
  <c r="AU202" i="71"/>
  <c r="AU201" i="71"/>
  <c r="Y202" i="71"/>
  <c r="Y201" i="71"/>
  <c r="Y221" i="71" s="1"/>
  <c r="AG200" i="71"/>
  <c r="M201" i="71"/>
  <c r="AJ200" i="71"/>
  <c r="K200" i="71"/>
  <c r="AC201" i="71"/>
  <c r="BA200" i="71"/>
  <c r="AD200" i="71"/>
  <c r="P201" i="71"/>
  <c r="AE202" i="70"/>
  <c r="AE201" i="70"/>
  <c r="AE200" i="70"/>
  <c r="Z202" i="70"/>
  <c r="Z201" i="70"/>
  <c r="AR202" i="70"/>
  <c r="AR201" i="70"/>
  <c r="AA202" i="70"/>
  <c r="AA201" i="70"/>
  <c r="AQ202" i="70"/>
  <c r="AQ201" i="70"/>
  <c r="T200" i="70"/>
  <c r="K201" i="70"/>
  <c r="G200" i="70"/>
  <c r="AA200" i="70"/>
  <c r="X200" i="70"/>
  <c r="U202" i="70"/>
  <c r="U201" i="70"/>
  <c r="V202" i="70"/>
  <c r="V201" i="70"/>
  <c r="AS202" i="70"/>
  <c r="AS201" i="70"/>
  <c r="AS200" i="70"/>
  <c r="AF202" i="70"/>
  <c r="AF222" i="70" s="1"/>
  <c r="AF201" i="70"/>
  <c r="L200" i="70"/>
  <c r="O201" i="70"/>
  <c r="O221" i="70" s="1"/>
  <c r="AF200" i="70"/>
  <c r="AJ202" i="70"/>
  <c r="AJ201" i="70"/>
  <c r="AN202" i="70"/>
  <c r="AN201" i="70"/>
  <c r="BA202" i="70"/>
  <c r="BA201" i="70"/>
  <c r="BA221" i="70" s="1"/>
  <c r="AV202" i="70"/>
  <c r="AV201" i="70"/>
  <c r="AV200" i="70"/>
  <c r="U200" i="70"/>
  <c r="N201" i="70"/>
  <c r="Z200" i="70"/>
  <c r="Z220" i="70" s="1"/>
  <c r="M201" i="70"/>
  <c r="AN200" i="70"/>
  <c r="AN220" i="70" s="1"/>
  <c r="Q201" i="70"/>
  <c r="AT202" i="70"/>
  <c r="AT201" i="70"/>
  <c r="O200" i="70"/>
  <c r="Q200" i="70"/>
  <c r="R200" i="70"/>
  <c r="R201" i="70"/>
  <c r="G201" i="70"/>
  <c r="T201" i="70"/>
  <c r="AB202" i="70"/>
  <c r="AB201" i="70"/>
  <c r="AB200" i="70"/>
  <c r="E202" i="70"/>
  <c r="E201" i="70"/>
  <c r="E205" i="70" s="1"/>
  <c r="AK202" i="70"/>
  <c r="AK201" i="70"/>
  <c r="AK200" i="70"/>
  <c r="AU202" i="70"/>
  <c r="AU201" i="70"/>
  <c r="AD202" i="70"/>
  <c r="AD201" i="70"/>
  <c r="AZ202" i="70"/>
  <c r="AZ201" i="70"/>
  <c r="AL202" i="70"/>
  <c r="AL201" i="70"/>
  <c r="AL200" i="70"/>
  <c r="AP202" i="70"/>
  <c r="AP201" i="70"/>
  <c r="F202" i="70"/>
  <c r="F201" i="70"/>
  <c r="P201" i="70"/>
  <c r="AQ200" i="70"/>
  <c r="AD200" i="70"/>
  <c r="AC201" i="70"/>
  <c r="AC200" i="70"/>
  <c r="AX202" i="70"/>
  <c r="AX201" i="70"/>
  <c r="AX200" i="70"/>
  <c r="AH202" i="70"/>
  <c r="AH201" i="70"/>
  <c r="AW202" i="70"/>
  <c r="AW201" i="70"/>
  <c r="AW221" i="70" s="1"/>
  <c r="W202" i="70"/>
  <c r="W222" i="70" s="1"/>
  <c r="W200" i="70"/>
  <c r="W201" i="70"/>
  <c r="W221" i="70" s="1"/>
  <c r="BB202" i="70"/>
  <c r="BB201" i="70"/>
  <c r="BB200" i="70"/>
  <c r="L201" i="70"/>
  <c r="J201" i="70"/>
  <c r="M200" i="70"/>
  <c r="K200" i="70"/>
  <c r="Y202" i="70"/>
  <c r="Y201" i="70"/>
  <c r="Y221" i="70" s="1"/>
  <c r="AY202" i="70"/>
  <c r="AY201" i="70"/>
  <c r="AY221" i="70" s="1"/>
  <c r="AG202" i="70"/>
  <c r="AG201" i="70"/>
  <c r="N200" i="70"/>
  <c r="I201" i="70"/>
  <c r="AR200" i="70"/>
  <c r="AT200" i="70"/>
  <c r="I200" i="70"/>
  <c r="J200" i="70"/>
  <c r="AO202" i="69"/>
  <c r="AO201" i="69"/>
  <c r="X202" i="69"/>
  <c r="X201" i="69"/>
  <c r="AY202" i="69"/>
  <c r="AY201" i="69"/>
  <c r="Y202" i="69"/>
  <c r="Y201" i="69"/>
  <c r="Y221" i="69" s="1"/>
  <c r="AB202" i="69"/>
  <c r="AB201" i="69"/>
  <c r="AB200" i="69"/>
  <c r="J200" i="69"/>
  <c r="J201" i="69"/>
  <c r="X200" i="69"/>
  <c r="H201" i="69"/>
  <c r="AO200" i="69"/>
  <c r="AA202" i="69"/>
  <c r="AA201" i="69"/>
  <c r="G202" i="69"/>
  <c r="G200" i="69"/>
  <c r="AW202" i="69"/>
  <c r="AW201" i="69"/>
  <c r="L201" i="69"/>
  <c r="I201" i="69"/>
  <c r="L200" i="69"/>
  <c r="AY200" i="69"/>
  <c r="N200" i="69"/>
  <c r="V202" i="69"/>
  <c r="V201" i="69"/>
  <c r="AG202" i="69"/>
  <c r="AG201" i="69"/>
  <c r="AM202" i="69"/>
  <c r="AM201" i="69"/>
  <c r="AP202" i="69"/>
  <c r="AP201" i="69"/>
  <c r="AK202" i="69"/>
  <c r="AK201" i="69"/>
  <c r="AK200" i="69"/>
  <c r="BA202" i="69"/>
  <c r="BA201" i="69"/>
  <c r="M200" i="69"/>
  <c r="R201" i="69"/>
  <c r="F200" i="69"/>
  <c r="T200" i="69"/>
  <c r="AC201" i="69"/>
  <c r="S201" i="69"/>
  <c r="Y200" i="69"/>
  <c r="AQ202" i="69"/>
  <c r="AQ201" i="69"/>
  <c r="AQ200" i="69"/>
  <c r="AN202" i="69"/>
  <c r="AN201" i="69"/>
  <c r="AF202" i="69"/>
  <c r="AF201" i="69"/>
  <c r="AL202" i="69"/>
  <c r="AL201" i="69"/>
  <c r="AL200" i="69"/>
  <c r="AR202" i="69"/>
  <c r="AR201" i="69"/>
  <c r="Q201" i="69"/>
  <c r="BA200" i="69"/>
  <c r="AA200" i="69"/>
  <c r="H200" i="69"/>
  <c r="M201" i="69"/>
  <c r="U202" i="69"/>
  <c r="U201" i="69"/>
  <c r="AV202" i="69"/>
  <c r="AV200" i="69"/>
  <c r="AV201" i="69"/>
  <c r="AX202" i="69"/>
  <c r="AX201" i="69"/>
  <c r="AX200" i="69"/>
  <c r="AC200" i="69"/>
  <c r="N201" i="69"/>
  <c r="K201" i="69"/>
  <c r="AN200" i="69"/>
  <c r="AN220" i="69" s="1"/>
  <c r="E202" i="69"/>
  <c r="E206" i="69" s="1"/>
  <c r="E201" i="69"/>
  <c r="AS202" i="69"/>
  <c r="AS201" i="69"/>
  <c r="AS200" i="69"/>
  <c r="AD202" i="69"/>
  <c r="AD201" i="69"/>
  <c r="W202" i="69"/>
  <c r="W222" i="69" s="1"/>
  <c r="W200" i="69"/>
  <c r="W201" i="69"/>
  <c r="W221" i="69" s="1"/>
  <c r="Z202" i="69"/>
  <c r="Z222" i="69" s="1"/>
  <c r="Z201" i="69"/>
  <c r="AT202" i="69"/>
  <c r="AT201" i="69"/>
  <c r="AH202" i="69"/>
  <c r="AH201" i="69"/>
  <c r="AW200" i="69"/>
  <c r="P200" i="69"/>
  <c r="R200" i="69"/>
  <c r="V200" i="69"/>
  <c r="T201" i="69"/>
  <c r="AR200" i="69"/>
  <c r="Q200" i="69"/>
  <c r="AP200" i="69"/>
  <c r="S200" i="69"/>
  <c r="AJ202" i="69"/>
  <c r="AJ201" i="69"/>
  <c r="AU202" i="69"/>
  <c r="AU201" i="69"/>
  <c r="AE202" i="69"/>
  <c r="AE201" i="69"/>
  <c r="AE200" i="69"/>
  <c r="P201" i="69"/>
  <c r="K200" i="69"/>
  <c r="AJ200" i="69"/>
  <c r="AF200" i="69"/>
  <c r="I200" i="69"/>
  <c r="O201" i="69"/>
  <c r="G201" i="69"/>
  <c r="AL202" i="68"/>
  <c r="AL201" i="68"/>
  <c r="AL200" i="68"/>
  <c r="AV202" i="68"/>
  <c r="AV200" i="68"/>
  <c r="AV201" i="68"/>
  <c r="AU202" i="68"/>
  <c r="AU201" i="68"/>
  <c r="AU221" i="68" s="1"/>
  <c r="AB202" i="68"/>
  <c r="AB201" i="68"/>
  <c r="AB200" i="68"/>
  <c r="L201" i="68"/>
  <c r="T200" i="68"/>
  <c r="AC200" i="68"/>
  <c r="S201" i="68"/>
  <c r="J200" i="68"/>
  <c r="E202" i="68"/>
  <c r="E206" i="68" s="1"/>
  <c r="E201" i="68"/>
  <c r="E205" i="68" s="1"/>
  <c r="AN202" i="68"/>
  <c r="AN222" i="68" s="1"/>
  <c r="AN201" i="68"/>
  <c r="AY202" i="68"/>
  <c r="AY201" i="68"/>
  <c r="AY221" i="68" s="1"/>
  <c r="Z202" i="68"/>
  <c r="Z222" i="68" s="1"/>
  <c r="Z201" i="68"/>
  <c r="J201" i="68"/>
  <c r="Q201" i="68"/>
  <c r="I200" i="68"/>
  <c r="E200" i="68"/>
  <c r="E204" i="68" s="1"/>
  <c r="F204" i="68" s="1"/>
  <c r="AJ202" i="68"/>
  <c r="AJ201" i="68"/>
  <c r="AJ221" i="68" s="1"/>
  <c r="AD202" i="68"/>
  <c r="AD201" i="68"/>
  <c r="AD221" i="68" s="1"/>
  <c r="AM202" i="68"/>
  <c r="AM201" i="68"/>
  <c r="V202" i="68"/>
  <c r="V201" i="68"/>
  <c r="V221" i="68" s="1"/>
  <c r="AD200" i="68"/>
  <c r="O200" i="68"/>
  <c r="I201" i="68"/>
  <c r="H200" i="68"/>
  <c r="P201" i="68"/>
  <c r="Y202" i="68"/>
  <c r="Y201" i="68"/>
  <c r="Y221" i="68" s="1"/>
  <c r="AW202" i="68"/>
  <c r="AW201" i="68"/>
  <c r="AW221" i="68" s="1"/>
  <c r="AP202" i="68"/>
  <c r="AP201" i="68"/>
  <c r="AP221" i="68" s="1"/>
  <c r="L200" i="68"/>
  <c r="X201" i="68"/>
  <c r="O201" i="68"/>
  <c r="O221" i="68" s="1"/>
  <c r="G201" i="68"/>
  <c r="R200" i="68"/>
  <c r="AT202" i="68"/>
  <c r="AT201" i="68"/>
  <c r="AT221" i="68" s="1"/>
  <c r="AZ202" i="68"/>
  <c r="AZ201" i="68"/>
  <c r="AI202" i="68"/>
  <c r="AI201" i="68"/>
  <c r="F216" i="68"/>
  <c r="F202" i="68"/>
  <c r="F222" i="68" s="1"/>
  <c r="R201" i="68"/>
  <c r="AN200" i="68"/>
  <c r="AN220" i="68" s="1"/>
  <c r="N200" i="68"/>
  <c r="N201" i="68"/>
  <c r="Y200" i="68"/>
  <c r="X200" i="68"/>
  <c r="G200" i="68"/>
  <c r="AT200" i="68"/>
  <c r="U202" i="68"/>
  <c r="U201" i="68"/>
  <c r="U221" i="68" s="1"/>
  <c r="AA202" i="68"/>
  <c r="AA201" i="68"/>
  <c r="AA221" i="68" s="1"/>
  <c r="AO202" i="68"/>
  <c r="AO201" i="68"/>
  <c r="AY200" i="68"/>
  <c r="S200" i="68"/>
  <c r="P200" i="68"/>
  <c r="AM200" i="68"/>
  <c r="M200" i="68"/>
  <c r="AU200" i="68"/>
  <c r="AC201" i="68"/>
  <c r="BB202" i="68"/>
  <c r="BB201" i="68"/>
  <c r="BB200" i="68"/>
  <c r="AE202" i="68"/>
  <c r="AE201" i="68"/>
  <c r="AE200" i="68"/>
  <c r="AR202" i="68"/>
  <c r="AR201" i="68"/>
  <c r="AF202" i="68"/>
  <c r="AF222" i="68" s="1"/>
  <c r="AF201" i="68"/>
  <c r="V200" i="68"/>
  <c r="Z200" i="68"/>
  <c r="Z220" i="68" s="1"/>
  <c r="U200" i="68"/>
  <c r="K201" i="68"/>
  <c r="AZ200" i="68"/>
  <c r="Q200" i="68"/>
  <c r="AP200" i="68"/>
  <c r="AI200" i="68"/>
  <c r="AR200" i="68"/>
  <c r="AU202" i="67"/>
  <c r="AU201" i="67"/>
  <c r="AK202" i="67"/>
  <c r="AK201" i="67"/>
  <c r="AK200" i="67"/>
  <c r="Y202" i="67"/>
  <c r="Y201" i="67"/>
  <c r="Y221" i="67" s="1"/>
  <c r="F216" i="67"/>
  <c r="F202" i="67"/>
  <c r="F222" i="67" s="1"/>
  <c r="AL202" i="67"/>
  <c r="AL201" i="67"/>
  <c r="AL200" i="67"/>
  <c r="X200" i="67"/>
  <c r="F200" i="67"/>
  <c r="O200" i="67"/>
  <c r="H201" i="67"/>
  <c r="T200" i="67"/>
  <c r="AB202" i="67"/>
  <c r="AB201" i="67"/>
  <c r="AB200" i="67"/>
  <c r="Z202" i="67"/>
  <c r="Z222" i="67" s="1"/>
  <c r="Z201" i="67"/>
  <c r="Z200" i="67"/>
  <c r="AF202" i="67"/>
  <c r="AF222" i="67" s="1"/>
  <c r="AF201" i="67"/>
  <c r="AA202" i="67"/>
  <c r="AA201" i="67"/>
  <c r="AA221" i="67" s="1"/>
  <c r="T201" i="67"/>
  <c r="S200" i="67"/>
  <c r="AX202" i="67"/>
  <c r="AX201" i="67"/>
  <c r="AX200" i="67"/>
  <c r="V202" i="67"/>
  <c r="V201" i="67"/>
  <c r="V221" i="67" s="1"/>
  <c r="AH202" i="67"/>
  <c r="AH201" i="67"/>
  <c r="U202" i="67"/>
  <c r="U201" i="67"/>
  <c r="P200" i="67"/>
  <c r="R200" i="67"/>
  <c r="L201" i="67"/>
  <c r="L200" i="67"/>
  <c r="V200" i="67"/>
  <c r="W202" i="67"/>
  <c r="W200" i="67"/>
  <c r="W220" i="67" s="1"/>
  <c r="W201" i="67"/>
  <c r="W221" i="67" s="1"/>
  <c r="M200" i="67"/>
  <c r="BB202" i="67"/>
  <c r="BB201" i="67"/>
  <c r="BB200" i="67"/>
  <c r="AP202" i="67"/>
  <c r="AP201" i="67"/>
  <c r="AP221" i="67" s="1"/>
  <c r="AZ202" i="67"/>
  <c r="AZ201" i="67"/>
  <c r="AQ202" i="67"/>
  <c r="AQ201" i="67"/>
  <c r="E202" i="67"/>
  <c r="E206" i="67" s="1"/>
  <c r="E201" i="67"/>
  <c r="E205" i="67" s="1"/>
  <c r="Y200" i="67"/>
  <c r="AU200" i="67"/>
  <c r="AF200" i="67"/>
  <c r="AF220" i="67" s="1"/>
  <c r="F201" i="67"/>
  <c r="F221" i="67" s="1"/>
  <c r="Q201" i="67"/>
  <c r="AS202" i="67"/>
  <c r="AS201" i="67"/>
  <c r="AS200" i="67"/>
  <c r="AE202" i="67"/>
  <c r="AE201" i="67"/>
  <c r="AE200" i="67"/>
  <c r="AG202" i="67"/>
  <c r="AG201" i="67"/>
  <c r="BA202" i="67"/>
  <c r="BA201" i="67"/>
  <c r="BA221" i="67" s="1"/>
  <c r="AT202" i="67"/>
  <c r="AT201" i="67"/>
  <c r="AT221" i="67" s="1"/>
  <c r="AD202" i="67"/>
  <c r="AD201" i="67"/>
  <c r="AD221" i="67" s="1"/>
  <c r="AD200" i="67"/>
  <c r="AO202" i="67"/>
  <c r="AO201" i="67"/>
  <c r="P201" i="67"/>
  <c r="AA200" i="67"/>
  <c r="G201" i="67"/>
  <c r="I201" i="67"/>
  <c r="N200" i="67"/>
  <c r="G200" i="67"/>
  <c r="I200" i="67"/>
  <c r="Q200" i="67"/>
  <c r="AW202" i="67"/>
  <c r="AW201" i="67"/>
  <c r="AW221" i="67" s="1"/>
  <c r="AI202" i="67"/>
  <c r="AI201" i="67"/>
  <c r="AR202" i="67"/>
  <c r="AR201" i="67"/>
  <c r="AR221" i="67" s="1"/>
  <c r="AN202" i="67"/>
  <c r="AN222" i="67" s="1"/>
  <c r="AN201" i="67"/>
  <c r="K202" i="67"/>
  <c r="K222" i="67" s="1"/>
  <c r="K201" i="67"/>
  <c r="AY202" i="67"/>
  <c r="AY201" i="67"/>
  <c r="AY221" i="67" s="1"/>
  <c r="M201" i="67"/>
  <c r="AC200" i="67"/>
  <c r="AW200" i="67"/>
  <c r="O201" i="67"/>
  <c r="O221" i="67" s="1"/>
  <c r="AQ200" i="67"/>
  <c r="AC201" i="67"/>
  <c r="N201" i="67"/>
  <c r="R201" i="67"/>
  <c r="E202" i="88"/>
  <c r="E206" i="88" s="1"/>
  <c r="E201" i="88"/>
  <c r="E200" i="88"/>
  <c r="Q216" i="88"/>
  <c r="E200" i="63"/>
  <c r="E202" i="63"/>
  <c r="AK201" i="63"/>
  <c r="AK200" i="63"/>
  <c r="Q220" i="75"/>
  <c r="H201" i="63"/>
  <c r="Y200" i="63"/>
  <c r="J202" i="63"/>
  <c r="AT200" i="63"/>
  <c r="AA202" i="63"/>
  <c r="AU202" i="63"/>
  <c r="AU222" i="72" s="1"/>
  <c r="L200" i="63"/>
  <c r="L201" i="63"/>
  <c r="N201" i="63"/>
  <c r="N200" i="63"/>
  <c r="BA200" i="63"/>
  <c r="X202" i="63"/>
  <c r="X222" i="72" s="1"/>
  <c r="R201" i="63"/>
  <c r="AR202" i="63"/>
  <c r="AG216" i="68"/>
  <c r="AG201" i="63"/>
  <c r="AG202" i="63"/>
  <c r="AX201" i="63"/>
  <c r="AX200" i="63"/>
  <c r="AX220" i="68" s="1"/>
  <c r="AM202" i="63"/>
  <c r="AU200" i="63"/>
  <c r="AZ202" i="63"/>
  <c r="I200" i="63"/>
  <c r="AM200" i="63"/>
  <c r="AM220" i="69" s="1"/>
  <c r="AQ200" i="63"/>
  <c r="K200" i="63"/>
  <c r="U202" i="63"/>
  <c r="M201" i="63"/>
  <c r="AH200" i="63"/>
  <c r="G202" i="63"/>
  <c r="G222" i="72" s="1"/>
  <c r="AX202" i="63"/>
  <c r="AX222" i="71" s="1"/>
  <c r="BA202" i="63"/>
  <c r="AH202" i="63"/>
  <c r="P202" i="63"/>
  <c r="P222" i="68" s="1"/>
  <c r="AD200" i="63"/>
  <c r="I202" i="63"/>
  <c r="I222" i="69" s="1"/>
  <c r="Q202" i="63"/>
  <c r="Q222" i="71" s="1"/>
  <c r="T202" i="63"/>
  <c r="T222" i="68" s="1"/>
  <c r="U200" i="63"/>
  <c r="Q221" i="75"/>
  <c r="Q222" i="75"/>
  <c r="V200" i="63"/>
  <c r="K201" i="63"/>
  <c r="AT202" i="63"/>
  <c r="AD202" i="63"/>
  <c r="AJ202" i="63"/>
  <c r="AW200" i="63"/>
  <c r="M200" i="63"/>
  <c r="AQ202" i="63"/>
  <c r="T201" i="63"/>
  <c r="H200" i="63"/>
  <c r="AO202" i="63"/>
  <c r="AE216" i="74"/>
  <c r="AE201" i="63"/>
  <c r="AE200" i="63"/>
  <c r="AS216" i="68"/>
  <c r="AS201" i="63"/>
  <c r="AS200" i="63"/>
  <c r="AV216" i="67"/>
  <c r="AV201" i="63"/>
  <c r="AV200" i="63"/>
  <c r="AV202" i="63"/>
  <c r="AC202" i="63"/>
  <c r="AC222" i="73" s="1"/>
  <c r="Y202" i="63"/>
  <c r="AZ200" i="63"/>
  <c r="V202" i="63"/>
  <c r="S200" i="63"/>
  <c r="S220" i="72" s="1"/>
  <c r="R202" i="63"/>
  <c r="R222" i="69" s="1"/>
  <c r="AG200" i="63"/>
  <c r="J200" i="63"/>
  <c r="X201" i="63"/>
  <c r="AO200" i="63"/>
  <c r="AO220" i="71" s="1"/>
  <c r="AL216" i="72"/>
  <c r="AL202" i="63"/>
  <c r="AL201" i="63"/>
  <c r="AL200" i="63"/>
  <c r="AP200" i="63"/>
  <c r="Q200" i="63"/>
  <c r="Q220" i="70" s="1"/>
  <c r="S202" i="63"/>
  <c r="AS202" i="63"/>
  <c r="AY202" i="63"/>
  <c r="O200" i="63"/>
  <c r="O220" i="70" s="1"/>
  <c r="AP202" i="63"/>
  <c r="AC201" i="63"/>
  <c r="BB201" i="63"/>
  <c r="BB202" i="63"/>
  <c r="BB200" i="63"/>
  <c r="AB216" i="88"/>
  <c r="AB201" i="63"/>
  <c r="AB202" i="63"/>
  <c r="AB200" i="63"/>
  <c r="G200" i="63"/>
  <c r="AI202" i="63"/>
  <c r="O202" i="63"/>
  <c r="O222" i="69" s="1"/>
  <c r="AK202" i="63"/>
  <c r="AI200" i="63"/>
  <c r="AW202" i="63"/>
  <c r="J201" i="63"/>
  <c r="AJ200" i="63"/>
  <c r="P201" i="63"/>
  <c r="AR200" i="63"/>
  <c r="AY200" i="63"/>
  <c r="AA200" i="63"/>
  <c r="Q201" i="63"/>
  <c r="M222" i="68"/>
  <c r="AY216" i="74"/>
  <c r="BA216" i="68"/>
  <c r="AQ216" i="68"/>
  <c r="M216" i="88"/>
  <c r="AU216" i="75"/>
  <c r="AU221" i="75" s="1"/>
  <c r="O221" i="69"/>
  <c r="N202" i="75"/>
  <c r="O201" i="75"/>
  <c r="Z200" i="75"/>
  <c r="AF220" i="72"/>
  <c r="H202" i="75"/>
  <c r="AY200" i="75"/>
  <c r="K200" i="75"/>
  <c r="O221" i="72"/>
  <c r="E216" i="70"/>
  <c r="E206" i="70"/>
  <c r="F206" i="70" s="1"/>
  <c r="G206" i="70" s="1"/>
  <c r="H206" i="70" s="1"/>
  <c r="E204" i="70"/>
  <c r="F204" i="70" s="1"/>
  <c r="AN216" i="71"/>
  <c r="AN220" i="71"/>
  <c r="U216" i="75"/>
  <c r="U221" i="75" s="1"/>
  <c r="N216" i="88"/>
  <c r="N216" i="73"/>
  <c r="AK216" i="68"/>
  <c r="P216" i="69"/>
  <c r="AN216" i="74"/>
  <c r="AI216" i="67"/>
  <c r="BA216" i="75"/>
  <c r="BA221" i="75" s="1"/>
  <c r="BA201" i="75"/>
  <c r="BA200" i="75"/>
  <c r="Q216" i="68"/>
  <c r="X216" i="72"/>
  <c r="AH216" i="67"/>
  <c r="BA202" i="75"/>
  <c r="BB216" i="75"/>
  <c r="BB202" i="75"/>
  <c r="BB201" i="75"/>
  <c r="BB200" i="75"/>
  <c r="AX216" i="67"/>
  <c r="E216" i="72"/>
  <c r="E206" i="72"/>
  <c r="E205" i="72"/>
  <c r="AO216" i="75"/>
  <c r="AO221" i="75" s="1"/>
  <c r="AO201" i="75"/>
  <c r="AO200" i="75"/>
  <c r="AN216" i="69"/>
  <c r="AG216" i="74"/>
  <c r="Z216" i="70"/>
  <c r="AP216" i="75"/>
  <c r="AP221" i="75" s="1"/>
  <c r="AP201" i="75"/>
  <c r="AP200" i="75"/>
  <c r="AP202" i="75"/>
  <c r="AO216" i="70"/>
  <c r="AT216" i="88"/>
  <c r="BB216" i="74"/>
  <c r="BB216" i="69"/>
  <c r="AO216" i="88"/>
  <c r="AB216" i="74"/>
  <c r="AJ216" i="69"/>
  <c r="AD216" i="71"/>
  <c r="AZ216" i="73"/>
  <c r="AQ216" i="73"/>
  <c r="AW216" i="68"/>
  <c r="AS216" i="72"/>
  <c r="H216" i="69"/>
  <c r="V216" i="67"/>
  <c r="AR216" i="67"/>
  <c r="AS216" i="73"/>
  <c r="AW216" i="74"/>
  <c r="AW216" i="67"/>
  <c r="AN216" i="75"/>
  <c r="AN221" i="75" s="1"/>
  <c r="AN201" i="75"/>
  <c r="AN200" i="75"/>
  <c r="AN202" i="75"/>
  <c r="AN216" i="73"/>
  <c r="AN220" i="73"/>
  <c r="H216" i="70"/>
  <c r="H216" i="73"/>
  <c r="AI216" i="69"/>
  <c r="AI216" i="75"/>
  <c r="AI221" i="75" s="1"/>
  <c r="AI216" i="70"/>
  <c r="AM216" i="67"/>
  <c r="AM216" i="70"/>
  <c r="AM216" i="74"/>
  <c r="AT216" i="74"/>
  <c r="AP216" i="69"/>
  <c r="AP221" i="69"/>
  <c r="AD216" i="69"/>
  <c r="AD221" i="69"/>
  <c r="AS216" i="75"/>
  <c r="AS222" i="75" s="1"/>
  <c r="AS201" i="75"/>
  <c r="AS200" i="75"/>
  <c r="AB216" i="72"/>
  <c r="AT216" i="73"/>
  <c r="E216" i="69"/>
  <c r="E205" i="69"/>
  <c r="F205" i="69" s="1"/>
  <c r="E204" i="69"/>
  <c r="F204" i="69" s="1"/>
  <c r="W216" i="74"/>
  <c r="P216" i="68"/>
  <c r="U216" i="71"/>
  <c r="AR216" i="73"/>
  <c r="S216" i="73"/>
  <c r="AU216" i="74"/>
  <c r="N216" i="70"/>
  <c r="AI216" i="71"/>
  <c r="AY216" i="72"/>
  <c r="S216" i="72"/>
  <c r="Y216" i="74"/>
  <c r="AO202" i="75"/>
  <c r="AY216" i="68"/>
  <c r="AG216" i="69"/>
  <c r="AX216" i="70"/>
  <c r="AI216" i="72"/>
  <c r="AS216" i="67"/>
  <c r="AA216" i="71"/>
  <c r="R216" i="68"/>
  <c r="P216" i="75"/>
  <c r="P222" i="75" s="1"/>
  <c r="P201" i="75"/>
  <c r="P202" i="75"/>
  <c r="P200" i="75"/>
  <c r="H216" i="74"/>
  <c r="R216" i="75"/>
  <c r="R221" i="75" s="1"/>
  <c r="AX216" i="68"/>
  <c r="F216" i="75"/>
  <c r="F222" i="75" s="1"/>
  <c r="F202" i="75"/>
  <c r="F200" i="75"/>
  <c r="F204" i="75" s="1"/>
  <c r="G204" i="75" s="1"/>
  <c r="H204" i="75" s="1"/>
  <c r="AH216" i="68"/>
  <c r="AH216" i="74"/>
  <c r="AZ221" i="73"/>
  <c r="AZ216" i="69"/>
  <c r="I216" i="74"/>
  <c r="S216" i="74"/>
  <c r="S216" i="70"/>
  <c r="P216" i="67"/>
  <c r="S216" i="75"/>
  <c r="S220" i="75" s="1"/>
  <c r="S200" i="75"/>
  <c r="S202" i="75"/>
  <c r="P216" i="73"/>
  <c r="T216" i="68"/>
  <c r="AH216" i="72"/>
  <c r="AS202" i="75"/>
  <c r="X216" i="73"/>
  <c r="V216" i="71"/>
  <c r="AK216" i="74"/>
  <c r="AB216" i="70"/>
  <c r="AK216" i="67"/>
  <c r="E216" i="68"/>
  <c r="BB216" i="67"/>
  <c r="AV216" i="69"/>
  <c r="AS216" i="74"/>
  <c r="T216" i="72"/>
  <c r="AY216" i="69"/>
  <c r="AY221" i="69"/>
  <c r="AS216" i="71"/>
  <c r="AT216" i="71"/>
  <c r="AT221" i="71"/>
  <c r="U216" i="68"/>
  <c r="AW216" i="75"/>
  <c r="AW221" i="75" s="1"/>
  <c r="AW201" i="75"/>
  <c r="AD216" i="72"/>
  <c r="AD221" i="72"/>
  <c r="BA216" i="74"/>
  <c r="AU216" i="69"/>
  <c r="O216" i="69"/>
  <c r="AN216" i="67"/>
  <c r="U216" i="73"/>
  <c r="P216" i="71"/>
  <c r="F216" i="74"/>
  <c r="Q216" i="73"/>
  <c r="AH216" i="70"/>
  <c r="T216" i="73"/>
  <c r="K216" i="67"/>
  <c r="AF216" i="68"/>
  <c r="AT216" i="70"/>
  <c r="Y216" i="72"/>
  <c r="BA216" i="67"/>
  <c r="X216" i="68"/>
  <c r="AE216" i="71"/>
  <c r="U216" i="72"/>
  <c r="J216" i="73"/>
  <c r="Q216" i="67"/>
  <c r="AF216" i="71"/>
  <c r="K216" i="69"/>
  <c r="O216" i="75"/>
  <c r="O222" i="75" s="1"/>
  <c r="O200" i="75"/>
  <c r="G216" i="69"/>
  <c r="P216" i="72"/>
  <c r="AL216" i="69"/>
  <c r="AA216" i="67"/>
  <c r="BB216" i="71"/>
  <c r="AA216" i="73"/>
  <c r="L216" i="73"/>
  <c r="X201" i="75"/>
  <c r="AD216" i="75"/>
  <c r="AD221" i="75" s="1"/>
  <c r="AD201" i="75"/>
  <c r="Y216" i="69"/>
  <c r="M216" i="67"/>
  <c r="E216" i="75"/>
  <c r="E221" i="75" s="1"/>
  <c r="E202" i="75"/>
  <c r="E206" i="75" s="1"/>
  <c r="E201" i="75"/>
  <c r="E205" i="75" s="1"/>
  <c r="F205" i="75" s="1"/>
  <c r="G205" i="75" s="1"/>
  <c r="H205" i="75" s="1"/>
  <c r="I205" i="75" s="1"/>
  <c r="J205" i="75" s="1"/>
  <c r="K205" i="75" s="1"/>
  <c r="L205" i="75" s="1"/>
  <c r="M205" i="75" s="1"/>
  <c r="D13" i="75" s="1"/>
  <c r="AT216" i="75"/>
  <c r="AT221" i="75" s="1"/>
  <c r="AT201" i="75"/>
  <c r="F216" i="70"/>
  <c r="AP216" i="67"/>
  <c r="AS216" i="70"/>
  <c r="AZ216" i="68"/>
  <c r="H216" i="68"/>
  <c r="AG216" i="67"/>
  <c r="G216" i="74"/>
  <c r="AP216" i="71"/>
  <c r="AA216" i="72"/>
  <c r="AA221" i="72"/>
  <c r="BA216" i="73"/>
  <c r="S216" i="68"/>
  <c r="AP216" i="68"/>
  <c r="V216" i="69"/>
  <c r="AC216" i="70"/>
  <c r="AV216" i="71"/>
  <c r="BA216" i="70"/>
  <c r="AK216" i="69"/>
  <c r="AV216" i="70"/>
  <c r="I216" i="75"/>
  <c r="I220" i="75" s="1"/>
  <c r="AD216" i="70"/>
  <c r="H216" i="67"/>
  <c r="Y216" i="71"/>
  <c r="Y216" i="75"/>
  <c r="Y221" i="75" s="1"/>
  <c r="Y201" i="75"/>
  <c r="AF216" i="69"/>
  <c r="BB216" i="70"/>
  <c r="Z216" i="69"/>
  <c r="AT216" i="69"/>
  <c r="AF216" i="75"/>
  <c r="AF221" i="75" s="1"/>
  <c r="AF201" i="75"/>
  <c r="AX216" i="72"/>
  <c r="AO216" i="67"/>
  <c r="AK216" i="72"/>
  <c r="BA216" i="72"/>
  <c r="BA221" i="72"/>
  <c r="U216" i="69"/>
  <c r="AF216" i="74"/>
  <c r="AF216" i="70"/>
  <c r="X216" i="70"/>
  <c r="O216" i="73"/>
  <c r="I200" i="75"/>
  <c r="AM216" i="75"/>
  <c r="AM221" i="75" s="1"/>
  <c r="AM201" i="75"/>
  <c r="AQ216" i="70"/>
  <c r="AQ221" i="70"/>
  <c r="AZ216" i="75"/>
  <c r="AZ221" i="75" s="1"/>
  <c r="AZ201" i="75"/>
  <c r="K216" i="73"/>
  <c r="AI216" i="73"/>
  <c r="M216" i="73"/>
  <c r="X216" i="74"/>
  <c r="AR216" i="70"/>
  <c r="AR221" i="70"/>
  <c r="K216" i="71"/>
  <c r="AK216" i="71"/>
  <c r="F204" i="71"/>
  <c r="AX216" i="74"/>
  <c r="N216" i="72"/>
  <c r="O216" i="67"/>
  <c r="K216" i="72"/>
  <c r="AK216" i="75"/>
  <c r="AK222" i="75" s="1"/>
  <c r="AK201" i="75"/>
  <c r="AK200" i="75"/>
  <c r="K222" i="72"/>
  <c r="S216" i="71"/>
  <c r="AB216" i="69"/>
  <c r="AX216" i="73"/>
  <c r="K216" i="88"/>
  <c r="AO216" i="69"/>
  <c r="M216" i="70"/>
  <c r="AC216" i="68"/>
  <c r="Q216" i="70"/>
  <c r="AE216" i="70"/>
  <c r="Z216" i="73"/>
  <c r="AV216" i="74"/>
  <c r="R216" i="73"/>
  <c r="S216" i="67"/>
  <c r="R216" i="72"/>
  <c r="M216" i="75"/>
  <c r="M221" i="75" s="1"/>
  <c r="AE216" i="67"/>
  <c r="N216" i="69"/>
  <c r="AA216" i="69"/>
  <c r="AA221" i="69"/>
  <c r="AC216" i="75"/>
  <c r="AC222" i="75" s="1"/>
  <c r="T216" i="75"/>
  <c r="T220" i="75" s="1"/>
  <c r="G216" i="75"/>
  <c r="G220" i="75" s="1"/>
  <c r="V216" i="72"/>
  <c r="V221" i="72"/>
  <c r="AJ216" i="70"/>
  <c r="AJ221" i="70"/>
  <c r="AY216" i="71"/>
  <c r="AY221" i="71"/>
  <c r="R216" i="67"/>
  <c r="AK216" i="70"/>
  <c r="I216" i="72"/>
  <c r="F135" i="88"/>
  <c r="AR216" i="72"/>
  <c r="AR221" i="72"/>
  <c r="AX216" i="71"/>
  <c r="AF216" i="72"/>
  <c r="AU216" i="68"/>
  <c r="I202" i="75"/>
  <c r="AZ216" i="67"/>
  <c r="AD216" i="73"/>
  <c r="AD221" i="73"/>
  <c r="AU216" i="70"/>
  <c r="AU221" i="70"/>
  <c r="AW216" i="73"/>
  <c r="AH216" i="71"/>
  <c r="Z216" i="74"/>
  <c r="I216" i="73"/>
  <c r="Q216" i="69"/>
  <c r="BB216" i="73"/>
  <c r="X216" i="71"/>
  <c r="M216" i="74"/>
  <c r="AB216" i="68"/>
  <c r="BB216" i="68"/>
  <c r="R216" i="69"/>
  <c r="AA216" i="68"/>
  <c r="AK216" i="73"/>
  <c r="AP216" i="74"/>
  <c r="AW216" i="69"/>
  <c r="AW221" i="69"/>
  <c r="AE216" i="69"/>
  <c r="AL216" i="70"/>
  <c r="W216" i="73"/>
  <c r="W221" i="73"/>
  <c r="AM200" i="75"/>
  <c r="AJ216" i="71"/>
  <c r="T216" i="74"/>
  <c r="M216" i="69"/>
  <c r="W216" i="71"/>
  <c r="W220" i="71"/>
  <c r="I216" i="71"/>
  <c r="AO216" i="71"/>
  <c r="AJ216" i="68"/>
  <c r="K216" i="75"/>
  <c r="K221" i="75" s="1"/>
  <c r="AS216" i="69"/>
  <c r="AV216" i="73"/>
  <c r="G216" i="73"/>
  <c r="H216" i="72"/>
  <c r="S216" i="69"/>
  <c r="AN216" i="68"/>
  <c r="Q216" i="74"/>
  <c r="J216" i="70"/>
  <c r="K202" i="75"/>
  <c r="AX216" i="69"/>
  <c r="Z216" i="75"/>
  <c r="Z221" i="75" s="1"/>
  <c r="Z201" i="75"/>
  <c r="AG216" i="73"/>
  <c r="AP216" i="73"/>
  <c r="AP221" i="73"/>
  <c r="AQ216" i="71"/>
  <c r="BB216" i="72"/>
  <c r="X216" i="69"/>
  <c r="W216" i="69"/>
  <c r="W220" i="69"/>
  <c r="AM216" i="71"/>
  <c r="AF216" i="73"/>
  <c r="AZ200" i="75"/>
  <c r="H129" i="88"/>
  <c r="H131" i="88" s="1"/>
  <c r="G130" i="88"/>
  <c r="G132" i="88" s="1"/>
  <c r="G133" i="88" s="1"/>
  <c r="G190" i="88" s="1"/>
  <c r="AE216" i="68"/>
  <c r="AL216" i="73"/>
  <c r="AJ216" i="73"/>
  <c r="AZ216" i="72"/>
  <c r="AW216" i="70"/>
  <c r="Z220" i="72"/>
  <c r="AQ216" i="74"/>
  <c r="AE216" i="73"/>
  <c r="I216" i="70"/>
  <c r="V216" i="75"/>
  <c r="V221" i="75" s="1"/>
  <c r="V201" i="75"/>
  <c r="AC216" i="71"/>
  <c r="M216" i="68"/>
  <c r="Z216" i="67"/>
  <c r="AH216" i="73"/>
  <c r="AT216" i="68"/>
  <c r="R216" i="70"/>
  <c r="AQ216" i="67"/>
  <c r="G216" i="71"/>
  <c r="AB216" i="75"/>
  <c r="AB201" i="75"/>
  <c r="AB202" i="75"/>
  <c r="AB200" i="75"/>
  <c r="AZ216" i="70"/>
  <c r="R216" i="71"/>
  <c r="AH216" i="75"/>
  <c r="AH221" i="75" s="1"/>
  <c r="AH201" i="75"/>
  <c r="AE216" i="72"/>
  <c r="P216" i="70"/>
  <c r="J216" i="69"/>
  <c r="G216" i="72"/>
  <c r="L216" i="74"/>
  <c r="N216" i="71"/>
  <c r="AW216" i="71"/>
  <c r="AW221" i="71"/>
  <c r="G216" i="67"/>
  <c r="AH216" i="69"/>
  <c r="Y216" i="68"/>
  <c r="AP216" i="70"/>
  <c r="AP221" i="70"/>
  <c r="O221" i="73"/>
  <c r="Z220" i="69"/>
  <c r="Q216" i="71"/>
  <c r="M222" i="70"/>
  <c r="AC216" i="74"/>
  <c r="AR216" i="75"/>
  <c r="AR221" i="75" s="1"/>
  <c r="AR201" i="75"/>
  <c r="V202" i="75"/>
  <c r="N216" i="68"/>
  <c r="AY216" i="73"/>
  <c r="L216" i="71"/>
  <c r="Z216" i="68"/>
  <c r="AO216" i="68"/>
  <c r="AO216" i="72"/>
  <c r="J216" i="74"/>
  <c r="AU216" i="72"/>
  <c r="AU221" i="72"/>
  <c r="Y216" i="73"/>
  <c r="AQ216" i="72"/>
  <c r="O216" i="71"/>
  <c r="F216" i="69"/>
  <c r="F222" i="69"/>
  <c r="R216" i="74"/>
  <c r="N216" i="67"/>
  <c r="AG216" i="72"/>
  <c r="J216" i="68"/>
  <c r="N216" i="75"/>
  <c r="N222" i="75" s="1"/>
  <c r="AN216" i="72"/>
  <c r="E216" i="74"/>
  <c r="X216" i="67"/>
  <c r="AP216" i="72"/>
  <c r="T216" i="69"/>
  <c r="U216" i="67"/>
  <c r="AC216" i="69"/>
  <c r="V216" i="74"/>
  <c r="AM216" i="73"/>
  <c r="AJ216" i="67"/>
  <c r="X216" i="75"/>
  <c r="X222" i="75" s="1"/>
  <c r="U216" i="70"/>
  <c r="AU216" i="73"/>
  <c r="AU221" i="73"/>
  <c r="AT216" i="67"/>
  <c r="O216" i="72"/>
  <c r="X200" i="75"/>
  <c r="U216" i="74"/>
  <c r="AD216" i="67"/>
  <c r="AW202" i="75"/>
  <c r="E216" i="73"/>
  <c r="E205" i="73"/>
  <c r="W216" i="75"/>
  <c r="W222" i="75" s="1"/>
  <c r="W200" i="75"/>
  <c r="W201" i="75"/>
  <c r="AL216" i="74"/>
  <c r="AL216" i="67"/>
  <c r="AR202" i="75"/>
  <c r="AV216" i="75"/>
  <c r="AV201" i="75"/>
  <c r="AV200" i="75"/>
  <c r="AV202" i="75"/>
  <c r="AE216" i="75"/>
  <c r="AE222" i="75" s="1"/>
  <c r="AE201" i="75"/>
  <c r="AE200" i="75"/>
  <c r="E216" i="67"/>
  <c r="W216" i="72"/>
  <c r="W220" i="72"/>
  <c r="W221" i="72"/>
  <c r="AL216" i="75"/>
  <c r="AL202" i="75"/>
  <c r="AL201" i="75"/>
  <c r="AL200" i="75"/>
  <c r="K216" i="74"/>
  <c r="I216" i="67"/>
  <c r="AL216" i="68"/>
  <c r="M216" i="71"/>
  <c r="Y216" i="70"/>
  <c r="AM216" i="69"/>
  <c r="H216" i="71"/>
  <c r="AJ216" i="74"/>
  <c r="V216" i="70"/>
  <c r="V221" i="70"/>
  <c r="L216" i="75"/>
  <c r="L221" i="75" s="1"/>
  <c r="M216" i="72"/>
  <c r="AV216" i="72"/>
  <c r="J216" i="72"/>
  <c r="AY216" i="70"/>
  <c r="L216" i="68"/>
  <c r="AA216" i="74"/>
  <c r="AA216" i="75"/>
  <c r="AA221" i="75" s="1"/>
  <c r="AA201" i="75"/>
  <c r="AC216" i="73"/>
  <c r="AV216" i="68"/>
  <c r="N200" i="75"/>
  <c r="AC201" i="75"/>
  <c r="W216" i="67"/>
  <c r="AI216" i="74"/>
  <c r="T216" i="71"/>
  <c r="AG216" i="75"/>
  <c r="AG220" i="75" s="1"/>
  <c r="AG201" i="75"/>
  <c r="AG202" i="75"/>
  <c r="O216" i="68"/>
  <c r="K216" i="70"/>
  <c r="AB216" i="67"/>
  <c r="AO216" i="73"/>
  <c r="AR216" i="68"/>
  <c r="AR221" i="68"/>
  <c r="N216" i="74"/>
  <c r="W216" i="70"/>
  <c r="W220" i="70"/>
  <c r="AC216" i="72"/>
  <c r="AQ216" i="69"/>
  <c r="AQ221" i="69"/>
  <c r="AF216" i="67"/>
  <c r="V216" i="73"/>
  <c r="P216" i="74"/>
  <c r="M200" i="75"/>
  <c r="T216" i="70"/>
  <c r="L216" i="70"/>
  <c r="AR216" i="71"/>
  <c r="K216" i="68"/>
  <c r="AD216" i="74"/>
  <c r="J216" i="75"/>
  <c r="J220" i="75" s="1"/>
  <c r="AZ216" i="71"/>
  <c r="L216" i="67"/>
  <c r="AI216" i="68"/>
  <c r="AR216" i="69"/>
  <c r="O216" i="74"/>
  <c r="AF220" i="69"/>
  <c r="H216" i="75"/>
  <c r="H222" i="75" s="1"/>
  <c r="E216" i="71"/>
  <c r="E206" i="71"/>
  <c r="E205" i="71"/>
  <c r="AJ216" i="72"/>
  <c r="AJ221" i="72"/>
  <c r="G216" i="68"/>
  <c r="AX216" i="75"/>
  <c r="AX222" i="75" s="1"/>
  <c r="AX201" i="75"/>
  <c r="AX200" i="75"/>
  <c r="AY216" i="75"/>
  <c r="AY221" i="75" s="1"/>
  <c r="AY201" i="75"/>
  <c r="Y216" i="67"/>
  <c r="AC216" i="67"/>
  <c r="AR216" i="74"/>
  <c r="AD216" i="68"/>
  <c r="AT216" i="72"/>
  <c r="AT221" i="72"/>
  <c r="AN216" i="70"/>
  <c r="AG216" i="71"/>
  <c r="AZ216" i="74"/>
  <c r="Z216" i="72"/>
  <c r="G216" i="70"/>
  <c r="AU216" i="67"/>
  <c r="AU221" i="67"/>
  <c r="AL216" i="71"/>
  <c r="AG200" i="75"/>
  <c r="AU216" i="71"/>
  <c r="AU221" i="71"/>
  <c r="BA216" i="71"/>
  <c r="AQ216" i="75"/>
  <c r="AQ221" i="75" s="1"/>
  <c r="AQ201" i="75"/>
  <c r="O216" i="70"/>
  <c r="AW216" i="72"/>
  <c r="AW221" i="72"/>
  <c r="L216" i="72"/>
  <c r="AB216" i="71"/>
  <c r="J216" i="71"/>
  <c r="AA202" i="75"/>
  <c r="Y200" i="75"/>
  <c r="AN222" i="70"/>
  <c r="AO216" i="74"/>
  <c r="I216" i="68"/>
  <c r="Q216" i="72"/>
  <c r="AJ216" i="75"/>
  <c r="AJ221" i="75" s="1"/>
  <c r="AJ201" i="75"/>
  <c r="AM216" i="68"/>
  <c r="AY216" i="67"/>
  <c r="AB216" i="73"/>
  <c r="AA216" i="70"/>
  <c r="AA221" i="70"/>
  <c r="V216" i="68"/>
  <c r="I216" i="69"/>
  <c r="T216" i="67"/>
  <c r="BA216" i="69"/>
  <c r="BA221" i="69"/>
  <c r="AG216" i="70"/>
  <c r="L216" i="69"/>
  <c r="AM216" i="72"/>
  <c r="AJ221" i="67"/>
  <c r="Z220" i="71"/>
  <c r="F221" i="73"/>
  <c r="F221" i="69"/>
  <c r="F221" i="71"/>
  <c r="AF220" i="70"/>
  <c r="AF220" i="73"/>
  <c r="AF220" i="68"/>
  <c r="AF220" i="71"/>
  <c r="AN222" i="69"/>
  <c r="K222" i="68"/>
  <c r="K222" i="73"/>
  <c r="K222" i="70"/>
  <c r="K222" i="69"/>
  <c r="K222" i="71"/>
  <c r="Z222" i="71"/>
  <c r="Z222" i="70"/>
  <c r="Z222" i="72"/>
  <c r="T222" i="69"/>
  <c r="M222" i="73"/>
  <c r="M222" i="69"/>
  <c r="M222" i="71"/>
  <c r="M222" i="72"/>
  <c r="M222" i="67"/>
  <c r="AQ221" i="68"/>
  <c r="AQ221" i="73"/>
  <c r="AQ221" i="72"/>
  <c r="AD221" i="70"/>
  <c r="F220" i="72"/>
  <c r="F220" i="69"/>
  <c r="F220" i="70"/>
  <c r="F220" i="68"/>
  <c r="BA221" i="73"/>
  <c r="BA221" i="68"/>
  <c r="L222" i="67"/>
  <c r="L222" i="71"/>
  <c r="L222" i="72"/>
  <c r="L222" i="70"/>
  <c r="L222" i="69"/>
  <c r="L222" i="68"/>
  <c r="L222" i="73"/>
  <c r="E205" i="63"/>
  <c r="AT221" i="69"/>
  <c r="AT221" i="70"/>
  <c r="W221" i="68"/>
  <c r="AU221" i="69"/>
  <c r="AF222" i="71"/>
  <c r="AF222" i="69"/>
  <c r="AF222" i="72"/>
  <c r="F222" i="70"/>
  <c r="W220" i="68"/>
  <c r="AY221" i="73"/>
  <c r="V221" i="71"/>
  <c r="V221" i="69"/>
  <c r="AN220" i="67"/>
  <c r="AN220" i="72"/>
  <c r="L216" i="88"/>
  <c r="AJ216" i="88"/>
  <c r="I216" i="88"/>
  <c r="E216" i="88"/>
  <c r="AA216" i="88"/>
  <c r="W216" i="88"/>
  <c r="AW216" i="88"/>
  <c r="BB216" i="88"/>
  <c r="AS216" i="88"/>
  <c r="AH216" i="88"/>
  <c r="J216" i="88"/>
  <c r="AN216" i="88"/>
  <c r="AX216" i="88"/>
  <c r="AK216" i="88"/>
  <c r="Y216" i="88"/>
  <c r="BA216" i="88"/>
  <c r="U216" i="88"/>
  <c r="AZ216" i="88"/>
  <c r="AL216" i="88"/>
  <c r="T216" i="88"/>
  <c r="AI216" i="88"/>
  <c r="O216" i="88"/>
  <c r="AF216" i="88"/>
  <c r="G216" i="88"/>
  <c r="AG216" i="88"/>
  <c r="AY216" i="88"/>
  <c r="X216" i="88"/>
  <c r="AM216" i="88"/>
  <c r="AR216" i="88"/>
  <c r="R216" i="88"/>
  <c r="V216" i="88"/>
  <c r="AE216" i="88"/>
  <c r="S216" i="88"/>
  <c r="AP216" i="88"/>
  <c r="AV216" i="88"/>
  <c r="P216" i="88"/>
  <c r="AQ216" i="88"/>
  <c r="H216" i="88"/>
  <c r="AD216" i="88"/>
  <c r="AC216" i="88"/>
  <c r="AU216" i="88"/>
  <c r="AM220" i="73" l="1"/>
  <c r="AM220" i="67"/>
  <c r="F205" i="68"/>
  <c r="V220" i="67"/>
  <c r="F206" i="68"/>
  <c r="G206" i="68" s="1"/>
  <c r="H206" i="68" s="1"/>
  <c r="I206" i="68" s="1"/>
  <c r="J206" i="68" s="1"/>
  <c r="K206" i="68" s="1"/>
  <c r="L206" i="68" s="1"/>
  <c r="M206" i="68" s="1"/>
  <c r="F13" i="68" s="1"/>
  <c r="E221" i="68"/>
  <c r="Q221" i="68"/>
  <c r="F205" i="67"/>
  <c r="G205" i="67" s="1"/>
  <c r="H205" i="67" s="1"/>
  <c r="I205" i="67" s="1"/>
  <c r="J205" i="67" s="1"/>
  <c r="K205" i="67" s="1"/>
  <c r="L205" i="67" s="1"/>
  <c r="M205" i="67" s="1"/>
  <c r="D13" i="67" s="1"/>
  <c r="AM220" i="70"/>
  <c r="AM220" i="72"/>
  <c r="G205" i="68"/>
  <c r="H205" i="68" s="1"/>
  <c r="I205" i="68" s="1"/>
  <c r="J205" i="68" s="1"/>
  <c r="K205" i="68" s="1"/>
  <c r="L205" i="68" s="1"/>
  <c r="M205" i="68" s="1"/>
  <c r="D13" i="68" s="1"/>
  <c r="G204" i="68"/>
  <c r="H204" i="68" s="1"/>
  <c r="I204" i="68" s="1"/>
  <c r="J204" i="68" s="1"/>
  <c r="K204" i="68" s="1"/>
  <c r="L204" i="68" s="1"/>
  <c r="M204" i="68" s="1"/>
  <c r="B13" i="68" s="1"/>
  <c r="AU222" i="67"/>
  <c r="AX222" i="72"/>
  <c r="G204" i="70"/>
  <c r="H204" i="70" s="1"/>
  <c r="I204" i="70" s="1"/>
  <c r="H220" i="71"/>
  <c r="G204" i="71"/>
  <c r="H204" i="71" s="1"/>
  <c r="I204" i="71" s="1"/>
  <c r="J204" i="71" s="1"/>
  <c r="K204" i="71" s="1"/>
  <c r="L204" i="71" s="1"/>
  <c r="M204" i="71" s="1"/>
  <c r="B13" i="71" s="1"/>
  <c r="AU222" i="73"/>
  <c r="G222" i="69"/>
  <c r="G222" i="71"/>
  <c r="F204" i="72"/>
  <c r="G204" i="72" s="1"/>
  <c r="AK222" i="70"/>
  <c r="G222" i="68"/>
  <c r="T222" i="73"/>
  <c r="AU222" i="71"/>
  <c r="O222" i="72"/>
  <c r="G222" i="70"/>
  <c r="T222" i="72"/>
  <c r="AU222" i="69"/>
  <c r="T222" i="70"/>
  <c r="G222" i="73"/>
  <c r="T222" i="67"/>
  <c r="T222" i="71"/>
  <c r="G222" i="67"/>
  <c r="AM220" i="68"/>
  <c r="Q220" i="73"/>
  <c r="AM222" i="73"/>
  <c r="Y220" i="72"/>
  <c r="K221" i="67"/>
  <c r="K221" i="72"/>
  <c r="S220" i="68"/>
  <c r="H220" i="70"/>
  <c r="S220" i="69"/>
  <c r="K221" i="69"/>
  <c r="S220" i="71"/>
  <c r="H220" i="73"/>
  <c r="S220" i="73"/>
  <c r="K221" i="70"/>
  <c r="S220" i="67"/>
  <c r="H220" i="67"/>
  <c r="S220" i="70"/>
  <c r="AM220" i="71"/>
  <c r="Q221" i="72"/>
  <c r="Q222" i="67"/>
  <c r="AO222" i="71"/>
  <c r="K221" i="71"/>
  <c r="Q222" i="68"/>
  <c r="K221" i="73"/>
  <c r="AM222" i="67"/>
  <c r="Q222" i="73"/>
  <c r="Q222" i="69"/>
  <c r="F204" i="73"/>
  <c r="F205" i="72"/>
  <c r="G205" i="72" s="1"/>
  <c r="H205" i="72" s="1"/>
  <c r="F205" i="70"/>
  <c r="G205" i="70" s="1"/>
  <c r="H205" i="70" s="1"/>
  <c r="I205" i="70" s="1"/>
  <c r="J205" i="70" s="1"/>
  <c r="K205" i="70" s="1"/>
  <c r="L205" i="70" s="1"/>
  <c r="M205" i="70" s="1"/>
  <c r="D13" i="70" s="1"/>
  <c r="AX222" i="69"/>
  <c r="K221" i="68"/>
  <c r="AU222" i="68"/>
  <c r="Q220" i="71"/>
  <c r="AX222" i="70"/>
  <c r="AX222" i="67"/>
  <c r="AX222" i="68"/>
  <c r="AX222" i="73"/>
  <c r="F206" i="73"/>
  <c r="G206" i="73" s="1"/>
  <c r="H206" i="73" s="1"/>
  <c r="I206" i="73" s="1"/>
  <c r="J206" i="73" s="1"/>
  <c r="K206" i="73" s="1"/>
  <c r="L206" i="73" s="1"/>
  <c r="M206" i="73" s="1"/>
  <c r="F13" i="73" s="1"/>
  <c r="E221" i="70"/>
  <c r="Y220" i="70"/>
  <c r="O220" i="69"/>
  <c r="R222" i="75"/>
  <c r="Y220" i="71"/>
  <c r="Q221" i="69"/>
  <c r="Y220" i="73"/>
  <c r="Y220" i="68"/>
  <c r="Y220" i="69"/>
  <c r="Y220" i="67"/>
  <c r="AZ220" i="75"/>
  <c r="Q221" i="70"/>
  <c r="E222" i="75"/>
  <c r="E220" i="75"/>
  <c r="I222" i="70"/>
  <c r="AM222" i="68"/>
  <c r="P221" i="75"/>
  <c r="BA220" i="75"/>
  <c r="L220" i="75"/>
  <c r="AR220" i="75"/>
  <c r="X222" i="73"/>
  <c r="AZ222" i="75"/>
  <c r="AW220" i="75"/>
  <c r="O222" i="67"/>
  <c r="X222" i="68"/>
  <c r="O222" i="70"/>
  <c r="O222" i="73"/>
  <c r="X222" i="70"/>
  <c r="X222" i="67"/>
  <c r="O222" i="71"/>
  <c r="AF222" i="75"/>
  <c r="O222" i="68"/>
  <c r="AM222" i="70"/>
  <c r="X222" i="71"/>
  <c r="AP222" i="75"/>
  <c r="P222" i="71"/>
  <c r="Q221" i="71"/>
  <c r="AC222" i="69"/>
  <c r="Q220" i="72"/>
  <c r="Q220" i="69"/>
  <c r="AC222" i="71"/>
  <c r="AX220" i="72"/>
  <c r="AC222" i="67"/>
  <c r="Q220" i="68"/>
  <c r="AC222" i="72"/>
  <c r="AC222" i="68"/>
  <c r="Q221" i="73"/>
  <c r="AC222" i="70"/>
  <c r="Q220" i="67"/>
  <c r="Q221" i="67"/>
  <c r="R222" i="73"/>
  <c r="U220" i="75"/>
  <c r="AM222" i="75"/>
  <c r="N221" i="75"/>
  <c r="S221" i="75"/>
  <c r="T222" i="75"/>
  <c r="X221" i="75"/>
  <c r="AJ220" i="75"/>
  <c r="AD222" i="75"/>
  <c r="BA222" i="75"/>
  <c r="AO222" i="75"/>
  <c r="AY220" i="75"/>
  <c r="R222" i="71"/>
  <c r="AL222" i="75"/>
  <c r="AL221" i="75"/>
  <c r="AL220" i="75"/>
  <c r="R222" i="67"/>
  <c r="AK221" i="75"/>
  <c r="AK220" i="75"/>
  <c r="G222" i="75"/>
  <c r="P220" i="75"/>
  <c r="AU220" i="75"/>
  <c r="Y222" i="75"/>
  <c r="T221" i="75"/>
  <c r="AQ220" i="75"/>
  <c r="K222" i="75"/>
  <c r="J222" i="75"/>
  <c r="AM222" i="71"/>
  <c r="Q222" i="70"/>
  <c r="AE221" i="75"/>
  <c r="AE220" i="75"/>
  <c r="AT222" i="75"/>
  <c r="J221" i="75"/>
  <c r="F221" i="75"/>
  <c r="AF220" i="75"/>
  <c r="AP220" i="75"/>
  <c r="AR222" i="75"/>
  <c r="H221" i="75"/>
  <c r="U222" i="75"/>
  <c r="F220" i="75"/>
  <c r="AC221" i="75"/>
  <c r="AM222" i="69"/>
  <c r="BB222" i="75"/>
  <c r="BB220" i="75"/>
  <c r="BB221" i="75"/>
  <c r="V220" i="75"/>
  <c r="V222" i="75"/>
  <c r="I221" i="75"/>
  <c r="G221" i="75"/>
  <c r="M222" i="75"/>
  <c r="AW222" i="75"/>
  <c r="AY222" i="75"/>
  <c r="L222" i="75"/>
  <c r="I222" i="75"/>
  <c r="AA220" i="75"/>
  <c r="Y220" i="75"/>
  <c r="AJ222" i="75"/>
  <c r="AH222" i="75"/>
  <c r="R222" i="70"/>
  <c r="AG221" i="75"/>
  <c r="AG222" i="75"/>
  <c r="W220" i="75"/>
  <c r="W221" i="75"/>
  <c r="AB221" i="75"/>
  <c r="AB222" i="75"/>
  <c r="AB220" i="75"/>
  <c r="AD220" i="75"/>
  <c r="O220" i="75"/>
  <c r="M220" i="75"/>
  <c r="X220" i="75"/>
  <c r="H220" i="75"/>
  <c r="AI220" i="75"/>
  <c r="AQ222" i="75"/>
  <c r="AO220" i="75"/>
  <c r="R220" i="75"/>
  <c r="N220" i="75"/>
  <c r="S222" i="75"/>
  <c r="O221" i="75"/>
  <c r="AM222" i="72"/>
  <c r="Q222" i="72"/>
  <c r="R222" i="68"/>
  <c r="AV221" i="75"/>
  <c r="AV220" i="75"/>
  <c r="AV222" i="75"/>
  <c r="AC220" i="75"/>
  <c r="Z222" i="75"/>
  <c r="AH220" i="75"/>
  <c r="AN222" i="75"/>
  <c r="AM220" i="75"/>
  <c r="AS221" i="75"/>
  <c r="AS220" i="75"/>
  <c r="AX221" i="75"/>
  <c r="AX220" i="75"/>
  <c r="K220" i="75"/>
  <c r="AN220" i="75"/>
  <c r="Z220" i="75"/>
  <c r="AU222" i="75"/>
  <c r="AI222" i="75"/>
  <c r="AA222" i="75"/>
  <c r="AT220" i="75"/>
  <c r="F202" i="88"/>
  <c r="F222" i="88" s="1"/>
  <c r="F201" i="88"/>
  <c r="F221" i="88" s="1"/>
  <c r="F200" i="88"/>
  <c r="F220" i="88" s="1"/>
  <c r="F221" i="72"/>
  <c r="P222" i="67"/>
  <c r="AI222" i="70"/>
  <c r="AH221" i="68"/>
  <c r="AI222" i="72"/>
  <c r="AI222" i="73"/>
  <c r="AI222" i="71"/>
  <c r="I222" i="68"/>
  <c r="I222" i="71"/>
  <c r="H220" i="69"/>
  <c r="P222" i="70"/>
  <c r="P222" i="69"/>
  <c r="P222" i="73"/>
  <c r="P222" i="72"/>
  <c r="AZ221" i="71"/>
  <c r="AI221" i="68"/>
  <c r="G204" i="73"/>
  <c r="H204" i="73" s="1"/>
  <c r="I204" i="73" s="1"/>
  <c r="J204" i="73" s="1"/>
  <c r="K204" i="73" s="1"/>
  <c r="L204" i="73" s="1"/>
  <c r="M204" i="73" s="1"/>
  <c r="B13" i="73" s="1"/>
  <c r="H204" i="72"/>
  <c r="I204" i="72" s="1"/>
  <c r="J204" i="72" s="1"/>
  <c r="K204" i="72" s="1"/>
  <c r="L204" i="72" s="1"/>
  <c r="M204" i="72" s="1"/>
  <c r="B13" i="72" s="1"/>
  <c r="E221" i="72"/>
  <c r="F206" i="72"/>
  <c r="G206" i="72" s="1"/>
  <c r="H206" i="72" s="1"/>
  <c r="I206" i="72" s="1"/>
  <c r="J206" i="72" s="1"/>
  <c r="K206" i="72" s="1"/>
  <c r="L206" i="72" s="1"/>
  <c r="M206" i="72" s="1"/>
  <c r="F13" i="72" s="1"/>
  <c r="U221" i="69"/>
  <c r="AO221" i="68"/>
  <c r="V220" i="68"/>
  <c r="AX220" i="71"/>
  <c r="AI221" i="70"/>
  <c r="AI221" i="72"/>
  <c r="AI221" i="69"/>
  <c r="U221" i="71"/>
  <c r="AI221" i="73"/>
  <c r="AI221" i="71"/>
  <c r="AX220" i="67"/>
  <c r="U221" i="73"/>
  <c r="AX220" i="70"/>
  <c r="U221" i="72"/>
  <c r="AX220" i="69"/>
  <c r="AX221" i="71"/>
  <c r="V220" i="70"/>
  <c r="AZ221" i="72"/>
  <c r="AZ221" i="69"/>
  <c r="F221" i="70"/>
  <c r="I206" i="70"/>
  <c r="J206" i="70" s="1"/>
  <c r="K206" i="70" s="1"/>
  <c r="L206" i="70" s="1"/>
  <c r="M206" i="70" s="1"/>
  <c r="F13" i="70" s="1"/>
  <c r="S221" i="72"/>
  <c r="F220" i="71"/>
  <c r="V220" i="73"/>
  <c r="T221" i="70"/>
  <c r="T221" i="72"/>
  <c r="V220" i="72"/>
  <c r="T221" i="69"/>
  <c r="AM221" i="71"/>
  <c r="AO221" i="71"/>
  <c r="AH221" i="67"/>
  <c r="AI222" i="67"/>
  <c r="AI222" i="69"/>
  <c r="S221" i="71"/>
  <c r="AK222" i="71"/>
  <c r="AO221" i="70"/>
  <c r="AO221" i="69"/>
  <c r="AK222" i="69"/>
  <c r="AK222" i="68"/>
  <c r="AK222" i="72"/>
  <c r="R220" i="71"/>
  <c r="R220" i="72"/>
  <c r="S221" i="68"/>
  <c r="R220" i="67"/>
  <c r="R220" i="69"/>
  <c r="R220" i="70"/>
  <c r="S221" i="69"/>
  <c r="R220" i="68"/>
  <c r="S221" i="70"/>
  <c r="R220" i="73"/>
  <c r="S221" i="73"/>
  <c r="S221" i="67"/>
  <c r="T221" i="67"/>
  <c r="AM221" i="72"/>
  <c r="T221" i="73"/>
  <c r="H220" i="68"/>
  <c r="AM221" i="67"/>
  <c r="AO221" i="73"/>
  <c r="AK222" i="67"/>
  <c r="V220" i="71"/>
  <c r="T221" i="71"/>
  <c r="AM221" i="70"/>
  <c r="AM221" i="69"/>
  <c r="T221" i="68"/>
  <c r="AM221" i="73"/>
  <c r="AM221" i="68"/>
  <c r="AO221" i="72"/>
  <c r="V220" i="69"/>
  <c r="AO221" i="67"/>
  <c r="AO222" i="69"/>
  <c r="I222" i="67"/>
  <c r="AZ221" i="68"/>
  <c r="I222" i="72"/>
  <c r="AO220" i="73"/>
  <c r="I222" i="73"/>
  <c r="AX221" i="68"/>
  <c r="AO220" i="72"/>
  <c r="AX221" i="73"/>
  <c r="AX221" i="67"/>
  <c r="AO220" i="70"/>
  <c r="AO220" i="69"/>
  <c r="AX221" i="72"/>
  <c r="AO220" i="67"/>
  <c r="AX221" i="70"/>
  <c r="AO220" i="68"/>
  <c r="G205" i="69"/>
  <c r="H205" i="69" s="1"/>
  <c r="I205" i="69" s="1"/>
  <c r="J205" i="69" s="1"/>
  <c r="K205" i="69" s="1"/>
  <c r="L205" i="69" s="1"/>
  <c r="M205" i="69" s="1"/>
  <c r="D13" i="69" s="1"/>
  <c r="E221" i="69"/>
  <c r="H220" i="72"/>
  <c r="F222" i="72"/>
  <c r="E221" i="71"/>
  <c r="O220" i="71"/>
  <c r="O220" i="67"/>
  <c r="AH221" i="71"/>
  <c r="AI221" i="67"/>
  <c r="O220" i="72"/>
  <c r="AH221" i="69"/>
  <c r="AH221" i="72"/>
  <c r="AO222" i="72"/>
  <c r="O220" i="68"/>
  <c r="AO222" i="73"/>
  <c r="O220" i="73"/>
  <c r="AH221" i="70"/>
  <c r="AO222" i="70"/>
  <c r="AH221" i="73"/>
  <c r="E221" i="73"/>
  <c r="E221" i="67"/>
  <c r="N205" i="75"/>
  <c r="O205" i="75" s="1"/>
  <c r="P205" i="75" s="1"/>
  <c r="Q205" i="75" s="1"/>
  <c r="R205" i="75" s="1"/>
  <c r="D14" i="75" s="1"/>
  <c r="BA221" i="71"/>
  <c r="AU222" i="70"/>
  <c r="AO222" i="67"/>
  <c r="AI222" i="68"/>
  <c r="AR221" i="71"/>
  <c r="AJ221" i="69"/>
  <c r="AN221" i="70"/>
  <c r="AR221" i="69"/>
  <c r="X222" i="69"/>
  <c r="U221" i="67"/>
  <c r="F206" i="69"/>
  <c r="G206" i="69" s="1"/>
  <c r="H206" i="69" s="1"/>
  <c r="I206" i="69" s="1"/>
  <c r="J206" i="69" s="1"/>
  <c r="K206" i="69" s="1"/>
  <c r="L206" i="69" s="1"/>
  <c r="M206" i="69" s="1"/>
  <c r="F13" i="69" s="1"/>
  <c r="F204" i="67"/>
  <c r="G204" i="67" s="1"/>
  <c r="H204" i="67" s="1"/>
  <c r="I204" i="67" s="1"/>
  <c r="J204" i="67" s="1"/>
  <c r="K204" i="67" s="1"/>
  <c r="L204" i="67" s="1"/>
  <c r="M204" i="67" s="1"/>
  <c r="B13" i="67" s="1"/>
  <c r="F220" i="67"/>
  <c r="AA221" i="73"/>
  <c r="H130" i="88"/>
  <c r="H132" i="88" s="1"/>
  <c r="H133" i="88" s="1"/>
  <c r="H190" i="88" s="1"/>
  <c r="I129" i="88"/>
  <c r="I131" i="88" s="1"/>
  <c r="U221" i="70"/>
  <c r="AQ221" i="67"/>
  <c r="Z220" i="67"/>
  <c r="AK222" i="73"/>
  <c r="R222" i="72"/>
  <c r="AO222" i="68"/>
  <c r="AZ221" i="70"/>
  <c r="AX220" i="73"/>
  <c r="AN221" i="67"/>
  <c r="W222" i="67"/>
  <c r="AF221" i="67"/>
  <c r="F210" i="88"/>
  <c r="F205" i="71"/>
  <c r="G205" i="71" s="1"/>
  <c r="H205" i="71" s="1"/>
  <c r="I205" i="71" s="1"/>
  <c r="J205" i="71" s="1"/>
  <c r="K205" i="71" s="1"/>
  <c r="L205" i="71" s="1"/>
  <c r="M205" i="71" s="1"/>
  <c r="D13" i="71" s="1"/>
  <c r="AF221" i="72"/>
  <c r="F206" i="75"/>
  <c r="G206" i="75" s="1"/>
  <c r="H206" i="75" s="1"/>
  <c r="I206" i="75" s="1"/>
  <c r="J206" i="75" s="1"/>
  <c r="K206" i="75" s="1"/>
  <c r="L206" i="75" s="1"/>
  <c r="M206" i="75" s="1"/>
  <c r="F13" i="75" s="1"/>
  <c r="AQ221" i="71"/>
  <c r="Z221" i="72"/>
  <c r="F206" i="71"/>
  <c r="G206" i="71" s="1"/>
  <c r="H206" i="71" s="1"/>
  <c r="I206" i="71" s="1"/>
  <c r="J206" i="71" s="1"/>
  <c r="K206" i="71" s="1"/>
  <c r="L206" i="71" s="1"/>
  <c r="M206" i="71" s="1"/>
  <c r="F13" i="71" s="1"/>
  <c r="Z221" i="68"/>
  <c r="AF221" i="73"/>
  <c r="AF221" i="70"/>
  <c r="AF221" i="69"/>
  <c r="F205" i="73"/>
  <c r="G205" i="73" s="1"/>
  <c r="H205" i="73" s="1"/>
  <c r="I205" i="73" s="1"/>
  <c r="J205" i="73" s="1"/>
  <c r="K205" i="73" s="1"/>
  <c r="L205" i="73" s="1"/>
  <c r="M205" i="73" s="1"/>
  <c r="D13" i="73" s="1"/>
  <c r="AN221" i="69"/>
  <c r="AN221" i="72"/>
  <c r="I205" i="72"/>
  <c r="J205" i="72" s="1"/>
  <c r="K205" i="72" s="1"/>
  <c r="L205" i="72" s="1"/>
  <c r="M205" i="72" s="1"/>
  <c r="D13" i="72" s="1"/>
  <c r="Z221" i="73"/>
  <c r="AF221" i="68"/>
  <c r="AN221" i="73"/>
  <c r="Z221" i="70"/>
  <c r="AN221" i="71"/>
  <c r="Z221" i="69"/>
  <c r="AF221" i="71"/>
  <c r="AX221" i="69"/>
  <c r="AZ221" i="67"/>
  <c r="Z221" i="67"/>
  <c r="AN221" i="68"/>
  <c r="G204" i="69"/>
  <c r="H204" i="69" s="1"/>
  <c r="I204" i="69" s="1"/>
  <c r="J204" i="69" s="1"/>
  <c r="K204" i="69" s="1"/>
  <c r="L204" i="69" s="1"/>
  <c r="M204" i="69" s="1"/>
  <c r="B13" i="69" s="1"/>
  <c r="F206" i="67"/>
  <c r="G206" i="67" s="1"/>
  <c r="H206" i="67" s="1"/>
  <c r="I206" i="67" s="1"/>
  <c r="J206" i="67" s="1"/>
  <c r="K206" i="67" s="1"/>
  <c r="L206" i="67" s="1"/>
  <c r="M206" i="67" s="1"/>
  <c r="F13" i="67" s="1"/>
  <c r="G135" i="88"/>
  <c r="J204" i="70"/>
  <c r="K204" i="70" s="1"/>
  <c r="L204" i="70" s="1"/>
  <c r="M204" i="70" s="1"/>
  <c r="B13" i="70" s="1"/>
  <c r="I204" i="75"/>
  <c r="J204" i="75" s="1"/>
  <c r="K204" i="75" s="1"/>
  <c r="L204" i="75" s="1"/>
  <c r="M204" i="75" s="1"/>
  <c r="B13" i="75" s="1"/>
  <c r="AG221" i="73"/>
  <c r="AG221" i="71"/>
  <c r="AG221" i="69"/>
  <c r="AG221" i="72"/>
  <c r="AG221" i="70"/>
  <c r="AG221" i="68"/>
  <c r="AG221" i="67"/>
  <c r="V222" i="72"/>
  <c r="V222" i="71"/>
  <c r="V222" i="70"/>
  <c r="V222" i="69"/>
  <c r="V222" i="73"/>
  <c r="V222" i="67"/>
  <c r="V222" i="68"/>
  <c r="AG222" i="71"/>
  <c r="AG222" i="69"/>
  <c r="AG222" i="70"/>
  <c r="AG222" i="72"/>
  <c r="AG222" i="68"/>
  <c r="AG222" i="73"/>
  <c r="AG222" i="67"/>
  <c r="AT220" i="71"/>
  <c r="AT220" i="69"/>
  <c r="AT220" i="67"/>
  <c r="AT220" i="73"/>
  <c r="AT220" i="68"/>
  <c r="AT220" i="70"/>
  <c r="AT220" i="72"/>
  <c r="N220" i="68"/>
  <c r="N220" i="71"/>
  <c r="N220" i="73"/>
  <c r="N220" i="72"/>
  <c r="N220" i="69"/>
  <c r="N220" i="70"/>
  <c r="N220" i="67"/>
  <c r="AW220" i="71"/>
  <c r="AW220" i="67"/>
  <c r="AW220" i="72"/>
  <c r="AW220" i="68"/>
  <c r="AW220" i="73"/>
  <c r="AW220" i="69"/>
  <c r="AW220" i="70"/>
  <c r="K220" i="68"/>
  <c r="K220" i="71"/>
  <c r="K220" i="70"/>
  <c r="K220" i="69"/>
  <c r="K220" i="73"/>
  <c r="K220" i="72"/>
  <c r="K220" i="67"/>
  <c r="AS220" i="71"/>
  <c r="AS220" i="68"/>
  <c r="AS220" i="67"/>
  <c r="AS220" i="70"/>
  <c r="AS220" i="69"/>
  <c r="AS220" i="72"/>
  <c r="AS220" i="73"/>
  <c r="N221" i="72"/>
  <c r="N221" i="70"/>
  <c r="N221" i="71"/>
  <c r="N221" i="73"/>
  <c r="N221" i="67"/>
  <c r="N221" i="68"/>
  <c r="N221" i="69"/>
  <c r="AG220" i="69"/>
  <c r="AG220" i="73"/>
  <c r="AG220" i="70"/>
  <c r="AG220" i="71"/>
  <c r="AG220" i="72"/>
  <c r="AG220" i="68"/>
  <c r="AG220" i="67"/>
  <c r="L221" i="67"/>
  <c r="L221" i="73"/>
  <c r="L221" i="72"/>
  <c r="L221" i="70"/>
  <c r="L221" i="68"/>
  <c r="L221" i="71"/>
  <c r="L221" i="69"/>
  <c r="AT222" i="71"/>
  <c r="AT222" i="69"/>
  <c r="AT222" i="68"/>
  <c r="AT222" i="70"/>
  <c r="AT222" i="67"/>
  <c r="AT222" i="73"/>
  <c r="AT222" i="72"/>
  <c r="T220" i="67"/>
  <c r="T220" i="71"/>
  <c r="T220" i="68"/>
  <c r="T220" i="72"/>
  <c r="T220" i="73"/>
  <c r="T220" i="70"/>
  <c r="T220" i="69"/>
  <c r="AR222" i="71"/>
  <c r="AR222" i="69"/>
  <c r="AR222" i="67"/>
  <c r="AR222" i="72"/>
  <c r="AR222" i="70"/>
  <c r="AR222" i="73"/>
  <c r="AR222" i="68"/>
  <c r="AP222" i="71"/>
  <c r="AP222" i="72"/>
  <c r="AP222" i="70"/>
  <c r="AP222" i="69"/>
  <c r="AP222" i="68"/>
  <c r="AP222" i="73"/>
  <c r="AP222" i="67"/>
  <c r="AD220" i="70"/>
  <c r="AD220" i="68"/>
  <c r="AD220" i="72"/>
  <c r="AD220" i="71"/>
  <c r="AD220" i="69"/>
  <c r="AD220" i="73"/>
  <c r="AD220" i="67"/>
  <c r="AE222" i="73"/>
  <c r="AE222" i="71"/>
  <c r="AE222" i="70"/>
  <c r="AE222" i="69"/>
  <c r="AE222" i="72"/>
  <c r="AE222" i="67"/>
  <c r="AE222" i="68"/>
  <c r="Y222" i="73"/>
  <c r="Y222" i="69"/>
  <c r="Y222" i="72"/>
  <c r="Y222" i="70"/>
  <c r="Y222" i="71"/>
  <c r="Y222" i="67"/>
  <c r="Y222" i="68"/>
  <c r="AS222" i="71"/>
  <c r="AS222" i="69"/>
  <c r="AS222" i="67"/>
  <c r="AS222" i="68"/>
  <c r="AS222" i="72"/>
  <c r="AS222" i="70"/>
  <c r="AS222" i="73"/>
  <c r="AA220" i="68"/>
  <c r="AA220" i="72"/>
  <c r="AA220" i="71"/>
  <c r="AA220" i="70"/>
  <c r="AA220" i="73"/>
  <c r="AA220" i="69"/>
  <c r="AA220" i="67"/>
  <c r="AB220" i="73"/>
  <c r="AB220" i="67"/>
  <c r="AB220" i="72"/>
  <c r="AB220" i="69"/>
  <c r="AB220" i="70"/>
  <c r="AB220" i="71"/>
  <c r="AB220" i="68"/>
  <c r="AK220" i="71"/>
  <c r="AK220" i="73"/>
  <c r="AK220" i="70"/>
  <c r="AK220" i="67"/>
  <c r="AK220" i="68"/>
  <c r="AK220" i="72"/>
  <c r="AK220" i="69"/>
  <c r="J221" i="71"/>
  <c r="J221" i="69"/>
  <c r="J221" i="70"/>
  <c r="J221" i="73"/>
  <c r="J221" i="72"/>
  <c r="J221" i="67"/>
  <c r="J221" i="68"/>
  <c r="AD222" i="73"/>
  <c r="AD222" i="70"/>
  <c r="AD222" i="72"/>
  <c r="AD222" i="69"/>
  <c r="AD222" i="71"/>
  <c r="AD222" i="67"/>
  <c r="AD222" i="68"/>
  <c r="AQ222" i="71"/>
  <c r="AQ222" i="70"/>
  <c r="AQ222" i="69"/>
  <c r="AQ222" i="67"/>
  <c r="AQ222" i="68"/>
  <c r="AQ222" i="72"/>
  <c r="AQ222" i="73"/>
  <c r="AS221" i="71"/>
  <c r="AS221" i="67"/>
  <c r="AS221" i="73"/>
  <c r="AS221" i="69"/>
  <c r="AS221" i="68"/>
  <c r="AS221" i="70"/>
  <c r="AS221" i="72"/>
  <c r="E220" i="70"/>
  <c r="E220" i="69"/>
  <c r="E220" i="73"/>
  <c r="E220" i="67"/>
  <c r="E220" i="71"/>
  <c r="E220" i="68"/>
  <c r="E220" i="72"/>
  <c r="E204" i="63"/>
  <c r="I220" i="72"/>
  <c r="I220" i="71"/>
  <c r="I220" i="73"/>
  <c r="I220" i="68"/>
  <c r="I220" i="67"/>
  <c r="I220" i="70"/>
  <c r="I220" i="69"/>
  <c r="AZ220" i="71"/>
  <c r="AZ220" i="67"/>
  <c r="AZ220" i="73"/>
  <c r="AZ220" i="70"/>
  <c r="AZ220" i="68"/>
  <c r="AZ220" i="69"/>
  <c r="AZ220" i="72"/>
  <c r="AB222" i="67"/>
  <c r="AB222" i="72"/>
  <c r="AB222" i="69"/>
  <c r="AB222" i="73"/>
  <c r="AB222" i="71"/>
  <c r="AB222" i="70"/>
  <c r="AB222" i="68"/>
  <c r="AK221" i="71"/>
  <c r="AK221" i="70"/>
  <c r="AK221" i="67"/>
  <c r="AK221" i="69"/>
  <c r="AK221" i="73"/>
  <c r="AK221" i="68"/>
  <c r="AK221" i="72"/>
  <c r="AH222" i="71"/>
  <c r="AH222" i="69"/>
  <c r="AH222" i="72"/>
  <c r="AH222" i="70"/>
  <c r="AH222" i="73"/>
  <c r="AH222" i="68"/>
  <c r="AH222" i="67"/>
  <c r="H221" i="69"/>
  <c r="H221" i="71"/>
  <c r="H221" i="73"/>
  <c r="H221" i="72"/>
  <c r="H221" i="70"/>
  <c r="H221" i="68"/>
  <c r="H221" i="67"/>
  <c r="H222" i="73"/>
  <c r="H222" i="71"/>
  <c r="H222" i="69"/>
  <c r="H222" i="72"/>
  <c r="H222" i="70"/>
  <c r="H222" i="68"/>
  <c r="H222" i="67"/>
  <c r="U220" i="73"/>
  <c r="U220" i="68"/>
  <c r="U220" i="69"/>
  <c r="U220" i="70"/>
  <c r="U220" i="71"/>
  <c r="U220" i="72"/>
  <c r="U220" i="67"/>
  <c r="N222" i="68"/>
  <c r="N222" i="73"/>
  <c r="N222" i="69"/>
  <c r="N222" i="70"/>
  <c r="N222" i="72"/>
  <c r="N222" i="71"/>
  <c r="N222" i="67"/>
  <c r="X220" i="69"/>
  <c r="X220" i="71"/>
  <c r="X220" i="72"/>
  <c r="X220" i="73"/>
  <c r="X220" i="70"/>
  <c r="X220" i="67"/>
  <c r="X220" i="68"/>
  <c r="AZ222" i="71"/>
  <c r="AZ222" i="73"/>
  <c r="AZ222" i="67"/>
  <c r="AZ222" i="70"/>
  <c r="AZ222" i="68"/>
  <c r="AZ222" i="72"/>
  <c r="AZ222" i="69"/>
  <c r="AJ222" i="71"/>
  <c r="AJ222" i="68"/>
  <c r="AJ222" i="72"/>
  <c r="AJ222" i="67"/>
  <c r="AJ222" i="70"/>
  <c r="AJ222" i="69"/>
  <c r="AJ222" i="73"/>
  <c r="AU220" i="71"/>
  <c r="AU220" i="73"/>
  <c r="AU220" i="68"/>
  <c r="AU220" i="70"/>
  <c r="AU220" i="67"/>
  <c r="AU220" i="69"/>
  <c r="AU220" i="72"/>
  <c r="M220" i="69"/>
  <c r="M220" i="73"/>
  <c r="M220" i="70"/>
  <c r="M220" i="72"/>
  <c r="M220" i="71"/>
  <c r="M220" i="68"/>
  <c r="M220" i="67"/>
  <c r="AV221" i="71"/>
  <c r="AV221" i="72"/>
  <c r="AV221" i="70"/>
  <c r="AV221" i="69"/>
  <c r="AV221" i="68"/>
  <c r="AV221" i="73"/>
  <c r="AV221" i="67"/>
  <c r="AR220" i="71"/>
  <c r="AR220" i="70"/>
  <c r="AR220" i="72"/>
  <c r="AR220" i="67"/>
  <c r="AR220" i="73"/>
  <c r="AR220" i="68"/>
  <c r="AR220" i="69"/>
  <c r="AA222" i="72"/>
  <c r="AA222" i="69"/>
  <c r="AA222" i="73"/>
  <c r="AA222" i="71"/>
  <c r="AA222" i="68"/>
  <c r="AA222" i="67"/>
  <c r="AA222" i="70"/>
  <c r="AP220" i="71"/>
  <c r="AP220" i="73"/>
  <c r="AP220" i="72"/>
  <c r="AP220" i="70"/>
  <c r="AP220" i="69"/>
  <c r="AP220" i="68"/>
  <c r="AP220" i="67"/>
  <c r="E225" i="75"/>
  <c r="E225" i="69"/>
  <c r="E225" i="70"/>
  <c r="E225" i="68"/>
  <c r="E225" i="71"/>
  <c r="E225" i="73"/>
  <c r="E225" i="72"/>
  <c r="E225" i="67"/>
  <c r="AL220" i="71"/>
  <c r="AL220" i="67"/>
  <c r="AL220" i="68"/>
  <c r="AL220" i="69"/>
  <c r="AL220" i="70"/>
  <c r="AL220" i="73"/>
  <c r="AL220" i="72"/>
  <c r="AB221" i="67"/>
  <c r="AB221" i="73"/>
  <c r="AB221" i="70"/>
  <c r="AB221" i="71"/>
  <c r="AB221" i="69"/>
  <c r="AB221" i="72"/>
  <c r="AB221" i="68"/>
  <c r="BB220" i="71"/>
  <c r="BB220" i="70"/>
  <c r="BB220" i="68"/>
  <c r="BB220" i="67"/>
  <c r="BB220" i="73"/>
  <c r="BB220" i="72"/>
  <c r="BB220" i="69"/>
  <c r="AJ220" i="71"/>
  <c r="AJ220" i="70"/>
  <c r="AJ220" i="68"/>
  <c r="AJ220" i="69"/>
  <c r="AJ220" i="67"/>
  <c r="AJ220" i="73"/>
  <c r="AJ220" i="72"/>
  <c r="J220" i="72"/>
  <c r="J220" i="71"/>
  <c r="J220" i="67"/>
  <c r="J220" i="69"/>
  <c r="J220" i="73"/>
  <c r="J220" i="70"/>
  <c r="J220" i="68"/>
  <c r="AC221" i="68"/>
  <c r="AC221" i="70"/>
  <c r="AC221" i="72"/>
  <c r="AC221" i="71"/>
  <c r="AC221" i="69"/>
  <c r="AC221" i="67"/>
  <c r="AC221" i="73"/>
  <c r="L220" i="67"/>
  <c r="L220" i="73"/>
  <c r="L220" i="72"/>
  <c r="L220" i="70"/>
  <c r="L220" i="71"/>
  <c r="L220" i="69"/>
  <c r="L220" i="68"/>
  <c r="AI220" i="68"/>
  <c r="AI220" i="71"/>
  <c r="AI220" i="72"/>
  <c r="AI220" i="69"/>
  <c r="AI220" i="70"/>
  <c r="AI220" i="73"/>
  <c r="AI220" i="67"/>
  <c r="S222" i="70"/>
  <c r="S222" i="69"/>
  <c r="S222" i="73"/>
  <c r="S222" i="72"/>
  <c r="S222" i="71"/>
  <c r="S222" i="68"/>
  <c r="S222" i="67"/>
  <c r="AY220" i="71"/>
  <c r="AY220" i="69"/>
  <c r="AY220" i="68"/>
  <c r="AY220" i="70"/>
  <c r="AY220" i="67"/>
  <c r="AY220" i="72"/>
  <c r="AY220" i="73"/>
  <c r="M221" i="69"/>
  <c r="M221" i="68"/>
  <c r="M221" i="70"/>
  <c r="M221" i="73"/>
  <c r="M221" i="72"/>
  <c r="M221" i="71"/>
  <c r="M221" i="67"/>
  <c r="AW222" i="71"/>
  <c r="AW222" i="72"/>
  <c r="AW222" i="68"/>
  <c r="AW222" i="67"/>
  <c r="AW222" i="69"/>
  <c r="AW222" i="70"/>
  <c r="AW222" i="73"/>
  <c r="AE220" i="67"/>
  <c r="AE220" i="71"/>
  <c r="AE220" i="70"/>
  <c r="AE220" i="69"/>
  <c r="AE220" i="73"/>
  <c r="AE220" i="72"/>
  <c r="AE220" i="68"/>
  <c r="U222" i="69"/>
  <c r="U222" i="73"/>
  <c r="U222" i="70"/>
  <c r="U222" i="72"/>
  <c r="U222" i="71"/>
  <c r="U222" i="68"/>
  <c r="U222" i="67"/>
  <c r="AL221" i="71"/>
  <c r="AL221" i="70"/>
  <c r="AL221" i="68"/>
  <c r="AL221" i="73"/>
  <c r="AL221" i="69"/>
  <c r="AL221" i="67"/>
  <c r="AL221" i="72"/>
  <c r="AV222" i="71"/>
  <c r="AV222" i="72"/>
  <c r="AV222" i="70"/>
  <c r="AV222" i="69"/>
  <c r="AV222" i="73"/>
  <c r="AV222" i="67"/>
  <c r="AV222" i="68"/>
  <c r="AQ220" i="71"/>
  <c r="AQ220" i="69"/>
  <c r="AQ220" i="68"/>
  <c r="AQ220" i="73"/>
  <c r="AQ220" i="70"/>
  <c r="AQ220" i="67"/>
  <c r="AQ220" i="72"/>
  <c r="BB221" i="71"/>
  <c r="BB221" i="67"/>
  <c r="BB221" i="68"/>
  <c r="BB221" i="73"/>
  <c r="BB221" i="72"/>
  <c r="BB221" i="69"/>
  <c r="BB221" i="70"/>
  <c r="X221" i="70"/>
  <c r="X221" i="72"/>
  <c r="X221" i="71"/>
  <c r="X221" i="68"/>
  <c r="X221" i="73"/>
  <c r="X221" i="67"/>
  <c r="X221" i="69"/>
  <c r="I221" i="70"/>
  <c r="I221" i="69"/>
  <c r="I221" i="72"/>
  <c r="I221" i="68"/>
  <c r="I221" i="71"/>
  <c r="I221" i="67"/>
  <c r="I221" i="73"/>
  <c r="BA222" i="71"/>
  <c r="BA222" i="67"/>
  <c r="BA222" i="70"/>
  <c r="BA222" i="73"/>
  <c r="BA222" i="72"/>
  <c r="BA222" i="69"/>
  <c r="BA222" i="68"/>
  <c r="BA220" i="71"/>
  <c r="BA220" i="73"/>
  <c r="BA220" i="68"/>
  <c r="BA220" i="69"/>
  <c r="BA220" i="67"/>
  <c r="BA220" i="72"/>
  <c r="BA220" i="70"/>
  <c r="AY222" i="71"/>
  <c r="AY222" i="70"/>
  <c r="AY222" i="68"/>
  <c r="AY222" i="69"/>
  <c r="AY222" i="73"/>
  <c r="AY222" i="72"/>
  <c r="AY222" i="67"/>
  <c r="P220" i="71"/>
  <c r="P220" i="69"/>
  <c r="P220" i="72"/>
  <c r="P220" i="70"/>
  <c r="P220" i="73"/>
  <c r="P220" i="68"/>
  <c r="P220" i="67"/>
  <c r="AE221" i="67"/>
  <c r="AE221" i="72"/>
  <c r="AE221" i="70"/>
  <c r="AE221" i="69"/>
  <c r="AE221" i="68"/>
  <c r="AE221" i="71"/>
  <c r="AE221" i="73"/>
  <c r="AL222" i="71"/>
  <c r="AL222" i="67"/>
  <c r="AL222" i="70"/>
  <c r="AL222" i="68"/>
  <c r="AL222" i="72"/>
  <c r="AL222" i="69"/>
  <c r="AL222" i="73"/>
  <c r="AV220" i="71"/>
  <c r="AV220" i="73"/>
  <c r="AV220" i="69"/>
  <c r="AV220" i="72"/>
  <c r="AV220" i="67"/>
  <c r="AV220" i="70"/>
  <c r="AV220" i="68"/>
  <c r="BB222" i="71"/>
  <c r="BB222" i="70"/>
  <c r="BB222" i="73"/>
  <c r="BB222" i="72"/>
  <c r="BB222" i="68"/>
  <c r="BB222" i="67"/>
  <c r="BB222" i="69"/>
  <c r="R221" i="67"/>
  <c r="R221" i="71"/>
  <c r="R221" i="72"/>
  <c r="R221" i="70"/>
  <c r="R221" i="73"/>
  <c r="R221" i="69"/>
  <c r="R221" i="68"/>
  <c r="J222" i="71"/>
  <c r="J222" i="69"/>
  <c r="J222" i="70"/>
  <c r="J222" i="72"/>
  <c r="J222" i="73"/>
  <c r="J222" i="68"/>
  <c r="J222" i="67"/>
  <c r="AC220" i="69"/>
  <c r="AC220" i="73"/>
  <c r="AC220" i="72"/>
  <c r="AC220" i="70"/>
  <c r="AC220" i="71"/>
  <c r="AC220" i="68"/>
  <c r="AC220" i="67"/>
  <c r="AH220" i="69"/>
  <c r="AH220" i="71"/>
  <c r="AH220" i="67"/>
  <c r="AH220" i="73"/>
  <c r="AH220" i="72"/>
  <c r="AH220" i="68"/>
  <c r="AH220" i="70"/>
  <c r="E222" i="69"/>
  <c r="E222" i="73"/>
  <c r="E222" i="70"/>
  <c r="E222" i="72"/>
  <c r="E222" i="68"/>
  <c r="E222" i="67"/>
  <c r="E222" i="71"/>
  <c r="E206" i="63"/>
  <c r="E226" i="88" s="1"/>
  <c r="G221" i="73"/>
  <c r="G221" i="69"/>
  <c r="G221" i="70"/>
  <c r="G221" i="71"/>
  <c r="G221" i="72"/>
  <c r="G221" i="68"/>
  <c r="G221" i="67"/>
  <c r="G220" i="72"/>
  <c r="G220" i="69"/>
  <c r="G220" i="73"/>
  <c r="G220" i="71"/>
  <c r="G220" i="70"/>
  <c r="G220" i="68"/>
  <c r="G220" i="67"/>
  <c r="P221" i="73"/>
  <c r="P221" i="69"/>
  <c r="P221" i="68"/>
  <c r="P221" i="70"/>
  <c r="P221" i="72"/>
  <c r="P221" i="71"/>
  <c r="P221" i="67"/>
  <c r="F205" i="63"/>
  <c r="G205" i="63" s="1"/>
  <c r="E220" i="88"/>
  <c r="E204" i="88"/>
  <c r="E221" i="88"/>
  <c r="E205" i="88"/>
  <c r="E222" i="88"/>
  <c r="P11" i="2" a="1"/>
  <c r="W12" i="2" a="1"/>
  <c r="I12" i="2" a="1"/>
  <c r="W11" i="2" a="1"/>
  <c r="P12" i="2" a="1"/>
  <c r="I11" i="2" a="1"/>
  <c r="P12" i="2" l="1"/>
  <c r="I12" i="2"/>
  <c r="W12" i="2"/>
  <c r="W11" i="2"/>
  <c r="P11" i="2"/>
  <c r="I11" i="2"/>
  <c r="N204" i="72"/>
  <c r="O204" i="72" s="1"/>
  <c r="P204" i="72" s="1"/>
  <c r="Q204" i="72" s="1"/>
  <c r="R204" i="72" s="1"/>
  <c r="B14" i="72" s="1"/>
  <c r="G202" i="88"/>
  <c r="G222" i="88" s="1"/>
  <c r="G201" i="88"/>
  <c r="G221" i="88" s="1"/>
  <c r="G200" i="88"/>
  <c r="G220" i="88" s="1"/>
  <c r="N204" i="67"/>
  <c r="O204" i="67" s="1"/>
  <c r="P204" i="67" s="1"/>
  <c r="Q204" i="67" s="1"/>
  <c r="R204" i="67" s="1"/>
  <c r="B14" i="67" s="1"/>
  <c r="F206" i="88"/>
  <c r="N206" i="75"/>
  <c r="O206" i="75" s="1"/>
  <c r="P206" i="75" s="1"/>
  <c r="Q206" i="75" s="1"/>
  <c r="R206" i="75" s="1"/>
  <c r="F14" i="75" s="1"/>
  <c r="N206" i="72"/>
  <c r="O206" i="72" s="1"/>
  <c r="P206" i="72" s="1"/>
  <c r="Q206" i="72" s="1"/>
  <c r="R206" i="72" s="1"/>
  <c r="F14" i="72" s="1"/>
  <c r="N206" i="71"/>
  <c r="O206" i="71" s="1"/>
  <c r="P206" i="71" s="1"/>
  <c r="Q206" i="71" s="1"/>
  <c r="R206" i="71" s="1"/>
  <c r="F14" i="71" s="1"/>
  <c r="N205" i="70"/>
  <c r="O205" i="70" s="1"/>
  <c r="P205" i="70" s="1"/>
  <c r="Q205" i="70" s="1"/>
  <c r="R205" i="70" s="1"/>
  <c r="D14" i="70" s="1"/>
  <c r="N204" i="73"/>
  <c r="O204" i="73" s="1"/>
  <c r="P204" i="73" s="1"/>
  <c r="Q204" i="73" s="1"/>
  <c r="R204" i="73" s="1"/>
  <c r="B14" i="73" s="1"/>
  <c r="N205" i="68"/>
  <c r="O205" i="68" s="1"/>
  <c r="P205" i="68" s="1"/>
  <c r="Q205" i="68" s="1"/>
  <c r="R205" i="68" s="1"/>
  <c r="D14" i="68" s="1"/>
  <c r="N204" i="69"/>
  <c r="O204" i="69" s="1"/>
  <c r="P204" i="69" s="1"/>
  <c r="Q204" i="69" s="1"/>
  <c r="R204" i="69" s="1"/>
  <c r="B14" i="69" s="1"/>
  <c r="N206" i="67"/>
  <c r="O206" i="67" s="1"/>
  <c r="P206" i="67" s="1"/>
  <c r="Q206" i="67" s="1"/>
  <c r="R206" i="67" s="1"/>
  <c r="F14" i="67" s="1"/>
  <c r="N205" i="72"/>
  <c r="O205" i="72" s="1"/>
  <c r="P205" i="72" s="1"/>
  <c r="Q205" i="72" s="1"/>
  <c r="R205" i="72" s="1"/>
  <c r="D14" i="72" s="1"/>
  <c r="N205" i="71"/>
  <c r="O205" i="71" s="1"/>
  <c r="P205" i="71" s="1"/>
  <c r="Q205" i="71" s="1"/>
  <c r="R205" i="71" s="1"/>
  <c r="D14" i="71" s="1"/>
  <c r="N206" i="69"/>
  <c r="O206" i="69" s="1"/>
  <c r="P206" i="69" s="1"/>
  <c r="Q206" i="69" s="1"/>
  <c r="R206" i="69" s="1"/>
  <c r="F14" i="69" s="1"/>
  <c r="N206" i="68"/>
  <c r="O206" i="68" s="1"/>
  <c r="P206" i="68" s="1"/>
  <c r="Q206" i="68" s="1"/>
  <c r="R206" i="68" s="1"/>
  <c r="F14" i="68" s="1"/>
  <c r="N205" i="69"/>
  <c r="O205" i="69" s="1"/>
  <c r="P205" i="69" s="1"/>
  <c r="Q205" i="69" s="1"/>
  <c r="R205" i="69" s="1"/>
  <c r="D14" i="69" s="1"/>
  <c r="N205" i="67"/>
  <c r="O205" i="67" s="1"/>
  <c r="P205" i="67" s="1"/>
  <c r="Q205" i="67" s="1"/>
  <c r="R205" i="67" s="1"/>
  <c r="D14" i="67" s="1"/>
  <c r="N205" i="73"/>
  <c r="O205" i="73" s="1"/>
  <c r="P205" i="73" s="1"/>
  <c r="Q205" i="73" s="1"/>
  <c r="R205" i="73" s="1"/>
  <c r="D14" i="73" s="1"/>
  <c r="J129" i="88"/>
  <c r="J131" i="88" s="1"/>
  <c r="I130" i="88"/>
  <c r="I132" i="88" s="1"/>
  <c r="I133" i="88" s="1"/>
  <c r="I190" i="88" s="1"/>
  <c r="S205" i="75"/>
  <c r="T205" i="75" s="1"/>
  <c r="U205" i="75" s="1"/>
  <c r="V205" i="75" s="1"/>
  <c r="W205" i="75" s="1"/>
  <c r="D15" i="75" s="1"/>
  <c r="N204" i="75"/>
  <c r="O204" i="75" s="1"/>
  <c r="P204" i="75" s="1"/>
  <c r="Q204" i="75" s="1"/>
  <c r="R204" i="75" s="1"/>
  <c r="B14" i="75" s="1"/>
  <c r="N204" i="70"/>
  <c r="O204" i="70" s="1"/>
  <c r="P204" i="70" s="1"/>
  <c r="Q204" i="70" s="1"/>
  <c r="R204" i="70" s="1"/>
  <c r="B14" i="70" s="1"/>
  <c r="G210" i="88"/>
  <c r="N204" i="71"/>
  <c r="O204" i="71" s="1"/>
  <c r="P204" i="71" s="1"/>
  <c r="Q204" i="71" s="1"/>
  <c r="R204" i="71" s="1"/>
  <c r="B14" i="71" s="1"/>
  <c r="N204" i="68"/>
  <c r="O204" i="68" s="1"/>
  <c r="P204" i="68" s="1"/>
  <c r="Q204" i="68" s="1"/>
  <c r="R204" i="68" s="1"/>
  <c r="B14" i="68" s="1"/>
  <c r="H135" i="88"/>
  <c r="N206" i="73"/>
  <c r="O206" i="73" s="1"/>
  <c r="P206" i="73" s="1"/>
  <c r="Q206" i="73" s="1"/>
  <c r="R206" i="73" s="1"/>
  <c r="F14" i="73" s="1"/>
  <c r="N206" i="70"/>
  <c r="O206" i="70" s="1"/>
  <c r="P206" i="70" s="1"/>
  <c r="Q206" i="70" s="1"/>
  <c r="R206" i="70" s="1"/>
  <c r="F14" i="70" s="1"/>
  <c r="H205" i="63"/>
  <c r="G225" i="67"/>
  <c r="G225" i="71"/>
  <c r="G225" i="70"/>
  <c r="G225" i="72"/>
  <c r="G225" i="75"/>
  <c r="G225" i="68"/>
  <c r="G225" i="69"/>
  <c r="G225" i="73"/>
  <c r="E226" i="69"/>
  <c r="E226" i="70"/>
  <c r="E226" i="67"/>
  <c r="E226" i="72"/>
  <c r="E226" i="73"/>
  <c r="E226" i="68"/>
  <c r="E226" i="71"/>
  <c r="E226" i="75"/>
  <c r="F206" i="63"/>
  <c r="E224" i="68"/>
  <c r="E224" i="75"/>
  <c r="E224" i="69"/>
  <c r="E224" i="67"/>
  <c r="E224" i="71"/>
  <c r="E224" i="73"/>
  <c r="E224" i="72"/>
  <c r="E224" i="70"/>
  <c r="F204" i="63"/>
  <c r="F225" i="72"/>
  <c r="F225" i="71"/>
  <c r="F225" i="75"/>
  <c r="F225" i="70"/>
  <c r="F225" i="67"/>
  <c r="F225" i="69"/>
  <c r="F225" i="68"/>
  <c r="F225" i="73"/>
  <c r="F205" i="88"/>
  <c r="E225" i="88"/>
  <c r="F204" i="88"/>
  <c r="E224" i="88"/>
  <c r="X12" i="2" a="1"/>
  <c r="Q11" i="2" a="1"/>
  <c r="J12" i="2" a="1"/>
  <c r="X11" i="2" a="1"/>
  <c r="J11" i="2" a="1"/>
  <c r="Q12" i="2" a="1"/>
  <c r="X12" i="2" l="1"/>
  <c r="J12" i="2"/>
  <c r="Q12" i="2"/>
  <c r="J11" i="2"/>
  <c r="Q11" i="2"/>
  <c r="X11" i="2"/>
  <c r="S204" i="72"/>
  <c r="T204" i="72" s="1"/>
  <c r="U204" i="72" s="1"/>
  <c r="V204" i="72" s="1"/>
  <c r="W204" i="72" s="1"/>
  <c r="B15" i="72" s="1"/>
  <c r="S204" i="67"/>
  <c r="T204" i="67" s="1"/>
  <c r="U204" i="67" s="1"/>
  <c r="V204" i="67" s="1"/>
  <c r="W204" i="67" s="1"/>
  <c r="B15" i="67" s="1"/>
  <c r="F226" i="88"/>
  <c r="H201" i="88"/>
  <c r="H221" i="88" s="1"/>
  <c r="H200" i="88"/>
  <c r="H220" i="88" s="1"/>
  <c r="H202" i="88"/>
  <c r="H222" i="88" s="1"/>
  <c r="G206" i="88"/>
  <c r="S206" i="73"/>
  <c r="T206" i="73" s="1"/>
  <c r="U206" i="73" s="1"/>
  <c r="V206" i="73" s="1"/>
  <c r="W206" i="73" s="1"/>
  <c r="F15" i="73" s="1"/>
  <c r="S206" i="67"/>
  <c r="T206" i="67" s="1"/>
  <c r="U206" i="67" s="1"/>
  <c r="V206" i="67" s="1"/>
  <c r="W206" i="67" s="1"/>
  <c r="F15" i="67" s="1"/>
  <c r="S206" i="72"/>
  <c r="T206" i="72" s="1"/>
  <c r="U206" i="72" s="1"/>
  <c r="V206" i="72" s="1"/>
  <c r="W206" i="72" s="1"/>
  <c r="F15" i="72" s="1"/>
  <c r="I135" i="88"/>
  <c r="S206" i="68"/>
  <c r="T206" i="68" s="1"/>
  <c r="U206" i="68" s="1"/>
  <c r="V206" i="68" s="1"/>
  <c r="W206" i="68" s="1"/>
  <c r="F15" i="68" s="1"/>
  <c r="S204" i="73"/>
  <c r="T204" i="73" s="1"/>
  <c r="U204" i="73" s="1"/>
  <c r="V204" i="73" s="1"/>
  <c r="W204" i="73" s="1"/>
  <c r="B15" i="73" s="1"/>
  <c r="H210" i="88"/>
  <c r="K129" i="88"/>
  <c r="K131" i="88" s="1"/>
  <c r="J130" i="88"/>
  <c r="J132" i="88" s="1"/>
  <c r="J133" i="88" s="1"/>
  <c r="J190" i="88" s="1"/>
  <c r="S206" i="69"/>
  <c r="T206" i="69" s="1"/>
  <c r="U206" i="69" s="1"/>
  <c r="V206" i="69" s="1"/>
  <c r="W206" i="69" s="1"/>
  <c r="F15" i="69" s="1"/>
  <c r="S205" i="70"/>
  <c r="T205" i="70" s="1"/>
  <c r="U205" i="70" s="1"/>
  <c r="V205" i="70" s="1"/>
  <c r="W205" i="70" s="1"/>
  <c r="D15" i="70" s="1"/>
  <c r="S206" i="75"/>
  <c r="T206" i="75" s="1"/>
  <c r="U206" i="75" s="1"/>
  <c r="V206" i="75" s="1"/>
  <c r="W206" i="75" s="1"/>
  <c r="F15" i="75" s="1"/>
  <c r="S205" i="73"/>
  <c r="T205" i="73" s="1"/>
  <c r="U205" i="73" s="1"/>
  <c r="V205" i="73" s="1"/>
  <c r="W205" i="73" s="1"/>
  <c r="D15" i="73" s="1"/>
  <c r="S204" i="68"/>
  <c r="T204" i="68" s="1"/>
  <c r="U204" i="68" s="1"/>
  <c r="V204" i="68" s="1"/>
  <c r="W204" i="68" s="1"/>
  <c r="B15" i="68" s="1"/>
  <c r="S204" i="70"/>
  <c r="T204" i="70" s="1"/>
  <c r="U204" i="70" s="1"/>
  <c r="V204" i="70" s="1"/>
  <c r="W204" i="70" s="1"/>
  <c r="B15" i="70" s="1"/>
  <c r="S205" i="71"/>
  <c r="T205" i="71" s="1"/>
  <c r="U205" i="71" s="1"/>
  <c r="V205" i="71" s="1"/>
  <c r="W205" i="71" s="1"/>
  <c r="D15" i="71" s="1"/>
  <c r="S204" i="69"/>
  <c r="T204" i="69" s="1"/>
  <c r="U204" i="69" s="1"/>
  <c r="V204" i="69" s="1"/>
  <c r="W204" i="69" s="1"/>
  <c r="B15" i="69" s="1"/>
  <c r="X204" i="72"/>
  <c r="Y204" i="72" s="1"/>
  <c r="Z204" i="72" s="1"/>
  <c r="AA204" i="72" s="1"/>
  <c r="AB204" i="72" s="1"/>
  <c r="B16" i="72" s="1"/>
  <c r="S205" i="67"/>
  <c r="T205" i="67" s="1"/>
  <c r="U205" i="67" s="1"/>
  <c r="V205" i="67" s="1"/>
  <c r="W205" i="67" s="1"/>
  <c r="D15" i="67" s="1"/>
  <c r="S206" i="70"/>
  <c r="T206" i="70" s="1"/>
  <c r="U206" i="70" s="1"/>
  <c r="V206" i="70" s="1"/>
  <c r="W206" i="70" s="1"/>
  <c r="F15" i="70" s="1"/>
  <c r="S204" i="71"/>
  <c r="T204" i="71" s="1"/>
  <c r="U204" i="71" s="1"/>
  <c r="V204" i="71" s="1"/>
  <c r="W204" i="71" s="1"/>
  <c r="B15" i="71" s="1"/>
  <c r="S204" i="75"/>
  <c r="T204" i="75" s="1"/>
  <c r="U204" i="75" s="1"/>
  <c r="V204" i="75" s="1"/>
  <c r="W204" i="75" s="1"/>
  <c r="B15" i="75" s="1"/>
  <c r="S205" i="72"/>
  <c r="T205" i="72" s="1"/>
  <c r="U205" i="72" s="1"/>
  <c r="V205" i="72" s="1"/>
  <c r="W205" i="72" s="1"/>
  <c r="D15" i="72" s="1"/>
  <c r="S205" i="68"/>
  <c r="T205" i="68" s="1"/>
  <c r="U205" i="68" s="1"/>
  <c r="V205" i="68" s="1"/>
  <c r="W205" i="68" s="1"/>
  <c r="D15" i="68" s="1"/>
  <c r="S206" i="71"/>
  <c r="T206" i="71" s="1"/>
  <c r="U206" i="71" s="1"/>
  <c r="V206" i="71" s="1"/>
  <c r="W206" i="71" s="1"/>
  <c r="F15" i="71" s="1"/>
  <c r="X205" i="75"/>
  <c r="Y205" i="75" s="1"/>
  <c r="Z205" i="75" s="1"/>
  <c r="AA205" i="75" s="1"/>
  <c r="AB205" i="75" s="1"/>
  <c r="D16" i="75" s="1"/>
  <c r="S205" i="69"/>
  <c r="T205" i="69" s="1"/>
  <c r="U205" i="69" s="1"/>
  <c r="V205" i="69" s="1"/>
  <c r="W205" i="69" s="1"/>
  <c r="D15" i="69" s="1"/>
  <c r="F226" i="67"/>
  <c r="F226" i="72"/>
  <c r="F226" i="69"/>
  <c r="F226" i="73"/>
  <c r="F226" i="75"/>
  <c r="F226" i="68"/>
  <c r="F226" i="71"/>
  <c r="F226" i="70"/>
  <c r="G206" i="63"/>
  <c r="F224" i="68"/>
  <c r="F224" i="72"/>
  <c r="F224" i="73"/>
  <c r="F224" i="71"/>
  <c r="F224" i="67"/>
  <c r="F224" i="75"/>
  <c r="F224" i="69"/>
  <c r="F224" i="70"/>
  <c r="G204" i="63"/>
  <c r="I205" i="63"/>
  <c r="H225" i="67"/>
  <c r="H225" i="71"/>
  <c r="H225" i="75"/>
  <c r="H225" i="72"/>
  <c r="H225" i="70"/>
  <c r="H225" i="69"/>
  <c r="H225" i="73"/>
  <c r="H225" i="68"/>
  <c r="G205" i="88"/>
  <c r="F225" i="88"/>
  <c r="G204" i="88"/>
  <c r="F224" i="88"/>
  <c r="K12" i="2" a="1"/>
  <c r="Y12" i="2" a="1"/>
  <c r="Y11" i="2" a="1"/>
  <c r="R12" i="2" a="1"/>
  <c r="R11" i="2" a="1"/>
  <c r="K11" i="2" a="1"/>
  <c r="R12" i="2" l="1"/>
  <c r="K12" i="2"/>
  <c r="Y12" i="2"/>
  <c r="K11" i="2"/>
  <c r="Y11" i="2"/>
  <c r="R11" i="2"/>
  <c r="X204" i="67"/>
  <c r="Y204" i="67" s="1"/>
  <c r="Z204" i="67" s="1"/>
  <c r="AA204" i="67" s="1"/>
  <c r="AB204" i="67" s="1"/>
  <c r="B16" i="67" s="1"/>
  <c r="G226" i="88"/>
  <c r="I201" i="88"/>
  <c r="I221" i="88" s="1"/>
  <c r="I200" i="88"/>
  <c r="I220" i="88" s="1"/>
  <c r="I202" i="88"/>
  <c r="I222" i="88" s="1"/>
  <c r="H206" i="88"/>
  <c r="X205" i="70"/>
  <c r="Y205" i="70" s="1"/>
  <c r="Z205" i="70" s="1"/>
  <c r="AA205" i="70" s="1"/>
  <c r="AB205" i="70" s="1"/>
  <c r="D16" i="70" s="1"/>
  <c r="I210" i="88"/>
  <c r="X204" i="75"/>
  <c r="Y204" i="75" s="1"/>
  <c r="Z204" i="75" s="1"/>
  <c r="AA204" i="75" s="1"/>
  <c r="AB204" i="75" s="1"/>
  <c r="B16" i="75" s="1"/>
  <c r="X204" i="70"/>
  <c r="Y204" i="70" s="1"/>
  <c r="Z204" i="70" s="1"/>
  <c r="AA204" i="70" s="1"/>
  <c r="AB204" i="70" s="1"/>
  <c r="B16" i="70" s="1"/>
  <c r="X206" i="71"/>
  <c r="Y206" i="71" s="1"/>
  <c r="Z206" i="71" s="1"/>
  <c r="AA206" i="71" s="1"/>
  <c r="AB206" i="71" s="1"/>
  <c r="F16" i="71" s="1"/>
  <c r="X204" i="71"/>
  <c r="Y204" i="71" s="1"/>
  <c r="Z204" i="71" s="1"/>
  <c r="AA204" i="71" s="1"/>
  <c r="AB204" i="71" s="1"/>
  <c r="B16" i="71" s="1"/>
  <c r="AC204" i="72"/>
  <c r="AD204" i="72" s="1"/>
  <c r="AE204" i="72" s="1"/>
  <c r="AF204" i="72" s="1"/>
  <c r="AG204" i="72" s="1"/>
  <c r="AH204" i="72" s="1"/>
  <c r="AI204" i="72" s="1"/>
  <c r="AJ204" i="72" s="1"/>
  <c r="AK204" i="72" s="1"/>
  <c r="AL204" i="72" s="1"/>
  <c r="B17" i="72" s="1"/>
  <c r="X204" i="68"/>
  <c r="Y204" i="68" s="1"/>
  <c r="Z204" i="68" s="1"/>
  <c r="AA204" i="68" s="1"/>
  <c r="AB204" i="68" s="1"/>
  <c r="B16" i="68" s="1"/>
  <c r="X206" i="72"/>
  <c r="Y206" i="72" s="1"/>
  <c r="Z206" i="72" s="1"/>
  <c r="AA206" i="72" s="1"/>
  <c r="AB206" i="72" s="1"/>
  <c r="F16" i="72" s="1"/>
  <c r="X205" i="68"/>
  <c r="Y205" i="68" s="1"/>
  <c r="Z205" i="68" s="1"/>
  <c r="AA205" i="68" s="1"/>
  <c r="AB205" i="68" s="1"/>
  <c r="D16" i="68" s="1"/>
  <c r="X206" i="70"/>
  <c r="Y206" i="70" s="1"/>
  <c r="Z206" i="70" s="1"/>
  <c r="AA206" i="70" s="1"/>
  <c r="AB206" i="70" s="1"/>
  <c r="F16" i="70" s="1"/>
  <c r="X204" i="69"/>
  <c r="Y204" i="69" s="1"/>
  <c r="Z204" i="69" s="1"/>
  <c r="AA204" i="69" s="1"/>
  <c r="AB204" i="69" s="1"/>
  <c r="B16" i="69" s="1"/>
  <c r="X205" i="73"/>
  <c r="Y205" i="73" s="1"/>
  <c r="Z205" i="73" s="1"/>
  <c r="AA205" i="73" s="1"/>
  <c r="AB205" i="73" s="1"/>
  <c r="D16" i="73" s="1"/>
  <c r="X206" i="69"/>
  <c r="Y206" i="69" s="1"/>
  <c r="Z206" i="69" s="1"/>
  <c r="AA206" i="69" s="1"/>
  <c r="AB206" i="69" s="1"/>
  <c r="F16" i="69" s="1"/>
  <c r="X204" i="73"/>
  <c r="Y204" i="73" s="1"/>
  <c r="Z204" i="73" s="1"/>
  <c r="AA204" i="73" s="1"/>
  <c r="AB204" i="73" s="1"/>
  <c r="B16" i="73" s="1"/>
  <c r="X206" i="67"/>
  <c r="Y206" i="67" s="1"/>
  <c r="Z206" i="67" s="1"/>
  <c r="AA206" i="67" s="1"/>
  <c r="AB206" i="67" s="1"/>
  <c r="F16" i="67" s="1"/>
  <c r="AC205" i="75"/>
  <c r="AD205" i="75" s="1"/>
  <c r="AE205" i="75" s="1"/>
  <c r="AF205" i="75" s="1"/>
  <c r="AG205" i="75" s="1"/>
  <c r="AH205" i="75" s="1"/>
  <c r="AI205" i="75" s="1"/>
  <c r="AJ205" i="75" s="1"/>
  <c r="AK205" i="75" s="1"/>
  <c r="AL205" i="75" s="1"/>
  <c r="D17" i="75" s="1"/>
  <c r="X205" i="72"/>
  <c r="Y205" i="72" s="1"/>
  <c r="Z205" i="72" s="1"/>
  <c r="AA205" i="72" s="1"/>
  <c r="AB205" i="72" s="1"/>
  <c r="D16" i="72" s="1"/>
  <c r="X205" i="67"/>
  <c r="Y205" i="67" s="1"/>
  <c r="Z205" i="67" s="1"/>
  <c r="AA205" i="67" s="1"/>
  <c r="AB205" i="67" s="1"/>
  <c r="D16" i="67" s="1"/>
  <c r="X205" i="71"/>
  <c r="Y205" i="71" s="1"/>
  <c r="Z205" i="71" s="1"/>
  <c r="AA205" i="71" s="1"/>
  <c r="AB205" i="71" s="1"/>
  <c r="D16" i="71" s="1"/>
  <c r="X206" i="75"/>
  <c r="Y206" i="75" s="1"/>
  <c r="Z206" i="75" s="1"/>
  <c r="AA206" i="75" s="1"/>
  <c r="AB206" i="75" s="1"/>
  <c r="F16" i="75" s="1"/>
  <c r="J135" i="88"/>
  <c r="X206" i="68"/>
  <c r="Y206" i="68" s="1"/>
  <c r="Z206" i="68" s="1"/>
  <c r="AA206" i="68" s="1"/>
  <c r="AB206" i="68" s="1"/>
  <c r="F16" i="68" s="1"/>
  <c r="X206" i="73"/>
  <c r="Y206" i="73" s="1"/>
  <c r="Z206" i="73" s="1"/>
  <c r="AA206" i="73" s="1"/>
  <c r="AB206" i="73" s="1"/>
  <c r="F16" i="73" s="1"/>
  <c r="X205" i="69"/>
  <c r="Y205" i="69" s="1"/>
  <c r="Z205" i="69" s="1"/>
  <c r="AA205" i="69" s="1"/>
  <c r="AB205" i="69" s="1"/>
  <c r="D16" i="69" s="1"/>
  <c r="K130" i="88"/>
  <c r="K132" i="88" s="1"/>
  <c r="K133" i="88" s="1"/>
  <c r="K190" i="88" s="1"/>
  <c r="L129" i="88"/>
  <c r="L131" i="88" s="1"/>
  <c r="J205" i="63"/>
  <c r="I225" i="67"/>
  <c r="I225" i="71"/>
  <c r="I225" i="72"/>
  <c r="I225" i="70"/>
  <c r="I225" i="75"/>
  <c r="I225" i="73"/>
  <c r="I225" i="69"/>
  <c r="I225" i="68"/>
  <c r="H204" i="63"/>
  <c r="G224" i="71"/>
  <c r="G224" i="72"/>
  <c r="G224" i="68"/>
  <c r="G224" i="67"/>
  <c r="G224" i="73"/>
  <c r="G224" i="75"/>
  <c r="G224" i="69"/>
  <c r="G224" i="70"/>
  <c r="H206" i="63"/>
  <c r="G226" i="75"/>
  <c r="G226" i="73"/>
  <c r="G226" i="72"/>
  <c r="G226" i="71"/>
  <c r="G226" i="67"/>
  <c r="G226" i="68"/>
  <c r="G226" i="69"/>
  <c r="G226" i="70"/>
  <c r="H204" i="88"/>
  <c r="G224" i="88"/>
  <c r="H205" i="88"/>
  <c r="G225" i="88"/>
  <c r="Z12" i="2" a="1"/>
  <c r="L11" i="2" a="1"/>
  <c r="S11" i="2" a="1"/>
  <c r="L12" i="2" a="1"/>
  <c r="S12" i="2" a="1"/>
  <c r="Z11" i="2" a="1"/>
  <c r="S12" i="2" l="1"/>
  <c r="L12" i="2"/>
  <c r="Z12" i="2"/>
  <c r="S11" i="2"/>
  <c r="L11" i="2"/>
  <c r="Z11" i="2"/>
  <c r="AC204" i="67"/>
  <c r="AD204" i="67" s="1"/>
  <c r="AE204" i="67" s="1"/>
  <c r="AF204" i="67" s="1"/>
  <c r="AG204" i="67" s="1"/>
  <c r="AH204" i="67" s="1"/>
  <c r="AI204" i="67" s="1"/>
  <c r="AJ204" i="67" s="1"/>
  <c r="AK204" i="67" s="1"/>
  <c r="AL204" i="67" s="1"/>
  <c r="B17" i="67" s="1"/>
  <c r="H226" i="88"/>
  <c r="J200" i="88"/>
  <c r="J220" i="88" s="1"/>
  <c r="J201" i="88"/>
  <c r="J221" i="88" s="1"/>
  <c r="J202" i="88"/>
  <c r="J222" i="88" s="1"/>
  <c r="I206" i="88"/>
  <c r="AC206" i="73"/>
  <c r="AD206" i="73" s="1"/>
  <c r="AE206" i="73" s="1"/>
  <c r="AF206" i="73" s="1"/>
  <c r="AG206" i="73" s="1"/>
  <c r="AH206" i="73" s="1"/>
  <c r="AI206" i="73" s="1"/>
  <c r="AJ206" i="73" s="1"/>
  <c r="AK206" i="73" s="1"/>
  <c r="AL206" i="73" s="1"/>
  <c r="F17" i="73" s="1"/>
  <c r="AC204" i="69"/>
  <c r="AD204" i="69" s="1"/>
  <c r="AE204" i="69" s="1"/>
  <c r="AF204" i="69" s="1"/>
  <c r="AG204" i="69" s="1"/>
  <c r="AH204" i="69" s="1"/>
  <c r="AI204" i="69" s="1"/>
  <c r="AJ204" i="69" s="1"/>
  <c r="AK204" i="69" s="1"/>
  <c r="AL204" i="69" s="1"/>
  <c r="B17" i="69" s="1"/>
  <c r="AC206" i="71"/>
  <c r="AD206" i="71" s="1"/>
  <c r="AE206" i="71" s="1"/>
  <c r="AF206" i="71" s="1"/>
  <c r="AG206" i="71" s="1"/>
  <c r="AH206" i="71" s="1"/>
  <c r="AI206" i="71" s="1"/>
  <c r="AJ206" i="71" s="1"/>
  <c r="AK206" i="71" s="1"/>
  <c r="AL206" i="71" s="1"/>
  <c r="F17" i="71" s="1"/>
  <c r="AC206" i="68"/>
  <c r="AD206" i="68" s="1"/>
  <c r="AE206" i="68" s="1"/>
  <c r="AF206" i="68" s="1"/>
  <c r="AG206" i="68" s="1"/>
  <c r="AH206" i="68" s="1"/>
  <c r="AI206" i="68" s="1"/>
  <c r="AJ206" i="68" s="1"/>
  <c r="AK206" i="68" s="1"/>
  <c r="AL206" i="68" s="1"/>
  <c r="F17" i="68" s="1"/>
  <c r="AC205" i="67"/>
  <c r="AD205" i="67" s="1"/>
  <c r="AE205" i="67" s="1"/>
  <c r="AF205" i="67" s="1"/>
  <c r="AG205" i="67" s="1"/>
  <c r="AH205" i="67" s="1"/>
  <c r="AI205" i="67" s="1"/>
  <c r="AJ205" i="67" s="1"/>
  <c r="AK205" i="67" s="1"/>
  <c r="AL205" i="67" s="1"/>
  <c r="D17" i="67" s="1"/>
  <c r="AC204" i="73"/>
  <c r="AD204" i="73" s="1"/>
  <c r="AE204" i="73" s="1"/>
  <c r="AF204" i="73" s="1"/>
  <c r="AG204" i="73" s="1"/>
  <c r="AH204" i="73" s="1"/>
  <c r="AI204" i="73" s="1"/>
  <c r="AJ204" i="73" s="1"/>
  <c r="AK204" i="73" s="1"/>
  <c r="AL204" i="73" s="1"/>
  <c r="B17" i="73" s="1"/>
  <c r="AC206" i="70"/>
  <c r="AD206" i="70" s="1"/>
  <c r="AE206" i="70" s="1"/>
  <c r="AF206" i="70" s="1"/>
  <c r="AG206" i="70" s="1"/>
  <c r="AH206" i="70" s="1"/>
  <c r="AI206" i="70" s="1"/>
  <c r="AJ206" i="70" s="1"/>
  <c r="AK206" i="70" s="1"/>
  <c r="AL206" i="70" s="1"/>
  <c r="F17" i="70" s="1"/>
  <c r="AC204" i="68"/>
  <c r="AD204" i="68" s="1"/>
  <c r="AE204" i="68" s="1"/>
  <c r="AF204" i="68" s="1"/>
  <c r="AG204" i="68" s="1"/>
  <c r="AH204" i="68" s="1"/>
  <c r="AI204" i="68" s="1"/>
  <c r="AJ204" i="68" s="1"/>
  <c r="AK204" i="68" s="1"/>
  <c r="AL204" i="68" s="1"/>
  <c r="B17" i="68" s="1"/>
  <c r="AC204" i="70"/>
  <c r="AD204" i="70" s="1"/>
  <c r="AE204" i="70" s="1"/>
  <c r="AF204" i="70" s="1"/>
  <c r="AG204" i="70" s="1"/>
  <c r="AH204" i="70" s="1"/>
  <c r="AI204" i="70" s="1"/>
  <c r="AJ204" i="70" s="1"/>
  <c r="AK204" i="70" s="1"/>
  <c r="AL204" i="70" s="1"/>
  <c r="B17" i="70" s="1"/>
  <c r="AC205" i="70"/>
  <c r="AD205" i="70" s="1"/>
  <c r="AE205" i="70" s="1"/>
  <c r="AF205" i="70" s="1"/>
  <c r="AG205" i="70" s="1"/>
  <c r="AH205" i="70" s="1"/>
  <c r="AI205" i="70" s="1"/>
  <c r="AJ205" i="70" s="1"/>
  <c r="AK205" i="70" s="1"/>
  <c r="AL205" i="70" s="1"/>
  <c r="D17" i="70" s="1"/>
  <c r="AC205" i="71"/>
  <c r="AD205" i="71" s="1"/>
  <c r="AE205" i="71" s="1"/>
  <c r="AF205" i="71" s="1"/>
  <c r="AG205" i="71" s="1"/>
  <c r="AH205" i="71" s="1"/>
  <c r="AI205" i="71" s="1"/>
  <c r="AJ205" i="71" s="1"/>
  <c r="AK205" i="71" s="1"/>
  <c r="AL205" i="71" s="1"/>
  <c r="D17" i="71" s="1"/>
  <c r="AC206" i="67"/>
  <c r="AD206" i="67" s="1"/>
  <c r="AE206" i="67" s="1"/>
  <c r="AF206" i="67" s="1"/>
  <c r="AG206" i="67" s="1"/>
  <c r="AH206" i="67" s="1"/>
  <c r="AI206" i="67" s="1"/>
  <c r="AJ206" i="67" s="1"/>
  <c r="AK206" i="67" s="1"/>
  <c r="AL206" i="67" s="1"/>
  <c r="F17" i="67" s="1"/>
  <c r="L130" i="88"/>
  <c r="L132" i="88" s="1"/>
  <c r="L133" i="88" s="1"/>
  <c r="L190" i="88" s="1"/>
  <c r="M129" i="88"/>
  <c r="M131" i="88" s="1"/>
  <c r="J210" i="88"/>
  <c r="AC205" i="72"/>
  <c r="AD205" i="72" s="1"/>
  <c r="AE205" i="72" s="1"/>
  <c r="AF205" i="72" s="1"/>
  <c r="AG205" i="72" s="1"/>
  <c r="AH205" i="72" s="1"/>
  <c r="AI205" i="72" s="1"/>
  <c r="AJ205" i="72" s="1"/>
  <c r="AK205" i="72" s="1"/>
  <c r="AL205" i="72" s="1"/>
  <c r="D17" i="72" s="1"/>
  <c r="AC206" i="69"/>
  <c r="AD206" i="69" s="1"/>
  <c r="AE206" i="69" s="1"/>
  <c r="AF206" i="69" s="1"/>
  <c r="AG206" i="69" s="1"/>
  <c r="AH206" i="69" s="1"/>
  <c r="AI206" i="69" s="1"/>
  <c r="AJ206" i="69" s="1"/>
  <c r="AK206" i="69" s="1"/>
  <c r="AL206" i="69" s="1"/>
  <c r="F17" i="69" s="1"/>
  <c r="AC205" i="68"/>
  <c r="AD205" i="68" s="1"/>
  <c r="AE205" i="68" s="1"/>
  <c r="AF205" i="68" s="1"/>
  <c r="AG205" i="68" s="1"/>
  <c r="AH205" i="68" s="1"/>
  <c r="AI205" i="68" s="1"/>
  <c r="AJ205" i="68" s="1"/>
  <c r="AK205" i="68" s="1"/>
  <c r="AL205" i="68" s="1"/>
  <c r="D17" i="68" s="1"/>
  <c r="AM204" i="72"/>
  <c r="AN204" i="72" s="1"/>
  <c r="AO204" i="72" s="1"/>
  <c r="AP204" i="72" s="1"/>
  <c r="AQ204" i="72" s="1"/>
  <c r="AR204" i="72" s="1"/>
  <c r="AS204" i="72" s="1"/>
  <c r="AT204" i="72" s="1"/>
  <c r="AU204" i="72" s="1"/>
  <c r="AV204" i="72" s="1"/>
  <c r="B18" i="72" s="1"/>
  <c r="AC204" i="75"/>
  <c r="AD204" i="75" s="1"/>
  <c r="AE204" i="75" s="1"/>
  <c r="AF204" i="75" s="1"/>
  <c r="AG204" i="75" s="1"/>
  <c r="AH204" i="75" s="1"/>
  <c r="AI204" i="75" s="1"/>
  <c r="AJ204" i="75" s="1"/>
  <c r="AK204" i="75" s="1"/>
  <c r="AL204" i="75" s="1"/>
  <c r="B17" i="75" s="1"/>
  <c r="K135" i="88"/>
  <c r="AC205" i="69"/>
  <c r="AD205" i="69" s="1"/>
  <c r="AE205" i="69" s="1"/>
  <c r="AF205" i="69" s="1"/>
  <c r="AG205" i="69" s="1"/>
  <c r="AH205" i="69" s="1"/>
  <c r="AI205" i="69" s="1"/>
  <c r="AJ205" i="69" s="1"/>
  <c r="AK205" i="69" s="1"/>
  <c r="AL205" i="69" s="1"/>
  <c r="D17" i="69" s="1"/>
  <c r="AC206" i="75"/>
  <c r="AD206" i="75" s="1"/>
  <c r="AE206" i="75" s="1"/>
  <c r="AF206" i="75" s="1"/>
  <c r="AG206" i="75" s="1"/>
  <c r="AH206" i="75" s="1"/>
  <c r="AI206" i="75" s="1"/>
  <c r="AJ206" i="75" s="1"/>
  <c r="AK206" i="75" s="1"/>
  <c r="AL206" i="75" s="1"/>
  <c r="F17" i="75" s="1"/>
  <c r="AM205" i="75"/>
  <c r="AN205" i="75" s="1"/>
  <c r="AO205" i="75" s="1"/>
  <c r="AP205" i="75" s="1"/>
  <c r="AQ205" i="75" s="1"/>
  <c r="AR205" i="75" s="1"/>
  <c r="AS205" i="75" s="1"/>
  <c r="AT205" i="75" s="1"/>
  <c r="AU205" i="75" s="1"/>
  <c r="AV205" i="75" s="1"/>
  <c r="D18" i="75" s="1"/>
  <c r="AC205" i="73"/>
  <c r="AD205" i="73" s="1"/>
  <c r="AE205" i="73" s="1"/>
  <c r="AF205" i="73" s="1"/>
  <c r="AG205" i="73" s="1"/>
  <c r="AH205" i="73" s="1"/>
  <c r="AI205" i="73" s="1"/>
  <c r="AJ205" i="73" s="1"/>
  <c r="AK205" i="73" s="1"/>
  <c r="AL205" i="73" s="1"/>
  <c r="D17" i="73" s="1"/>
  <c r="AC206" i="72"/>
  <c r="AD206" i="72" s="1"/>
  <c r="AE206" i="72" s="1"/>
  <c r="AF206" i="72" s="1"/>
  <c r="AG206" i="72" s="1"/>
  <c r="AH206" i="72" s="1"/>
  <c r="AI206" i="72" s="1"/>
  <c r="AJ206" i="72" s="1"/>
  <c r="AK206" i="72" s="1"/>
  <c r="AL206" i="72" s="1"/>
  <c r="F17" i="72" s="1"/>
  <c r="AC204" i="71"/>
  <c r="AD204" i="71" s="1"/>
  <c r="AE204" i="71" s="1"/>
  <c r="AF204" i="71" s="1"/>
  <c r="AG204" i="71" s="1"/>
  <c r="AH204" i="71" s="1"/>
  <c r="AI204" i="71" s="1"/>
  <c r="AJ204" i="71" s="1"/>
  <c r="AK204" i="71" s="1"/>
  <c r="AL204" i="71" s="1"/>
  <c r="B17" i="71" s="1"/>
  <c r="I206" i="63"/>
  <c r="H226" i="72"/>
  <c r="H226" i="67"/>
  <c r="H226" i="68"/>
  <c r="H226" i="71"/>
  <c r="H226" i="75"/>
  <c r="H226" i="73"/>
  <c r="H226" i="69"/>
  <c r="H226" i="70"/>
  <c r="I204" i="63"/>
  <c r="H224" i="71"/>
  <c r="H224" i="73"/>
  <c r="H224" i="72"/>
  <c r="H224" i="67"/>
  <c r="H224" i="68"/>
  <c r="H224" i="69"/>
  <c r="H224" i="75"/>
  <c r="H224" i="70"/>
  <c r="K205" i="63"/>
  <c r="J225" i="67"/>
  <c r="J225" i="71"/>
  <c r="J225" i="72"/>
  <c r="J225" i="75"/>
  <c r="J225" i="70"/>
  <c r="J225" i="68"/>
  <c r="J225" i="73"/>
  <c r="J225" i="69"/>
  <c r="I205" i="88"/>
  <c r="H225" i="88"/>
  <c r="I204" i="88"/>
  <c r="H224" i="88"/>
  <c r="AA12" i="2" a="1"/>
  <c r="T11" i="2" a="1"/>
  <c r="M12" i="2" a="1"/>
  <c r="AA11" i="2" a="1"/>
  <c r="T12" i="2" a="1"/>
  <c r="M11" i="2" a="1"/>
  <c r="AA12" i="2" l="1"/>
  <c r="M12" i="2"/>
  <c r="T12" i="2"/>
  <c r="T11" i="2"/>
  <c r="M11" i="2"/>
  <c r="AA11" i="2"/>
  <c r="AM204" i="67"/>
  <c r="AN204" i="67" s="1"/>
  <c r="AO204" i="67" s="1"/>
  <c r="AP204" i="67" s="1"/>
  <c r="AQ204" i="67" s="1"/>
  <c r="AR204" i="67" s="1"/>
  <c r="AS204" i="67" s="1"/>
  <c r="AT204" i="67" s="1"/>
  <c r="AU204" i="67" s="1"/>
  <c r="AV204" i="67" s="1"/>
  <c r="B18" i="67" s="1"/>
  <c r="K200" i="88"/>
  <c r="K220" i="88" s="1"/>
  <c r="K202" i="88"/>
  <c r="K222" i="88" s="1"/>
  <c r="K201" i="88"/>
  <c r="K221" i="88" s="1"/>
  <c r="I226" i="88"/>
  <c r="J206" i="88"/>
  <c r="AW204" i="72"/>
  <c r="AX204" i="72" s="1"/>
  <c r="AY204" i="72" s="1"/>
  <c r="AZ204" i="72" s="1"/>
  <c r="BA204" i="72" s="1"/>
  <c r="BB204" i="72" s="1"/>
  <c r="AM205" i="68"/>
  <c r="AN205" i="68" s="1"/>
  <c r="AO205" i="68" s="1"/>
  <c r="AP205" i="68" s="1"/>
  <c r="AQ205" i="68" s="1"/>
  <c r="AR205" i="68" s="1"/>
  <c r="AS205" i="68" s="1"/>
  <c r="AT205" i="68" s="1"/>
  <c r="AU205" i="68" s="1"/>
  <c r="AV205" i="68" s="1"/>
  <c r="D18" i="68" s="1"/>
  <c r="AM205" i="71"/>
  <c r="AN205" i="71" s="1"/>
  <c r="AO205" i="71" s="1"/>
  <c r="AP205" i="71" s="1"/>
  <c r="AQ205" i="71" s="1"/>
  <c r="AR205" i="71" s="1"/>
  <c r="AS205" i="71" s="1"/>
  <c r="AT205" i="71" s="1"/>
  <c r="AU205" i="71" s="1"/>
  <c r="AV205" i="71" s="1"/>
  <c r="D18" i="71" s="1"/>
  <c r="AM206" i="70"/>
  <c r="AN206" i="70" s="1"/>
  <c r="AO206" i="70" s="1"/>
  <c r="AP206" i="70" s="1"/>
  <c r="AQ206" i="70" s="1"/>
  <c r="AR206" i="70" s="1"/>
  <c r="AS206" i="70" s="1"/>
  <c r="AT206" i="70" s="1"/>
  <c r="AU206" i="70" s="1"/>
  <c r="AV206" i="70" s="1"/>
  <c r="F18" i="70" s="1"/>
  <c r="AM206" i="71"/>
  <c r="AN206" i="71" s="1"/>
  <c r="AO206" i="71" s="1"/>
  <c r="AP206" i="71" s="1"/>
  <c r="AQ206" i="71" s="1"/>
  <c r="AR206" i="71" s="1"/>
  <c r="AS206" i="71" s="1"/>
  <c r="AT206" i="71" s="1"/>
  <c r="AU206" i="71" s="1"/>
  <c r="AV206" i="71" s="1"/>
  <c r="F18" i="71" s="1"/>
  <c r="AM206" i="68"/>
  <c r="AN206" i="68" s="1"/>
  <c r="AO206" i="68" s="1"/>
  <c r="AP206" i="68" s="1"/>
  <c r="AQ206" i="68" s="1"/>
  <c r="AR206" i="68" s="1"/>
  <c r="AS206" i="68" s="1"/>
  <c r="AT206" i="68" s="1"/>
  <c r="AU206" i="68" s="1"/>
  <c r="AV206" i="68" s="1"/>
  <c r="F18" i="68" s="1"/>
  <c r="AM206" i="67"/>
  <c r="AN206" i="67" s="1"/>
  <c r="AO206" i="67" s="1"/>
  <c r="AP206" i="67" s="1"/>
  <c r="AQ206" i="67" s="1"/>
  <c r="AR206" i="67" s="1"/>
  <c r="AS206" i="67" s="1"/>
  <c r="AT206" i="67" s="1"/>
  <c r="AU206" i="67" s="1"/>
  <c r="AV206" i="67" s="1"/>
  <c r="F18" i="67" s="1"/>
  <c r="K210" i="88"/>
  <c r="AW205" i="75"/>
  <c r="AX205" i="75" s="1"/>
  <c r="AY205" i="75" s="1"/>
  <c r="AZ205" i="75" s="1"/>
  <c r="BA205" i="75" s="1"/>
  <c r="BB205" i="75" s="1"/>
  <c r="AM206" i="69"/>
  <c r="AN206" i="69" s="1"/>
  <c r="AO206" i="69" s="1"/>
  <c r="AP206" i="69" s="1"/>
  <c r="AQ206" i="69" s="1"/>
  <c r="AR206" i="69" s="1"/>
  <c r="AS206" i="69" s="1"/>
  <c r="AT206" i="69" s="1"/>
  <c r="AU206" i="69" s="1"/>
  <c r="AV206" i="69" s="1"/>
  <c r="F18" i="69" s="1"/>
  <c r="N129" i="88"/>
  <c r="N131" i="88" s="1"/>
  <c r="M130" i="88"/>
  <c r="M132" i="88" s="1"/>
  <c r="M133" i="88" s="1"/>
  <c r="M190" i="88" s="1"/>
  <c r="AM205" i="70"/>
  <c r="AN205" i="70" s="1"/>
  <c r="AO205" i="70" s="1"/>
  <c r="AP205" i="70" s="1"/>
  <c r="AQ205" i="70" s="1"/>
  <c r="AR205" i="70" s="1"/>
  <c r="AS205" i="70" s="1"/>
  <c r="AT205" i="70" s="1"/>
  <c r="AU205" i="70" s="1"/>
  <c r="AV205" i="70" s="1"/>
  <c r="D18" i="70" s="1"/>
  <c r="AM204" i="73"/>
  <c r="AN204" i="73" s="1"/>
  <c r="AO204" i="73" s="1"/>
  <c r="AP204" i="73" s="1"/>
  <c r="AQ204" i="73" s="1"/>
  <c r="AR204" i="73" s="1"/>
  <c r="AS204" i="73" s="1"/>
  <c r="AT204" i="73" s="1"/>
  <c r="AU204" i="73" s="1"/>
  <c r="AV204" i="73" s="1"/>
  <c r="B18" i="73" s="1"/>
  <c r="AM204" i="69"/>
  <c r="AN204" i="69" s="1"/>
  <c r="AO204" i="69" s="1"/>
  <c r="AP204" i="69" s="1"/>
  <c r="AQ204" i="69" s="1"/>
  <c r="AR204" i="69" s="1"/>
  <c r="AS204" i="69" s="1"/>
  <c r="AT204" i="69" s="1"/>
  <c r="AU204" i="69" s="1"/>
  <c r="AV204" i="69" s="1"/>
  <c r="B18" i="69" s="1"/>
  <c r="L135" i="88"/>
  <c r="AM206" i="72"/>
  <c r="AN206" i="72" s="1"/>
  <c r="AO206" i="72" s="1"/>
  <c r="AP206" i="72" s="1"/>
  <c r="AQ206" i="72" s="1"/>
  <c r="AR206" i="72" s="1"/>
  <c r="AS206" i="72" s="1"/>
  <c r="AT206" i="72" s="1"/>
  <c r="AU206" i="72" s="1"/>
  <c r="AV206" i="72" s="1"/>
  <c r="F18" i="72" s="1"/>
  <c r="AM205" i="69"/>
  <c r="AN205" i="69" s="1"/>
  <c r="AO205" i="69" s="1"/>
  <c r="AP205" i="69" s="1"/>
  <c r="AQ205" i="69" s="1"/>
  <c r="AR205" i="69" s="1"/>
  <c r="AS205" i="69" s="1"/>
  <c r="AT205" i="69" s="1"/>
  <c r="AU205" i="69" s="1"/>
  <c r="AV205" i="69" s="1"/>
  <c r="D18" i="69" s="1"/>
  <c r="AM206" i="75"/>
  <c r="AN206" i="75" s="1"/>
  <c r="AO206" i="75" s="1"/>
  <c r="AP206" i="75" s="1"/>
  <c r="AQ206" i="75" s="1"/>
  <c r="AR206" i="75" s="1"/>
  <c r="AS206" i="75" s="1"/>
  <c r="AT206" i="75" s="1"/>
  <c r="AU206" i="75" s="1"/>
  <c r="AV206" i="75" s="1"/>
  <c r="F18" i="75" s="1"/>
  <c r="AM205" i="72"/>
  <c r="AN205" i="72" s="1"/>
  <c r="AO205" i="72" s="1"/>
  <c r="AP205" i="72" s="1"/>
  <c r="AQ205" i="72" s="1"/>
  <c r="AR205" i="72" s="1"/>
  <c r="AS205" i="72" s="1"/>
  <c r="AT205" i="72" s="1"/>
  <c r="AU205" i="72" s="1"/>
  <c r="AV205" i="72" s="1"/>
  <c r="D18" i="72" s="1"/>
  <c r="AM204" i="70"/>
  <c r="AN204" i="70" s="1"/>
  <c r="AO204" i="70" s="1"/>
  <c r="AP204" i="70" s="1"/>
  <c r="AQ204" i="70" s="1"/>
  <c r="AR204" i="70" s="1"/>
  <c r="AS204" i="70" s="1"/>
  <c r="AT204" i="70" s="1"/>
  <c r="AU204" i="70" s="1"/>
  <c r="AV204" i="70" s="1"/>
  <c r="B18" i="70" s="1"/>
  <c r="AM205" i="67"/>
  <c r="AN205" i="67" s="1"/>
  <c r="AO205" i="67" s="1"/>
  <c r="AP205" i="67" s="1"/>
  <c r="AQ205" i="67" s="1"/>
  <c r="AR205" i="67" s="1"/>
  <c r="AS205" i="67" s="1"/>
  <c r="AT205" i="67" s="1"/>
  <c r="AU205" i="67" s="1"/>
  <c r="AV205" i="67" s="1"/>
  <c r="D18" i="67" s="1"/>
  <c r="AM206" i="73"/>
  <c r="AN206" i="73" s="1"/>
  <c r="AO206" i="73" s="1"/>
  <c r="AP206" i="73" s="1"/>
  <c r="AQ206" i="73" s="1"/>
  <c r="AR206" i="73" s="1"/>
  <c r="AS206" i="73" s="1"/>
  <c r="AT206" i="73" s="1"/>
  <c r="AU206" i="73" s="1"/>
  <c r="AV206" i="73" s="1"/>
  <c r="F18" i="73" s="1"/>
  <c r="AM204" i="68"/>
  <c r="AN204" i="68" s="1"/>
  <c r="AO204" i="68" s="1"/>
  <c r="AP204" i="68" s="1"/>
  <c r="AQ204" i="68" s="1"/>
  <c r="AR204" i="68" s="1"/>
  <c r="AS204" i="68" s="1"/>
  <c r="AT204" i="68" s="1"/>
  <c r="AU204" i="68" s="1"/>
  <c r="AV204" i="68" s="1"/>
  <c r="B18" i="68" s="1"/>
  <c r="AM205" i="73"/>
  <c r="AN205" i="73" s="1"/>
  <c r="AO205" i="73" s="1"/>
  <c r="AP205" i="73" s="1"/>
  <c r="AQ205" i="73" s="1"/>
  <c r="AR205" i="73" s="1"/>
  <c r="AS205" i="73" s="1"/>
  <c r="AT205" i="73" s="1"/>
  <c r="AU205" i="73" s="1"/>
  <c r="AV205" i="73" s="1"/>
  <c r="D18" i="73" s="1"/>
  <c r="AM204" i="71"/>
  <c r="AN204" i="71" s="1"/>
  <c r="AO204" i="71" s="1"/>
  <c r="AP204" i="71" s="1"/>
  <c r="AQ204" i="71" s="1"/>
  <c r="AR204" i="71" s="1"/>
  <c r="AS204" i="71" s="1"/>
  <c r="AT204" i="71" s="1"/>
  <c r="AU204" i="71" s="1"/>
  <c r="AV204" i="71" s="1"/>
  <c r="B18" i="71" s="1"/>
  <c r="AM204" i="75"/>
  <c r="AN204" i="75" s="1"/>
  <c r="AO204" i="75" s="1"/>
  <c r="AP204" i="75" s="1"/>
  <c r="AQ204" i="75" s="1"/>
  <c r="AR204" i="75" s="1"/>
  <c r="AS204" i="75" s="1"/>
  <c r="AT204" i="75" s="1"/>
  <c r="AU204" i="75" s="1"/>
  <c r="AV204" i="75" s="1"/>
  <c r="B18" i="75" s="1"/>
  <c r="L205" i="63"/>
  <c r="K225" i="67"/>
  <c r="K225" i="71"/>
  <c r="K225" i="75"/>
  <c r="K225" i="70"/>
  <c r="K225" i="72"/>
  <c r="K225" i="68"/>
  <c r="K225" i="73"/>
  <c r="K225" i="69"/>
  <c r="J204" i="63"/>
  <c r="I224" i="71"/>
  <c r="I224" i="73"/>
  <c r="I224" i="68"/>
  <c r="I224" i="67"/>
  <c r="I224" i="72"/>
  <c r="I224" i="70"/>
  <c r="I224" i="69"/>
  <c r="I224" i="75"/>
  <c r="J206" i="63"/>
  <c r="I226" i="68"/>
  <c r="I226" i="67"/>
  <c r="I226" i="71"/>
  <c r="I226" i="72"/>
  <c r="I226" i="69"/>
  <c r="I226" i="73"/>
  <c r="I226" i="75"/>
  <c r="I226" i="70"/>
  <c r="J204" i="88"/>
  <c r="I224" i="88"/>
  <c r="J205" i="88"/>
  <c r="I225" i="88"/>
  <c r="U11" i="2" a="1"/>
  <c r="N12" i="2" a="1"/>
  <c r="N11" i="2" a="1"/>
  <c r="AB12" i="2" a="1"/>
  <c r="AB11" i="2" a="1"/>
  <c r="U12" i="2" a="1"/>
  <c r="U12" i="2" l="1"/>
  <c r="N12" i="2"/>
  <c r="AB12" i="2"/>
  <c r="AB11" i="2"/>
  <c r="N11" i="2"/>
  <c r="U11" i="2"/>
  <c r="AW204" i="67"/>
  <c r="AX204" i="67" s="1"/>
  <c r="AY204" i="67" s="1"/>
  <c r="AZ204" i="67" s="1"/>
  <c r="BA204" i="67" s="1"/>
  <c r="BB204" i="67" s="1"/>
  <c r="J226" i="88"/>
  <c r="L202" i="88"/>
  <c r="L222" i="88" s="1"/>
  <c r="L201" i="88"/>
  <c r="L221" i="88" s="1"/>
  <c r="L200" i="88"/>
  <c r="L220" i="88" s="1"/>
  <c r="K206" i="88"/>
  <c r="AW204" i="70"/>
  <c r="AX204" i="70" s="1"/>
  <c r="AY204" i="70" s="1"/>
  <c r="AZ204" i="70" s="1"/>
  <c r="BA204" i="70" s="1"/>
  <c r="BB204" i="70" s="1"/>
  <c r="AW205" i="69"/>
  <c r="AX205" i="69" s="1"/>
  <c r="AY205" i="69" s="1"/>
  <c r="AZ205" i="69" s="1"/>
  <c r="BA205" i="69" s="1"/>
  <c r="BB205" i="69" s="1"/>
  <c r="AW204" i="68"/>
  <c r="AX204" i="68" s="1"/>
  <c r="AY204" i="68" s="1"/>
  <c r="AZ204" i="68" s="1"/>
  <c r="BA204" i="68" s="1"/>
  <c r="BB204" i="68" s="1"/>
  <c r="AW206" i="72"/>
  <c r="AX206" i="72" s="1"/>
  <c r="AY206" i="72" s="1"/>
  <c r="AZ206" i="72" s="1"/>
  <c r="BA206" i="72" s="1"/>
  <c r="BB206" i="72" s="1"/>
  <c r="AW205" i="70"/>
  <c r="AX205" i="70" s="1"/>
  <c r="AY205" i="70" s="1"/>
  <c r="AZ205" i="70" s="1"/>
  <c r="BA205" i="70" s="1"/>
  <c r="BB205" i="70" s="1"/>
  <c r="AW206" i="67"/>
  <c r="AX206" i="67" s="1"/>
  <c r="AY206" i="67" s="1"/>
  <c r="AZ206" i="67" s="1"/>
  <c r="BA206" i="67" s="1"/>
  <c r="BB206" i="67" s="1"/>
  <c r="AW205" i="71"/>
  <c r="AX205" i="71" s="1"/>
  <c r="AY205" i="71" s="1"/>
  <c r="AZ205" i="71" s="1"/>
  <c r="BA205" i="71" s="1"/>
  <c r="BB205" i="71" s="1"/>
  <c r="AW206" i="70"/>
  <c r="AX206" i="70" s="1"/>
  <c r="AY206" i="70" s="1"/>
  <c r="AZ206" i="70" s="1"/>
  <c r="BA206" i="70" s="1"/>
  <c r="BB206" i="70" s="1"/>
  <c r="AW204" i="75"/>
  <c r="AX204" i="75" s="1"/>
  <c r="AY204" i="75" s="1"/>
  <c r="AZ204" i="75" s="1"/>
  <c r="BA204" i="75" s="1"/>
  <c r="BB204" i="75" s="1"/>
  <c r="AW206" i="73"/>
  <c r="AX206" i="73" s="1"/>
  <c r="AY206" i="73" s="1"/>
  <c r="AZ206" i="73" s="1"/>
  <c r="BA206" i="73" s="1"/>
  <c r="BB206" i="73" s="1"/>
  <c r="AW205" i="72"/>
  <c r="AX205" i="72" s="1"/>
  <c r="AY205" i="72" s="1"/>
  <c r="AZ205" i="72" s="1"/>
  <c r="BA205" i="72" s="1"/>
  <c r="BB205" i="72" s="1"/>
  <c r="M135" i="88"/>
  <c r="AW206" i="68"/>
  <c r="AX206" i="68" s="1"/>
  <c r="AY206" i="68" s="1"/>
  <c r="AZ206" i="68" s="1"/>
  <c r="BA206" i="68" s="1"/>
  <c r="BB206" i="68" s="1"/>
  <c r="AW205" i="68"/>
  <c r="AX205" i="68" s="1"/>
  <c r="AY205" i="68" s="1"/>
  <c r="AZ205" i="68" s="1"/>
  <c r="BA205" i="68" s="1"/>
  <c r="BB205" i="68" s="1"/>
  <c r="L210" i="88"/>
  <c r="O129" i="88"/>
  <c r="O131" i="88" s="1"/>
  <c r="N130" i="88"/>
  <c r="N132" i="88" s="1"/>
  <c r="N133" i="88" s="1"/>
  <c r="N190" i="88" s="1"/>
  <c r="AW204" i="73"/>
  <c r="AX204" i="73" s="1"/>
  <c r="AY204" i="73" s="1"/>
  <c r="AZ204" i="73" s="1"/>
  <c r="BA204" i="73" s="1"/>
  <c r="BB204" i="73" s="1"/>
  <c r="AW204" i="71"/>
  <c r="AX204" i="71" s="1"/>
  <c r="AY204" i="71" s="1"/>
  <c r="AZ204" i="71" s="1"/>
  <c r="BA204" i="71" s="1"/>
  <c r="BB204" i="71" s="1"/>
  <c r="AW205" i="67"/>
  <c r="AX205" i="67" s="1"/>
  <c r="AY205" i="67" s="1"/>
  <c r="AZ205" i="67" s="1"/>
  <c r="BA205" i="67" s="1"/>
  <c r="BB205" i="67" s="1"/>
  <c r="AW206" i="75"/>
  <c r="AX206" i="75" s="1"/>
  <c r="AY206" i="75" s="1"/>
  <c r="AZ206" i="75" s="1"/>
  <c r="BA206" i="75" s="1"/>
  <c r="BB206" i="75" s="1"/>
  <c r="AW204" i="69"/>
  <c r="AX204" i="69" s="1"/>
  <c r="AY204" i="69" s="1"/>
  <c r="AZ204" i="69" s="1"/>
  <c r="BA204" i="69" s="1"/>
  <c r="BB204" i="69" s="1"/>
  <c r="AW206" i="69"/>
  <c r="AX206" i="69" s="1"/>
  <c r="AY206" i="69" s="1"/>
  <c r="AZ206" i="69" s="1"/>
  <c r="BA206" i="69" s="1"/>
  <c r="BB206" i="69" s="1"/>
  <c r="AW206" i="71"/>
  <c r="AX206" i="71" s="1"/>
  <c r="AY206" i="71" s="1"/>
  <c r="AZ206" i="71" s="1"/>
  <c r="BA206" i="71" s="1"/>
  <c r="BB206" i="71" s="1"/>
  <c r="AW205" i="73"/>
  <c r="AX205" i="73" s="1"/>
  <c r="AY205" i="73" s="1"/>
  <c r="AZ205" i="73" s="1"/>
  <c r="BA205" i="73" s="1"/>
  <c r="BB205" i="73" s="1"/>
  <c r="K206" i="63"/>
  <c r="J226" i="75"/>
  <c r="J226" i="68"/>
  <c r="J226" i="71"/>
  <c r="J226" i="67"/>
  <c r="J226" i="72"/>
  <c r="J226" i="73"/>
  <c r="J226" i="69"/>
  <c r="J226" i="70"/>
  <c r="K204" i="63"/>
  <c r="J224" i="71"/>
  <c r="J224" i="72"/>
  <c r="J224" i="68"/>
  <c r="J224" i="73"/>
  <c r="J224" i="67"/>
  <c r="J224" i="69"/>
  <c r="J224" i="70"/>
  <c r="J224" i="75"/>
  <c r="M205" i="63"/>
  <c r="D13" i="63" s="1"/>
  <c r="L225" i="67"/>
  <c r="L225" i="71"/>
  <c r="L225" i="72"/>
  <c r="L225" i="75"/>
  <c r="L225" i="70"/>
  <c r="L225" i="73"/>
  <c r="L225" i="68"/>
  <c r="L225" i="69"/>
  <c r="K205" i="88"/>
  <c r="J225" i="88"/>
  <c r="K204" i="88"/>
  <c r="J224" i="88"/>
  <c r="K226" i="88" l="1"/>
  <c r="M202" i="88"/>
  <c r="M222" i="88" s="1"/>
  <c r="M201" i="88"/>
  <c r="M221" i="88" s="1"/>
  <c r="M200" i="88"/>
  <c r="M220" i="88" s="1"/>
  <c r="L206" i="88"/>
  <c r="N135" i="88"/>
  <c r="O130" i="88"/>
  <c r="O132" i="88" s="1"/>
  <c r="O133" i="88" s="1"/>
  <c r="O190" i="88" s="1"/>
  <c r="P129" i="88"/>
  <c r="P131" i="88" s="1"/>
  <c r="M210" i="88"/>
  <c r="N205" i="63"/>
  <c r="M225" i="67"/>
  <c r="M225" i="71"/>
  <c r="M225" i="70"/>
  <c r="M225" i="75"/>
  <c r="M225" i="72"/>
  <c r="M225" i="68"/>
  <c r="M225" i="73"/>
  <c r="M225" i="69"/>
  <c r="L204" i="63"/>
  <c r="K224" i="71"/>
  <c r="K224" i="68"/>
  <c r="K224" i="73"/>
  <c r="K224" i="72"/>
  <c r="K224" i="67"/>
  <c r="K224" i="70"/>
  <c r="K224" i="75"/>
  <c r="K224" i="69"/>
  <c r="L206" i="63"/>
  <c r="K226" i="75"/>
  <c r="K226" i="69"/>
  <c r="K226" i="68"/>
  <c r="K226" i="67"/>
  <c r="K226" i="73"/>
  <c r="K226" i="71"/>
  <c r="K226" i="72"/>
  <c r="K226" i="70"/>
  <c r="L204" i="88"/>
  <c r="K224" i="88"/>
  <c r="L205" i="88"/>
  <c r="K225" i="88"/>
  <c r="P9" i="2" a="1"/>
  <c r="N202" i="88" l="1"/>
  <c r="N222" i="88" s="1"/>
  <c r="N201" i="88"/>
  <c r="N221" i="88" s="1"/>
  <c r="N200" i="88"/>
  <c r="N220" i="88" s="1"/>
  <c r="M206" i="88"/>
  <c r="F13" i="88" s="1"/>
  <c r="P130" i="88"/>
  <c r="P132" i="88" s="1"/>
  <c r="P133" i="88" s="1"/>
  <c r="P190" i="88" s="1"/>
  <c r="Q129" i="88"/>
  <c r="Q131" i="88" s="1"/>
  <c r="O135" i="88"/>
  <c r="N210" i="88"/>
  <c r="P9" i="2"/>
  <c r="M206" i="63"/>
  <c r="F13" i="63" s="1"/>
  <c r="L226" i="67"/>
  <c r="L226" i="68"/>
  <c r="L226" i="69"/>
  <c r="L226" i="75"/>
  <c r="L226" i="73"/>
  <c r="L226" i="72"/>
  <c r="L226" i="71"/>
  <c r="L226" i="70"/>
  <c r="M204" i="63"/>
  <c r="B13" i="63" s="1"/>
  <c r="L224" i="71"/>
  <c r="L224" i="73"/>
  <c r="L224" i="72"/>
  <c r="L224" i="68"/>
  <c r="L224" i="67"/>
  <c r="L224" i="69"/>
  <c r="L224" i="75"/>
  <c r="L224" i="70"/>
  <c r="E13" i="63"/>
  <c r="E13" i="69"/>
  <c r="E13" i="71"/>
  <c r="E13" i="70"/>
  <c r="E13" i="73"/>
  <c r="E13" i="68"/>
  <c r="E13" i="72"/>
  <c r="E13" i="67"/>
  <c r="E13" i="75"/>
  <c r="L226" i="88"/>
  <c r="O205" i="63"/>
  <c r="N225" i="67"/>
  <c r="N225" i="71"/>
  <c r="N225" i="75"/>
  <c r="N225" i="70"/>
  <c r="N225" i="72"/>
  <c r="N225" i="69"/>
  <c r="N225" i="68"/>
  <c r="N225" i="73"/>
  <c r="M205" i="88"/>
  <c r="L225" i="88"/>
  <c r="M204" i="88"/>
  <c r="B13" i="88" s="1"/>
  <c r="L224" i="88"/>
  <c r="I10" i="2" a="1"/>
  <c r="W10" i="2" a="1"/>
  <c r="W10" i="2" l="1"/>
  <c r="I10" i="2"/>
  <c r="O202" i="88"/>
  <c r="O222" i="88" s="1"/>
  <c r="O201" i="88"/>
  <c r="O221" i="88" s="1"/>
  <c r="O200" i="88"/>
  <c r="O220" i="88" s="1"/>
  <c r="D13" i="88"/>
  <c r="M226" i="88"/>
  <c r="N206" i="88"/>
  <c r="O210" i="88"/>
  <c r="R129" i="88"/>
  <c r="R131" i="88" s="1"/>
  <c r="Q130" i="88"/>
  <c r="Q132" i="88" s="1"/>
  <c r="Q133" i="88" s="1"/>
  <c r="Q190" i="88" s="1"/>
  <c r="P135" i="88"/>
  <c r="N204" i="63"/>
  <c r="M224" i="71"/>
  <c r="M224" i="73"/>
  <c r="M224" i="72"/>
  <c r="M224" i="67"/>
  <c r="M224" i="68"/>
  <c r="M224" i="70"/>
  <c r="M224" i="69"/>
  <c r="M224" i="75"/>
  <c r="P205" i="63"/>
  <c r="O225" i="67"/>
  <c r="O225" i="71"/>
  <c r="O225" i="70"/>
  <c r="O225" i="72"/>
  <c r="O225" i="75"/>
  <c r="O225" i="68"/>
  <c r="O225" i="73"/>
  <c r="O225" i="69"/>
  <c r="N206" i="63"/>
  <c r="M226" i="71"/>
  <c r="M226" i="68"/>
  <c r="M226" i="67"/>
  <c r="M226" i="75"/>
  <c r="M226" i="73"/>
  <c r="M226" i="72"/>
  <c r="M226" i="69"/>
  <c r="M226" i="70"/>
  <c r="P33" i="2"/>
  <c r="P32" i="2"/>
  <c r="P30" i="2"/>
  <c r="P31" i="2"/>
  <c r="P26" i="2"/>
  <c r="P34" i="2"/>
  <c r="P28" i="2"/>
  <c r="P29" i="2"/>
  <c r="P27" i="2"/>
  <c r="N204" i="88"/>
  <c r="M224" i="88"/>
  <c r="N205" i="88"/>
  <c r="M225" i="88"/>
  <c r="I9" i="2" a="1"/>
  <c r="P10" i="2" a="1"/>
  <c r="W9" i="2" a="1"/>
  <c r="P10" i="2" l="1"/>
  <c r="P25" i="2" s="1"/>
  <c r="E13" i="88"/>
  <c r="P201" i="88"/>
  <c r="P221" i="88" s="1"/>
  <c r="P200" i="88"/>
  <c r="P220" i="88" s="1"/>
  <c r="P202" i="88"/>
  <c r="P222" i="88" s="1"/>
  <c r="N226" i="88"/>
  <c r="O206" i="88"/>
  <c r="P210" i="88"/>
  <c r="R130" i="88"/>
  <c r="R132" i="88" s="1"/>
  <c r="R133" i="88" s="1"/>
  <c r="R190" i="88" s="1"/>
  <c r="S129" i="88"/>
  <c r="S131" i="88" s="1"/>
  <c r="Q135" i="88"/>
  <c r="W9" i="2"/>
  <c r="I9" i="2"/>
  <c r="G13" i="63"/>
  <c r="G13" i="73"/>
  <c r="G13" i="69"/>
  <c r="G13" i="71"/>
  <c r="G13" i="70"/>
  <c r="G13" i="68"/>
  <c r="G13" i="88"/>
  <c r="G13" i="72"/>
  <c r="G13" i="67"/>
  <c r="G13" i="75"/>
  <c r="O206" i="63"/>
  <c r="N226" i="69"/>
  <c r="N226" i="67"/>
  <c r="N226" i="75"/>
  <c r="N226" i="72"/>
  <c r="N226" i="68"/>
  <c r="N226" i="73"/>
  <c r="N226" i="71"/>
  <c r="N226" i="70"/>
  <c r="Q205" i="63"/>
  <c r="P225" i="67"/>
  <c r="P225" i="71"/>
  <c r="P225" i="75"/>
  <c r="P225" i="72"/>
  <c r="P225" i="70"/>
  <c r="P225" i="69"/>
  <c r="P225" i="73"/>
  <c r="P225" i="68"/>
  <c r="C13" i="68"/>
  <c r="C13" i="63"/>
  <c r="C13" i="70"/>
  <c r="C13" i="88"/>
  <c r="C13" i="67"/>
  <c r="C13" i="72"/>
  <c r="C13" i="69"/>
  <c r="C13" i="71"/>
  <c r="C13" i="73"/>
  <c r="C13" i="75"/>
  <c r="O204" i="63"/>
  <c r="N224" i="71"/>
  <c r="N224" i="72"/>
  <c r="N224" i="67"/>
  <c r="N224" i="73"/>
  <c r="N224" i="68"/>
  <c r="N224" i="75"/>
  <c r="N224" i="69"/>
  <c r="N224" i="70"/>
  <c r="O205" i="88"/>
  <c r="N225" i="88"/>
  <c r="O204" i="88"/>
  <c r="N224" i="88"/>
  <c r="Q201" i="88" l="1"/>
  <c r="Q221" i="88" s="1"/>
  <c r="Q200" i="88"/>
  <c r="Q220" i="88" s="1"/>
  <c r="Q202" i="88"/>
  <c r="Q222" i="88" s="1"/>
  <c r="O226" i="88"/>
  <c r="P206" i="88"/>
  <c r="Q210" i="88"/>
  <c r="S130" i="88"/>
  <c r="S132" i="88" s="1"/>
  <c r="S133" i="88" s="1"/>
  <c r="S190" i="88" s="1"/>
  <c r="T129" i="88"/>
  <c r="T131" i="88" s="1"/>
  <c r="R135" i="88"/>
  <c r="R205" i="63"/>
  <c r="D14" i="63" s="1"/>
  <c r="Q225" i="67"/>
  <c r="Q225" i="71"/>
  <c r="Q225" i="70"/>
  <c r="Q225" i="75"/>
  <c r="Q225" i="72"/>
  <c r="Q225" i="68"/>
  <c r="Q225" i="73"/>
  <c r="Q225" i="69"/>
  <c r="P206" i="63"/>
  <c r="O226" i="72"/>
  <c r="O226" i="67"/>
  <c r="O226" i="75"/>
  <c r="O226" i="73"/>
  <c r="O226" i="69"/>
  <c r="O226" i="68"/>
  <c r="O226" i="71"/>
  <c r="O226" i="70"/>
  <c r="P204" i="63"/>
  <c r="O224" i="71"/>
  <c r="O224" i="72"/>
  <c r="O224" i="67"/>
  <c r="O224" i="68"/>
  <c r="O224" i="73"/>
  <c r="O224" i="70"/>
  <c r="O224" i="69"/>
  <c r="O224" i="75"/>
  <c r="I29" i="2"/>
  <c r="I34" i="2"/>
  <c r="I27" i="2"/>
  <c r="I25" i="2"/>
  <c r="I28" i="2"/>
  <c r="I31" i="2"/>
  <c r="I30" i="2"/>
  <c r="I33" i="2"/>
  <c r="I32" i="2"/>
  <c r="I26" i="2"/>
  <c r="W26" i="2"/>
  <c r="W30" i="2"/>
  <c r="W27" i="2"/>
  <c r="W31" i="2"/>
  <c r="W34" i="2"/>
  <c r="W29" i="2"/>
  <c r="W25" i="2"/>
  <c r="W28" i="2"/>
  <c r="W32" i="2"/>
  <c r="W33" i="2"/>
  <c r="P204" i="88"/>
  <c r="O224" i="88"/>
  <c r="P205" i="88"/>
  <c r="O225" i="88"/>
  <c r="P226" i="88" l="1"/>
  <c r="R200" i="88"/>
  <c r="R220" i="88" s="1"/>
  <c r="R202" i="88"/>
  <c r="R222" i="88" s="1"/>
  <c r="R201" i="88"/>
  <c r="R221" i="88" s="1"/>
  <c r="Q206" i="88"/>
  <c r="R210" i="88"/>
  <c r="U129" i="88"/>
  <c r="U131" i="88" s="1"/>
  <c r="T130" i="88"/>
  <c r="T132" i="88" s="1"/>
  <c r="T133" i="88" s="1"/>
  <c r="T190" i="88" s="1"/>
  <c r="S135" i="88"/>
  <c r="Q204" i="63"/>
  <c r="P224" i="71"/>
  <c r="P224" i="68"/>
  <c r="P224" i="72"/>
  <c r="P224" i="67"/>
  <c r="P224" i="73"/>
  <c r="P224" i="70"/>
  <c r="P224" i="69"/>
  <c r="P224" i="75"/>
  <c r="Q206" i="63"/>
  <c r="P226" i="73"/>
  <c r="P226" i="71"/>
  <c r="P226" i="69"/>
  <c r="P226" i="75"/>
  <c r="P226" i="68"/>
  <c r="P226" i="67"/>
  <c r="P226" i="72"/>
  <c r="P226" i="70"/>
  <c r="S205" i="63"/>
  <c r="R225" i="67"/>
  <c r="R225" i="71"/>
  <c r="R225" i="70"/>
  <c r="R225" i="75"/>
  <c r="R225" i="72"/>
  <c r="R225" i="73"/>
  <c r="R225" i="68"/>
  <c r="R225" i="69"/>
  <c r="Q205" i="88"/>
  <c r="P225" i="88"/>
  <c r="Q204" i="88"/>
  <c r="P224" i="88"/>
  <c r="Q9" i="2" a="1"/>
  <c r="Q226" i="88" l="1"/>
  <c r="S200" i="88"/>
  <c r="S220" i="88" s="1"/>
  <c r="S202" i="88"/>
  <c r="S222" i="88" s="1"/>
  <c r="S201" i="88"/>
  <c r="S221" i="88" s="1"/>
  <c r="R206" i="88"/>
  <c r="F14" i="88" s="1"/>
  <c r="S210" i="88"/>
  <c r="U130" i="88"/>
  <c r="U132" i="88" s="1"/>
  <c r="U133" i="88" s="1"/>
  <c r="U190" i="88" s="1"/>
  <c r="V129" i="88"/>
  <c r="V131" i="88" s="1"/>
  <c r="T135" i="88"/>
  <c r="Q9" i="2"/>
  <c r="E14" i="63"/>
  <c r="E14" i="70"/>
  <c r="E14" i="68"/>
  <c r="E14" i="69"/>
  <c r="E14" i="72"/>
  <c r="E14" i="71"/>
  <c r="E14" i="73"/>
  <c r="E14" i="67"/>
  <c r="E14" i="75"/>
  <c r="T205" i="63"/>
  <c r="S225" i="67"/>
  <c r="S225" i="71"/>
  <c r="S225" i="75"/>
  <c r="S225" i="70"/>
  <c r="S225" i="72"/>
  <c r="S225" i="69"/>
  <c r="S225" i="68"/>
  <c r="S225" i="73"/>
  <c r="R206" i="63"/>
  <c r="F14" i="63" s="1"/>
  <c r="Q226" i="67"/>
  <c r="Q226" i="75"/>
  <c r="Q226" i="73"/>
  <c r="Q226" i="69"/>
  <c r="Q226" i="71"/>
  <c r="Q226" i="68"/>
  <c r="Q226" i="72"/>
  <c r="Q226" i="70"/>
  <c r="R204" i="63"/>
  <c r="B14" i="63" s="1"/>
  <c r="Q224" i="71"/>
  <c r="Q224" i="68"/>
  <c r="Q224" i="67"/>
  <c r="Q224" i="73"/>
  <c r="Q224" i="72"/>
  <c r="Q224" i="75"/>
  <c r="Q224" i="70"/>
  <c r="Q224" i="69"/>
  <c r="R204" i="88"/>
  <c r="B14" i="88" s="1"/>
  <c r="Q224" i="88"/>
  <c r="R205" i="88"/>
  <c r="Q225" i="88"/>
  <c r="X10" i="2" a="1"/>
  <c r="J10" i="2" a="1"/>
  <c r="X10" i="2" l="1"/>
  <c r="J10" i="2"/>
  <c r="T202" i="88"/>
  <c r="T222" i="88" s="1"/>
  <c r="T201" i="88"/>
  <c r="T221" i="88" s="1"/>
  <c r="T200" i="88"/>
  <c r="T220" i="88" s="1"/>
  <c r="D14" i="88"/>
  <c r="T210" i="88"/>
  <c r="W129" i="88"/>
  <c r="W131" i="88" s="1"/>
  <c r="V130" i="88"/>
  <c r="V132" i="88" s="1"/>
  <c r="V133" i="88" s="1"/>
  <c r="V190" i="88" s="1"/>
  <c r="U135" i="88"/>
  <c r="S206" i="88"/>
  <c r="S206" i="63"/>
  <c r="R226" i="73"/>
  <c r="R226" i="68"/>
  <c r="R226" i="71"/>
  <c r="R226" i="72"/>
  <c r="R226" i="69"/>
  <c r="R226" i="75"/>
  <c r="R226" i="67"/>
  <c r="R226" i="70"/>
  <c r="U205" i="63"/>
  <c r="T225" i="67"/>
  <c r="T225" i="71"/>
  <c r="T225" i="70"/>
  <c r="T225" i="75"/>
  <c r="T225" i="72"/>
  <c r="T225" i="68"/>
  <c r="T225" i="73"/>
  <c r="T225" i="69"/>
  <c r="R226" i="88"/>
  <c r="S204" i="63"/>
  <c r="R224" i="71"/>
  <c r="R224" i="73"/>
  <c r="R224" i="68"/>
  <c r="R224" i="72"/>
  <c r="R224" i="67"/>
  <c r="R224" i="69"/>
  <c r="R224" i="75"/>
  <c r="R224" i="70"/>
  <c r="Q32" i="2"/>
  <c r="Q29" i="2"/>
  <c r="Q28" i="2"/>
  <c r="Q31" i="2"/>
  <c r="Q33" i="2"/>
  <c r="Q26" i="2"/>
  <c r="Q34" i="2"/>
  <c r="Q30" i="2"/>
  <c r="Q27" i="2"/>
  <c r="S205" i="88"/>
  <c r="R225" i="88"/>
  <c r="S204" i="88"/>
  <c r="R224" i="88"/>
  <c r="X9" i="2" a="1"/>
  <c r="Q10" i="2" a="1"/>
  <c r="J9" i="2" a="1"/>
  <c r="Q10" i="2" l="1"/>
  <c r="Q25" i="2" s="1"/>
  <c r="E14" i="88"/>
  <c r="S226" i="88"/>
  <c r="U202" i="88"/>
  <c r="U222" i="88" s="1"/>
  <c r="U201" i="88"/>
  <c r="U221" i="88" s="1"/>
  <c r="U200" i="88"/>
  <c r="U220" i="88" s="1"/>
  <c r="T206" i="88"/>
  <c r="V135" i="88"/>
  <c r="X129" i="88"/>
  <c r="X131" i="88" s="1"/>
  <c r="W130" i="88"/>
  <c r="W132" i="88" s="1"/>
  <c r="W133" i="88" s="1"/>
  <c r="W190" i="88" s="1"/>
  <c r="U210" i="88"/>
  <c r="J9" i="2"/>
  <c r="X9" i="2"/>
  <c r="C14" i="68"/>
  <c r="C14" i="72"/>
  <c r="C14" i="63"/>
  <c r="C14" i="73"/>
  <c r="C14" i="88"/>
  <c r="C14" i="70"/>
  <c r="C14" i="67"/>
  <c r="C14" i="69"/>
  <c r="C14" i="71"/>
  <c r="C14" i="75"/>
  <c r="T204" i="63"/>
  <c r="S224" i="71"/>
  <c r="S224" i="67"/>
  <c r="S224" i="72"/>
  <c r="S224" i="68"/>
  <c r="S224" i="73"/>
  <c r="S224" i="70"/>
  <c r="S224" i="69"/>
  <c r="S224" i="75"/>
  <c r="V205" i="63"/>
  <c r="U225" i="67"/>
  <c r="U225" i="71"/>
  <c r="U225" i="75"/>
  <c r="U225" i="70"/>
  <c r="U225" i="72"/>
  <c r="U225" i="68"/>
  <c r="U225" i="73"/>
  <c r="U225" i="69"/>
  <c r="G14" i="63"/>
  <c r="G14" i="70"/>
  <c r="G14" i="72"/>
  <c r="G14" i="73"/>
  <c r="G14" i="71"/>
  <c r="G14" i="69"/>
  <c r="G14" i="67"/>
  <c r="G14" i="88"/>
  <c r="G14" i="68"/>
  <c r="G14" i="75"/>
  <c r="T206" i="63"/>
  <c r="S226" i="72"/>
  <c r="S226" i="69"/>
  <c r="S226" i="73"/>
  <c r="S226" i="75"/>
  <c r="S226" i="71"/>
  <c r="S226" i="67"/>
  <c r="S226" i="68"/>
  <c r="S226" i="70"/>
  <c r="T204" i="88"/>
  <c r="S224" i="88"/>
  <c r="T205" i="88"/>
  <c r="S225" i="88"/>
  <c r="T226" i="88" l="1"/>
  <c r="V202" i="88"/>
  <c r="V222" i="88" s="1"/>
  <c r="V201" i="88"/>
  <c r="V221" i="88" s="1"/>
  <c r="V200" i="88"/>
  <c r="V220" i="88" s="1"/>
  <c r="U206" i="88"/>
  <c r="W135" i="88"/>
  <c r="X130" i="88"/>
  <c r="X132" i="88" s="1"/>
  <c r="X133" i="88" s="1"/>
  <c r="X190" i="88" s="1"/>
  <c r="Y129" i="88"/>
  <c r="Y131" i="88" s="1"/>
  <c r="V210" i="88"/>
  <c r="J32" i="2"/>
  <c r="J34" i="2"/>
  <c r="J28" i="2"/>
  <c r="J26" i="2"/>
  <c r="J30" i="2"/>
  <c r="J31" i="2"/>
  <c r="J33" i="2"/>
  <c r="J25" i="2"/>
  <c r="J29" i="2"/>
  <c r="J27" i="2"/>
  <c r="W205" i="63"/>
  <c r="D15" i="63" s="1"/>
  <c r="V225" i="67"/>
  <c r="V225" i="71"/>
  <c r="V225" i="75"/>
  <c r="V225" i="72"/>
  <c r="V225" i="70"/>
  <c r="V225" i="68"/>
  <c r="V225" i="73"/>
  <c r="V225" i="69"/>
  <c r="U204" i="63"/>
  <c r="T224" i="71"/>
  <c r="T224" i="73"/>
  <c r="T224" i="72"/>
  <c r="T224" i="67"/>
  <c r="T224" i="68"/>
  <c r="T224" i="69"/>
  <c r="T224" i="75"/>
  <c r="T224" i="70"/>
  <c r="U206" i="63"/>
  <c r="T226" i="69"/>
  <c r="T226" i="68"/>
  <c r="T226" i="72"/>
  <c r="T226" i="71"/>
  <c r="T226" i="67"/>
  <c r="T226" i="75"/>
  <c r="T226" i="73"/>
  <c r="T226" i="70"/>
  <c r="X33" i="2"/>
  <c r="X30" i="2"/>
  <c r="X32" i="2"/>
  <c r="X27" i="2"/>
  <c r="X28" i="2"/>
  <c r="X25" i="2"/>
  <c r="X34" i="2"/>
  <c r="X29" i="2"/>
  <c r="X31" i="2"/>
  <c r="X26" i="2"/>
  <c r="U205" i="88"/>
  <c r="T225" i="88"/>
  <c r="U204" i="88"/>
  <c r="T224" i="88"/>
  <c r="U226" i="88" l="1"/>
  <c r="W202" i="88"/>
  <c r="W222" i="88" s="1"/>
  <c r="W201" i="88"/>
  <c r="W221" i="88" s="1"/>
  <c r="W200" i="88"/>
  <c r="W220" i="88" s="1"/>
  <c r="V206" i="88"/>
  <c r="Z129" i="88"/>
  <c r="Z131" i="88" s="1"/>
  <c r="Y130" i="88"/>
  <c r="Y132" i="88" s="1"/>
  <c r="Y133" i="88" s="1"/>
  <c r="Y190" i="88" s="1"/>
  <c r="X135" i="88"/>
  <c r="W210" i="88"/>
  <c r="V206" i="63"/>
  <c r="U226" i="71"/>
  <c r="U226" i="67"/>
  <c r="U226" i="75"/>
  <c r="U226" i="72"/>
  <c r="U226" i="69"/>
  <c r="U226" i="73"/>
  <c r="U226" i="68"/>
  <c r="U226" i="70"/>
  <c r="V204" i="63"/>
  <c r="U224" i="71"/>
  <c r="U224" i="68"/>
  <c r="U224" i="67"/>
  <c r="U224" i="72"/>
  <c r="U224" i="73"/>
  <c r="U224" i="75"/>
  <c r="U224" i="70"/>
  <c r="U224" i="69"/>
  <c r="X205" i="63"/>
  <c r="W225" i="67"/>
  <c r="W225" i="71"/>
  <c r="W225" i="70"/>
  <c r="W225" i="72"/>
  <c r="W225" i="75"/>
  <c r="W225" i="69"/>
  <c r="W225" i="68"/>
  <c r="W225" i="73"/>
  <c r="V204" i="88"/>
  <c r="U224" i="88"/>
  <c r="V205" i="88"/>
  <c r="U225" i="88"/>
  <c r="R9" i="2" a="1"/>
  <c r="X201" i="88" l="1"/>
  <c r="X221" i="88" s="1"/>
  <c r="X202" i="88"/>
  <c r="X222" i="88" s="1"/>
  <c r="X200" i="88"/>
  <c r="X220" i="88" s="1"/>
  <c r="V226" i="88"/>
  <c r="X210" i="88"/>
  <c r="Y135" i="88"/>
  <c r="Z130" i="88"/>
  <c r="Z132" i="88" s="1"/>
  <c r="Z133" i="88" s="1"/>
  <c r="Z190" i="88" s="1"/>
  <c r="AA129" i="88"/>
  <c r="AA131" i="88" s="1"/>
  <c r="W206" i="88"/>
  <c r="F15" i="88" s="1"/>
  <c r="R9" i="2"/>
  <c r="E15" i="68"/>
  <c r="E15" i="63"/>
  <c r="E15" i="72"/>
  <c r="E15" i="70"/>
  <c r="E15" i="71"/>
  <c r="E15" i="73"/>
  <c r="E15" i="67"/>
  <c r="E15" i="69"/>
  <c r="E15" i="75"/>
  <c r="Y205" i="63"/>
  <c r="X225" i="67"/>
  <c r="X225" i="71"/>
  <c r="X225" i="72"/>
  <c r="X225" i="70"/>
  <c r="X225" i="75"/>
  <c r="X225" i="68"/>
  <c r="X225" i="69"/>
  <c r="X225" i="73"/>
  <c r="W206" i="63"/>
  <c r="F15" i="63" s="1"/>
  <c r="V226" i="71"/>
  <c r="V226" i="68"/>
  <c r="V226" i="69"/>
  <c r="V226" i="75"/>
  <c r="V226" i="72"/>
  <c r="V226" i="73"/>
  <c r="V226" i="67"/>
  <c r="V226" i="70"/>
  <c r="W204" i="63"/>
  <c r="B15" i="63" s="1"/>
  <c r="V224" i="71"/>
  <c r="V224" i="68"/>
  <c r="V224" i="73"/>
  <c r="V224" i="72"/>
  <c r="V224" i="67"/>
  <c r="V224" i="75"/>
  <c r="V224" i="70"/>
  <c r="V224" i="69"/>
  <c r="W205" i="88"/>
  <c r="V225" i="88"/>
  <c r="W204" i="88"/>
  <c r="B15" i="88" s="1"/>
  <c r="V224" i="88"/>
  <c r="K10" i="2" a="1"/>
  <c r="Y10" i="2" a="1"/>
  <c r="Y10" i="2" l="1"/>
  <c r="K10" i="2"/>
  <c r="Y201" i="88"/>
  <c r="Y221" i="88" s="1"/>
  <c r="Y200" i="88"/>
  <c r="Y220" i="88" s="1"/>
  <c r="Y202" i="88"/>
  <c r="Y222" i="88" s="1"/>
  <c r="D15" i="88"/>
  <c r="W226" i="88"/>
  <c r="X206" i="88"/>
  <c r="AA130" i="88"/>
  <c r="AA132" i="88" s="1"/>
  <c r="AA133" i="88" s="1"/>
  <c r="AA190" i="88" s="1"/>
  <c r="AB129" i="88"/>
  <c r="AB131" i="88" s="1"/>
  <c r="Z135" i="88"/>
  <c r="Y210" i="88"/>
  <c r="X206" i="63"/>
  <c r="W226" i="72"/>
  <c r="W226" i="69"/>
  <c r="W226" i="68"/>
  <c r="W226" i="75"/>
  <c r="W226" i="71"/>
  <c r="W226" i="73"/>
  <c r="W226" i="67"/>
  <c r="W226" i="70"/>
  <c r="Z205" i="63"/>
  <c r="Y225" i="67"/>
  <c r="Y225" i="71"/>
  <c r="Y225" i="75"/>
  <c r="Y225" i="70"/>
  <c r="Y225" i="72"/>
  <c r="Y225" i="69"/>
  <c r="Y225" i="68"/>
  <c r="Y225" i="73"/>
  <c r="X204" i="63"/>
  <c r="W224" i="71"/>
  <c r="W224" i="68"/>
  <c r="W224" i="73"/>
  <c r="W224" i="72"/>
  <c r="W224" i="67"/>
  <c r="W224" i="69"/>
  <c r="W224" i="70"/>
  <c r="W224" i="75"/>
  <c r="R33" i="2"/>
  <c r="R29" i="2"/>
  <c r="R28" i="2"/>
  <c r="R30" i="2"/>
  <c r="R31" i="2"/>
  <c r="R27" i="2"/>
  <c r="R26" i="2"/>
  <c r="R34" i="2"/>
  <c r="R32" i="2"/>
  <c r="X204" i="88"/>
  <c r="W224" i="88"/>
  <c r="X205" i="88"/>
  <c r="W225" i="88"/>
  <c r="Y9" i="2" a="1"/>
  <c r="K9" i="2" a="1"/>
  <c r="R10" i="2" a="1"/>
  <c r="R10" i="2" l="1"/>
  <c r="R25" i="2" s="1"/>
  <c r="E15" i="88"/>
  <c r="X226" i="88"/>
  <c r="Z200" i="88"/>
  <c r="Z220" i="88" s="1"/>
  <c r="Z201" i="88"/>
  <c r="Z221" i="88" s="1"/>
  <c r="Z202" i="88"/>
  <c r="Z222" i="88" s="1"/>
  <c r="Z210" i="88"/>
  <c r="Y206" i="88"/>
  <c r="AC129" i="88"/>
  <c r="AC131" i="88" s="1"/>
  <c r="AB130" i="88"/>
  <c r="AB132" i="88" s="1"/>
  <c r="AB133" i="88" s="1"/>
  <c r="AB190" i="88" s="1"/>
  <c r="AA135" i="88"/>
  <c r="K9" i="2"/>
  <c r="Y9" i="2"/>
  <c r="C15" i="63"/>
  <c r="C15" i="67"/>
  <c r="C15" i="73"/>
  <c r="C15" i="72"/>
  <c r="C15" i="70"/>
  <c r="C15" i="69"/>
  <c r="C15" i="88"/>
  <c r="C15" i="71"/>
  <c r="C15" i="68"/>
  <c r="C15" i="75"/>
  <c r="AA205" i="63"/>
  <c r="Z225" i="67"/>
  <c r="Z225" i="71"/>
  <c r="Z225" i="75"/>
  <c r="Z225" i="72"/>
  <c r="Z225" i="70"/>
  <c r="Z225" i="68"/>
  <c r="Z225" i="69"/>
  <c r="Z225" i="73"/>
  <c r="Y204" i="63"/>
  <c r="X224" i="71"/>
  <c r="X224" i="73"/>
  <c r="X224" i="68"/>
  <c r="X224" i="67"/>
  <c r="X224" i="72"/>
  <c r="X224" i="69"/>
  <c r="X224" i="75"/>
  <c r="X224" i="70"/>
  <c r="G15" i="68"/>
  <c r="G15" i="63"/>
  <c r="G15" i="70"/>
  <c r="G15" i="88"/>
  <c r="G15" i="67"/>
  <c r="G15" i="69"/>
  <c r="G15" i="71"/>
  <c r="G15" i="72"/>
  <c r="G15" i="73"/>
  <c r="G15" i="75"/>
  <c r="Y206" i="63"/>
  <c r="X226" i="71"/>
  <c r="X226" i="67"/>
  <c r="X226" i="72"/>
  <c r="X226" i="69"/>
  <c r="X226" i="68"/>
  <c r="X226" i="75"/>
  <c r="X226" i="73"/>
  <c r="X226" i="70"/>
  <c r="Y205" i="88"/>
  <c r="X225" i="88"/>
  <c r="Y204" i="88"/>
  <c r="X224" i="88"/>
  <c r="AA200" i="88" l="1"/>
  <c r="AA202" i="88"/>
  <c r="AA222" i="88" s="1"/>
  <c r="AA201" i="88"/>
  <c r="Y226" i="88"/>
  <c r="Z206" i="88"/>
  <c r="AB135" i="88"/>
  <c r="AD129" i="88"/>
  <c r="AD131" i="88" s="1"/>
  <c r="AC130" i="88"/>
  <c r="AC132" i="88" s="1"/>
  <c r="AC133" i="88" s="1"/>
  <c r="AC190" i="88" s="1"/>
  <c r="AA210" i="88"/>
  <c r="AA220" i="88"/>
  <c r="AA221" i="88"/>
  <c r="Z204" i="63"/>
  <c r="Y224" i="71"/>
  <c r="Y224" i="73"/>
  <c r="Y224" i="68"/>
  <c r="Y224" i="72"/>
  <c r="Y224" i="67"/>
  <c r="Y224" i="70"/>
  <c r="Y224" i="69"/>
  <c r="Y224" i="75"/>
  <c r="Z206" i="63"/>
  <c r="Y226" i="69"/>
  <c r="Y226" i="67"/>
  <c r="Y226" i="72"/>
  <c r="Y226" i="71"/>
  <c r="Y226" i="75"/>
  <c r="Y226" i="73"/>
  <c r="Y226" i="68"/>
  <c r="Y226" i="70"/>
  <c r="AB205" i="63"/>
  <c r="D16" i="63" s="1"/>
  <c r="AA225" i="67"/>
  <c r="AA225" i="71"/>
  <c r="AA225" i="75"/>
  <c r="AA225" i="72"/>
  <c r="AA225" i="70"/>
  <c r="AA225" i="69"/>
  <c r="AA225" i="68"/>
  <c r="AA225" i="73"/>
  <c r="Y28" i="2"/>
  <c r="Y25" i="2"/>
  <c r="Y26" i="2"/>
  <c r="Y27" i="2"/>
  <c r="Y34" i="2"/>
  <c r="Y29" i="2"/>
  <c r="Y32" i="2"/>
  <c r="Y31" i="2"/>
  <c r="Y33" i="2"/>
  <c r="Y30" i="2"/>
  <c r="K27" i="2"/>
  <c r="K34" i="2"/>
  <c r="K25" i="2"/>
  <c r="K33" i="2"/>
  <c r="K29" i="2"/>
  <c r="K26" i="2"/>
  <c r="K28" i="2"/>
  <c r="K30" i="2"/>
  <c r="K31" i="2"/>
  <c r="K32" i="2"/>
  <c r="Z204" i="88"/>
  <c r="Y224" i="88"/>
  <c r="Z205" i="88"/>
  <c r="Y225" i="88"/>
  <c r="Z226" i="88" l="1"/>
  <c r="AB202" i="88"/>
  <c r="AB222" i="88" s="1"/>
  <c r="AB201" i="88"/>
  <c r="AB221" i="88" s="1"/>
  <c r="AB200" i="88"/>
  <c r="AB220" i="88" s="1"/>
  <c r="AA206" i="88"/>
  <c r="AC135" i="88"/>
  <c r="AE129" i="88"/>
  <c r="AE131" i="88" s="1"/>
  <c r="AD130" i="88"/>
  <c r="AD132" i="88" s="1"/>
  <c r="AD133" i="88" s="1"/>
  <c r="AD190" i="88" s="1"/>
  <c r="AB210" i="88"/>
  <c r="AC205" i="63"/>
  <c r="AB225" i="67"/>
  <c r="AB225" i="71"/>
  <c r="AB225" i="70"/>
  <c r="AB225" i="72"/>
  <c r="AB225" i="75"/>
  <c r="AB225" i="68"/>
  <c r="AB225" i="69"/>
  <c r="AB225" i="73"/>
  <c r="AA206" i="63"/>
  <c r="Z226" i="73"/>
  <c r="Z226" i="75"/>
  <c r="Z226" i="69"/>
  <c r="Z226" i="68"/>
  <c r="Z226" i="67"/>
  <c r="Z226" i="71"/>
  <c r="Z226" i="72"/>
  <c r="Z226" i="70"/>
  <c r="AA204" i="63"/>
  <c r="Z224" i="71"/>
  <c r="Z224" i="67"/>
  <c r="Z224" i="72"/>
  <c r="Z224" i="68"/>
  <c r="Z224" i="73"/>
  <c r="Z224" i="70"/>
  <c r="Z224" i="69"/>
  <c r="Z224" i="75"/>
  <c r="AA205" i="88"/>
  <c r="Z225" i="88"/>
  <c r="AA204" i="88"/>
  <c r="Z224" i="88"/>
  <c r="S9" i="2" a="1"/>
  <c r="AC202" i="88" l="1"/>
  <c r="AC222" i="88" s="1"/>
  <c r="AC201" i="88"/>
  <c r="AC221" i="88" s="1"/>
  <c r="AC200" i="88"/>
  <c r="AC220" i="88" s="1"/>
  <c r="AA226" i="88"/>
  <c r="AB206" i="88"/>
  <c r="F16" i="88" s="1"/>
  <c r="AD135" i="88"/>
  <c r="AF129" i="88"/>
  <c r="AF131" i="88" s="1"/>
  <c r="AE130" i="88"/>
  <c r="AE132" i="88" s="1"/>
  <c r="AE133" i="88" s="1"/>
  <c r="AE190" i="88" s="1"/>
  <c r="AC210" i="88"/>
  <c r="S9" i="2"/>
  <c r="AB206" i="63"/>
  <c r="AA226" i="71"/>
  <c r="AA226" i="69"/>
  <c r="AA226" i="72"/>
  <c r="AA226" i="67"/>
  <c r="AA226" i="75"/>
  <c r="AA226" i="68"/>
  <c r="AA226" i="73"/>
  <c r="AA226" i="70"/>
  <c r="AB204" i="63"/>
  <c r="B16" i="63" s="1"/>
  <c r="AA224" i="71"/>
  <c r="AA224" i="73"/>
  <c r="AA224" i="67"/>
  <c r="AA224" i="68"/>
  <c r="AA224" i="72"/>
  <c r="AA224" i="75"/>
  <c r="AA224" i="69"/>
  <c r="AA224" i="70"/>
  <c r="E16" i="63"/>
  <c r="E16" i="70"/>
  <c r="E16" i="67"/>
  <c r="E16" i="68"/>
  <c r="E16" i="69"/>
  <c r="E16" i="71"/>
  <c r="E16" i="72"/>
  <c r="E16" i="73"/>
  <c r="E16" i="75"/>
  <c r="AD205" i="63"/>
  <c r="AC225" i="67"/>
  <c r="AC225" i="71"/>
  <c r="AC225" i="75"/>
  <c r="AC225" i="72"/>
  <c r="AC225" i="70"/>
  <c r="AC225" i="69"/>
  <c r="AC225" i="68"/>
  <c r="AC225" i="73"/>
  <c r="AB204" i="88"/>
  <c r="B16" i="88" s="1"/>
  <c r="AA224" i="88"/>
  <c r="AB205" i="88"/>
  <c r="AA225" i="88"/>
  <c r="L10" i="2" a="1"/>
  <c r="Z10" i="2" a="1"/>
  <c r="Z10" i="2" l="1"/>
  <c r="L10" i="2"/>
  <c r="AD202" i="88"/>
  <c r="AD222" i="88" s="1"/>
  <c r="AD201" i="88"/>
  <c r="AD221" i="88" s="1"/>
  <c r="AD200" i="88"/>
  <c r="AD220" i="88" s="1"/>
  <c r="D16" i="88"/>
  <c r="AB226" i="88"/>
  <c r="F16" i="63"/>
  <c r="AE135" i="88"/>
  <c r="AG129" i="88"/>
  <c r="AG131" i="88" s="1"/>
  <c r="AF130" i="88"/>
  <c r="AF132" i="88" s="1"/>
  <c r="AF133" i="88" s="1"/>
  <c r="AF190" i="88" s="1"/>
  <c r="AC206" i="88"/>
  <c r="AD210" i="88"/>
  <c r="AC204" i="63"/>
  <c r="AB224" i="71"/>
  <c r="AB224" i="72"/>
  <c r="AB224" i="68"/>
  <c r="AB224" i="67"/>
  <c r="AB224" i="73"/>
  <c r="AB224" i="70"/>
  <c r="AB224" i="69"/>
  <c r="AB224" i="75"/>
  <c r="AC206" i="63"/>
  <c r="AB226" i="75"/>
  <c r="AB226" i="73"/>
  <c r="AB226" i="71"/>
  <c r="AB226" i="67"/>
  <c r="AB226" i="72"/>
  <c r="AB226" i="69"/>
  <c r="AB226" i="68"/>
  <c r="AB226" i="70"/>
  <c r="AE205" i="63"/>
  <c r="AD225" i="67"/>
  <c r="AD225" i="71"/>
  <c r="AD225" i="72"/>
  <c r="AD225" i="75"/>
  <c r="AD225" i="70"/>
  <c r="AD225" i="73"/>
  <c r="AD225" i="68"/>
  <c r="AD225" i="69"/>
  <c r="S27" i="2"/>
  <c r="S33" i="2"/>
  <c r="S28" i="2"/>
  <c r="S34" i="2"/>
  <c r="S29" i="2"/>
  <c r="S32" i="2"/>
  <c r="S30" i="2"/>
  <c r="S31" i="2"/>
  <c r="S26" i="2"/>
  <c r="AC205" i="88"/>
  <c r="AB225" i="88"/>
  <c r="AC204" i="88"/>
  <c r="AB224" i="88"/>
  <c r="S10" i="2" a="1"/>
  <c r="Z9" i="2" a="1"/>
  <c r="L9" i="2" a="1"/>
  <c r="S10" i="2" l="1"/>
  <c r="S25" i="2" s="1"/>
  <c r="E16" i="88"/>
  <c r="AE202" i="88"/>
  <c r="AE222" i="88" s="1"/>
  <c r="AE201" i="88"/>
  <c r="AE221" i="88" s="1"/>
  <c r="AE200" i="88"/>
  <c r="AE220" i="88" s="1"/>
  <c r="AC226" i="88"/>
  <c r="AD206" i="88"/>
  <c r="AF135" i="88"/>
  <c r="AH129" i="88"/>
  <c r="AH131" i="88" s="1"/>
  <c r="AG130" i="88"/>
  <c r="AG132" i="88" s="1"/>
  <c r="AG133" i="88" s="1"/>
  <c r="AG190" i="88" s="1"/>
  <c r="AE210" i="88"/>
  <c r="Z9" i="2"/>
  <c r="L9" i="2"/>
  <c r="AF205" i="63"/>
  <c r="AE225" i="67"/>
  <c r="AE225" i="71"/>
  <c r="AE225" i="75"/>
  <c r="AE225" i="70"/>
  <c r="AE225" i="72"/>
  <c r="AE225" i="69"/>
  <c r="AE225" i="68"/>
  <c r="AE225" i="73"/>
  <c r="G16" i="72"/>
  <c r="G16" i="68"/>
  <c r="G16" i="63"/>
  <c r="G16" i="71"/>
  <c r="G16" i="73"/>
  <c r="G16" i="88"/>
  <c r="G16" i="67"/>
  <c r="G16" i="70"/>
  <c r="G16" i="69"/>
  <c r="G16" i="75"/>
  <c r="AD206" i="63"/>
  <c r="AC226" i="75"/>
  <c r="AC226" i="72"/>
  <c r="AC226" i="67"/>
  <c r="AC226" i="71"/>
  <c r="AC226" i="69"/>
  <c r="AC226" i="73"/>
  <c r="AC226" i="68"/>
  <c r="AC226" i="70"/>
  <c r="C16" i="63"/>
  <c r="C16" i="70"/>
  <c r="C16" i="68"/>
  <c r="C16" i="72"/>
  <c r="C16" i="69"/>
  <c r="C16" i="73"/>
  <c r="C16" i="71"/>
  <c r="C16" i="88"/>
  <c r="C16" i="67"/>
  <c r="C16" i="75"/>
  <c r="AD204" i="63"/>
  <c r="AC224" i="71"/>
  <c r="AC224" i="73"/>
  <c r="AC224" i="67"/>
  <c r="AC224" i="72"/>
  <c r="AC224" i="68"/>
  <c r="AC224" i="75"/>
  <c r="AC224" i="70"/>
  <c r="AC224" i="69"/>
  <c r="AD204" i="88"/>
  <c r="AC224" i="88"/>
  <c r="AD205" i="88"/>
  <c r="AC225" i="88"/>
  <c r="AF201" i="88" l="1"/>
  <c r="AF221" i="88" s="1"/>
  <c r="AF200" i="88"/>
  <c r="AF202" i="88"/>
  <c r="AF222" i="88" s="1"/>
  <c r="AD226" i="88"/>
  <c r="AE206" i="88"/>
  <c r="AG135" i="88"/>
  <c r="AH130" i="88"/>
  <c r="AH132" i="88" s="1"/>
  <c r="AH133" i="88" s="1"/>
  <c r="AH190" i="88" s="1"/>
  <c r="AI129" i="88"/>
  <c r="AI131" i="88" s="1"/>
  <c r="AF210" i="88"/>
  <c r="AF220" i="88"/>
  <c r="AE206" i="63"/>
  <c r="AD226" i="73"/>
  <c r="AD226" i="68"/>
  <c r="AD226" i="71"/>
  <c r="AD226" i="67"/>
  <c r="AD226" i="72"/>
  <c r="AD226" i="75"/>
  <c r="AD226" i="69"/>
  <c r="AD226" i="70"/>
  <c r="AG205" i="63"/>
  <c r="AF225" i="67"/>
  <c r="AF225" i="71"/>
  <c r="AF225" i="75"/>
  <c r="AF225" i="70"/>
  <c r="AF225" i="72"/>
  <c r="AF225" i="73"/>
  <c r="AF225" i="68"/>
  <c r="AF225" i="69"/>
  <c r="AE204" i="63"/>
  <c r="AD224" i="71"/>
  <c r="AD224" i="67"/>
  <c r="AD224" i="73"/>
  <c r="AD224" i="72"/>
  <c r="AD224" i="68"/>
  <c r="AD224" i="70"/>
  <c r="AD224" i="69"/>
  <c r="AD224" i="75"/>
  <c r="L29" i="2"/>
  <c r="L30" i="2"/>
  <c r="L27" i="2"/>
  <c r="L33" i="2"/>
  <c r="L26" i="2"/>
  <c r="L25" i="2"/>
  <c r="L31" i="2"/>
  <c r="L32" i="2"/>
  <c r="L34" i="2"/>
  <c r="L28" i="2"/>
  <c r="Z30" i="2"/>
  <c r="Z27" i="2"/>
  <c r="Z31" i="2"/>
  <c r="Z32" i="2"/>
  <c r="Z25" i="2"/>
  <c r="Z28" i="2"/>
  <c r="Z29" i="2"/>
  <c r="Z33" i="2"/>
  <c r="Z26" i="2"/>
  <c r="Z34" i="2"/>
  <c r="AE205" i="88"/>
  <c r="AD225" i="88"/>
  <c r="AE204" i="88"/>
  <c r="AD224" i="88"/>
  <c r="AG201" i="88" l="1"/>
  <c r="AG221" i="88" s="1"/>
  <c r="AG200" i="88"/>
  <c r="AG220" i="88" s="1"/>
  <c r="AG202" i="88"/>
  <c r="AG222" i="88" s="1"/>
  <c r="AE226" i="88"/>
  <c r="AF206" i="88"/>
  <c r="AI130" i="88"/>
  <c r="AI132" i="88" s="1"/>
  <c r="AI133" i="88" s="1"/>
  <c r="AI190" i="88" s="1"/>
  <c r="AJ129" i="88"/>
  <c r="AJ131" i="88" s="1"/>
  <c r="AH135" i="88"/>
  <c r="AG210" i="88"/>
  <c r="AF204" i="63"/>
  <c r="AE224" i="71"/>
  <c r="AE224" i="68"/>
  <c r="AE224" i="73"/>
  <c r="AE224" i="72"/>
  <c r="AE224" i="67"/>
  <c r="AE224" i="70"/>
  <c r="AE224" i="69"/>
  <c r="AE224" i="75"/>
  <c r="AH205" i="63"/>
  <c r="AG225" i="67"/>
  <c r="AG225" i="71"/>
  <c r="AG225" i="72"/>
  <c r="AG225" i="70"/>
  <c r="AG225" i="75"/>
  <c r="AG225" i="69"/>
  <c r="AG225" i="68"/>
  <c r="AG225" i="73"/>
  <c r="AF206" i="63"/>
  <c r="AE226" i="71"/>
  <c r="AE226" i="67"/>
  <c r="AE226" i="75"/>
  <c r="AE226" i="68"/>
  <c r="AE226" i="73"/>
  <c r="AE226" i="72"/>
  <c r="AE226" i="69"/>
  <c r="AE226" i="70"/>
  <c r="AF204" i="88"/>
  <c r="AE224" i="88"/>
  <c r="AF205" i="88"/>
  <c r="AE225" i="88"/>
  <c r="AH200" i="88" l="1"/>
  <c r="AH220" i="88" s="1"/>
  <c r="AH202" i="88"/>
  <c r="AH222" i="88" s="1"/>
  <c r="AH201" i="88"/>
  <c r="AH221" i="88" s="1"/>
  <c r="AF226" i="88"/>
  <c r="AG206" i="88"/>
  <c r="AH210" i="88"/>
  <c r="AK129" i="88"/>
  <c r="AK131" i="88" s="1"/>
  <c r="AJ130" i="88"/>
  <c r="AJ132" i="88" s="1"/>
  <c r="AJ133" i="88" s="1"/>
  <c r="AJ190" i="88" s="1"/>
  <c r="AI135" i="88"/>
  <c r="AG206" i="63"/>
  <c r="AF226" i="67"/>
  <c r="AF226" i="75"/>
  <c r="AF226" i="72"/>
  <c r="AF226" i="68"/>
  <c r="AF226" i="71"/>
  <c r="AF226" i="73"/>
  <c r="AF226" i="69"/>
  <c r="AF226" i="70"/>
  <c r="AI205" i="63"/>
  <c r="AH225" i="67"/>
  <c r="AH225" i="71"/>
  <c r="AH225" i="70"/>
  <c r="AH225" i="75"/>
  <c r="AH225" i="72"/>
  <c r="AH225" i="69"/>
  <c r="AH225" i="73"/>
  <c r="AH225" i="68"/>
  <c r="AG204" i="63"/>
  <c r="AF224" i="71"/>
  <c r="AF224" i="73"/>
  <c r="AF224" i="67"/>
  <c r="AF224" i="72"/>
  <c r="AF224" i="68"/>
  <c r="AF224" i="75"/>
  <c r="AF224" i="70"/>
  <c r="AF224" i="69"/>
  <c r="AG205" i="88"/>
  <c r="AF225" i="88"/>
  <c r="AG204" i="88"/>
  <c r="AF224" i="88"/>
  <c r="AI200" i="88" l="1"/>
  <c r="AI220" i="88" s="1"/>
  <c r="AI202" i="88"/>
  <c r="AI222" i="88" s="1"/>
  <c r="AI201" i="88"/>
  <c r="AI221" i="88" s="1"/>
  <c r="AG226" i="88"/>
  <c r="AH206" i="88"/>
  <c r="AI210" i="88"/>
  <c r="AL129" i="88"/>
  <c r="AL131" i="88" s="1"/>
  <c r="AK130" i="88"/>
  <c r="AK132" i="88" s="1"/>
  <c r="AK133" i="88" s="1"/>
  <c r="AK190" i="88" s="1"/>
  <c r="AJ135" i="88"/>
  <c r="AH204" i="63"/>
  <c r="AG224" i="71"/>
  <c r="AG224" i="67"/>
  <c r="AG224" i="68"/>
  <c r="AG224" i="72"/>
  <c r="AG224" i="73"/>
  <c r="AG224" i="75"/>
  <c r="AG224" i="70"/>
  <c r="AG224" i="69"/>
  <c r="AJ205" i="63"/>
  <c r="AI225" i="67"/>
  <c r="AI225" i="71"/>
  <c r="AI225" i="70"/>
  <c r="AI225" i="75"/>
  <c r="AI225" i="72"/>
  <c r="AI225" i="73"/>
  <c r="AI225" i="69"/>
  <c r="AI225" i="68"/>
  <c r="AH206" i="63"/>
  <c r="AG226" i="67"/>
  <c r="AG226" i="71"/>
  <c r="AG226" i="75"/>
  <c r="AG226" i="68"/>
  <c r="AG226" i="72"/>
  <c r="AG226" i="73"/>
  <c r="AG226" i="69"/>
  <c r="AG226" i="70"/>
  <c r="AH204" i="88"/>
  <c r="AG224" i="88"/>
  <c r="AH205" i="88"/>
  <c r="AG225" i="88"/>
  <c r="AJ202" i="88" l="1"/>
  <c r="AJ222" i="88" s="1"/>
  <c r="AJ201" i="88"/>
  <c r="AJ221" i="88" s="1"/>
  <c r="AJ200" i="88"/>
  <c r="AJ220" i="88" s="1"/>
  <c r="AH226" i="88"/>
  <c r="AI206" i="88"/>
  <c r="AK135" i="88"/>
  <c r="AL130" i="88"/>
  <c r="AL132" i="88" s="1"/>
  <c r="AL133" i="88" s="1"/>
  <c r="AL190" i="88" s="1"/>
  <c r="AM129" i="88"/>
  <c r="AM131" i="88" s="1"/>
  <c r="AJ210" i="88"/>
  <c r="AI206" i="63"/>
  <c r="AH226" i="73"/>
  <c r="AH226" i="67"/>
  <c r="AH226" i="69"/>
  <c r="AH226" i="75"/>
  <c r="AH226" i="71"/>
  <c r="AH226" i="68"/>
  <c r="AH226" i="72"/>
  <c r="AH226" i="70"/>
  <c r="AK205" i="63"/>
  <c r="AJ225" i="67"/>
  <c r="AJ225" i="71"/>
  <c r="AJ225" i="70"/>
  <c r="AJ225" i="72"/>
  <c r="AJ225" i="75"/>
  <c r="AJ225" i="69"/>
  <c r="AJ225" i="68"/>
  <c r="AJ225" i="73"/>
  <c r="AI204" i="63"/>
  <c r="AH224" i="71"/>
  <c r="AH224" i="67"/>
  <c r="AH224" i="72"/>
  <c r="AH224" i="73"/>
  <c r="AH224" i="68"/>
  <c r="AH224" i="69"/>
  <c r="AH224" i="70"/>
  <c r="AH224" i="75"/>
  <c r="AI205" i="88"/>
  <c r="AH225" i="88"/>
  <c r="AI204" i="88"/>
  <c r="AH224" i="88"/>
  <c r="AK202" i="88" l="1"/>
  <c r="AK222" i="88" s="1"/>
  <c r="AK201" i="88"/>
  <c r="AK221" i="88" s="1"/>
  <c r="AK200" i="88"/>
  <c r="AK220" i="88" s="1"/>
  <c r="AI226" i="88"/>
  <c r="AN129" i="88"/>
  <c r="AN131" i="88" s="1"/>
  <c r="AM130" i="88"/>
  <c r="AM132" i="88" s="1"/>
  <c r="AM133" i="88" s="1"/>
  <c r="AM190" i="88" s="1"/>
  <c r="AL135" i="88"/>
  <c r="AJ206" i="88"/>
  <c r="AK210" i="88"/>
  <c r="AJ204" i="63"/>
  <c r="AI224" i="71"/>
  <c r="AI224" i="73"/>
  <c r="AI224" i="68"/>
  <c r="AI224" i="67"/>
  <c r="AI224" i="72"/>
  <c r="AI224" i="75"/>
  <c r="AI224" i="69"/>
  <c r="AI224" i="70"/>
  <c r="AL205" i="63"/>
  <c r="D17" i="63" s="1"/>
  <c r="AK225" i="67"/>
  <c r="AK225" i="71"/>
  <c r="AK225" i="75"/>
  <c r="AK225" i="72"/>
  <c r="AK225" i="70"/>
  <c r="AK225" i="73"/>
  <c r="AK225" i="69"/>
  <c r="AK225" i="68"/>
  <c r="AJ206" i="63"/>
  <c r="AI226" i="75"/>
  <c r="AI226" i="72"/>
  <c r="AI226" i="67"/>
  <c r="AI226" i="71"/>
  <c r="AI226" i="68"/>
  <c r="AI226" i="73"/>
  <c r="AI226" i="69"/>
  <c r="AI226" i="70"/>
  <c r="AJ204" i="88"/>
  <c r="AI224" i="88"/>
  <c r="AJ205" i="88"/>
  <c r="AI225" i="88"/>
  <c r="AL202" i="88" l="1"/>
  <c r="AL222" i="88" s="1"/>
  <c r="AL201" i="88"/>
  <c r="AL221" i="88" s="1"/>
  <c r="AL200" i="88"/>
  <c r="AL220" i="88" s="1"/>
  <c r="AJ226" i="88"/>
  <c r="AK206" i="88"/>
  <c r="AL210" i="88"/>
  <c r="AM135" i="88"/>
  <c r="AO129" i="88"/>
  <c r="AO131" i="88" s="1"/>
  <c r="AN130" i="88"/>
  <c r="AN132" i="88" s="1"/>
  <c r="AN133" i="88" s="1"/>
  <c r="AN190" i="88" s="1"/>
  <c r="AM205" i="63"/>
  <c r="AL225" i="67"/>
  <c r="AL225" i="71"/>
  <c r="AL225" i="70"/>
  <c r="AL225" i="75"/>
  <c r="AL225" i="72"/>
  <c r="AL225" i="73"/>
  <c r="AL225" i="69"/>
  <c r="AL225" i="68"/>
  <c r="AK206" i="63"/>
  <c r="AJ226" i="75"/>
  <c r="AJ226" i="67"/>
  <c r="AJ226" i="68"/>
  <c r="AJ226" i="69"/>
  <c r="AJ226" i="72"/>
  <c r="AJ226" i="73"/>
  <c r="AJ226" i="71"/>
  <c r="AJ226" i="70"/>
  <c r="AK204" i="63"/>
  <c r="AJ224" i="71"/>
  <c r="AJ224" i="67"/>
  <c r="AJ224" i="72"/>
  <c r="AJ224" i="68"/>
  <c r="AJ224" i="73"/>
  <c r="AJ224" i="70"/>
  <c r="AJ224" i="69"/>
  <c r="AJ224" i="75"/>
  <c r="AK205" i="88"/>
  <c r="AJ225" i="88"/>
  <c r="AK204" i="88"/>
  <c r="AJ224" i="88"/>
  <c r="T9" i="2" a="1"/>
  <c r="AM202" i="88" l="1"/>
  <c r="AM222" i="88" s="1"/>
  <c r="AM201" i="88"/>
  <c r="AM221" i="88" s="1"/>
  <c r="AM200" i="88"/>
  <c r="AM220" i="88" s="1"/>
  <c r="AK226" i="88"/>
  <c r="AL206" i="88"/>
  <c r="F17" i="88" s="1"/>
  <c r="AN135" i="88"/>
  <c r="AP129" i="88"/>
  <c r="AP131" i="88" s="1"/>
  <c r="AO130" i="88"/>
  <c r="AO132" i="88" s="1"/>
  <c r="AO133" i="88" s="1"/>
  <c r="AO190" i="88" s="1"/>
  <c r="AM210" i="88"/>
  <c r="T9" i="2"/>
  <c r="E17" i="63"/>
  <c r="E17" i="72"/>
  <c r="E17" i="69"/>
  <c r="E17" i="71"/>
  <c r="E17" i="67"/>
  <c r="E17" i="68"/>
  <c r="E17" i="70"/>
  <c r="E17" i="73"/>
  <c r="E17" i="75"/>
  <c r="AL204" i="63"/>
  <c r="B17" i="63" s="1"/>
  <c r="AK224" i="71"/>
  <c r="AK224" i="68"/>
  <c r="AK224" i="67"/>
  <c r="AK224" i="72"/>
  <c r="AK224" i="73"/>
  <c r="AK224" i="70"/>
  <c r="AK224" i="75"/>
  <c r="AK224" i="69"/>
  <c r="AL206" i="63"/>
  <c r="F17" i="63" s="1"/>
  <c r="AK226" i="75"/>
  <c r="AK226" i="73"/>
  <c r="AK226" i="71"/>
  <c r="AK226" i="72"/>
  <c r="AK226" i="67"/>
  <c r="AK226" i="69"/>
  <c r="AK226" i="68"/>
  <c r="AK226" i="70"/>
  <c r="AN205" i="63"/>
  <c r="AM225" i="67"/>
  <c r="AM225" i="71"/>
  <c r="AM225" i="70"/>
  <c r="AM225" i="75"/>
  <c r="AM225" i="72"/>
  <c r="AM225" i="73"/>
  <c r="AM225" i="68"/>
  <c r="AM225" i="69"/>
  <c r="AL204" i="88"/>
  <c r="B17" i="88" s="1"/>
  <c r="AK224" i="88"/>
  <c r="AL205" i="88"/>
  <c r="AK225" i="88"/>
  <c r="AA10" i="2" a="1"/>
  <c r="M10" i="2" a="1"/>
  <c r="M10" i="2" l="1"/>
  <c r="AA10" i="2"/>
  <c r="AN201" i="88"/>
  <c r="AN221" i="88" s="1"/>
  <c r="AN200" i="88"/>
  <c r="AN220" i="88" s="1"/>
  <c r="AN202" i="88"/>
  <c r="AN222" i="88" s="1"/>
  <c r="D17" i="88"/>
  <c r="AO135" i="88"/>
  <c r="AQ129" i="88"/>
  <c r="AQ131" i="88" s="1"/>
  <c r="AP130" i="88"/>
  <c r="AP132" i="88" s="1"/>
  <c r="AP133" i="88" s="1"/>
  <c r="AP190" i="88" s="1"/>
  <c r="AM206" i="88"/>
  <c r="AN210" i="88"/>
  <c r="AM206" i="63"/>
  <c r="AL226" i="75"/>
  <c r="AL226" i="67"/>
  <c r="AL226" i="71"/>
  <c r="AL226" i="69"/>
  <c r="AL226" i="72"/>
  <c r="AL226" i="68"/>
  <c r="AL226" i="73"/>
  <c r="AL226" i="70"/>
  <c r="AM204" i="63"/>
  <c r="AL224" i="71"/>
  <c r="AL224" i="67"/>
  <c r="AL224" i="72"/>
  <c r="AL224" i="68"/>
  <c r="AL224" i="73"/>
  <c r="AL224" i="69"/>
  <c r="AL224" i="70"/>
  <c r="AL224" i="75"/>
  <c r="AL226" i="88"/>
  <c r="AO205" i="63"/>
  <c r="AN225" i="67"/>
  <c r="AN225" i="71"/>
  <c r="AN225" i="72"/>
  <c r="AN225" i="75"/>
  <c r="AN225" i="70"/>
  <c r="AN225" i="68"/>
  <c r="AN225" i="73"/>
  <c r="AN225" i="69"/>
  <c r="T33" i="2"/>
  <c r="T29" i="2"/>
  <c r="T32" i="2"/>
  <c r="T27" i="2"/>
  <c r="T26" i="2"/>
  <c r="T30" i="2"/>
  <c r="T34" i="2"/>
  <c r="T31" i="2"/>
  <c r="T28" i="2"/>
  <c r="AM205" i="88"/>
  <c r="AL225" i="88"/>
  <c r="AM204" i="88"/>
  <c r="AL224" i="88"/>
  <c r="T10" i="2" a="1"/>
  <c r="M9" i="2" a="1"/>
  <c r="AA9" i="2" a="1"/>
  <c r="T10" i="2" l="1"/>
  <c r="T25" i="2" s="1"/>
  <c r="E17" i="88"/>
  <c r="AO201" i="88"/>
  <c r="AO221" i="88" s="1"/>
  <c r="AO200" i="88"/>
  <c r="AO220" i="88" s="1"/>
  <c r="AO202" i="88"/>
  <c r="AO222" i="88" s="1"/>
  <c r="AM226" i="88"/>
  <c r="AP135" i="88"/>
  <c r="AQ130" i="88"/>
  <c r="AQ132" i="88" s="1"/>
  <c r="AQ133" i="88" s="1"/>
  <c r="AQ190" i="88" s="1"/>
  <c r="AR129" i="88"/>
  <c r="AR131" i="88" s="1"/>
  <c r="AN206" i="88"/>
  <c r="AO210" i="88"/>
  <c r="M9" i="2"/>
  <c r="AA9" i="2"/>
  <c r="AP205" i="63"/>
  <c r="AO225" i="67"/>
  <c r="AO225" i="71"/>
  <c r="AO225" i="75"/>
  <c r="AO225" i="70"/>
  <c r="AO225" i="72"/>
  <c r="AO225" i="73"/>
  <c r="AO225" i="69"/>
  <c r="AO225" i="68"/>
  <c r="C17" i="70"/>
  <c r="C17" i="63"/>
  <c r="C17" i="68"/>
  <c r="C17" i="67"/>
  <c r="C17" i="71"/>
  <c r="C17" i="69"/>
  <c r="C17" i="72"/>
  <c r="C17" i="73"/>
  <c r="C17" i="88"/>
  <c r="C17" i="75"/>
  <c r="AN204" i="63"/>
  <c r="AM224" i="71"/>
  <c r="AM224" i="72"/>
  <c r="AM224" i="67"/>
  <c r="AM224" i="68"/>
  <c r="AM224" i="73"/>
  <c r="AM224" i="75"/>
  <c r="AM224" i="70"/>
  <c r="AM224" i="69"/>
  <c r="G17" i="63"/>
  <c r="G17" i="70"/>
  <c r="G17" i="68"/>
  <c r="G17" i="67"/>
  <c r="G17" i="69"/>
  <c r="G17" i="88"/>
  <c r="G17" i="73"/>
  <c r="G17" i="72"/>
  <c r="G17" i="71"/>
  <c r="G17" i="75"/>
  <c r="AN206" i="63"/>
  <c r="AM226" i="75"/>
  <c r="AM226" i="73"/>
  <c r="AM226" i="71"/>
  <c r="AM226" i="68"/>
  <c r="AM226" i="67"/>
  <c r="AM226" i="72"/>
  <c r="AM226" i="69"/>
  <c r="AM226" i="70"/>
  <c r="AN204" i="88"/>
  <c r="AM224" i="88"/>
  <c r="AN205" i="88"/>
  <c r="AM225" i="88"/>
  <c r="AP200" i="88" l="1"/>
  <c r="AP220" i="88" s="1"/>
  <c r="AP202" i="88"/>
  <c r="AP201" i="88"/>
  <c r="AP221" i="88" s="1"/>
  <c r="AO206" i="88"/>
  <c r="AN226" i="88"/>
  <c r="AS129" i="88"/>
  <c r="AS131" i="88" s="1"/>
  <c r="AR130" i="88"/>
  <c r="AR132" i="88" s="1"/>
  <c r="AR133" i="88" s="1"/>
  <c r="AR190" i="88" s="1"/>
  <c r="AQ135" i="88"/>
  <c r="AP210" i="88"/>
  <c r="AP222" i="88"/>
  <c r="AO204" i="63"/>
  <c r="AN224" i="71"/>
  <c r="AN224" i="67"/>
  <c r="AN224" i="68"/>
  <c r="AN224" i="73"/>
  <c r="AN224" i="72"/>
  <c r="AN224" i="70"/>
  <c r="AN224" i="75"/>
  <c r="AN224" i="69"/>
  <c r="AO206" i="63"/>
  <c r="AN226" i="69"/>
  <c r="AN226" i="72"/>
  <c r="AN226" i="67"/>
  <c r="AN226" i="75"/>
  <c r="AN226" i="68"/>
  <c r="AN226" i="73"/>
  <c r="AN226" i="71"/>
  <c r="AN226" i="70"/>
  <c r="AQ205" i="63"/>
  <c r="AP225" i="67"/>
  <c r="AP225" i="71"/>
  <c r="AP225" i="75"/>
  <c r="AP225" i="72"/>
  <c r="AP225" i="70"/>
  <c r="AP225" i="68"/>
  <c r="AP225" i="73"/>
  <c r="AP225" i="69"/>
  <c r="AA34" i="2"/>
  <c r="AA25" i="2"/>
  <c r="AA33" i="2"/>
  <c r="AA26" i="2"/>
  <c r="AA32" i="2"/>
  <c r="AA27" i="2"/>
  <c r="AA28" i="2"/>
  <c r="AA29" i="2"/>
  <c r="AA31" i="2"/>
  <c r="AA30" i="2"/>
  <c r="M32" i="2"/>
  <c r="M28" i="2"/>
  <c r="M30" i="2"/>
  <c r="M25" i="2"/>
  <c r="M31" i="2"/>
  <c r="M27" i="2"/>
  <c r="M29" i="2"/>
  <c r="M34" i="2"/>
  <c r="M26" i="2"/>
  <c r="M33" i="2"/>
  <c r="AO205" i="88"/>
  <c r="AN225" i="88"/>
  <c r="AO204" i="88"/>
  <c r="AN224" i="88"/>
  <c r="AQ200" i="88" l="1"/>
  <c r="AQ220" i="88" s="1"/>
  <c r="AQ202" i="88"/>
  <c r="AQ222" i="88" s="1"/>
  <c r="AQ201" i="88"/>
  <c r="AQ221" i="88" s="1"/>
  <c r="AO226" i="88"/>
  <c r="AP206" i="88"/>
  <c r="AQ210" i="88"/>
  <c r="AR135" i="88"/>
  <c r="AS130" i="88"/>
  <c r="AS132" i="88" s="1"/>
  <c r="AS133" i="88" s="1"/>
  <c r="AS190" i="88" s="1"/>
  <c r="AT129" i="88"/>
  <c r="AT131" i="88" s="1"/>
  <c r="AR205" i="63"/>
  <c r="AQ225" i="67"/>
  <c r="AQ225" i="71"/>
  <c r="AQ225" i="70"/>
  <c r="AQ225" i="72"/>
  <c r="AQ225" i="75"/>
  <c r="AQ225" i="69"/>
  <c r="AQ225" i="68"/>
  <c r="AQ225" i="73"/>
  <c r="AP206" i="63"/>
  <c r="AO226" i="75"/>
  <c r="AO226" i="73"/>
  <c r="AO226" i="71"/>
  <c r="AO226" i="67"/>
  <c r="AO226" i="72"/>
  <c r="AO226" i="68"/>
  <c r="AO226" i="69"/>
  <c r="AO226" i="70"/>
  <c r="AP204" i="63"/>
  <c r="AO224" i="71"/>
  <c r="AO224" i="72"/>
  <c r="AO224" i="67"/>
  <c r="AO224" i="73"/>
  <c r="AO224" i="68"/>
  <c r="AO224" i="75"/>
  <c r="AO224" i="70"/>
  <c r="AO224" i="69"/>
  <c r="AP204" i="88"/>
  <c r="AO224" i="88"/>
  <c r="AP205" i="88"/>
  <c r="AO225" i="88"/>
  <c r="AR202" i="88" l="1"/>
  <c r="AR201" i="88"/>
  <c r="AR221" i="88" s="1"/>
  <c r="AR200" i="88"/>
  <c r="AR220" i="88" s="1"/>
  <c r="AP226" i="88"/>
  <c r="AQ206" i="88"/>
  <c r="AS135" i="88"/>
  <c r="AR210" i="88"/>
  <c r="AR222" i="88"/>
  <c r="AT130" i="88"/>
  <c r="AT132" i="88" s="1"/>
  <c r="AT133" i="88" s="1"/>
  <c r="AT190" i="88" s="1"/>
  <c r="AU129" i="88"/>
  <c r="AU131" i="88" s="1"/>
  <c r="AQ204" i="63"/>
  <c r="AP224" i="71"/>
  <c r="AP224" i="67"/>
  <c r="AP224" i="73"/>
  <c r="AP224" i="72"/>
  <c r="AP224" i="68"/>
  <c r="AP224" i="75"/>
  <c r="AP224" i="69"/>
  <c r="AP224" i="70"/>
  <c r="AQ206" i="63"/>
  <c r="AP226" i="69"/>
  <c r="AP226" i="71"/>
  <c r="AP226" i="67"/>
  <c r="AP226" i="72"/>
  <c r="AP226" i="75"/>
  <c r="AP226" i="73"/>
  <c r="AP226" i="68"/>
  <c r="AP226" i="70"/>
  <c r="AS205" i="63"/>
  <c r="AR225" i="67"/>
  <c r="AR225" i="71"/>
  <c r="AR225" i="70"/>
  <c r="AR225" i="72"/>
  <c r="AR225" i="75"/>
  <c r="AR225" i="69"/>
  <c r="AR225" i="68"/>
  <c r="AR225" i="73"/>
  <c r="AQ205" i="88"/>
  <c r="AP225" i="88"/>
  <c r="AQ204" i="88"/>
  <c r="AP224" i="88"/>
  <c r="AS202" i="88" l="1"/>
  <c r="AS222" i="88" s="1"/>
  <c r="AS201" i="88"/>
  <c r="AS200" i="88"/>
  <c r="AS220" i="88" s="1"/>
  <c r="AQ226" i="88"/>
  <c r="AR206" i="88"/>
  <c r="AU130" i="88"/>
  <c r="AU132" i="88" s="1"/>
  <c r="AU133" i="88" s="1"/>
  <c r="AU190" i="88" s="1"/>
  <c r="AV129" i="88"/>
  <c r="AV131" i="88" s="1"/>
  <c r="AT135" i="88"/>
  <c r="AS210" i="88"/>
  <c r="AS221" i="88"/>
  <c r="AT205" i="63"/>
  <c r="AS225" i="67"/>
  <c r="AS225" i="71"/>
  <c r="AS225" i="72"/>
  <c r="AS225" i="70"/>
  <c r="AS225" i="75"/>
  <c r="AS225" i="68"/>
  <c r="AS225" i="69"/>
  <c r="AS225" i="73"/>
  <c r="AR206" i="63"/>
  <c r="AQ226" i="71"/>
  <c r="AQ226" i="67"/>
  <c r="AQ226" i="75"/>
  <c r="AQ226" i="72"/>
  <c r="AQ226" i="68"/>
  <c r="AQ226" i="69"/>
  <c r="AQ226" i="73"/>
  <c r="AQ226" i="70"/>
  <c r="AR204" i="63"/>
  <c r="AQ224" i="71"/>
  <c r="AQ224" i="73"/>
  <c r="AQ224" i="67"/>
  <c r="AQ224" i="68"/>
  <c r="AQ224" i="72"/>
  <c r="AQ224" i="75"/>
  <c r="AQ224" i="69"/>
  <c r="AQ224" i="70"/>
  <c r="AR204" i="88"/>
  <c r="AQ224" i="88"/>
  <c r="AR205" i="88"/>
  <c r="AQ225" i="88"/>
  <c r="AR226" i="88" l="1"/>
  <c r="AT202" i="88"/>
  <c r="AT222" i="88" s="1"/>
  <c r="AT201" i="88"/>
  <c r="AT221" i="88" s="1"/>
  <c r="AT200" i="88"/>
  <c r="AT220" i="88" s="1"/>
  <c r="AS206" i="88"/>
  <c r="AT210" i="88"/>
  <c r="AW129" i="88"/>
  <c r="AW131" i="88" s="1"/>
  <c r="AV130" i="88"/>
  <c r="AV132" i="88" s="1"/>
  <c r="AV133" i="88" s="1"/>
  <c r="AV190" i="88" s="1"/>
  <c r="AU135" i="88"/>
  <c r="AS206" i="63"/>
  <c r="AR226" i="73"/>
  <c r="AR226" i="69"/>
  <c r="AR226" i="67"/>
  <c r="AR226" i="71"/>
  <c r="AR226" i="75"/>
  <c r="AR226" i="72"/>
  <c r="AR226" i="68"/>
  <c r="AR226" i="70"/>
  <c r="AS204" i="63"/>
  <c r="AR224" i="71"/>
  <c r="AR224" i="67"/>
  <c r="AR224" i="72"/>
  <c r="AR224" i="68"/>
  <c r="AR224" i="73"/>
  <c r="AR224" i="70"/>
  <c r="AR224" i="75"/>
  <c r="AR224" i="69"/>
  <c r="AU205" i="63"/>
  <c r="AT225" i="67"/>
  <c r="AT225" i="71"/>
  <c r="AT225" i="75"/>
  <c r="AT225" i="72"/>
  <c r="AT225" i="70"/>
  <c r="AT225" i="73"/>
  <c r="AT225" i="69"/>
  <c r="AT225" i="68"/>
  <c r="AS205" i="88"/>
  <c r="AR225" i="88"/>
  <c r="AS204" i="88"/>
  <c r="AR224" i="88"/>
  <c r="AU202" i="88" l="1"/>
  <c r="AU222" i="88" s="1"/>
  <c r="AU201" i="88"/>
  <c r="AU221" i="88" s="1"/>
  <c r="AU200" i="88"/>
  <c r="AU220" i="88" s="1"/>
  <c r="AS226" i="88"/>
  <c r="AT206" i="88"/>
  <c r="AW130" i="88"/>
  <c r="AW132" i="88" s="1"/>
  <c r="AW133" i="88" s="1"/>
  <c r="AW190" i="88" s="1"/>
  <c r="AX129" i="88"/>
  <c r="AX131" i="88" s="1"/>
  <c r="AU210" i="88"/>
  <c r="AV135" i="88"/>
  <c r="AT204" i="63"/>
  <c r="AS224" i="71"/>
  <c r="AS224" i="73"/>
  <c r="AS224" i="72"/>
  <c r="AS224" i="68"/>
  <c r="AS224" i="67"/>
  <c r="AS224" i="70"/>
  <c r="AS224" i="69"/>
  <c r="AS224" i="75"/>
  <c r="AV205" i="63"/>
  <c r="D18" i="63" s="1"/>
  <c r="AU225" i="67"/>
  <c r="AU225" i="71"/>
  <c r="AU225" i="75"/>
  <c r="AU225" i="72"/>
  <c r="AU225" i="70"/>
  <c r="AU225" i="68"/>
  <c r="AU225" i="69"/>
  <c r="AU225" i="73"/>
  <c r="AT206" i="63"/>
  <c r="AS226" i="75"/>
  <c r="AS226" i="71"/>
  <c r="AS226" i="69"/>
  <c r="AS226" i="67"/>
  <c r="AS226" i="68"/>
  <c r="AS226" i="72"/>
  <c r="AS226" i="73"/>
  <c r="AS226" i="70"/>
  <c r="AT204" i="88"/>
  <c r="AS224" i="88"/>
  <c r="AT205" i="88"/>
  <c r="AS225" i="88"/>
  <c r="AV201" i="88" l="1"/>
  <c r="AV221" i="88" s="1"/>
  <c r="AV200" i="88"/>
  <c r="AV220" i="88" s="1"/>
  <c r="AV202" i="88"/>
  <c r="AV222" i="88" s="1"/>
  <c r="AT226" i="88"/>
  <c r="AU206" i="88"/>
  <c r="AV210" i="88"/>
  <c r="AY129" i="88"/>
  <c r="AY131" i="88" s="1"/>
  <c r="AX130" i="88"/>
  <c r="AX132" i="88" s="1"/>
  <c r="AX133" i="88" s="1"/>
  <c r="AX190" i="88" s="1"/>
  <c r="AW135" i="88"/>
  <c r="AU206" i="63"/>
  <c r="AT226" i="73"/>
  <c r="AT226" i="71"/>
  <c r="AT226" i="75"/>
  <c r="AT226" i="72"/>
  <c r="AT226" i="69"/>
  <c r="AT226" i="67"/>
  <c r="AT226" i="68"/>
  <c r="AT226" i="70"/>
  <c r="AW205" i="63"/>
  <c r="AV225" i="67"/>
  <c r="AV225" i="71"/>
  <c r="AV225" i="75"/>
  <c r="AV225" i="70"/>
  <c r="AV225" i="72"/>
  <c r="AV225" i="68"/>
  <c r="AV225" i="73"/>
  <c r="AV225" i="69"/>
  <c r="AU204" i="63"/>
  <c r="AT224" i="71"/>
  <c r="AT224" i="67"/>
  <c r="AT224" i="68"/>
  <c r="AT224" i="73"/>
  <c r="AT224" i="72"/>
  <c r="AT224" i="70"/>
  <c r="AT224" i="75"/>
  <c r="AT224" i="69"/>
  <c r="AU205" i="88"/>
  <c r="AT225" i="88"/>
  <c r="AU204" i="88"/>
  <c r="AT224" i="88"/>
  <c r="U9" i="2" a="1"/>
  <c r="AW201" i="88" l="1"/>
  <c r="AW221" i="88" s="1"/>
  <c r="AW200" i="88"/>
  <c r="AW220" i="88" s="1"/>
  <c r="AW202" i="88"/>
  <c r="AW222" i="88" s="1"/>
  <c r="AU226" i="88"/>
  <c r="AV206" i="88"/>
  <c r="F18" i="88" s="1"/>
  <c r="AY130" i="88"/>
  <c r="AY132" i="88" s="1"/>
  <c r="AY133" i="88" s="1"/>
  <c r="AY190" i="88" s="1"/>
  <c r="AZ129" i="88"/>
  <c r="AZ131" i="88" s="1"/>
  <c r="AW210" i="88"/>
  <c r="AX135" i="88"/>
  <c r="U9" i="2"/>
  <c r="E18" i="68"/>
  <c r="E18" i="63"/>
  <c r="E18" i="70"/>
  <c r="E18" i="72"/>
  <c r="E18" i="71"/>
  <c r="E18" i="73"/>
  <c r="E18" i="67"/>
  <c r="E18" i="69"/>
  <c r="E18" i="75"/>
  <c r="AX205" i="63"/>
  <c r="AW225" i="67"/>
  <c r="AW225" i="71"/>
  <c r="AW225" i="72"/>
  <c r="AW225" i="70"/>
  <c r="AW225" i="75"/>
  <c r="AW225" i="73"/>
  <c r="AW225" i="68"/>
  <c r="AW225" i="69"/>
  <c r="AV204" i="63"/>
  <c r="B18" i="63" s="1"/>
  <c r="AU224" i="71"/>
  <c r="AU224" i="67"/>
  <c r="AU224" i="72"/>
  <c r="AU224" i="68"/>
  <c r="AU224" i="73"/>
  <c r="AU224" i="69"/>
  <c r="AU224" i="75"/>
  <c r="AU224" i="70"/>
  <c r="AV206" i="63"/>
  <c r="F18" i="63" s="1"/>
  <c r="AU226" i="71"/>
  <c r="AU226" i="69"/>
  <c r="AU226" i="72"/>
  <c r="AU226" i="68"/>
  <c r="AU226" i="67"/>
  <c r="AU226" i="75"/>
  <c r="AU226" i="73"/>
  <c r="AU226" i="70"/>
  <c r="AV204" i="88"/>
  <c r="B18" i="88" s="1"/>
  <c r="AU224" i="88"/>
  <c r="AV205" i="88"/>
  <c r="AU225" i="88"/>
  <c r="N10" i="2" a="1"/>
  <c r="AB10" i="2" a="1"/>
  <c r="AB10" i="2" l="1"/>
  <c r="N10" i="2"/>
  <c r="AX200" i="88"/>
  <c r="AX220" i="88" s="1"/>
  <c r="AX201" i="88"/>
  <c r="AX221" i="88" s="1"/>
  <c r="AX202" i="88"/>
  <c r="AX222" i="88" s="1"/>
  <c r="D18" i="88"/>
  <c r="AV226" i="88"/>
  <c r="AW206" i="88"/>
  <c r="AZ130" i="88"/>
  <c r="AZ132" i="88" s="1"/>
  <c r="AZ133" i="88" s="1"/>
  <c r="AZ190" i="88" s="1"/>
  <c r="BA129" i="88"/>
  <c r="BA131" i="88" s="1"/>
  <c r="AX210" i="88"/>
  <c r="AY135" i="88"/>
  <c r="AW204" i="63"/>
  <c r="AV224" i="71"/>
  <c r="AV224" i="68"/>
  <c r="AV224" i="67"/>
  <c r="AV224" i="72"/>
  <c r="AV224" i="73"/>
  <c r="AV224" i="75"/>
  <c r="AV224" i="70"/>
  <c r="AV224" i="69"/>
  <c r="AY205" i="63"/>
  <c r="AX225" i="67"/>
  <c r="AX225" i="71"/>
  <c r="AX225" i="75"/>
  <c r="AX225" i="70"/>
  <c r="AX225" i="72"/>
  <c r="AX225" i="68"/>
  <c r="AX225" i="73"/>
  <c r="AX225" i="69"/>
  <c r="AW206" i="63"/>
  <c r="AV226" i="73"/>
  <c r="AV226" i="67"/>
  <c r="AV226" i="72"/>
  <c r="AV226" i="69"/>
  <c r="AV226" i="75"/>
  <c r="AV226" i="71"/>
  <c r="AV226" i="68"/>
  <c r="AV226" i="70"/>
  <c r="U31" i="2"/>
  <c r="U32" i="2"/>
  <c r="U29" i="2"/>
  <c r="U27" i="2"/>
  <c r="U26" i="2"/>
  <c r="U28" i="2"/>
  <c r="U34" i="2"/>
  <c r="U33" i="2"/>
  <c r="U30" i="2"/>
  <c r="AW205" i="88"/>
  <c r="AV225" i="88"/>
  <c r="AW204" i="88"/>
  <c r="AV224" i="88"/>
  <c r="N9" i="2" a="1"/>
  <c r="AB9" i="2" a="1"/>
  <c r="U10" i="2" a="1"/>
  <c r="U10" i="2" l="1"/>
  <c r="U25" i="2" s="1"/>
  <c r="E18" i="88"/>
  <c r="AY200" i="88"/>
  <c r="AY220" i="88" s="1"/>
  <c r="AY202" i="88"/>
  <c r="AY222" i="88" s="1"/>
  <c r="AY201" i="88"/>
  <c r="AY221" i="88" s="1"/>
  <c r="AW226" i="88"/>
  <c r="AX206" i="88"/>
  <c r="AY210" i="88"/>
  <c r="BA130" i="88"/>
  <c r="BA132" i="88" s="1"/>
  <c r="BA133" i="88" s="1"/>
  <c r="BA190" i="88" s="1"/>
  <c r="BB129" i="88"/>
  <c r="BB131" i="88" s="1"/>
  <c r="BB130" i="88" s="1"/>
  <c r="BB132" i="88" s="1"/>
  <c r="BB133" i="88" s="1"/>
  <c r="BB190" i="88" s="1"/>
  <c r="AZ135" i="88"/>
  <c r="AB9" i="2"/>
  <c r="N9" i="2"/>
  <c r="AX206" i="63"/>
  <c r="AW226" i="71"/>
  <c r="AW226" i="69"/>
  <c r="AW226" i="72"/>
  <c r="AW226" i="73"/>
  <c r="AW226" i="75"/>
  <c r="AW226" i="67"/>
  <c r="AW226" i="68"/>
  <c r="AW226" i="70"/>
  <c r="G18" i="63"/>
  <c r="G18" i="73"/>
  <c r="G18" i="69"/>
  <c r="G18" i="88"/>
  <c r="G18" i="67"/>
  <c r="G18" i="70"/>
  <c r="G18" i="68"/>
  <c r="G18" i="71"/>
  <c r="G18" i="72"/>
  <c r="G18" i="75"/>
  <c r="AZ205" i="63"/>
  <c r="AY225" i="67"/>
  <c r="AY225" i="71"/>
  <c r="AY225" i="72"/>
  <c r="AY225" i="75"/>
  <c r="AY225" i="70"/>
  <c r="AY225" i="73"/>
  <c r="AY225" i="68"/>
  <c r="AY225" i="69"/>
  <c r="C18" i="68"/>
  <c r="C18" i="63"/>
  <c r="C18" i="72"/>
  <c r="C18" i="88"/>
  <c r="C18" i="71"/>
  <c r="C18" i="73"/>
  <c r="C18" i="67"/>
  <c r="C18" i="70"/>
  <c r="C18" i="69"/>
  <c r="C18" i="75"/>
  <c r="AX204" i="63"/>
  <c r="AW224" i="71"/>
  <c r="AW224" i="73"/>
  <c r="AW224" i="67"/>
  <c r="AW224" i="68"/>
  <c r="AW224" i="72"/>
  <c r="AW224" i="69"/>
  <c r="AW224" i="70"/>
  <c r="AW224" i="75"/>
  <c r="AX204" i="88"/>
  <c r="AW224" i="88"/>
  <c r="AX205" i="88"/>
  <c r="AW225" i="88"/>
  <c r="AX226" i="88" l="1"/>
  <c r="AZ202" i="88"/>
  <c r="AZ222" i="88" s="1"/>
  <c r="AZ201" i="88"/>
  <c r="AZ221" i="88" s="1"/>
  <c r="AZ200" i="88"/>
  <c r="AZ220" i="88" s="1"/>
  <c r="AY206" i="88"/>
  <c r="BB135" i="88"/>
  <c r="BA135" i="88"/>
  <c r="AZ210" i="88"/>
  <c r="AY204" i="63"/>
  <c r="AX224" i="71"/>
  <c r="AX224" i="67"/>
  <c r="AX224" i="72"/>
  <c r="AX224" i="68"/>
  <c r="AX224" i="73"/>
  <c r="AX224" i="75"/>
  <c r="AX224" i="70"/>
  <c r="AX224" i="69"/>
  <c r="AY206" i="63"/>
  <c r="AX226" i="67"/>
  <c r="AX226" i="73"/>
  <c r="AX226" i="75"/>
  <c r="AX226" i="68"/>
  <c r="AX226" i="71"/>
  <c r="AX226" i="72"/>
  <c r="AX226" i="69"/>
  <c r="AX226" i="70"/>
  <c r="BA205" i="63"/>
  <c r="AZ225" i="67"/>
  <c r="AZ225" i="71"/>
  <c r="AZ225" i="75"/>
  <c r="AZ225" i="70"/>
  <c r="AZ225" i="72"/>
  <c r="AZ225" i="73"/>
  <c r="AZ225" i="68"/>
  <c r="AZ225" i="69"/>
  <c r="N29" i="2"/>
  <c r="N28" i="2"/>
  <c r="N26" i="2"/>
  <c r="N31" i="2"/>
  <c r="N33" i="2"/>
  <c r="N30" i="2"/>
  <c r="N25" i="2"/>
  <c r="N32" i="2"/>
  <c r="N34" i="2"/>
  <c r="N27" i="2"/>
  <c r="AB26" i="2"/>
  <c r="AB25" i="2"/>
  <c r="AB28" i="2"/>
  <c r="AB31" i="2"/>
  <c r="AB27" i="2"/>
  <c r="AB30" i="2"/>
  <c r="AB32" i="2"/>
  <c r="AB34" i="2"/>
  <c r="AB29" i="2"/>
  <c r="AB33" i="2"/>
  <c r="AY205" i="88"/>
  <c r="AX225" i="88"/>
  <c r="AY204" i="88"/>
  <c r="AX224" i="88"/>
  <c r="BA202" i="88" l="1"/>
  <c r="BA222" i="88" s="1"/>
  <c r="BA201" i="88"/>
  <c r="BA221" i="88" s="1"/>
  <c r="BA200" i="88"/>
  <c r="BA220" i="88" s="1"/>
  <c r="BB202" i="88"/>
  <c r="BB222" i="88" s="1"/>
  <c r="BB201" i="88"/>
  <c r="BB221" i="88" s="1"/>
  <c r="BB200" i="88"/>
  <c r="BB220" i="88" s="1"/>
  <c r="AY226" i="88"/>
  <c r="AZ206" i="88"/>
  <c r="BA210" i="88"/>
  <c r="BB210" i="88"/>
  <c r="BB205" i="63"/>
  <c r="BA225" i="67"/>
  <c r="BA225" i="71"/>
  <c r="BA225" i="75"/>
  <c r="BA225" i="70"/>
  <c r="BA225" i="72"/>
  <c r="BA225" i="68"/>
  <c r="BA225" i="69"/>
  <c r="BA225" i="73"/>
  <c r="AZ206" i="63"/>
  <c r="AY226" i="71"/>
  <c r="AY226" i="69"/>
  <c r="AY226" i="72"/>
  <c r="AY226" i="67"/>
  <c r="AY226" i="73"/>
  <c r="AY226" i="75"/>
  <c r="AY226" i="68"/>
  <c r="AY226" i="70"/>
  <c r="AZ204" i="63"/>
  <c r="AY224" i="71"/>
  <c r="AY224" i="72"/>
  <c r="AY224" i="73"/>
  <c r="AY224" i="67"/>
  <c r="AY224" i="68"/>
  <c r="AY224" i="69"/>
  <c r="AY224" i="70"/>
  <c r="AY224" i="75"/>
  <c r="AZ204" i="88"/>
  <c r="AY224" i="88"/>
  <c r="AZ205" i="88"/>
  <c r="AY225" i="88"/>
  <c r="BA206" i="88" l="1"/>
  <c r="BB206" i="88" s="1"/>
  <c r="AZ226" i="88"/>
  <c r="BA204" i="63"/>
  <c r="AZ224" i="71"/>
  <c r="AZ224" i="68"/>
  <c r="AZ224" i="72"/>
  <c r="AZ224" i="67"/>
  <c r="AZ224" i="73"/>
  <c r="AZ224" i="69"/>
  <c r="AZ224" i="75"/>
  <c r="AZ224" i="70"/>
  <c r="BA206" i="63"/>
  <c r="AZ226" i="67"/>
  <c r="AZ226" i="72"/>
  <c r="AZ226" i="71"/>
  <c r="AZ226" i="68"/>
  <c r="AZ226" i="75"/>
  <c r="AZ226" i="69"/>
  <c r="AZ226" i="73"/>
  <c r="AZ226" i="70"/>
  <c r="BB225" i="67"/>
  <c r="BB225" i="71"/>
  <c r="BB225" i="72"/>
  <c r="BB225" i="70"/>
  <c r="BB225" i="75"/>
  <c r="BB225" i="73"/>
  <c r="BB225" i="69"/>
  <c r="BB225" i="68"/>
  <c r="BA205" i="88"/>
  <c r="AZ225" i="88"/>
  <c r="BA204" i="88"/>
  <c r="AZ224" i="88"/>
  <c r="BA226" i="88" l="1"/>
  <c r="BB206" i="63"/>
  <c r="BB226" i="88" s="1"/>
  <c r="BA226" i="67"/>
  <c r="BA226" i="71"/>
  <c r="BA226" i="72"/>
  <c r="BA226" i="68"/>
  <c r="BA226" i="73"/>
  <c r="BA226" i="75"/>
  <c r="BA226" i="69"/>
  <c r="BA226" i="70"/>
  <c r="BB204" i="63"/>
  <c r="BA224" i="71"/>
  <c r="BA224" i="72"/>
  <c r="BA224" i="67"/>
  <c r="BA224" i="68"/>
  <c r="BA224" i="73"/>
  <c r="BA224" i="70"/>
  <c r="BA224" i="69"/>
  <c r="BA224" i="75"/>
  <c r="BB204" i="88"/>
  <c r="BA224" i="88"/>
  <c r="BB205" i="88"/>
  <c r="BB225" i="88" s="1"/>
  <c r="BA225" i="88"/>
  <c r="BB224" i="88" l="1"/>
  <c r="BB224" i="71"/>
  <c r="BB224" i="67"/>
  <c r="BB224" i="72"/>
  <c r="BB224" i="68"/>
  <c r="BB224" i="73"/>
  <c r="BB224" i="75"/>
  <c r="BB224" i="69"/>
  <c r="BB224" i="70"/>
  <c r="BB226" i="75"/>
  <c r="BB226" i="69"/>
  <c r="BB226" i="71"/>
  <c r="BB226" i="73"/>
  <c r="BB226" i="67"/>
  <c r="BB226" i="72"/>
  <c r="BB226" i="68"/>
  <c r="BB226" i="70"/>
  <c r="L75" i="74"/>
  <c r="L77" i="74" s="1"/>
  <c r="AB75" i="74"/>
  <c r="AB77" i="74" s="1"/>
  <c r="AJ75" i="74"/>
  <c r="AJ77" i="74" s="1"/>
  <c r="AJ134" i="74" s="1"/>
  <c r="AJ135" i="74" s="1"/>
  <c r="T75" i="74"/>
  <c r="T77" i="74"/>
  <c r="F75" i="74"/>
  <c r="F77" i="74" s="1"/>
  <c r="C27" i="74" s="1"/>
  <c r="N75" i="74"/>
  <c r="N77" i="74" s="1"/>
  <c r="V75" i="74"/>
  <c r="V77" i="74" s="1"/>
  <c r="AD75" i="74"/>
  <c r="AD77" i="74"/>
  <c r="AD134" i="74" s="1"/>
  <c r="AD135" i="74" s="1"/>
  <c r="AL75" i="74"/>
  <c r="AL77" i="74" s="1"/>
  <c r="G75" i="74"/>
  <c r="G77" i="74" s="1"/>
  <c r="O75" i="74"/>
  <c r="O77" i="74"/>
  <c r="O134" i="74"/>
  <c r="O135" i="74" s="1"/>
  <c r="W75" i="74"/>
  <c r="W77" i="74"/>
  <c r="AE75" i="74"/>
  <c r="AE77" i="74" s="1"/>
  <c r="AM75" i="74"/>
  <c r="AM77" i="74" s="1"/>
  <c r="AU75" i="74"/>
  <c r="AU77" i="74" s="1"/>
  <c r="H75" i="74"/>
  <c r="H77" i="74"/>
  <c r="H134" i="74"/>
  <c r="H135" i="74" s="1"/>
  <c r="P75" i="74"/>
  <c r="P77" i="74" s="1"/>
  <c r="X75" i="74"/>
  <c r="X77" i="74" s="1"/>
  <c r="AF75" i="74"/>
  <c r="AF77" i="74"/>
  <c r="AF134" i="74" s="1"/>
  <c r="AF135" i="74" s="1"/>
  <c r="AN75" i="74"/>
  <c r="AN77" i="74"/>
  <c r="AV75" i="74"/>
  <c r="AV77" i="74" s="1"/>
  <c r="J75" i="74"/>
  <c r="J77" i="74" s="1"/>
  <c r="R75" i="74"/>
  <c r="R77" i="74" s="1"/>
  <c r="Z75" i="74"/>
  <c r="Z77" i="74" s="1"/>
  <c r="Z134" i="74" s="1"/>
  <c r="Z135" i="74" s="1"/>
  <c r="AH75" i="74"/>
  <c r="AH77" i="74" s="1"/>
  <c r="AP75" i="74"/>
  <c r="AP77" i="74" s="1"/>
  <c r="AX75" i="74"/>
  <c r="AX77" i="74" s="1"/>
  <c r="AX134" i="74" s="1"/>
  <c r="AX135" i="74" s="1"/>
  <c r="I75" i="74"/>
  <c r="I77" i="74" s="1"/>
  <c r="Q75" i="74"/>
  <c r="Q77" i="74" s="1"/>
  <c r="Y75" i="74"/>
  <c r="Y77" i="74" s="1"/>
  <c r="AG75" i="74"/>
  <c r="AG77" i="74" s="1"/>
  <c r="AO75" i="74"/>
  <c r="AO77" i="74" s="1"/>
  <c r="AO134" i="74" s="1"/>
  <c r="AO135" i="74" s="1"/>
  <c r="AW75" i="74"/>
  <c r="AW77" i="74" s="1"/>
  <c r="AR75" i="74"/>
  <c r="AR77" i="74" s="1"/>
  <c r="AZ77" i="74"/>
  <c r="AZ134" i="74" s="1"/>
  <c r="AZ135" i="74" s="1"/>
  <c r="K75" i="74"/>
  <c r="K77" i="74"/>
  <c r="S75" i="74"/>
  <c r="S77" i="74" s="1"/>
  <c r="AA75" i="74"/>
  <c r="AA77" i="74"/>
  <c r="AI75" i="74"/>
  <c r="AI77" i="74" s="1"/>
  <c r="AQ75" i="74"/>
  <c r="AQ77" i="74"/>
  <c r="AQ134" i="74"/>
  <c r="AQ135" i="74" s="1"/>
  <c r="AY75" i="74"/>
  <c r="AY77" i="74" s="1"/>
  <c r="E75" i="74"/>
  <c r="E77" i="74" s="1"/>
  <c r="E192" i="74" s="1"/>
  <c r="M75" i="74"/>
  <c r="M77" i="74" s="1"/>
  <c r="U75" i="74"/>
  <c r="U77" i="74"/>
  <c r="AC75" i="74"/>
  <c r="AC77" i="74" s="1"/>
  <c r="AK75" i="74"/>
  <c r="AK77" i="74"/>
  <c r="AS75" i="74"/>
  <c r="AS77" i="74" s="1"/>
  <c r="BA77" i="74"/>
  <c r="AT75" i="74"/>
  <c r="AT77" i="74" s="1"/>
  <c r="BB77" i="74"/>
  <c r="E202" i="74" l="1"/>
  <c r="E201" i="74"/>
  <c r="E200" i="74"/>
  <c r="BA192" i="74"/>
  <c r="BA212" i="74"/>
  <c r="BA134" i="74"/>
  <c r="BA135" i="74" s="1"/>
  <c r="AP134" i="74"/>
  <c r="AP135" i="74" s="1"/>
  <c r="AP192" i="74"/>
  <c r="AP212" i="74"/>
  <c r="AM134" i="74"/>
  <c r="AM135" i="74" s="1"/>
  <c r="AM192" i="74"/>
  <c r="AM212" i="74"/>
  <c r="G134" i="74"/>
  <c r="G135" i="74" s="1"/>
  <c r="G192" i="74"/>
  <c r="G212" i="74"/>
  <c r="D27" i="74"/>
  <c r="AL192" i="74"/>
  <c r="AL212" i="74"/>
  <c r="AB212" i="74"/>
  <c r="AB192" i="74"/>
  <c r="Y212" i="74"/>
  <c r="Y192" i="74"/>
  <c r="M192" i="74"/>
  <c r="M212" i="74"/>
  <c r="M134" i="74"/>
  <c r="M135" i="74" s="1"/>
  <c r="N212" i="74"/>
  <c r="N192" i="74"/>
  <c r="S212" i="74"/>
  <c r="S192" i="74"/>
  <c r="AC192" i="74"/>
  <c r="AC212" i="74"/>
  <c r="P212" i="74"/>
  <c r="P192" i="74"/>
  <c r="AY192" i="74"/>
  <c r="AY212" i="74"/>
  <c r="AF212" i="74"/>
  <c r="AF192" i="74"/>
  <c r="AU192" i="74"/>
  <c r="AU212" i="74"/>
  <c r="V212" i="74"/>
  <c r="V192" i="74"/>
  <c r="AJ212" i="74"/>
  <c r="AJ192" i="74"/>
  <c r="AS192" i="74"/>
  <c r="AS212" i="74"/>
  <c r="AR134" i="74"/>
  <c r="AR135" i="74" s="1"/>
  <c r="AR212" i="74"/>
  <c r="AR192" i="74"/>
  <c r="W192" i="74"/>
  <c r="W212" i="74"/>
  <c r="AK134" i="74"/>
  <c r="AK135" i="74" s="1"/>
  <c r="AK192" i="74"/>
  <c r="AK212" i="74"/>
  <c r="AH212" i="74"/>
  <c r="AH192" i="74"/>
  <c r="T212" i="74"/>
  <c r="T192" i="74"/>
  <c r="BB192" i="74"/>
  <c r="BB212" i="74"/>
  <c r="I192" i="74"/>
  <c r="I212" i="74"/>
  <c r="K212" i="74"/>
  <c r="K192" i="74"/>
  <c r="Z212" i="74"/>
  <c r="Z192" i="74"/>
  <c r="O212" i="74"/>
  <c r="O192" i="74"/>
  <c r="U212" i="74"/>
  <c r="U192" i="74"/>
  <c r="AX212" i="74"/>
  <c r="AX192" i="74"/>
  <c r="R212" i="74"/>
  <c r="R192" i="74"/>
  <c r="AV192" i="74"/>
  <c r="AV212" i="74"/>
  <c r="F212" i="74"/>
  <c r="F192" i="74"/>
  <c r="E212" i="74"/>
  <c r="Q212" i="74"/>
  <c r="Q192" i="74"/>
  <c r="AZ192" i="74"/>
  <c r="AZ212" i="74"/>
  <c r="AG212" i="74"/>
  <c r="AG192" i="74"/>
  <c r="J192" i="74"/>
  <c r="J212" i="74"/>
  <c r="X134" i="74"/>
  <c r="X135" i="74" s="1"/>
  <c r="X212" i="74"/>
  <c r="X192" i="74"/>
  <c r="AA212" i="74"/>
  <c r="AA192" i="74"/>
  <c r="AN192" i="74"/>
  <c r="AN212" i="74"/>
  <c r="AW212" i="74"/>
  <c r="AW192" i="74"/>
  <c r="H212" i="74"/>
  <c r="H192" i="74"/>
  <c r="AD192" i="74"/>
  <c r="AD212" i="74"/>
  <c r="AT192" i="74"/>
  <c r="AT212" i="74"/>
  <c r="AO212" i="74"/>
  <c r="AO192" i="74"/>
  <c r="AQ212" i="74"/>
  <c r="AQ192" i="74"/>
  <c r="AI192" i="74"/>
  <c r="AI212" i="74"/>
  <c r="AE212" i="74"/>
  <c r="AE192" i="74"/>
  <c r="F134" i="74"/>
  <c r="F135" i="74" s="1"/>
  <c r="L212" i="74"/>
  <c r="L192" i="74"/>
  <c r="L134" i="74"/>
  <c r="L135" i="74" s="1"/>
  <c r="AC134" i="74"/>
  <c r="AC135" i="74" s="1"/>
  <c r="AY134" i="74"/>
  <c r="AY135" i="74" s="1"/>
  <c r="S134" i="74"/>
  <c r="S135" i="74" s="1"/>
  <c r="R134" i="74"/>
  <c r="R135" i="74" s="1"/>
  <c r="AT134" i="74"/>
  <c r="AT135" i="74" s="1"/>
  <c r="AE134" i="74"/>
  <c r="AE135" i="74" s="1"/>
  <c r="AU134" i="74"/>
  <c r="AU135" i="74" s="1"/>
  <c r="AS134" i="74"/>
  <c r="AS135" i="74" s="1"/>
  <c r="P134" i="74"/>
  <c r="P135" i="74" s="1"/>
  <c r="AW134" i="74"/>
  <c r="AW135" i="74" s="1"/>
  <c r="AG134" i="74"/>
  <c r="AG135" i="74" s="1"/>
  <c r="AI134" i="74"/>
  <c r="AI135" i="74" s="1"/>
  <c r="AV134" i="74"/>
  <c r="AV135" i="74" s="1"/>
  <c r="Q134" i="74"/>
  <c r="Q135" i="74" s="1"/>
  <c r="AH134" i="74"/>
  <c r="AH135" i="74" s="1"/>
  <c r="AA134" i="74"/>
  <c r="AA135" i="74" s="1"/>
  <c r="Y134" i="74"/>
  <c r="Y135" i="74" s="1"/>
  <c r="J134" i="74"/>
  <c r="J135" i="74" s="1"/>
  <c r="AL134" i="74"/>
  <c r="AL135" i="74" s="1"/>
  <c r="N134" i="74"/>
  <c r="N135" i="74" s="1"/>
  <c r="G27" i="74"/>
  <c r="T134" i="74"/>
  <c r="T135" i="74" s="1"/>
  <c r="E27" i="74"/>
  <c r="AB134" i="74"/>
  <c r="AB135" i="74" s="1"/>
  <c r="B27" i="74"/>
  <c r="BB134" i="74"/>
  <c r="BB135" i="74" s="1"/>
  <c r="E134" i="74"/>
  <c r="E135" i="74" s="1"/>
  <c r="F27" i="74"/>
  <c r="U134" i="74"/>
  <c r="U135" i="74" s="1"/>
  <c r="K134" i="74"/>
  <c r="K135" i="74" s="1"/>
  <c r="I134" i="74"/>
  <c r="I135" i="74" s="1"/>
  <c r="AN134" i="74"/>
  <c r="AN135" i="74" s="1"/>
  <c r="W134" i="74"/>
  <c r="W135" i="74" s="1"/>
  <c r="V134" i="74"/>
  <c r="V135" i="74" s="1"/>
  <c r="P200" i="74" l="1"/>
  <c r="P201" i="74"/>
  <c r="P221" i="74" s="1"/>
  <c r="P202" i="74"/>
  <c r="P222" i="74" s="1"/>
  <c r="Q202" i="74"/>
  <c r="Q222" i="74" s="1"/>
  <c r="Q201" i="74"/>
  <c r="Q221" i="74" s="1"/>
  <c r="Q200" i="74"/>
  <c r="AR202" i="74"/>
  <c r="AR222" i="74" s="1"/>
  <c r="AR201" i="74"/>
  <c r="AR221" i="74" s="1"/>
  <c r="AR200" i="74"/>
  <c r="AP202" i="74"/>
  <c r="AP222" i="74" s="1"/>
  <c r="AP201" i="74"/>
  <c r="AP221" i="74" s="1"/>
  <c r="AP200" i="74"/>
  <c r="AO202" i="74"/>
  <c r="AO222" i="74" s="1"/>
  <c r="AO200" i="74"/>
  <c r="AO201" i="74"/>
  <c r="AO221" i="74" s="1"/>
  <c r="AW202" i="74"/>
  <c r="AW201" i="74"/>
  <c r="AW200" i="74"/>
  <c r="AX202" i="74"/>
  <c r="AX222" i="74" s="1"/>
  <c r="AX201" i="74"/>
  <c r="AX221" i="74" s="1"/>
  <c r="AX200" i="74"/>
  <c r="K202" i="74"/>
  <c r="K222" i="74" s="1"/>
  <c r="K201" i="74"/>
  <c r="K221" i="74" s="1"/>
  <c r="K200" i="74"/>
  <c r="K220" i="74" s="1"/>
  <c r="AH202" i="74"/>
  <c r="AH222" i="74" s="1"/>
  <c r="AH201" i="74"/>
  <c r="AH221" i="74" s="1"/>
  <c r="AH200" i="74"/>
  <c r="M201" i="74"/>
  <c r="M221" i="74" s="1"/>
  <c r="M202" i="74"/>
  <c r="M222" i="74" s="1"/>
  <c r="M200" i="74"/>
  <c r="AQ202" i="74"/>
  <c r="AQ222" i="74" s="1"/>
  <c r="AQ200" i="74"/>
  <c r="AQ220" i="74" s="1"/>
  <c r="AQ201" i="74"/>
  <c r="AQ221" i="74" s="1"/>
  <c r="Z202" i="74"/>
  <c r="Z222" i="74" s="1"/>
  <c r="Z200" i="74"/>
  <c r="Z201" i="74"/>
  <c r="Z221" i="74" s="1"/>
  <c r="AU200" i="74"/>
  <c r="AU201" i="74"/>
  <c r="AU221" i="74" s="1"/>
  <c r="AU202" i="74"/>
  <c r="AU222" i="74" s="1"/>
  <c r="AC201" i="74"/>
  <c r="AC200" i="74"/>
  <c r="AC202" i="74"/>
  <c r="Y202" i="74"/>
  <c r="Y222" i="74" s="1"/>
  <c r="Y201" i="74"/>
  <c r="Y221" i="74" s="1"/>
  <c r="Y200" i="74"/>
  <c r="G200" i="74"/>
  <c r="G201" i="74"/>
  <c r="G221" i="74" s="1"/>
  <c r="G202" i="74"/>
  <c r="G222" i="74" s="1"/>
  <c r="H200" i="74"/>
  <c r="H202" i="74"/>
  <c r="H222" i="74" s="1"/>
  <c r="H201" i="74"/>
  <c r="H221" i="74" s="1"/>
  <c r="T202" i="74"/>
  <c r="T222" i="74" s="1"/>
  <c r="T201" i="74"/>
  <c r="T221" i="74" s="1"/>
  <c r="T200" i="74"/>
  <c r="AE200" i="74"/>
  <c r="AE220" i="74" s="1"/>
  <c r="AE202" i="74"/>
  <c r="AE222" i="74" s="1"/>
  <c r="AE201" i="74"/>
  <c r="AE221" i="74" s="1"/>
  <c r="J202" i="74"/>
  <c r="J222" i="74" s="1"/>
  <c r="J201" i="74"/>
  <c r="J221" i="74" s="1"/>
  <c r="J200" i="74"/>
  <c r="J220" i="74" s="1"/>
  <c r="F201" i="74"/>
  <c r="F202" i="74"/>
  <c r="F200" i="74"/>
  <c r="F220" i="74" s="1"/>
  <c r="U201" i="74"/>
  <c r="U221" i="74" s="1"/>
  <c r="U200" i="74"/>
  <c r="U202" i="74"/>
  <c r="U222" i="74" s="1"/>
  <c r="AF200" i="74"/>
  <c r="AF201" i="74"/>
  <c r="AF221" i="74" s="1"/>
  <c r="AF202" i="74"/>
  <c r="AF222" i="74" s="1"/>
  <c r="S202" i="74"/>
  <c r="S201" i="74"/>
  <c r="S200" i="74"/>
  <c r="S220" i="74" s="1"/>
  <c r="V201" i="74"/>
  <c r="V221" i="74" s="1"/>
  <c r="V200" i="74"/>
  <c r="V202" i="74"/>
  <c r="V222" i="74" s="1"/>
  <c r="AT201" i="74"/>
  <c r="AT221" i="74" s="1"/>
  <c r="AT200" i="74"/>
  <c r="AT202" i="74"/>
  <c r="AT222" i="74" s="1"/>
  <c r="AN200" i="74"/>
  <c r="AN201" i="74"/>
  <c r="AN221" i="74" s="1"/>
  <c r="AN202" i="74"/>
  <c r="AN222" i="74" s="1"/>
  <c r="AG202" i="74"/>
  <c r="AG222" i="74" s="1"/>
  <c r="AG201" i="74"/>
  <c r="AG221" i="74" s="1"/>
  <c r="AG200" i="74"/>
  <c r="AG220" i="74" s="1"/>
  <c r="I202" i="74"/>
  <c r="I222" i="74" s="1"/>
  <c r="I200" i="74"/>
  <c r="I201" i="74"/>
  <c r="I221" i="74" s="1"/>
  <c r="AK201" i="74"/>
  <c r="AK221" i="74" s="1"/>
  <c r="AK200" i="74"/>
  <c r="AK202" i="74"/>
  <c r="AK222" i="74" s="1"/>
  <c r="AS201" i="74"/>
  <c r="AS221" i="74" s="1"/>
  <c r="AS200" i="74"/>
  <c r="AS202" i="74"/>
  <c r="AS222" i="74" s="1"/>
  <c r="AB202" i="74"/>
  <c r="AB222" i="74" s="1"/>
  <c r="AB201" i="74"/>
  <c r="AB221" i="74" s="1"/>
  <c r="AB200" i="74"/>
  <c r="AB220" i="74" s="1"/>
  <c r="X200" i="74"/>
  <c r="X201" i="74"/>
  <c r="X202" i="74"/>
  <c r="R202" i="74"/>
  <c r="R222" i="74" s="1"/>
  <c r="R201" i="74"/>
  <c r="R221" i="74" s="1"/>
  <c r="R200" i="74"/>
  <c r="L202" i="74"/>
  <c r="L222" i="74" s="1"/>
  <c r="L201" i="74"/>
  <c r="L221" i="74" s="1"/>
  <c r="L200" i="74"/>
  <c r="L220" i="74" s="1"/>
  <c r="AA202" i="74"/>
  <c r="AA222" i="74" s="1"/>
  <c r="AA201" i="74"/>
  <c r="AA221" i="74" s="1"/>
  <c r="AA200" i="74"/>
  <c r="AA220" i="74" s="1"/>
  <c r="O200" i="74"/>
  <c r="O202" i="74"/>
  <c r="O222" i="74" s="1"/>
  <c r="O201" i="74"/>
  <c r="O221" i="74" s="1"/>
  <c r="AJ202" i="74"/>
  <c r="AJ222" i="74" s="1"/>
  <c r="AJ201" i="74"/>
  <c r="AJ221" i="74" s="1"/>
  <c r="AJ200" i="74"/>
  <c r="N201" i="74"/>
  <c r="N202" i="74"/>
  <c r="N200" i="74"/>
  <c r="N220" i="74" s="1"/>
  <c r="AM200" i="74"/>
  <c r="AM202" i="74"/>
  <c r="AM201" i="74"/>
  <c r="W200" i="74"/>
  <c r="W202" i="74"/>
  <c r="W222" i="74" s="1"/>
  <c r="W201" i="74"/>
  <c r="W221" i="74" s="1"/>
  <c r="AI202" i="74"/>
  <c r="AI222" i="74" s="1"/>
  <c r="AI201" i="74"/>
  <c r="AI221" i="74" s="1"/>
  <c r="AI200" i="74"/>
  <c r="AD201" i="74"/>
  <c r="AD221" i="74" s="1"/>
  <c r="AD202" i="74"/>
  <c r="AD222" i="74" s="1"/>
  <c r="AD200" i="74"/>
  <c r="AD220" i="74" s="1"/>
  <c r="AV200" i="74"/>
  <c r="AV202" i="74"/>
  <c r="AV222" i="74" s="1"/>
  <c r="AV201" i="74"/>
  <c r="AV221" i="74" s="1"/>
  <c r="AY202" i="74"/>
  <c r="AY222" i="74" s="1"/>
  <c r="AY201" i="74"/>
  <c r="AY221" i="74" s="1"/>
  <c r="AY200" i="74"/>
  <c r="AY220" i="74" s="1"/>
  <c r="E205" i="74"/>
  <c r="E225" i="74" s="1"/>
  <c r="E221" i="74"/>
  <c r="AL201" i="74"/>
  <c r="AL221" i="74" s="1"/>
  <c r="AL200" i="74"/>
  <c r="AL220" i="74" s="1"/>
  <c r="AL202" i="74"/>
  <c r="AL222" i="74" s="1"/>
  <c r="E206" i="74"/>
  <c r="E226" i="74" s="1"/>
  <c r="E222" i="74"/>
  <c r="BB201" i="74"/>
  <c r="BB221" i="74" s="1"/>
  <c r="BB202" i="74"/>
  <c r="BB222" i="74" s="1"/>
  <c r="BB200" i="74"/>
  <c r="AZ202" i="74"/>
  <c r="AZ201" i="74"/>
  <c r="AZ200" i="74"/>
  <c r="AZ220" i="74" s="1"/>
  <c r="BA201" i="74"/>
  <c r="BA221" i="74" s="1"/>
  <c r="BA202" i="74"/>
  <c r="BA222" i="74" s="1"/>
  <c r="BA200" i="74"/>
  <c r="BA220" i="74" s="1"/>
  <c r="AM220" i="74"/>
  <c r="P220" i="74"/>
  <c r="AW220" i="74"/>
  <c r="AR220" i="74"/>
  <c r="AP220" i="74"/>
  <c r="O220" i="74"/>
  <c r="Z220" i="74"/>
  <c r="AH220" i="74"/>
  <c r="M220" i="74"/>
  <c r="AJ220" i="74"/>
  <c r="AV220" i="74"/>
  <c r="W220" i="74"/>
  <c r="AO220" i="74"/>
  <c r="AX220" i="74"/>
  <c r="AU220" i="74"/>
  <c r="AC220" i="74"/>
  <c r="Y220" i="74"/>
  <c r="G220" i="74"/>
  <c r="AI220" i="74"/>
  <c r="H220" i="74"/>
  <c r="BB220" i="74"/>
  <c r="Q220" i="74"/>
  <c r="T220" i="74"/>
  <c r="E204" i="74"/>
  <c r="E224" i="74" s="1"/>
  <c r="E220" i="74"/>
  <c r="AT220" i="74"/>
  <c r="AN220" i="74"/>
  <c r="U220" i="74"/>
  <c r="AF220" i="74"/>
  <c r="X220" i="74"/>
  <c r="R220" i="74"/>
  <c r="V220" i="74"/>
  <c r="I220" i="74"/>
  <c r="AK220" i="74"/>
  <c r="AS220" i="74"/>
  <c r="AM222" i="74" l="1"/>
  <c r="S221" i="74"/>
  <c r="AW222" i="74"/>
  <c r="S222" i="74"/>
  <c r="F222" i="74"/>
  <c r="F206" i="74"/>
  <c r="F221" i="74"/>
  <c r="F205" i="74"/>
  <c r="N222" i="74"/>
  <c r="N221" i="74"/>
  <c r="X222" i="74"/>
  <c r="X221" i="74"/>
  <c r="AC222" i="74"/>
  <c r="AM221" i="74"/>
  <c r="AC221" i="74"/>
  <c r="AW221" i="74"/>
  <c r="AZ222" i="74"/>
  <c r="AZ221" i="74"/>
  <c r="F204" i="74"/>
  <c r="G205" i="74" l="1"/>
  <c r="F225" i="74"/>
  <c r="G206" i="74"/>
  <c r="F226" i="74"/>
  <c r="F224" i="74"/>
  <c r="G204" i="74"/>
  <c r="H206" i="74" l="1"/>
  <c r="G226" i="74"/>
  <c r="H205" i="74"/>
  <c r="G225" i="74"/>
  <c r="G224" i="74"/>
  <c r="H204" i="74"/>
  <c r="I205" i="74" l="1"/>
  <c r="H225" i="74"/>
  <c r="I206" i="74"/>
  <c r="H226" i="74"/>
  <c r="H224" i="74"/>
  <c r="I204" i="74"/>
  <c r="J206" i="74" l="1"/>
  <c r="I226" i="74"/>
  <c r="J205" i="74"/>
  <c r="I225" i="74"/>
  <c r="I224" i="74"/>
  <c r="J204" i="74"/>
  <c r="K205" i="74" l="1"/>
  <c r="J225" i="74"/>
  <c r="K206" i="74"/>
  <c r="J226" i="74"/>
  <c r="J224" i="74"/>
  <c r="K204" i="74"/>
  <c r="L206" i="74" l="1"/>
  <c r="K226" i="74"/>
  <c r="L205" i="74"/>
  <c r="K225" i="74"/>
  <c r="K224" i="74"/>
  <c r="L204" i="74"/>
  <c r="M205" i="74" l="1"/>
  <c r="L225" i="74"/>
  <c r="M206" i="74"/>
  <c r="L226" i="74"/>
  <c r="L224" i="74"/>
  <c r="M204" i="74"/>
  <c r="B13" i="74" s="1"/>
  <c r="F13" i="74" l="1"/>
  <c r="G13" i="74" s="1"/>
  <c r="M226" i="74"/>
  <c r="N206" i="74"/>
  <c r="D13" i="74"/>
  <c r="E13" i="74" s="1"/>
  <c r="M225" i="74"/>
  <c r="N205" i="74"/>
  <c r="C13" i="74"/>
  <c r="M224" i="74"/>
  <c r="N204" i="74"/>
  <c r="O205" i="74" l="1"/>
  <c r="N225" i="74"/>
  <c r="O206" i="74"/>
  <c r="N226" i="74"/>
  <c r="N224" i="74"/>
  <c r="O204" i="74"/>
  <c r="P206" i="74" l="1"/>
  <c r="O226" i="74"/>
  <c r="P205" i="74"/>
  <c r="O225" i="74"/>
  <c r="O224" i="74"/>
  <c r="P204" i="74"/>
  <c r="Q205" i="74" l="1"/>
  <c r="P225" i="74"/>
  <c r="Q206" i="74"/>
  <c r="P226" i="74"/>
  <c r="P224" i="74"/>
  <c r="Q204" i="74"/>
  <c r="R206" i="74" l="1"/>
  <c r="Q226" i="74"/>
  <c r="R205" i="74"/>
  <c r="Q225" i="74"/>
  <c r="Q224" i="74"/>
  <c r="R204" i="74"/>
  <c r="B14" i="74" s="1"/>
  <c r="D14" i="74" l="1"/>
  <c r="E14" i="74" s="1"/>
  <c r="R225" i="74"/>
  <c r="S205" i="74"/>
  <c r="F14" i="74"/>
  <c r="G14" i="74" s="1"/>
  <c r="R226" i="74"/>
  <c r="S206" i="74"/>
  <c r="C14" i="74"/>
  <c r="R224" i="74"/>
  <c r="S204" i="74"/>
  <c r="T206" i="74" l="1"/>
  <c r="S226" i="74"/>
  <c r="T205" i="74"/>
  <c r="S225" i="74"/>
  <c r="S224" i="74"/>
  <c r="T204" i="74"/>
  <c r="U205" i="74" l="1"/>
  <c r="T225" i="74"/>
  <c r="U206" i="74"/>
  <c r="T226" i="74"/>
  <c r="T224" i="74"/>
  <c r="U204" i="74"/>
  <c r="V206" i="74" l="1"/>
  <c r="U226" i="74"/>
  <c r="V205" i="74"/>
  <c r="U225" i="74"/>
  <c r="U224" i="74"/>
  <c r="V204" i="74"/>
  <c r="W205" i="74" l="1"/>
  <c r="V225" i="74"/>
  <c r="W206" i="74"/>
  <c r="V226" i="74"/>
  <c r="V224" i="74"/>
  <c r="W204" i="74"/>
  <c r="B15" i="74" s="1"/>
  <c r="F15" i="74" l="1"/>
  <c r="G15" i="74" s="1"/>
  <c r="W226" i="74"/>
  <c r="X206" i="74"/>
  <c r="D15" i="74"/>
  <c r="E15" i="74" s="1"/>
  <c r="W225" i="74"/>
  <c r="X205" i="74"/>
  <c r="C15" i="74"/>
  <c r="W224" i="74"/>
  <c r="X204" i="74"/>
  <c r="Y205" i="74" l="1"/>
  <c r="X225" i="74"/>
  <c r="Y206" i="74"/>
  <c r="X226" i="74"/>
  <c r="X224" i="74"/>
  <c r="Y204" i="74"/>
  <c r="Z206" i="74" l="1"/>
  <c r="Y226" i="74"/>
  <c r="Z205" i="74"/>
  <c r="Y225" i="74"/>
  <c r="Y224" i="74"/>
  <c r="Z204" i="74"/>
  <c r="AA205" i="74" l="1"/>
  <c r="Z225" i="74"/>
  <c r="AA206" i="74"/>
  <c r="Z226" i="74"/>
  <c r="Z224" i="74"/>
  <c r="AA204" i="74"/>
  <c r="AB206" i="74" l="1"/>
  <c r="AA226" i="74"/>
  <c r="AB205" i="74"/>
  <c r="AA225" i="74"/>
  <c r="AA224" i="74"/>
  <c r="AB204" i="74"/>
  <c r="B16" i="74" s="1"/>
  <c r="D16" i="74" l="1"/>
  <c r="E16" i="74" s="1"/>
  <c r="AB225" i="74"/>
  <c r="AC205" i="74"/>
  <c r="F16" i="74"/>
  <c r="G16" i="74" s="1"/>
  <c r="AB226" i="74"/>
  <c r="AC206" i="74"/>
  <c r="C16" i="74"/>
  <c r="AB224" i="74"/>
  <c r="AC204" i="74"/>
  <c r="AD205" i="74" l="1"/>
  <c r="AC225" i="74"/>
  <c r="AD206" i="74"/>
  <c r="AC226" i="74"/>
  <c r="AC224" i="74"/>
  <c r="AD204" i="74"/>
  <c r="AE206" i="74" l="1"/>
  <c r="AD226" i="74"/>
  <c r="AE205" i="74"/>
  <c r="AD225" i="74"/>
  <c r="AD224" i="74"/>
  <c r="AE204" i="74"/>
  <c r="AF205" i="74" l="1"/>
  <c r="AE225" i="74"/>
  <c r="AF206" i="74"/>
  <c r="AE226" i="74"/>
  <c r="AE224" i="74"/>
  <c r="AF204" i="74"/>
  <c r="AG206" i="74" l="1"/>
  <c r="AF226" i="74"/>
  <c r="AG205" i="74"/>
  <c r="AF225" i="74"/>
  <c r="AF224" i="74"/>
  <c r="AG204" i="74"/>
  <c r="AH205" i="74" l="1"/>
  <c r="AG225" i="74"/>
  <c r="AH206" i="74"/>
  <c r="AG226" i="74"/>
  <c r="AG224" i="74"/>
  <c r="AH204" i="74"/>
  <c r="AI206" i="74" l="1"/>
  <c r="AH226" i="74"/>
  <c r="AI205" i="74"/>
  <c r="AH225" i="74"/>
  <c r="AH224" i="74"/>
  <c r="AI204" i="74"/>
  <c r="AJ205" i="74" l="1"/>
  <c r="AI225" i="74"/>
  <c r="AJ206" i="74"/>
  <c r="AI226" i="74"/>
  <c r="AI224" i="74"/>
  <c r="AJ204" i="74"/>
  <c r="AK206" i="74" l="1"/>
  <c r="AJ226" i="74"/>
  <c r="AK205" i="74"/>
  <c r="AJ225" i="74"/>
  <c r="AJ224" i="74"/>
  <c r="AK204" i="74"/>
  <c r="AL205" i="74" l="1"/>
  <c r="AK225" i="74"/>
  <c r="AL206" i="74"/>
  <c r="AK226" i="74"/>
  <c r="AK224" i="74"/>
  <c r="AL204" i="74"/>
  <c r="B17" i="74" s="1"/>
  <c r="F17" i="74" l="1"/>
  <c r="G17" i="74" s="1"/>
  <c r="AL226" i="74"/>
  <c r="AM206" i="74"/>
  <c r="D17" i="74"/>
  <c r="E17" i="74" s="1"/>
  <c r="AL225" i="74"/>
  <c r="AM205" i="74"/>
  <c r="C17" i="74"/>
  <c r="AL224" i="74"/>
  <c r="AM204" i="74"/>
  <c r="AN206" i="74" l="1"/>
  <c r="AM226" i="74"/>
  <c r="AN205" i="74"/>
  <c r="AM225" i="74"/>
  <c r="AM224" i="74"/>
  <c r="AN204" i="74"/>
  <c r="AO205" i="74" l="1"/>
  <c r="AN225" i="74"/>
  <c r="AO206" i="74"/>
  <c r="AN226" i="74"/>
  <c r="AN224" i="74"/>
  <c r="AO204" i="74"/>
  <c r="AP206" i="74" l="1"/>
  <c r="AO226" i="74"/>
  <c r="AP205" i="74"/>
  <c r="AO225" i="74"/>
  <c r="AO224" i="74"/>
  <c r="AP204" i="74"/>
  <c r="AQ205" i="74" l="1"/>
  <c r="AP225" i="74"/>
  <c r="AQ206" i="74"/>
  <c r="AP226" i="74"/>
  <c r="AP224" i="74"/>
  <c r="AQ204" i="74"/>
  <c r="AR206" i="74" l="1"/>
  <c r="AQ226" i="74"/>
  <c r="AR205" i="74"/>
  <c r="AQ225" i="74"/>
  <c r="AQ224" i="74"/>
  <c r="AR204" i="74"/>
  <c r="AS205" i="74" l="1"/>
  <c r="AR225" i="74"/>
  <c r="AS206" i="74"/>
  <c r="AR226" i="74"/>
  <c r="AR224" i="74"/>
  <c r="AS204" i="74"/>
  <c r="AT206" i="74" l="1"/>
  <c r="AS226" i="74"/>
  <c r="AT205" i="74"/>
  <c r="AS225" i="74"/>
  <c r="AS224" i="74"/>
  <c r="AT204" i="74"/>
  <c r="AU205" i="74" l="1"/>
  <c r="AT225" i="74"/>
  <c r="AU206" i="74"/>
  <c r="AT226" i="74"/>
  <c r="AT224" i="74"/>
  <c r="AU204" i="74"/>
  <c r="AV206" i="74" l="1"/>
  <c r="AU226" i="74"/>
  <c r="AV205" i="74"/>
  <c r="AU225" i="74"/>
  <c r="AU224" i="74"/>
  <c r="AV204" i="74"/>
  <c r="B18" i="74" s="1"/>
  <c r="D18" i="74" l="1"/>
  <c r="E18" i="74" s="1"/>
  <c r="AV225" i="74"/>
  <c r="AW205" i="74"/>
  <c r="F18" i="74"/>
  <c r="G18" i="74" s="1"/>
  <c r="AV226" i="74"/>
  <c r="AW206" i="74"/>
  <c r="C18" i="74"/>
  <c r="AV224" i="74"/>
  <c r="AW204" i="74"/>
  <c r="AX206" i="74" l="1"/>
  <c r="AW226" i="74"/>
  <c r="AX205" i="74"/>
  <c r="AW225" i="74"/>
  <c r="AW224" i="74"/>
  <c r="AX204" i="74"/>
  <c r="AY205" i="74" l="1"/>
  <c r="AX225" i="74"/>
  <c r="AY206" i="74"/>
  <c r="AX226" i="74"/>
  <c r="AX224" i="74"/>
  <c r="AY204" i="74"/>
  <c r="AY226" i="74" l="1"/>
  <c r="AZ206" i="74"/>
  <c r="AY225" i="74"/>
  <c r="AZ205" i="74"/>
  <c r="AY224" i="74"/>
  <c r="AZ204" i="74"/>
  <c r="BA205" i="74" l="1"/>
  <c r="AZ225" i="74"/>
  <c r="BA206" i="74"/>
  <c r="AZ226" i="74"/>
  <c r="AZ224" i="74"/>
  <c r="BA204" i="74"/>
  <c r="BB206" i="74" l="1"/>
  <c r="BB226" i="74" s="1"/>
  <c r="BA226" i="74"/>
  <c r="BB205" i="74"/>
  <c r="BB225" i="74" s="1"/>
  <c r="BA225" i="74"/>
  <c r="BA224" i="74"/>
  <c r="BB204" i="74"/>
  <c r="BB224" i="7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0000000-0006-0000-0C00-000001000000}">
      <text>
        <r>
          <rPr>
            <b/>
            <sz val="9"/>
            <color indexed="81"/>
            <rFont val="Tahoma"/>
            <family val="2"/>
          </rPr>
          <t>Ofgem:</t>
        </r>
        <r>
          <rPr>
            <sz val="9"/>
            <color indexed="81"/>
            <rFont val="Tahoma"/>
            <family val="2"/>
          </rPr>
          <t xml:space="preserve">
Enter as year (eg 2027)
</t>
        </r>
      </text>
    </comment>
    <comment ref="C158" authorId="1" shapeId="0" xr:uid="{A711075D-BB83-487F-9149-68F54728F31A}">
      <text>
        <r>
          <rPr>
            <b/>
            <sz val="9"/>
            <color indexed="81"/>
            <rFont val="Tahoma"/>
            <family val="2"/>
          </rPr>
          <t>Duncan Innes:GT/GD</t>
        </r>
      </text>
    </comment>
    <comment ref="C161" authorId="1" shapeId="0" xr:uid="{87E845FB-C088-4677-8CA2-198BB7561556}">
      <text>
        <r>
          <rPr>
            <b/>
            <sz val="9"/>
            <color indexed="81"/>
            <rFont val="Tahoma"/>
            <family val="2"/>
          </rPr>
          <t>Duncan Innes:</t>
        </r>
        <r>
          <rPr>
            <sz val="9"/>
            <color indexed="81"/>
            <rFont val="Tahoma"/>
            <family val="2"/>
          </rPr>
          <t xml:space="preserve">
All sectors</t>
        </r>
      </text>
    </comment>
    <comment ref="C162" authorId="1" shapeId="0" xr:uid="{8B1FF8E4-4988-43B4-AC7E-1D54EEAE4745}">
      <text>
        <r>
          <rPr>
            <b/>
            <sz val="9"/>
            <color indexed="81"/>
            <rFont val="Tahoma"/>
            <family val="2"/>
          </rPr>
          <t>Duncan Innes:</t>
        </r>
        <r>
          <rPr>
            <sz val="9"/>
            <color indexed="81"/>
            <rFont val="Tahoma"/>
            <family val="2"/>
          </rPr>
          <t xml:space="preserve">
All sectors</t>
        </r>
      </text>
    </comment>
    <comment ref="B209" authorId="0" shapeId="0" xr:uid="{9407A467-1CDF-434A-A992-30A9A9FB22B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67D0615-FA31-4002-ACED-381DE05FC567}">
      <text>
        <r>
          <rPr>
            <b/>
            <sz val="9"/>
            <color indexed="81"/>
            <rFont val="Tahoma"/>
            <family val="2"/>
          </rPr>
          <t>Ofgem:</t>
        </r>
        <r>
          <rPr>
            <sz val="9"/>
            <color indexed="81"/>
            <rFont val="Tahoma"/>
            <family val="2"/>
          </rPr>
          <t xml:space="preserve">
Enter as year (eg 2027)
</t>
        </r>
      </text>
    </comment>
    <comment ref="C158" authorId="1" shapeId="0" xr:uid="{16E95D20-DBBA-4781-AF2D-6BEE6CB7D5B1}">
      <text>
        <r>
          <rPr>
            <b/>
            <sz val="9"/>
            <color indexed="81"/>
            <rFont val="Tahoma"/>
            <family val="2"/>
          </rPr>
          <t>Duncan Innes:GT/GD</t>
        </r>
      </text>
    </comment>
    <comment ref="C161" authorId="1" shapeId="0" xr:uid="{5F818CF5-D8D5-462D-BC00-F1E1D4436198}">
      <text>
        <r>
          <rPr>
            <b/>
            <sz val="9"/>
            <color indexed="81"/>
            <rFont val="Tahoma"/>
            <family val="2"/>
          </rPr>
          <t>Duncan Innes:</t>
        </r>
        <r>
          <rPr>
            <sz val="9"/>
            <color indexed="81"/>
            <rFont val="Tahoma"/>
            <family val="2"/>
          </rPr>
          <t xml:space="preserve">
All sectors</t>
        </r>
      </text>
    </comment>
    <comment ref="C162" authorId="1" shapeId="0" xr:uid="{4C264993-C20D-4726-82E6-8D0AFD86B6C3}">
      <text>
        <r>
          <rPr>
            <b/>
            <sz val="9"/>
            <color indexed="81"/>
            <rFont val="Tahoma"/>
            <family val="2"/>
          </rPr>
          <t>Duncan Innes:</t>
        </r>
        <r>
          <rPr>
            <sz val="9"/>
            <color indexed="81"/>
            <rFont val="Tahoma"/>
            <family val="2"/>
          </rPr>
          <t xml:space="preserve">
All sectors</t>
        </r>
      </text>
    </comment>
    <comment ref="B229" authorId="0" shapeId="0" xr:uid="{E1125252-2BA8-4CE8-BF85-C3BD298A2128}">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27EE6888-C43A-4CA5-A23A-091873D8D7A7}">
      <text>
        <r>
          <rPr>
            <b/>
            <sz val="9"/>
            <color indexed="81"/>
            <rFont val="Tahoma"/>
            <family val="2"/>
          </rPr>
          <t>Ofgem:</t>
        </r>
        <r>
          <rPr>
            <sz val="9"/>
            <color indexed="81"/>
            <rFont val="Tahoma"/>
            <family val="2"/>
          </rPr>
          <t xml:space="preserve">
Enter as year (eg 2027)
</t>
        </r>
      </text>
    </comment>
    <comment ref="C158" authorId="1" shapeId="0" xr:uid="{DF0FA28E-E109-462E-90E9-CF4D1A83F8E3}">
      <text>
        <r>
          <rPr>
            <b/>
            <sz val="9"/>
            <color indexed="81"/>
            <rFont val="Tahoma"/>
            <family val="2"/>
          </rPr>
          <t>Duncan Innes:GT/GD</t>
        </r>
      </text>
    </comment>
    <comment ref="C161" authorId="1" shapeId="0" xr:uid="{81BAD9A3-AAAC-4784-831D-0A497ACC5F3D}">
      <text>
        <r>
          <rPr>
            <b/>
            <sz val="9"/>
            <color indexed="81"/>
            <rFont val="Tahoma"/>
            <family val="2"/>
          </rPr>
          <t>Duncan Innes:</t>
        </r>
        <r>
          <rPr>
            <sz val="9"/>
            <color indexed="81"/>
            <rFont val="Tahoma"/>
            <family val="2"/>
          </rPr>
          <t xml:space="preserve">
All sectors</t>
        </r>
      </text>
    </comment>
    <comment ref="C162" authorId="1" shapeId="0" xr:uid="{BB13BF83-D2B7-43A0-A069-5766D5CA0390}">
      <text>
        <r>
          <rPr>
            <b/>
            <sz val="9"/>
            <color indexed="81"/>
            <rFont val="Tahoma"/>
            <family val="2"/>
          </rPr>
          <t>Duncan Innes:</t>
        </r>
        <r>
          <rPr>
            <sz val="9"/>
            <color indexed="81"/>
            <rFont val="Tahoma"/>
            <family val="2"/>
          </rPr>
          <t xml:space="preserve">
All sectors</t>
        </r>
      </text>
    </comment>
    <comment ref="B229" authorId="0" shapeId="0" xr:uid="{39C5B56E-4EC4-4B80-9A9C-31859CF0228A}">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AF657643-E38A-4C23-B392-323F543768F8}">
      <text>
        <r>
          <rPr>
            <b/>
            <sz val="9"/>
            <color indexed="81"/>
            <rFont val="Tahoma"/>
            <family val="2"/>
          </rPr>
          <t>Ofgem:</t>
        </r>
        <r>
          <rPr>
            <sz val="9"/>
            <color indexed="81"/>
            <rFont val="Tahoma"/>
            <family val="2"/>
          </rPr>
          <t xml:space="preserve">
Enter as year (eg 2027)
</t>
        </r>
      </text>
    </comment>
    <comment ref="C158" authorId="1" shapeId="0" xr:uid="{02710AAF-09F4-455F-817C-FE7FB9BDD441}">
      <text>
        <r>
          <rPr>
            <b/>
            <sz val="9"/>
            <color indexed="81"/>
            <rFont val="Tahoma"/>
            <family val="2"/>
          </rPr>
          <t>Duncan Innes:GT/GD</t>
        </r>
      </text>
    </comment>
    <comment ref="C161" authorId="1" shapeId="0" xr:uid="{CB972240-B9D6-4B0F-9B31-59D97C1D08C3}">
      <text>
        <r>
          <rPr>
            <b/>
            <sz val="9"/>
            <color indexed="81"/>
            <rFont val="Tahoma"/>
            <family val="2"/>
          </rPr>
          <t>Duncan Innes:</t>
        </r>
        <r>
          <rPr>
            <sz val="9"/>
            <color indexed="81"/>
            <rFont val="Tahoma"/>
            <family val="2"/>
          </rPr>
          <t xml:space="preserve">
All sectors</t>
        </r>
      </text>
    </comment>
    <comment ref="C162" authorId="1" shapeId="0" xr:uid="{CFE0CA30-918A-48F1-B93C-FD63B0E9F87B}">
      <text>
        <r>
          <rPr>
            <b/>
            <sz val="9"/>
            <color indexed="81"/>
            <rFont val="Tahoma"/>
            <family val="2"/>
          </rPr>
          <t>Duncan Innes:</t>
        </r>
        <r>
          <rPr>
            <sz val="9"/>
            <color indexed="81"/>
            <rFont val="Tahoma"/>
            <family val="2"/>
          </rPr>
          <t xml:space="preserve">
All sectors</t>
        </r>
      </text>
    </comment>
    <comment ref="B229" authorId="0" shapeId="0" xr:uid="{65D72BD5-1BFC-475E-A656-16F49160D49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81205443-588A-4CE6-9515-10F9A32918B1}">
      <text>
        <r>
          <rPr>
            <b/>
            <sz val="9"/>
            <color indexed="81"/>
            <rFont val="Tahoma"/>
            <family val="2"/>
          </rPr>
          <t>Ofgem:</t>
        </r>
        <r>
          <rPr>
            <sz val="9"/>
            <color indexed="81"/>
            <rFont val="Tahoma"/>
            <family val="2"/>
          </rPr>
          <t xml:space="preserve">
Enter as year (eg 2027)
</t>
        </r>
      </text>
    </comment>
    <comment ref="C158" authorId="1" shapeId="0" xr:uid="{824C2138-C15B-460B-AF3C-D536DCD4DECD}">
      <text>
        <r>
          <rPr>
            <b/>
            <sz val="9"/>
            <color indexed="81"/>
            <rFont val="Tahoma"/>
            <family val="2"/>
          </rPr>
          <t>Duncan Innes:GT/GD</t>
        </r>
      </text>
    </comment>
    <comment ref="C161" authorId="1" shapeId="0" xr:uid="{F08C223E-5B99-4807-9920-4B54C8464499}">
      <text>
        <r>
          <rPr>
            <b/>
            <sz val="9"/>
            <color indexed="81"/>
            <rFont val="Tahoma"/>
            <family val="2"/>
          </rPr>
          <t>Duncan Innes:</t>
        </r>
        <r>
          <rPr>
            <sz val="9"/>
            <color indexed="81"/>
            <rFont val="Tahoma"/>
            <family val="2"/>
          </rPr>
          <t xml:space="preserve">
All sectors</t>
        </r>
      </text>
    </comment>
    <comment ref="C162" authorId="1" shapeId="0" xr:uid="{A00FFA34-83BA-4D64-9105-FCF131B95DEC}">
      <text>
        <r>
          <rPr>
            <b/>
            <sz val="9"/>
            <color indexed="81"/>
            <rFont val="Tahoma"/>
            <family val="2"/>
          </rPr>
          <t>Duncan Innes:</t>
        </r>
        <r>
          <rPr>
            <sz val="9"/>
            <color indexed="81"/>
            <rFont val="Tahoma"/>
            <family val="2"/>
          </rPr>
          <t xml:space="preserve">
All sectors</t>
        </r>
      </text>
    </comment>
    <comment ref="B229" authorId="0" shapeId="0" xr:uid="{ED24D2EE-1EDD-4B21-AF6C-9FC503A099D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B42188F6-36A6-47E3-A399-6DF3323C4F21}">
      <text>
        <r>
          <rPr>
            <b/>
            <sz val="9"/>
            <color indexed="81"/>
            <rFont val="Tahoma"/>
            <family val="2"/>
          </rPr>
          <t>Ofgem:</t>
        </r>
        <r>
          <rPr>
            <sz val="9"/>
            <color indexed="81"/>
            <rFont val="Tahoma"/>
            <family val="2"/>
          </rPr>
          <t xml:space="preserve">
Enter as year (eg 2027)
</t>
        </r>
      </text>
    </comment>
    <comment ref="C158" authorId="1" shapeId="0" xr:uid="{BED2D0BD-D07D-4A50-8ADF-AEC86E5081B4}">
      <text>
        <r>
          <rPr>
            <b/>
            <sz val="9"/>
            <color indexed="81"/>
            <rFont val="Tahoma"/>
            <family val="2"/>
          </rPr>
          <t>Duncan Innes:GT/GD</t>
        </r>
      </text>
    </comment>
    <comment ref="C161" authorId="1" shapeId="0" xr:uid="{2ACE8C83-1FBA-4DC7-ACE6-505E21DE9C53}">
      <text>
        <r>
          <rPr>
            <b/>
            <sz val="9"/>
            <color indexed="81"/>
            <rFont val="Tahoma"/>
            <family val="2"/>
          </rPr>
          <t>Duncan Innes:</t>
        </r>
        <r>
          <rPr>
            <sz val="9"/>
            <color indexed="81"/>
            <rFont val="Tahoma"/>
            <family val="2"/>
          </rPr>
          <t xml:space="preserve">
All sectors</t>
        </r>
      </text>
    </comment>
    <comment ref="C162" authorId="1" shapeId="0" xr:uid="{2C1912FA-421B-4AFF-A902-424C6D945328}">
      <text>
        <r>
          <rPr>
            <b/>
            <sz val="9"/>
            <color indexed="81"/>
            <rFont val="Tahoma"/>
            <family val="2"/>
          </rPr>
          <t>Duncan Innes:</t>
        </r>
        <r>
          <rPr>
            <sz val="9"/>
            <color indexed="81"/>
            <rFont val="Tahoma"/>
            <family val="2"/>
          </rPr>
          <t xml:space="preserve">
All sectors</t>
        </r>
      </text>
    </comment>
    <comment ref="B229" authorId="0" shapeId="0" xr:uid="{8BC9C68C-3F9C-4A7A-9F4E-B753518A47EF}">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0D6613D4-37ED-41FD-AD33-39D1C2A63F5D}">
      <text>
        <r>
          <rPr>
            <b/>
            <sz val="9"/>
            <color indexed="81"/>
            <rFont val="Tahoma"/>
            <family val="2"/>
          </rPr>
          <t>Ofgem:</t>
        </r>
        <r>
          <rPr>
            <sz val="9"/>
            <color indexed="81"/>
            <rFont val="Tahoma"/>
            <family val="2"/>
          </rPr>
          <t xml:space="preserve">
Enter as year (eg 2027)
</t>
        </r>
      </text>
    </comment>
    <comment ref="C158" authorId="1" shapeId="0" xr:uid="{8F443888-38C2-496A-A82C-DFA8AB7F5D76}">
      <text>
        <r>
          <rPr>
            <b/>
            <sz val="9"/>
            <color indexed="81"/>
            <rFont val="Tahoma"/>
            <family val="2"/>
          </rPr>
          <t>Duncan Innes:GT/GD</t>
        </r>
      </text>
    </comment>
    <comment ref="C161" authorId="1" shapeId="0" xr:uid="{1D8982DF-D286-46AA-B96F-21834E8364F4}">
      <text>
        <r>
          <rPr>
            <b/>
            <sz val="9"/>
            <color indexed="81"/>
            <rFont val="Tahoma"/>
            <family val="2"/>
          </rPr>
          <t>Duncan Innes:</t>
        </r>
        <r>
          <rPr>
            <sz val="9"/>
            <color indexed="81"/>
            <rFont val="Tahoma"/>
            <family val="2"/>
          </rPr>
          <t xml:space="preserve">
All sectors</t>
        </r>
      </text>
    </comment>
    <comment ref="C162" authorId="1" shapeId="0" xr:uid="{3B275F3D-C07D-41CE-8B15-D6BBFEEBCCA9}">
      <text>
        <r>
          <rPr>
            <b/>
            <sz val="9"/>
            <color indexed="81"/>
            <rFont val="Tahoma"/>
            <family val="2"/>
          </rPr>
          <t>Duncan Innes:</t>
        </r>
        <r>
          <rPr>
            <sz val="9"/>
            <color indexed="81"/>
            <rFont val="Tahoma"/>
            <family val="2"/>
          </rPr>
          <t xml:space="preserve">
All sectors</t>
        </r>
      </text>
    </comment>
    <comment ref="B229" authorId="0" shapeId="0" xr:uid="{3BA3F6F1-4BDF-41E4-B7A4-D21BB2AD8BDD}">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76AF05D9-9DD2-4534-9419-E1A675BA37F0}">
      <text>
        <r>
          <rPr>
            <b/>
            <sz val="9"/>
            <color indexed="81"/>
            <rFont val="Tahoma"/>
            <family val="2"/>
          </rPr>
          <t>Ofgem:</t>
        </r>
        <r>
          <rPr>
            <sz val="9"/>
            <color indexed="81"/>
            <rFont val="Tahoma"/>
            <family val="2"/>
          </rPr>
          <t xml:space="preserve">
Enter as year (eg 2027)
</t>
        </r>
      </text>
    </comment>
    <comment ref="C158" authorId="1" shapeId="0" xr:uid="{3E7C8AB1-C807-42DB-8B72-0E04E8BD05A7}">
      <text>
        <r>
          <rPr>
            <b/>
            <sz val="9"/>
            <color indexed="81"/>
            <rFont val="Tahoma"/>
            <family val="2"/>
          </rPr>
          <t>Duncan Innes:GT/GD</t>
        </r>
      </text>
    </comment>
    <comment ref="C161" authorId="1" shapeId="0" xr:uid="{AC4424DF-030C-4B36-9169-85C91FA390C6}">
      <text>
        <r>
          <rPr>
            <b/>
            <sz val="9"/>
            <color indexed="81"/>
            <rFont val="Tahoma"/>
            <family val="2"/>
          </rPr>
          <t>Duncan Innes:</t>
        </r>
        <r>
          <rPr>
            <sz val="9"/>
            <color indexed="81"/>
            <rFont val="Tahoma"/>
            <family val="2"/>
          </rPr>
          <t xml:space="preserve">
All sectors</t>
        </r>
      </text>
    </comment>
    <comment ref="C162" authorId="1" shapeId="0" xr:uid="{E02172EB-F81C-42AB-ADF4-DCE2B1A96352}">
      <text>
        <r>
          <rPr>
            <b/>
            <sz val="9"/>
            <color indexed="81"/>
            <rFont val="Tahoma"/>
            <family val="2"/>
          </rPr>
          <t>Duncan Innes:</t>
        </r>
        <r>
          <rPr>
            <sz val="9"/>
            <color indexed="81"/>
            <rFont val="Tahoma"/>
            <family val="2"/>
          </rPr>
          <t xml:space="preserve">
All sectors</t>
        </r>
      </text>
    </comment>
    <comment ref="B229" authorId="0" shapeId="0" xr:uid="{BA10A367-C3EC-4B50-9DB0-304E1D3975FC}">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13A0B70E-E97C-45E0-91E6-A41DA3EE3E62}">
      <text>
        <r>
          <rPr>
            <b/>
            <sz val="9"/>
            <color indexed="81"/>
            <rFont val="Tahoma"/>
            <family val="2"/>
          </rPr>
          <t>Ofgem:</t>
        </r>
        <r>
          <rPr>
            <sz val="9"/>
            <color indexed="81"/>
            <rFont val="Tahoma"/>
            <family val="2"/>
          </rPr>
          <t xml:space="preserve">
Enter as year (eg 2027)
</t>
        </r>
      </text>
    </comment>
    <comment ref="C158" authorId="1" shapeId="0" xr:uid="{632CB992-EDD6-434F-9142-65A71D045429}">
      <text>
        <r>
          <rPr>
            <b/>
            <sz val="9"/>
            <color indexed="81"/>
            <rFont val="Tahoma"/>
            <family val="2"/>
          </rPr>
          <t>Duncan Innes:GT/GD</t>
        </r>
      </text>
    </comment>
    <comment ref="C161" authorId="1" shapeId="0" xr:uid="{D9AB8655-4BAD-4CCC-B3E3-8379DA62E693}">
      <text>
        <r>
          <rPr>
            <b/>
            <sz val="9"/>
            <color indexed="81"/>
            <rFont val="Tahoma"/>
            <family val="2"/>
          </rPr>
          <t>Duncan Innes:</t>
        </r>
        <r>
          <rPr>
            <sz val="9"/>
            <color indexed="81"/>
            <rFont val="Tahoma"/>
            <family val="2"/>
          </rPr>
          <t xml:space="preserve">
All sectors</t>
        </r>
      </text>
    </comment>
    <comment ref="C162" authorId="1" shapeId="0" xr:uid="{DED499B4-049E-4E09-8B9B-D82BB624AC08}">
      <text>
        <r>
          <rPr>
            <b/>
            <sz val="9"/>
            <color indexed="81"/>
            <rFont val="Tahoma"/>
            <family val="2"/>
          </rPr>
          <t>Duncan Innes:</t>
        </r>
        <r>
          <rPr>
            <sz val="9"/>
            <color indexed="81"/>
            <rFont val="Tahoma"/>
            <family val="2"/>
          </rPr>
          <t xml:space="preserve">
All sectors</t>
        </r>
      </text>
    </comment>
    <comment ref="B229" authorId="0" shapeId="0" xr:uid="{5C7F7A17-3A97-4785-B216-2BE0E63C9FD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3D84D8D0-F64B-4904-9A00-C11BE689D639}">
      <text>
        <r>
          <rPr>
            <b/>
            <sz val="9"/>
            <color indexed="81"/>
            <rFont val="Tahoma"/>
            <family val="2"/>
          </rPr>
          <t>Ofgem:</t>
        </r>
        <r>
          <rPr>
            <sz val="9"/>
            <color indexed="81"/>
            <rFont val="Tahoma"/>
            <family val="2"/>
          </rPr>
          <t xml:space="preserve">
Enter as year (eg 2027)
</t>
        </r>
      </text>
    </comment>
    <comment ref="C158" authorId="1" shapeId="0" xr:uid="{E2C79054-42FA-4884-BDBA-6B72C501FC84}">
      <text>
        <r>
          <rPr>
            <b/>
            <sz val="9"/>
            <color indexed="81"/>
            <rFont val="Tahoma"/>
            <family val="2"/>
          </rPr>
          <t>Duncan Innes:GT/GD</t>
        </r>
      </text>
    </comment>
    <comment ref="C161" authorId="1" shapeId="0" xr:uid="{A7CD8F11-C890-40ED-8EE8-16A92A3F0395}">
      <text>
        <r>
          <rPr>
            <b/>
            <sz val="9"/>
            <color indexed="81"/>
            <rFont val="Tahoma"/>
            <family val="2"/>
          </rPr>
          <t>Duncan Innes:</t>
        </r>
        <r>
          <rPr>
            <sz val="9"/>
            <color indexed="81"/>
            <rFont val="Tahoma"/>
            <family val="2"/>
          </rPr>
          <t xml:space="preserve">
All sectors</t>
        </r>
      </text>
    </comment>
    <comment ref="C162" authorId="1" shapeId="0" xr:uid="{B7A7448A-FAAD-4EA5-A6E4-62F8CDABFA40}">
      <text>
        <r>
          <rPr>
            <b/>
            <sz val="9"/>
            <color indexed="81"/>
            <rFont val="Tahoma"/>
            <family val="2"/>
          </rPr>
          <t>Duncan Innes:</t>
        </r>
        <r>
          <rPr>
            <sz val="9"/>
            <color indexed="81"/>
            <rFont val="Tahoma"/>
            <family val="2"/>
          </rPr>
          <t xml:space="preserve">
All sectors</t>
        </r>
      </text>
    </comment>
    <comment ref="B229" authorId="0" shapeId="0" xr:uid="{0F0A22B7-1E7E-4EBC-94BE-05F1046EC0B3}">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Callum Mayfield</author>
    <author>Duncan Innes</author>
  </authors>
  <commentList>
    <comment ref="B10" authorId="0" shapeId="0" xr:uid="{D92F4E7C-EC91-4D8A-A5A5-2CAD0DFCAF28}">
      <text>
        <r>
          <rPr>
            <b/>
            <sz val="9"/>
            <color indexed="81"/>
            <rFont val="Tahoma"/>
            <family val="2"/>
          </rPr>
          <t>Ofgem:</t>
        </r>
        <r>
          <rPr>
            <sz val="9"/>
            <color indexed="81"/>
            <rFont val="Tahoma"/>
            <family val="2"/>
          </rPr>
          <t xml:space="preserve">
Enter as year (eg 2027)
</t>
        </r>
      </text>
    </comment>
    <comment ref="C158" authorId="1" shapeId="0" xr:uid="{1AE78018-2AF6-4F38-9DE7-2C7DBD0F3F5D}">
      <text>
        <r>
          <rPr>
            <b/>
            <sz val="9"/>
            <color indexed="81"/>
            <rFont val="Tahoma"/>
            <family val="2"/>
          </rPr>
          <t>Duncan Innes:GT/GD</t>
        </r>
      </text>
    </comment>
    <comment ref="C161" authorId="1" shapeId="0" xr:uid="{84CF88CA-78E3-4231-9527-89C57BE8454B}">
      <text>
        <r>
          <rPr>
            <b/>
            <sz val="9"/>
            <color indexed="81"/>
            <rFont val="Tahoma"/>
            <family val="2"/>
          </rPr>
          <t>Duncan Innes:</t>
        </r>
        <r>
          <rPr>
            <sz val="9"/>
            <color indexed="81"/>
            <rFont val="Tahoma"/>
            <family val="2"/>
          </rPr>
          <t xml:space="preserve">
All sectors</t>
        </r>
      </text>
    </comment>
    <comment ref="C162" authorId="1" shapeId="0" xr:uid="{47C55983-7F4D-4803-8FD4-EA7769FC506F}">
      <text>
        <r>
          <rPr>
            <b/>
            <sz val="9"/>
            <color indexed="81"/>
            <rFont val="Tahoma"/>
            <family val="2"/>
          </rPr>
          <t>Duncan Innes:</t>
        </r>
        <r>
          <rPr>
            <sz val="9"/>
            <color indexed="81"/>
            <rFont val="Tahoma"/>
            <family val="2"/>
          </rPr>
          <t xml:space="preserve">
All sectors</t>
        </r>
      </text>
    </comment>
    <comment ref="B229" authorId="0" shapeId="0" xr:uid="{F6C62201-F747-4A13-8D04-501C62A7A212}">
      <text>
        <r>
          <rPr>
            <b/>
            <sz val="9"/>
            <color indexed="81"/>
            <rFont val="Tahoma"/>
            <family val="2"/>
          </rPr>
          <t>Ofgem:</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<sst xmlns="http://schemas.openxmlformats.org/spreadsheetml/2006/main" count="4862" uniqueCount="564">
  <si>
    <t>RIIO-GD3 Cost Benefit Analysis template</t>
  </si>
  <si>
    <t xml:space="preserve">
Publication date:</t>
  </si>
  <si>
    <t>Contact:</t>
  </si>
  <si>
    <t>Team:</t>
  </si>
  <si>
    <t>Gas Distribution Cost Assessment</t>
  </si>
  <si>
    <t>Tel:</t>
  </si>
  <si>
    <t>Email:</t>
  </si>
  <si>
    <t>CBA Version</t>
  </si>
  <si>
    <t>Sheet name</t>
  </si>
  <si>
    <t>Cell reference</t>
  </si>
  <si>
    <t>Changes made in the CBA template</t>
  </si>
  <si>
    <t>Change made by</t>
  </si>
  <si>
    <t>v2</t>
  </si>
  <si>
    <t>Fixed Data</t>
  </si>
  <si>
    <t>B10</t>
  </si>
  <si>
    <t>Safety disproportion factor revised to 10</t>
  </si>
  <si>
    <t>Duncan Innes</t>
  </si>
  <si>
    <t>Baseline/Option</t>
  </si>
  <si>
    <t>Row 146-147</t>
  </si>
  <si>
    <t>Safety disproportion factor added to calculations</t>
  </si>
  <si>
    <t>Row 75</t>
  </si>
  <si>
    <t>Calculation corrected from column F onwards (value now divides by 100)</t>
  </si>
  <si>
    <t>Row 143-154 &amp; 172-178</t>
  </si>
  <si>
    <t>Cell formatting corrected to reflect which cells contain formulae and which are user inputs</t>
  </si>
  <si>
    <t>Rows 196-197</t>
  </si>
  <si>
    <t>Sumif formulae corrected</t>
  </si>
  <si>
    <t>Rows 190-214</t>
  </si>
  <si>
    <t>Corrections for consistency: rows for pass through costs and financial cost/benefits now appear in all tabs</t>
  </si>
  <si>
    <t>v3</t>
  </si>
  <si>
    <t>Baseline/Options tabs</t>
  </si>
  <si>
    <t>Rows 211:219</t>
  </si>
  <si>
    <t>Corrections made to include both Pass-through totals and Financial totals on all tabs</t>
  </si>
  <si>
    <t>Rows 221:227</t>
  </si>
  <si>
    <t>Existing rows relabelled as Annual Totals and additional rows provided for Net Present Value</t>
  </si>
  <si>
    <t>B7</t>
  </si>
  <si>
    <t>Dropdown option added</t>
  </si>
  <si>
    <t>BF42:BH42</t>
  </si>
  <si>
    <t xml:space="preserve">Data added in </t>
  </si>
  <si>
    <t>Row 31</t>
  </si>
  <si>
    <t>Circular reference corrected</t>
  </si>
  <si>
    <t>Row 192</t>
  </si>
  <si>
    <t>Correct formula added in</t>
  </si>
  <si>
    <t>E195 &amp; E208</t>
  </si>
  <si>
    <t>Formulae corrected</t>
  </si>
  <si>
    <t>Column BI</t>
  </si>
  <si>
    <t>Fixed data extended out to 2076 to match Baseline/Options sheets</t>
  </si>
  <si>
    <t>v4</t>
  </si>
  <si>
    <t>B18:19</t>
  </si>
  <si>
    <t>RIIO3 and subsequent period Depreciation Acceleration Factors added in</t>
  </si>
  <si>
    <t>Rows 84:127</t>
  </si>
  <si>
    <t>Depreciation calculations amended to allow for Acceleration Factors. Depreciation calculations for post-2050 investments removed</t>
  </si>
  <si>
    <t xml:space="preserve">Annual Total  Low and High formula references incorrect cells </t>
  </si>
  <si>
    <t>lines 209 and 210  =SUM(E198:E200,E202,E204:E206)</t>
  </si>
  <si>
    <t>Francisco Moraiz</t>
  </si>
  <si>
    <t>Baseline/Option tabs</t>
  </si>
  <si>
    <t>B13:g18</t>
  </si>
  <si>
    <t>$E$53:$AW$53 replace with $E$53:$bb$53</t>
  </si>
  <si>
    <t>Depreciation calculation not working (F84:BB106)</t>
  </si>
  <si>
    <t>modify the formula</t>
  </si>
  <si>
    <t>v5</t>
  </si>
  <si>
    <t>Option tabs 4-10</t>
  </si>
  <si>
    <t>AZ75:BB75</t>
  </si>
  <si>
    <t>Formulae corrected to include 10^2 factor</t>
  </si>
  <si>
    <t>Summary tab</t>
  </si>
  <si>
    <t>F9:G19</t>
  </si>
  <si>
    <t>Formulae corrected to only include RIIO3 expenditure</t>
  </si>
  <si>
    <t>Rows 84:107</t>
  </si>
  <si>
    <t>Formulae corrected to reflect fact that costs should be entered as negative numbers</t>
  </si>
  <si>
    <t>Row 81</t>
  </si>
  <si>
    <t>Capitalisation rates set to 0 from 2050 onwards</t>
  </si>
  <si>
    <t>A29:G40</t>
  </si>
  <si>
    <t>Outputs table restored and instruction added to Guidance</t>
  </si>
  <si>
    <t>v6</t>
  </si>
  <si>
    <t>Row 190</t>
  </si>
  <si>
    <t>Capex formula corrected to include expensed investment</t>
  </si>
  <si>
    <t>Rows 186:187</t>
  </si>
  <si>
    <t>Discount formula corrected</t>
  </si>
  <si>
    <t>Tab Name</t>
  </si>
  <si>
    <t>Brief Description</t>
  </si>
  <si>
    <t>Instructions</t>
  </si>
  <si>
    <t>Summary</t>
  </si>
  <si>
    <t>Presents summary tables, showing the present value (PV) and net present value (NPV) of each option at different points in time and under different carbon pricing scenarios</t>
  </si>
  <si>
    <t>All cells in the summary table are automatically calculated. Please note, an Option name must be entered into cell B6 for Baseline and Option sheets in order for the summary table to populate. 
There are summary boxes provided to restate the key points from the Engineering Justification Paper, Stakeholder and GDN views that support the underlying justification for the preferred option.</t>
  </si>
  <si>
    <t>Full Opt. Considered</t>
  </si>
  <si>
    <t>A tab providing a full summary list of options considered &amp; rejected before full costing for the investment decision. Stated aim should reflect a brief summary of engineering justification.</t>
  </si>
  <si>
    <r>
      <t xml:space="preserve">Provide a description of the stated aim of the investment decision &amp; also include options that have been considered, including those which have been rejected, before full costing.
</t>
    </r>
    <r>
      <rPr>
        <b/>
        <sz val="10"/>
        <color theme="1"/>
        <rFont val="Verdana"/>
        <family val="2"/>
      </rPr>
      <t xml:space="preserve">Please </t>
    </r>
    <r>
      <rPr>
        <sz val="10"/>
        <color theme="1"/>
        <rFont val="Verdana"/>
        <family val="2"/>
      </rPr>
      <t>use the drop down list (Y/N), to select if the option is included in the CBA. 
If the option has been included, then please clarify which tab it is corresponding to. 
Each option within the short list of those options that have been considered and costed, should provide a brief description &amp; a clear rationale for including/excluding them in the comment section.</t>
    </r>
  </si>
  <si>
    <t>A tab containing all key sources of data &amp; relevant static data points. This tab also contains the depreciation calculation reference, and lists of the Investment and Output types that can be used in the Baseline/Options tabs</t>
  </si>
  <si>
    <r>
      <t xml:space="preserve">This tab contains all fixed data points and drop-down menu lists required for the CBA to function.  
</t>
    </r>
    <r>
      <rPr>
        <b/>
        <sz val="10"/>
        <color theme="1"/>
        <rFont val="Verdana"/>
        <family val="2"/>
      </rPr>
      <t xml:space="preserve">Please enter </t>
    </r>
    <r>
      <rPr>
        <sz val="10"/>
        <color theme="1"/>
        <rFont val="Verdana"/>
        <family val="2"/>
      </rPr>
      <t>pre-tax WACC consistent with your business plan in this tab.
Depreciation Acceleration Factors (as described in the SSMD Finance Annex p180-181) have been included for RIIO3 and subsequent price controls to enable users to test out the potential impact should these be applied</t>
    </r>
  </si>
  <si>
    <t>Risk Register</t>
  </si>
  <si>
    <t>A tab for documenting risks associated with the chosen investment decision, and actions to manage each risk.</t>
  </si>
  <si>
    <r>
      <t xml:space="preserve">Please fill in this tab </t>
    </r>
    <r>
      <rPr>
        <b/>
        <u/>
        <sz val="10"/>
        <color theme="1"/>
        <rFont val="Verdana"/>
        <family val="2"/>
      </rPr>
      <t>only</t>
    </r>
    <r>
      <rPr>
        <b/>
        <sz val="10"/>
        <color theme="1"/>
        <rFont val="Verdana"/>
        <family val="2"/>
      </rPr>
      <t xml:space="preserve"> </t>
    </r>
    <r>
      <rPr>
        <sz val="10"/>
        <color theme="1"/>
        <rFont val="Verdana"/>
        <family val="2"/>
      </rPr>
      <t xml:space="preserve">for the preferred option; details should be provided for all risk(s) affecting the following areas: 
(i) Delivery timeframe; (ii) Distinct variance in original forecast cost; &amp; 
(iii) Criteria which may result in the scheme being cancelled or significantly delayed. 
</t>
    </r>
    <r>
      <rPr>
        <b/>
        <sz val="10"/>
        <color theme="1"/>
        <rFont val="Verdana"/>
        <family val="2"/>
      </rPr>
      <t xml:space="preserve">Each row </t>
    </r>
    <r>
      <rPr>
        <sz val="10"/>
        <color theme="1"/>
        <rFont val="Verdana"/>
        <family val="2"/>
      </rPr>
      <t>should be treated as a single risk entry, the expectation is for relevant information on the: 
Risk Description; 
Impact; 
Liklihood; 
Mitigation/Controls 
&amp; any relevant commentary would be included as supporting evidence.</t>
    </r>
  </si>
  <si>
    <t>Baseline sheets</t>
  </si>
  <si>
    <r>
      <t xml:space="preserve">A tab which captures &amp; quantifies the Baseline approach </t>
    </r>
    <r>
      <rPr>
        <i/>
        <sz val="10"/>
        <color theme="1"/>
        <rFont val="Verdana"/>
        <family val="2"/>
      </rPr>
      <t xml:space="preserve">(your 'do minimum' or 'reference scenario' e.g. do nothing, ongoing maintenance of existing asset or the option which requires the minimim investment) </t>
    </r>
    <r>
      <rPr>
        <sz val="10"/>
        <color theme="1"/>
        <rFont val="Verdana"/>
        <family val="2"/>
      </rPr>
      <t>&amp; feeds this information back to the Summary tab.</t>
    </r>
  </si>
  <si>
    <r>
      <t xml:space="preserve">Baseline should represent your 'do minimum' or 'reference scenario' </t>
    </r>
    <r>
      <rPr>
        <i/>
        <sz val="10"/>
        <color theme="1"/>
        <rFont val="Verdana"/>
        <family val="2"/>
      </rPr>
      <t>(e.g. do nothing, ongoing maintenance of existing asset or the option which requires the minimim investment)</t>
    </r>
    <r>
      <rPr>
        <sz val="10"/>
        <color theme="1"/>
        <rFont val="Verdana"/>
        <family val="2"/>
      </rPr>
      <t xml:space="preserve">.
Rows 39-58 should capture the ongoing maintenance &amp; repair costs associated with the 'do minimum' scenario. For asset health expenditure, this should cover the whole of the asset population. 
</t>
    </r>
    <r>
      <rPr>
        <b/>
        <sz val="10"/>
        <color theme="1"/>
        <rFont val="Verdana"/>
        <family val="2"/>
      </rPr>
      <t xml:space="preserve">Please </t>
    </r>
    <r>
      <rPr>
        <sz val="10"/>
        <color theme="1"/>
        <rFont val="Verdana"/>
        <family val="2"/>
      </rPr>
      <t xml:space="preserve">refer to guidance on completing </t>
    </r>
    <r>
      <rPr>
        <i/>
        <sz val="10"/>
        <color theme="1"/>
        <rFont val="Verdana"/>
        <family val="2"/>
      </rPr>
      <t>'Option sheet'.</t>
    </r>
  </si>
  <si>
    <t>Baseline workings sheet</t>
  </si>
  <si>
    <t>A tab providing additional detail on the values entered for the Baseline</t>
  </si>
  <si>
    <t>Option sheets</t>
  </si>
  <si>
    <t>A tab which captures &amp; quantifies each potential option for investment &amp; feeds this information back to the Summary tab.</t>
  </si>
  <si>
    <r>
      <t>The user should populate the yellow cells. All other cells are either fixed or auto-populated.
Enter costs / benefits in 2023/24 prices (£m).  Expenditure and costs should be entered as negative values. Benefits should be entered as positive values. Technical inputs (e.g. GWh leakage) should be entered as positive values.  
Costs entered for the preferred option should broadly correspond to values set out in company Business Plans (i.e. should exclude RPEs and include ongoing efficiencies consistent with assumptions contained in your Business Plan submission), with any differences explained in the Company View box.
Enter costs</t>
    </r>
    <r>
      <rPr>
        <b/>
        <sz val="10"/>
        <color theme="1"/>
        <rFont val="Verdana"/>
        <family val="2"/>
      </rPr>
      <t xml:space="preserve"> </t>
    </r>
    <r>
      <rPr>
        <sz val="10"/>
        <color theme="1"/>
        <rFont val="Verdana"/>
        <family val="2"/>
      </rPr>
      <t>and benefits asociated with the option.</t>
    </r>
    <r>
      <rPr>
        <sz val="10"/>
        <color theme="1"/>
        <rFont val="Verdana"/>
        <family val="2"/>
      </rPr>
      <t xml:space="preserve">
Enter the Option Name, a Scheme Reference ID, and an Engineering Justification Reference consistent with that used in the EJP; define the Expenditure Type (consistent with the type of EJP structure used) and then use the drop down in B9 to indicate if this is the preferred option. 
The Option Description box should be used to enable Ofgem to quickly recognise the work being described, and to link it to the relevant sections of the EJP and the Business Plan. The level of detail required will vary according to the nature of the option. Please also provide a brief description of the: (i) Engineering Description; (ii) Stakeholder feedback &amp; (iii) Company view of the option.
The capitalisation rate applies only to capitalised costs and should therefore normally be set at 100%. The same capitalisation rate should be used for the baseline and each of the options. 
Enter the first year in which investment occurs. This should be the first year in which capex/repex spend occurs.
Completion of the Outputs table is optional but can be used where non-financial outputs of the proposed investment can be usefully quantified
Expenditure section: Please select the Asset Class and Intervention Type from the drop-down lists &amp; enter the corresponding volume/units. Use column C to enter any additional descriptive information, should it be required.  Enter any categories of opex spending and passthrough costs where one or more options will differ from the baseline. 
Other Costs/Benefits section: Please enter figures for the defined categories in the Inputs table, and the Calculated Values table will populate automatically. For any other relevant costs or benefits, add the value of these in the Calculated Values table, choosing an appropriate Category in column B. If useful, values may also be added to the Inputs table.  
For the Baseline and the preferred Option, enter the Monetised Risk score of the option, as calculated by your company's NARM model.
Please then highlight your chosen option by colouring the worksheet tab </t>
    </r>
    <r>
      <rPr>
        <b/>
        <sz val="10"/>
        <color theme="1"/>
        <rFont val="Verdana"/>
        <family val="2"/>
      </rPr>
      <t>yellow.</t>
    </r>
  </si>
  <si>
    <t>Option Workings sheets</t>
  </si>
  <si>
    <t>A tab associated with each option sheet that has been completed, providing additional detail on the values entered for that option</t>
  </si>
  <si>
    <t>These sheets should be used to provide additional information on how the costs and benefits entered on the Option sheet were calculated. There are two parts to this: a disaggregated view of the costs entered in the Option sheet, and a description of how longer-term costs have been forecasted. 
For the first part, we are still considering what level of disaggregation is appropriate and will engage with stakeholders on this. 
In the 'Long Term Cost/Benefit Assumptions' section the user should briefly summarise the assumptions used to calculate long-term (&gt;10 year) cost/benefit inputs (eg "Opex assumed to increase at 1%/year based on historic trends"). In most cases we would expect these to be the same across the baseline and different options. If detailed descriptions are required (eg to explain assumptions around whole life costs of assets) these should be included as part of the EJP</t>
  </si>
  <si>
    <t>Colour code</t>
  </si>
  <si>
    <t>Cell colour:</t>
  </si>
  <si>
    <t>User populated cells</t>
  </si>
  <si>
    <t>Formula/Calculation</t>
  </si>
  <si>
    <t>Comparison cells - automatically calculated</t>
  </si>
  <si>
    <t>Category description</t>
  </si>
  <si>
    <r>
      <rPr>
        <b/>
        <sz val="10"/>
        <color theme="1"/>
        <rFont val="Verdana"/>
        <family val="2"/>
      </rPr>
      <t>Title</t>
    </r>
    <r>
      <rPr>
        <sz val="10"/>
        <color theme="1"/>
        <rFont val="Verdana"/>
        <family val="2"/>
      </rPr>
      <t>, name or desciption</t>
    </r>
  </si>
  <si>
    <t>SUMMARY - BASE CASE</t>
  </si>
  <si>
    <t>Central estimate</t>
  </si>
  <si>
    <t>Low CO2 price estimate</t>
  </si>
  <si>
    <t>High CO2 price estimate</t>
  </si>
  <si>
    <t>NPV of costs and benefits</t>
  </si>
  <si>
    <t>NPVs of costs and benefits (absolute, £m)</t>
  </si>
  <si>
    <t>Option No.</t>
  </si>
  <si>
    <t>Desc. Of Option</t>
  </si>
  <si>
    <t>Preferred Option</t>
  </si>
  <si>
    <r>
      <t xml:space="preserve">Total RIIO3 Forecast Expenditure
</t>
    </r>
    <r>
      <rPr>
        <i/>
        <sz val="9"/>
        <color theme="1"/>
        <rFont val="Verdana"/>
        <family val="2"/>
      </rPr>
      <t>(£m)</t>
    </r>
  </si>
  <si>
    <r>
      <rPr>
        <b/>
        <sz val="9"/>
        <color theme="1"/>
        <rFont val="Verdana"/>
        <family val="2"/>
      </rPr>
      <t>Spend Area</t>
    </r>
    <r>
      <rPr>
        <sz val="9"/>
        <color theme="1"/>
        <rFont val="Verdana"/>
        <family val="2"/>
      </rPr>
      <t xml:space="preserve">
</t>
    </r>
    <r>
      <rPr>
        <i/>
        <sz val="9"/>
        <color theme="1"/>
        <rFont val="Verdana"/>
        <family val="2"/>
      </rPr>
      <t>(RRP Table Reference)</t>
    </r>
  </si>
  <si>
    <t>Engineering Justification</t>
  </si>
  <si>
    <t>Stakeholder Support Summary</t>
  </si>
  <si>
    <t>GDN View</t>
  </si>
  <si>
    <t>Capitalised</t>
  </si>
  <si>
    <t>Non-capitalised</t>
  </si>
  <si>
    <t>Baseline</t>
  </si>
  <si>
    <t>See Engineering Justification in Baseline tab</t>
  </si>
  <si>
    <t>See Stakeholder Support Summary in Baseline tab</t>
  </si>
  <si>
    <t>See GDN View in Baseline tab</t>
  </si>
  <si>
    <t>Option_1</t>
  </si>
  <si>
    <t>See Engineering Justification in Option_1 tab</t>
  </si>
  <si>
    <t>See Stakeholder Support Summary in Option_1 tab</t>
  </si>
  <si>
    <t>See GDN View in Option_1 tab</t>
  </si>
  <si>
    <t>Option_2</t>
  </si>
  <si>
    <t>See Engineering Justification in Option_2 tab</t>
  </si>
  <si>
    <t>See Stakeholder Support Summary in Option_2 tab</t>
  </si>
  <si>
    <t>See GDN View in Option_2 tab</t>
  </si>
  <si>
    <t>Option_3</t>
  </si>
  <si>
    <t>See Engineering Justification in Option_3 tab</t>
  </si>
  <si>
    <t>See Stakeholder Support Summary in Option_3 tab</t>
  </si>
  <si>
    <t>See GDN View in Option_3 tab</t>
  </si>
  <si>
    <t>Option_4</t>
  </si>
  <si>
    <t>Option_5</t>
  </si>
  <si>
    <t>Option_6</t>
  </si>
  <si>
    <t>Option_7</t>
  </si>
  <si>
    <t>Option_8</t>
  </si>
  <si>
    <t>Option_9</t>
  </si>
  <si>
    <t>Option_10</t>
  </si>
  <si>
    <t>NPV relative to baseline</t>
  </si>
  <si>
    <t>NPVs (relative to baseline, £m)</t>
  </si>
  <si>
    <t xml:space="preserve">Purpose of CBA: describe the stated aim of the investment decision </t>
  </si>
  <si>
    <t>To find the optimal balance between Risk, Cost and Service levels. (Compliance is discussed against each option below).</t>
  </si>
  <si>
    <t>If investment is to replace an existing asset / investment expenditure type, please state the condition of the asset / investment expenditure type</t>
  </si>
  <si>
    <t>Various assets / investment options considered</t>
  </si>
  <si>
    <t>List below all options considered to meet the stated aim</t>
  </si>
  <si>
    <r>
      <t xml:space="preserve">Included in this CBA? </t>
    </r>
    <r>
      <rPr>
        <i/>
        <sz val="9"/>
        <color theme="1"/>
        <rFont val="Verdana"/>
        <family val="2"/>
      </rPr>
      <t>(Y/N)</t>
    </r>
  </si>
  <si>
    <t>Corresponding Tab</t>
  </si>
  <si>
    <t>Option Name</t>
  </si>
  <si>
    <t>Description</t>
  </si>
  <si>
    <t>Company View</t>
  </si>
  <si>
    <t>Y</t>
  </si>
  <si>
    <t>Baseline – Do Minimum/Do Nothing</t>
  </si>
  <si>
    <t xml:space="preserve">This option is used as the baseline for which all other options are measured against. It does not include any capital investment but instead considers the cost of ongoing maintenance activities and repairs on failure which is included within the financial risk element of the NARM modelling. There are no direct benefits accrued under this option, however it does include societal impacts associated with leakage, fatality and injury. </t>
  </si>
  <si>
    <t>Given our objectives of maintaining risk and supply interruption levels, this option has been deemed to be unacceptable and lead to non-compliance with PSSR and MCPD, but forms the option against which the following options have been measured against.</t>
  </si>
  <si>
    <t>Our preferred option for preheating interventions has been arrived at following consideration of how we can ensure compliance with the MCPD and the IGEM/TD/13 ed3. We also have some asset health driven interventions which are required in order to ensure our pre-heating assets remain in good working order. Alongside this we have interventions for replacement of NIC preheating and new preheating installation. See A22.d NGN RIIO-GD3 Investment Decision Pack - Offtakes &amp; PRS - Preheating EJP for full details.</t>
  </si>
  <si>
    <t xml:space="preserve">For Option 1 there is slight over delivery on the risk objective with greater over delivery on SI levels (because customer risk shows lower levels of increase over RIIO-GD3 but benefits from the same magnitude of mitigation as the other categories of risks). We have assessed this option to meet the efficiency, uncertainty and compliance objectives and have therefore selected it as our preferred option. It will deliver a balanced programme of work ensuring we can meet our licence and customer commitments around reliability, safety, compliance and value for money. </t>
  </si>
  <si>
    <t>Do More (and replace rather than refurbish)</t>
  </si>
  <si>
    <t>We have 17 boiler house (mechanical) refurbishments and 15 water bath heater refurbishments planned for RIIO-GD3 under our preferred option. We considered the impact if we were to adopt a more pro-active solution and replace rather than refurbish these. The reason for this was that this option would enable us to future proof our preheating assets by reducing their average age and thereby reduce the likelihood of future faults which we know positively correlate with the age of the assets. All other interventions remained the same as under the preferred option.</t>
  </si>
  <si>
    <t>Option 2 the Do More option has been rejected as this costs an additional £29.5m but this additional spend leads to over delivery of risk and service level reductions compared to start of RIIO-GD3 levels. This is misaligned with our objectives and stakeholder feedback. The payback for this option also does not meet the 16 year threshold set out in Ofgem’s guidance.</t>
  </si>
  <si>
    <t>Do Less (and reduce boiler house refurbishments to 12 and reduce boiler house replacements by 3)</t>
  </si>
  <si>
    <t>Our preferred strategy involves 17 boiler house (mechanical) refurbishments, which are required due to those assets reaching 15 years of age (the end of their expected life). We considered that we may be able to sweat those assets further and wait to intervene until those assets reach 20 years of age. This would have the impact of reducing our boiler house (mechanical) refurbishments to 12 in RIIO-GD3. We also propose to undertake 4 boiler house replacements in our preferred strategy. We scaled these asset health led interventions back in order to accept a greater risk at these assets by replacing only 1 in RIIO-GD3. All other interventions remained the same given the implications for compliance with the various legislation if we did not intervene.</t>
  </si>
  <si>
    <t>Option 3 the Do Less option does not meet the uncertainty (payback) or maintain compliance objectives, so has been rejected on this basis. The key difference between the Preferred and Do Less option is that Option 3 (Do Less) achieves cost reduction cost reduction by the sweating of our preheating assets beyond their expected design life. This poses an increased risk of faults (for taking assets beyond design life). This would have implications for our maintenance teams, as well as potential customer impact if increased supply interruptions were to ensue from this. For this reason, we have deemed Option 3 unacceptable from a compliance (PSSR) risk perspective.</t>
  </si>
  <si>
    <t>N</t>
  </si>
  <si>
    <t>N/A</t>
  </si>
  <si>
    <t>Deferral of investment</t>
  </si>
  <si>
    <t>We considered the impact of deferring investment of our preferred option  for preheating assets out to the beginning of RIIO-GD4.</t>
  </si>
  <si>
    <t>Parameter</t>
  </si>
  <si>
    <t>Value</t>
  </si>
  <si>
    <t xml:space="preserve">Original Value </t>
  </si>
  <si>
    <t>Original Value Year</t>
  </si>
  <si>
    <t xml:space="preserve">Source </t>
  </si>
  <si>
    <t xml:space="preserve">Comments </t>
  </si>
  <si>
    <t>2023/24 prices</t>
  </si>
  <si>
    <t>Common across sectors</t>
  </si>
  <si>
    <t>Company specific values</t>
  </si>
  <si>
    <t>WACC</t>
  </si>
  <si>
    <t>Universal values</t>
  </si>
  <si>
    <t>Discount Rate &lt;= 30 years</t>
  </si>
  <si>
    <t>2023/2024</t>
  </si>
  <si>
    <t>HMRC Green Book (see Discount Factors spreadsheet 'Standard Discount Factors' tab</t>
  </si>
  <si>
    <t>assumed 2023/2024; not converted using CPIH</t>
  </si>
  <si>
    <t>Discount Rate &gt; 30 years</t>
  </si>
  <si>
    <t>Discount rate for safety &lt;= 30 years</t>
  </si>
  <si>
    <t xml:space="preserve">Discount rate for safety &gt; 30 years </t>
  </si>
  <si>
    <t>See IDP Guidance para 4.32</t>
  </si>
  <si>
    <t>Cost per Fatality (£m)</t>
  </si>
  <si>
    <t>2021/2022</t>
  </si>
  <si>
    <t>Health and Safety Executive Link (see "COSTS_Tables 21/22" under Costs to Britain; sheet "COST02" in the excel, year 2021/22, central cost of £240M)</t>
  </si>
  <si>
    <t>HSE Work-related fatality figures published (123 deaths in 2021/2022)</t>
  </si>
  <si>
    <t>value derived based on total costs (first link) and total deaths (second link)</t>
  </si>
  <si>
    <t>Cost per Non Fatal/ Major injury (£m)</t>
  </si>
  <si>
    <t>Health and Safety Executive Link (see "COSTS_Tables 21/22" under Costs to Britain; sheet "COST02" in the excel, year 2021/22, central cost of £7,415M)</t>
  </si>
  <si>
    <t>HSE Workplace injuries summary (see "Table-1" sheet, year 2021/22, 565000 injuries)</t>
  </si>
  <si>
    <t>value derived based on total costs (first link) and total injuries (second link)</t>
  </si>
  <si>
    <t>Safety Disproportion Factor</t>
  </si>
  <si>
    <t>2020/2021</t>
  </si>
  <si>
    <t>DNO Common Network Asset Indices Methodology (ofgem.gov.uk)</t>
  </si>
  <si>
    <t>Methane GWP</t>
  </si>
  <si>
    <t>Greenhouse Gas Protocol - Global Warming Potential Values</t>
  </si>
  <si>
    <t>Methane m3 to tonnes conversion</t>
  </si>
  <si>
    <t>Leakage &amp; Shrinkage Model</t>
  </si>
  <si>
    <t>Natural gas GWh to m3 conversion</t>
  </si>
  <si>
    <t>Natural gas CO2 content - tonnes per GWh</t>
  </si>
  <si>
    <t>Shrinkage gas replacement cost (p/kwh)</t>
  </si>
  <si>
    <t>2022/23</t>
  </si>
  <si>
    <t>2023 RRPs</t>
  </si>
  <si>
    <t>Real to nominal prices conversion factor</t>
  </si>
  <si>
    <t>Source:</t>
  </si>
  <si>
    <t>Ofgem ED2 PCFM V3 (published 16 October 2023)</t>
  </si>
  <si>
    <t>PCFM year ending</t>
  </si>
  <si>
    <t>Combined RPI-CPIH real to nominal prices conversion factor (financial year average)</t>
  </si>
  <si>
    <t>Year Format</t>
  </si>
  <si>
    <t>1999/2000</t>
  </si>
  <si>
    <t>2000/2001</t>
  </si>
  <si>
    <t>2001/2002</t>
  </si>
  <si>
    <t>2002/2003</t>
  </si>
  <si>
    <t>2003/2004</t>
  </si>
  <si>
    <t>2004/2005</t>
  </si>
  <si>
    <t>2005/2006</t>
  </si>
  <si>
    <t>2006/2007</t>
  </si>
  <si>
    <t>2007/2008</t>
  </si>
  <si>
    <t>2008/2009</t>
  </si>
  <si>
    <t>2009/2010</t>
  </si>
  <si>
    <t>2010/2011</t>
  </si>
  <si>
    <t>2011/2012</t>
  </si>
  <si>
    <t>2012/2013</t>
  </si>
  <si>
    <t>2013/2014</t>
  </si>
  <si>
    <t>2014/2015</t>
  </si>
  <si>
    <t>2015/2016</t>
  </si>
  <si>
    <t>2016/2017</t>
  </si>
  <si>
    <t>2017/2018</t>
  </si>
  <si>
    <t>2018/2019</t>
  </si>
  <si>
    <t>2019/2020</t>
  </si>
  <si>
    <t>2022/2023</t>
  </si>
  <si>
    <t>2024/2025</t>
  </si>
  <si>
    <t>2025/2026</t>
  </si>
  <si>
    <t>CPIH conversion factor from FY to 2023/2024</t>
  </si>
  <si>
    <t>Environmental factors and price</t>
  </si>
  <si>
    <t>Source</t>
  </si>
  <si>
    <t>Version / Date</t>
  </si>
  <si>
    <r>
      <t>gCO</t>
    </r>
    <r>
      <rPr>
        <vertAlign val="subscript"/>
        <sz val="10"/>
        <color theme="1"/>
        <rFont val="Verdana"/>
        <family val="2"/>
      </rPr>
      <t>2</t>
    </r>
    <r>
      <rPr>
        <sz val="10"/>
        <color theme="1"/>
        <rFont val="Verdana"/>
        <family val="2"/>
      </rPr>
      <t xml:space="preserve">e per kWh </t>
    </r>
    <r>
      <rPr>
        <i/>
        <sz val="10"/>
        <color theme="1"/>
        <rFont val="Verdana"/>
        <family val="2"/>
      </rPr>
      <t>(DESNZ and extrapolated)</t>
    </r>
  </si>
  <si>
    <t>2023 Government Greenhouse Gas Conversion Factors for Company Reporting (see table 9, column Total, under "For electricity CONSUMED (including grid losses)", from 2010 to 2021)</t>
  </si>
  <si>
    <t>Electricity GHG conversion factor (tonnes per MWh)</t>
  </si>
  <si>
    <t>Calculated from the above gCO2e per KWh</t>
  </si>
  <si>
    <t>Carbon price central base case (£/tCO2e 2022 base year)</t>
  </si>
  <si>
    <t>Green Book supplementary guidance: valuation of energy use and greenhouse gas emissions for appraisal (data tables 1-19, see table 3, central values); note that 2051-2100 is based on linear extrapolation</t>
  </si>
  <si>
    <t>Carbon price central base case (£/tCO2e, 2023/2024 prices)</t>
  </si>
  <si>
    <t>Converted from the above value</t>
  </si>
  <si>
    <t>Carbon price low case (£/tCO2e, 2023 base year)</t>
  </si>
  <si>
    <t>Green Book supplementary guidance: valuation of energy use and greenhouse gas emissions for appraisal (data tables 1-19, see table 3, low values); note that 2051-2100 is based on linear extrapolation</t>
  </si>
  <si>
    <t>Carbon price low case (£/tCO2e, 2023/24 prices)</t>
  </si>
  <si>
    <t>Carbon price high case (£/tCO2e, 2023 base year)</t>
  </si>
  <si>
    <t>Green Book supplementary guidance: valuation of energy use and greenhouse gas emissions for appraisal (data tables 1-19, see table 3, high values); note that 2051-2100 is based on linear extrapolation</t>
  </si>
  <si>
    <t>Carbon price high case (£/tCO2e, 2023/24 prices)</t>
  </si>
  <si>
    <t>% methane in natural gas</t>
  </si>
  <si>
    <t>Leakage model</t>
  </si>
  <si>
    <t>Depreciation Acceleration Factors</t>
  </si>
  <si>
    <t>Price Control</t>
  </si>
  <si>
    <t>RIIO3</t>
  </si>
  <si>
    <t>RIIO4</t>
  </si>
  <si>
    <t>RIIO5</t>
  </si>
  <si>
    <t>RIIO6</t>
  </si>
  <si>
    <t>Post-RIIO6</t>
  </si>
  <si>
    <t>Year</t>
  </si>
  <si>
    <t>Acceleration Factor</t>
  </si>
  <si>
    <t>Asset class</t>
  </si>
  <si>
    <t>Intervention</t>
  </si>
  <si>
    <t>Cost Type</t>
  </si>
  <si>
    <t>Mains - Iron mains - Tier 1</t>
  </si>
  <si>
    <t>Replacement</t>
  </si>
  <si>
    <t>Environmental</t>
  </si>
  <si>
    <t>Mains - Iron mains - Tier 2B</t>
  </si>
  <si>
    <t>Replacement (expanded capacity)</t>
  </si>
  <si>
    <t>Safety</t>
  </si>
  <si>
    <t>Mains - Iron mains - Tier 3</t>
  </si>
  <si>
    <t>Refurbishment - full</t>
  </si>
  <si>
    <t>Financial</t>
  </si>
  <si>
    <t>Mains - Steel mains - &lt;=2"</t>
  </si>
  <si>
    <t>Refurbishment - partial</t>
  </si>
  <si>
    <t>Private</t>
  </si>
  <si>
    <t>Mains - Steel mains - 4"-8"</t>
  </si>
  <si>
    <t>Decommissioned</t>
  </si>
  <si>
    <t>Mains - Steel mains - 9"- &lt;18"</t>
  </si>
  <si>
    <t>Mothballed</t>
  </si>
  <si>
    <t>Mains - Steel mains - 18"+</t>
  </si>
  <si>
    <t>Build new</t>
  </si>
  <si>
    <t>Mains - PE mains</t>
  </si>
  <si>
    <t>Mains - Other</t>
  </si>
  <si>
    <t>Opex type</t>
  </si>
  <si>
    <t>Services</t>
  </si>
  <si>
    <t>Maintenance &amp; repair</t>
  </si>
  <si>
    <t>Risers</t>
  </si>
  <si>
    <t>Other opex</t>
  </si>
  <si>
    <t>LTS pipelines - piggable</t>
  </si>
  <si>
    <t>LTS pipelines - non piggable</t>
  </si>
  <si>
    <t>Governors - District</t>
  </si>
  <si>
    <t>Governors - I&amp;C</t>
  </si>
  <si>
    <t>Governors - Service</t>
  </si>
  <si>
    <t>Offtakes &amp; PRS - Odorant &amp; metering - Offtake Metering System</t>
  </si>
  <si>
    <t>Offtakes &amp; PRS - Odorant &amp; metering - Offtake Odorisation System</t>
  </si>
  <si>
    <t>Offtakes &amp; PRS - Pre-heating - Offtake Pre-heating</t>
  </si>
  <si>
    <t>Offtakes &amp; PRS - Pre-heating - PRS Pre-heating</t>
  </si>
  <si>
    <t>Offtakes &amp; PRS - Filters and Pressure Control - Offtake filters</t>
  </si>
  <si>
    <t>Offtakes &amp; PRS - Filters and Pressure Control - Slam Shut &amp; Regulators</t>
  </si>
  <si>
    <t>Offtakes &amp; PRS - Filters and Pressure Control - PRS Filters</t>
  </si>
  <si>
    <t>Offtakes &amp; PRS - Filters and Pressure Control - PRS Slam Shut &amp; Regulators</t>
  </si>
  <si>
    <r>
      <t xml:space="preserve">Please fill in the below Risk Register for the selected option </t>
    </r>
    <r>
      <rPr>
        <b/>
        <sz val="10"/>
        <color theme="1"/>
        <rFont val="Verdana"/>
        <family val="2"/>
      </rPr>
      <t>only</t>
    </r>
    <r>
      <rPr>
        <sz val="10"/>
        <color theme="1"/>
        <rFont val="Verdana"/>
        <family val="2"/>
      </rPr>
      <t>.</t>
    </r>
  </si>
  <si>
    <t>Risk Description</t>
  </si>
  <si>
    <t>Impact</t>
  </si>
  <si>
    <t>Likelihood</t>
  </si>
  <si>
    <t>Mitigation/Controls</t>
  </si>
  <si>
    <t>Comments</t>
  </si>
  <si>
    <t>Risk to delivery of outputs within RIIO-GD3. There is a significant increase in workload for RIIO-GD3 over RIIO-GD2.</t>
  </si>
  <si>
    <t>Medium</t>
  </si>
  <si>
    <t>&lt;=30%</t>
  </si>
  <si>
    <t>Experience has shown that delivery of projects of this type requires close monitoring which is why the team responsible for monitoring is also involved with delivery. There are robust controls in places to ensure delivery is tracked through period.
Our Workforce and Supply Chain Resilience Strategy discusses the likely resourcing challenges we will face during RIIO-GD3 and our plans on how to address them.</t>
  </si>
  <si>
    <t xml:space="preserve">NGN have a proven track record of delivering in this area and the preferred strategy is a continuation of the sucessful approach in RIIO-GD2. We have experienced project managers who have a proven track record of delivering this type of work.
We have consistently engaged on our preferred strategy with our SMEs and operational colleagues to ensure that our strategy is both viable and deliverable. </t>
  </si>
  <si>
    <t xml:space="preserve">Cost variability - External Project management, untimely delivery by contractors and 3rd party delays could all impact on costs. However, framework partners who deliver the Capex workload are rigorously challenged to deliver value for money and alternative partners are continually being used were cost or delivery is a challenge. </t>
  </si>
  <si>
    <t>Low</t>
  </si>
  <si>
    <t>&lt;=20%</t>
  </si>
  <si>
    <t>We have a robust methodology for developing Capex unit cost rates which include an allowance for uncertainty. Further details can be found in Section 8.6 of A22.d NGN RIIO-GD3 Investment Decision Pack - Offtakes &amp; PRS - Preheating EJP.</t>
  </si>
  <si>
    <t>Subject matter experts have been continually engaged on unit costs to ensure these are accurate. We will continue to monitor delivery against RIIO-GD3 unit costs.</t>
  </si>
  <si>
    <t xml:space="preserve">In RIIO-GD2 we undertook an innovation project in relation to NIC preheating trial to understand what alternative preheating systems were available and also to help us to overcome inefficiency of old kit such as water bath heaters. Where these trials proved unsuccessful or where we are facing issues with the equipment that is in place, we will need to replace those systems with a more suitable alternative. The risk would therefore be the potential for future issues with reliability, lack of future support or even non-compliance. </t>
  </si>
  <si>
    <t>We have accounted for NIC Preheating intervention workload an cost in all of our investment planning options.</t>
  </si>
  <si>
    <t>Text Descriptions</t>
  </si>
  <si>
    <r>
      <t>Option Description -</t>
    </r>
    <r>
      <rPr>
        <b/>
        <i/>
        <sz val="10"/>
        <color theme="1"/>
        <rFont val="Verdana"/>
        <family val="2"/>
      </rPr>
      <t xml:space="preserve"> </t>
    </r>
    <r>
      <rPr>
        <i/>
        <sz val="10"/>
        <color theme="1"/>
        <rFont val="Verdana"/>
        <family val="2"/>
      </rPr>
      <t>this should allow us to quickly recognise the option being assessed (based on descriptions in the EJP and other documents) and distinguish it both from other investment areas and from other options. If appropriate, please provide sitemaps, photos or any other documents that will help with this identification (likely to be relevant for major projects rather than asset classes)</t>
    </r>
  </si>
  <si>
    <r>
      <t xml:space="preserve">Stakeholder Support Summary - </t>
    </r>
    <r>
      <rPr>
        <i/>
        <sz val="10"/>
        <color theme="1"/>
        <rFont val="Verdana"/>
        <family val="2"/>
      </rPr>
      <t>please provide a synopsis which details the feedback from stakeholder group(s)</t>
    </r>
  </si>
  <si>
    <t>Date Undertaken:</t>
  </si>
  <si>
    <t>Scheme Reference ID</t>
  </si>
  <si>
    <t>A22.d.NGN</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</si>
  <si>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
    </r>
    <r>
      <rPr>
        <b/>
        <sz val="10"/>
        <color theme="1"/>
        <rFont val="Verdana"/>
        <family val="2"/>
      </rPr>
      <t>(This is not delivered under this option)</t>
    </r>
    <r>
      <rPr>
        <sz val="10"/>
        <color theme="1"/>
        <rFont val="Verdana"/>
        <family val="2"/>
      </rPr>
      <t xml:space="preserve">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</si>
  <si>
    <t>Expenditure Type</t>
  </si>
  <si>
    <t>Capex</t>
  </si>
  <si>
    <t>Authorised By:</t>
  </si>
  <si>
    <t>Dean Pearson</t>
  </si>
  <si>
    <r>
      <t xml:space="preserve">Preferred Option </t>
    </r>
    <r>
      <rPr>
        <i/>
        <sz val="10"/>
        <rFont val="Verdana"/>
        <family val="2"/>
      </rPr>
      <t>(Y/N)</t>
    </r>
  </si>
  <si>
    <r>
      <t>Spend Area</t>
    </r>
    <r>
      <rPr>
        <i/>
        <sz val="10"/>
        <color theme="1"/>
        <rFont val="Verdana"/>
        <family val="2"/>
      </rPr>
      <t xml:space="preserve">
(Please include relevant RRP/BPDT Table Reference)</t>
    </r>
  </si>
  <si>
    <t>CV5.01</t>
  </si>
  <si>
    <t>First year of expenditure outflow</t>
  </si>
  <si>
    <t>Payback position at year</t>
  </si>
  <si>
    <t>Central CO2 Cost - PV of costs &amp; benefits (£m)</t>
  </si>
  <si>
    <t>Central CO2 Cost - NPV relative to baseline (£m)</t>
  </si>
  <si>
    <t>Low CO2 cost - PV of costs &amp; benefits (£m)</t>
  </si>
  <si>
    <t>Low CO2 cost - NPV relative to baseline (£m)</t>
  </si>
  <si>
    <t>High CO2 cost - PV of costs &amp; benefits (£m)</t>
  </si>
  <si>
    <t>High CO2 cost - NPV relative to baseline (£m)</t>
  </si>
  <si>
    <t>Capitalisation rate</t>
  </si>
  <si>
    <r>
      <t xml:space="preserve">Engineering Justification Summary </t>
    </r>
    <r>
      <rPr>
        <i/>
        <sz val="10"/>
        <color theme="1"/>
        <rFont val="Verdana"/>
        <family val="2"/>
      </rPr>
      <t>- please provide a synopsis &amp; share the document which articulates the full detailed explanation</t>
    </r>
  </si>
  <si>
    <r>
      <t xml:space="preserve">Company View - </t>
    </r>
    <r>
      <rPr>
        <sz val="10"/>
        <color theme="1"/>
        <rFont val="Verdana"/>
        <family val="2"/>
      </rPr>
      <t>please provide a synopsis which details your view of how beneficial this option is.</t>
    </r>
  </si>
  <si>
    <t>Our Offtake and PRS assets are a critical part of our gas transportation service and require ongoing maintenance, repair, refurbishment, and replacement to ensure we manage increasing risks associated with asset health. Preheating is a key element of many NGN Offtake and PRS sites. There is no specific rule where it must be installed, but the overarching policy document, IGEM/TD/13 Edition 3, specifies that preheating should be installed on sites where the pressure is reduced by more than 15 barg. This is the majority of NGN Offtake sites and a large number of NGN PRS sites.
A Preheating system is the facility used to heat the gas before it is reduced in pressure. This is required to protect the pressure control system and downstream pipework/equipment from freezing due to the impact of low outlet temperature caused by the Joule- Thomson- effect, which results in a 0.5 degrees Celsius reduction in temperature per 1 barg of pressure reduction.
Interventions in this area are asset health and compliance driven, as it is imperative that our preheating assets remain in good condition to ensure gas continues to flow through our network in a safe and reliable manner. The investment strategy throughout RIIO-GD1 and RIIO-GD2 has largely been to refurbish the water bath heaters as the default option to extend life. As the age of our water bath heaters is increasing and associated condition is decreasing, we are now facing a situation where it is becoming more economical to look at a full replacement rather than a refurbishment.  A22.d NGN RIIO-GD3 Investment Decision Pack - Offtakes &amp; PRS - Preheating EJP.</t>
  </si>
  <si>
    <t>Expenditure Profile - Summary</t>
  </si>
  <si>
    <t>Post RIIO3</t>
  </si>
  <si>
    <t>(£m)</t>
  </si>
  <si>
    <t>Capitalised costs</t>
  </si>
  <si>
    <t>Non-capitalised costs</t>
  </si>
  <si>
    <t>Asset Class</t>
  </si>
  <si>
    <t>Unit</t>
  </si>
  <si>
    <t>Output</t>
  </si>
  <si>
    <t>Preheating</t>
  </si>
  <si>
    <t>Ongoing Maintenatnce</t>
  </si>
  <si>
    <t>Financial Costs</t>
  </si>
  <si>
    <t>Inputs</t>
  </si>
  <si>
    <t>RIIO7</t>
  </si>
  <si>
    <t>RIIO8</t>
  </si>
  <si>
    <t>RIIO9</t>
  </si>
  <si>
    <t>RIIO10</t>
  </si>
  <si>
    <t>RIIO11</t>
  </si>
  <si>
    <t>RIIO12</t>
  </si>
  <si>
    <t>Intervention type</t>
  </si>
  <si>
    <t>Capex/Repex</t>
  </si>
  <si>
    <t>£m</t>
  </si>
  <si>
    <t>Total Capex</t>
  </si>
  <si>
    <t>(1)</t>
  </si>
  <si>
    <t>Associated direct opex</t>
  </si>
  <si>
    <t>Total Opex</t>
  </si>
  <si>
    <t>Pass through costs</t>
  </si>
  <si>
    <t>Leakage</t>
  </si>
  <si>
    <t>Total Pass Through Costs</t>
  </si>
  <si>
    <t>Annual cost calculations</t>
  </si>
  <si>
    <t>Capitalisation rates</t>
  </si>
  <si>
    <t>(2)</t>
  </si>
  <si>
    <t>%</t>
  </si>
  <si>
    <t>Capitalised investment</t>
  </si>
  <si>
    <t>(3)=(1)x(2)</t>
  </si>
  <si>
    <t>Investment to be expensed</t>
  </si>
  <si>
    <t>(4)=(1)-(3)</t>
  </si>
  <si>
    <t>2027 Depreciation</t>
  </si>
  <si>
    <r>
      <t>(5)</t>
    </r>
    <r>
      <rPr>
        <vertAlign val="subscript"/>
        <sz val="10"/>
        <color theme="1"/>
        <rFont val="Verdana"/>
        <family val="2"/>
      </rPr>
      <t>2027</t>
    </r>
    <r>
      <rPr>
        <sz val="10"/>
        <color theme="1"/>
        <rFont val="Verdana"/>
        <family val="2"/>
      </rPr>
      <t>=(3)</t>
    </r>
    <r>
      <rPr>
        <vertAlign val="subscript"/>
        <sz val="10"/>
        <color theme="1"/>
        <rFont val="Verdana"/>
        <family val="2"/>
      </rPr>
      <t>2027</t>
    </r>
    <r>
      <rPr>
        <sz val="10"/>
        <color theme="1"/>
        <rFont val="Verdana"/>
        <family val="2"/>
      </rPr>
      <t>*Dep_rate</t>
    </r>
    <r>
      <rPr>
        <vertAlign val="subscript"/>
        <sz val="10"/>
        <color theme="1"/>
        <rFont val="Verdana"/>
        <family val="2"/>
      </rPr>
      <t>t</t>
    </r>
  </si>
  <si>
    <t>2028 Depreciation</t>
  </si>
  <si>
    <r>
      <t>(5)</t>
    </r>
    <r>
      <rPr>
        <vertAlign val="subscript"/>
        <sz val="10"/>
        <color theme="1"/>
        <rFont val="Verdana"/>
        <family val="2"/>
      </rPr>
      <t>2028</t>
    </r>
    <r>
      <rPr>
        <sz val="10"/>
        <color theme="1"/>
        <rFont val="Verdana"/>
        <family val="2"/>
      </rPr>
      <t>=(3)</t>
    </r>
    <r>
      <rPr>
        <vertAlign val="subscript"/>
        <sz val="10"/>
        <color theme="1"/>
        <rFont val="Verdana"/>
        <family val="2"/>
      </rPr>
      <t>2028</t>
    </r>
    <r>
      <rPr>
        <sz val="10"/>
        <color theme="1"/>
        <rFont val="Verdana"/>
        <family val="2"/>
      </rPr>
      <t>*Dep_rate</t>
    </r>
    <r>
      <rPr>
        <vertAlign val="subscript"/>
        <sz val="10"/>
        <color theme="1"/>
        <rFont val="Verdana"/>
        <family val="2"/>
      </rPr>
      <t>t</t>
    </r>
  </si>
  <si>
    <t>2029 Depreciation</t>
  </si>
  <si>
    <r>
      <t>(5)</t>
    </r>
    <r>
      <rPr>
        <vertAlign val="subscript"/>
        <sz val="10"/>
        <color theme="1"/>
        <rFont val="Verdana"/>
        <family val="2"/>
      </rPr>
      <t>2029</t>
    </r>
    <r>
      <rPr>
        <sz val="10"/>
        <color theme="1"/>
        <rFont val="Verdana"/>
        <family val="2"/>
      </rPr>
      <t>=(3)</t>
    </r>
    <r>
      <rPr>
        <vertAlign val="subscript"/>
        <sz val="10"/>
        <color theme="1"/>
        <rFont val="Verdana"/>
        <family val="2"/>
      </rPr>
      <t>2029</t>
    </r>
    <r>
      <rPr>
        <sz val="10"/>
        <color theme="1"/>
        <rFont val="Verdana"/>
        <family val="2"/>
      </rPr>
      <t>*Dep_rate</t>
    </r>
    <r>
      <rPr>
        <vertAlign val="subscript"/>
        <sz val="10"/>
        <color theme="1"/>
        <rFont val="Verdana"/>
        <family val="2"/>
      </rPr>
      <t>t</t>
    </r>
  </si>
  <si>
    <t>2030 Depreciation</t>
  </si>
  <si>
    <r>
      <t>(5)</t>
    </r>
    <r>
      <rPr>
        <vertAlign val="subscript"/>
        <sz val="10"/>
        <color theme="1"/>
        <rFont val="Verdana"/>
        <family val="2"/>
      </rPr>
      <t>2030</t>
    </r>
    <r>
      <rPr>
        <sz val="10"/>
        <color theme="1"/>
        <rFont val="Verdana"/>
        <family val="2"/>
      </rPr>
      <t>=(3)</t>
    </r>
    <r>
      <rPr>
        <vertAlign val="subscript"/>
        <sz val="10"/>
        <color theme="1"/>
        <rFont val="Verdana"/>
        <family val="2"/>
      </rPr>
      <t>2030</t>
    </r>
    <r>
      <rPr>
        <sz val="10"/>
        <color theme="1"/>
        <rFont val="Verdana"/>
        <family val="2"/>
      </rPr>
      <t>*Dep_rate</t>
    </r>
    <r>
      <rPr>
        <vertAlign val="subscript"/>
        <sz val="10"/>
        <color theme="1"/>
        <rFont val="Verdana"/>
        <family val="2"/>
      </rPr>
      <t>t</t>
    </r>
  </si>
  <si>
    <t>2031 Depreciation</t>
  </si>
  <si>
    <r>
      <t>(5)</t>
    </r>
    <r>
      <rPr>
        <vertAlign val="subscript"/>
        <sz val="10"/>
        <color theme="1"/>
        <rFont val="Verdana"/>
        <family val="2"/>
      </rPr>
      <t>2031</t>
    </r>
    <r>
      <rPr>
        <sz val="10"/>
        <color theme="1"/>
        <rFont val="Verdana"/>
        <family val="2"/>
      </rPr>
      <t>=(3)</t>
    </r>
    <r>
      <rPr>
        <vertAlign val="subscript"/>
        <sz val="10"/>
        <color theme="1"/>
        <rFont val="Verdana"/>
        <family val="2"/>
      </rPr>
      <t>2031</t>
    </r>
    <r>
      <rPr>
        <sz val="10"/>
        <color theme="1"/>
        <rFont val="Verdana"/>
        <family val="2"/>
      </rPr>
      <t>*Dep_rate</t>
    </r>
    <r>
      <rPr>
        <vertAlign val="subscript"/>
        <sz val="10"/>
        <color theme="1"/>
        <rFont val="Verdana"/>
        <family val="2"/>
      </rPr>
      <t>t</t>
    </r>
  </si>
  <si>
    <t>2032 Depreciation</t>
  </si>
  <si>
    <r>
      <t>(5)</t>
    </r>
    <r>
      <rPr>
        <vertAlign val="subscript"/>
        <sz val="10"/>
        <color theme="1"/>
        <rFont val="Verdana"/>
        <family val="2"/>
      </rPr>
      <t>2032</t>
    </r>
    <r>
      <rPr>
        <sz val="10"/>
        <color theme="1"/>
        <rFont val="Verdana"/>
        <family val="2"/>
      </rPr>
      <t>=(3)</t>
    </r>
    <r>
      <rPr>
        <vertAlign val="subscript"/>
        <sz val="10"/>
        <color theme="1"/>
        <rFont val="Verdana"/>
        <family val="2"/>
      </rPr>
      <t>2032</t>
    </r>
    <r>
      <rPr>
        <sz val="10"/>
        <color theme="1"/>
        <rFont val="Verdana"/>
        <family val="2"/>
      </rPr>
      <t>*Dep_rate</t>
    </r>
    <r>
      <rPr>
        <vertAlign val="subscript"/>
        <sz val="10"/>
        <color theme="1"/>
        <rFont val="Verdana"/>
        <family val="2"/>
      </rPr>
      <t>t</t>
    </r>
  </si>
  <si>
    <t>2033 Depreciation</t>
  </si>
  <si>
    <r>
      <t>(5)</t>
    </r>
    <r>
      <rPr>
        <vertAlign val="subscript"/>
        <sz val="10"/>
        <color theme="1"/>
        <rFont val="Verdana"/>
        <family val="2"/>
      </rPr>
      <t>2033</t>
    </r>
    <r>
      <rPr>
        <sz val="10"/>
        <color theme="1"/>
        <rFont val="Verdana"/>
        <family val="2"/>
      </rPr>
      <t>=(3)</t>
    </r>
    <r>
      <rPr>
        <vertAlign val="subscript"/>
        <sz val="10"/>
        <color theme="1"/>
        <rFont val="Verdana"/>
        <family val="2"/>
      </rPr>
      <t>2033</t>
    </r>
    <r>
      <rPr>
        <sz val="10"/>
        <color theme="1"/>
        <rFont val="Verdana"/>
        <family val="2"/>
      </rPr>
      <t>*Dep_rate</t>
    </r>
    <r>
      <rPr>
        <vertAlign val="subscript"/>
        <sz val="10"/>
        <color theme="1"/>
        <rFont val="Verdana"/>
        <family val="2"/>
      </rPr>
      <t>t</t>
    </r>
  </si>
  <si>
    <t>2034 Depreciation</t>
  </si>
  <si>
    <r>
      <t>(5)</t>
    </r>
    <r>
      <rPr>
        <vertAlign val="subscript"/>
        <sz val="10"/>
        <color theme="1"/>
        <rFont val="Verdana"/>
        <family val="2"/>
      </rPr>
      <t>2034</t>
    </r>
    <r>
      <rPr>
        <sz val="10"/>
        <color theme="1"/>
        <rFont val="Verdana"/>
        <family val="2"/>
      </rPr>
      <t>=(3)</t>
    </r>
    <r>
      <rPr>
        <vertAlign val="subscript"/>
        <sz val="10"/>
        <color theme="1"/>
        <rFont val="Verdana"/>
        <family val="2"/>
      </rPr>
      <t>2034</t>
    </r>
    <r>
      <rPr>
        <sz val="10"/>
        <color theme="1"/>
        <rFont val="Verdana"/>
        <family val="2"/>
      </rPr>
      <t>*Dep_rate</t>
    </r>
    <r>
      <rPr>
        <vertAlign val="subscript"/>
        <sz val="10"/>
        <color theme="1"/>
        <rFont val="Verdana"/>
        <family val="2"/>
      </rPr>
      <t>t</t>
    </r>
  </si>
  <si>
    <t>2035 Depreciation</t>
  </si>
  <si>
    <r>
      <t>(5)</t>
    </r>
    <r>
      <rPr>
        <vertAlign val="subscript"/>
        <sz val="10"/>
        <color theme="1"/>
        <rFont val="Verdana"/>
        <family val="2"/>
      </rPr>
      <t>2035</t>
    </r>
    <r>
      <rPr>
        <sz val="10"/>
        <color theme="1"/>
        <rFont val="Verdana"/>
        <family val="2"/>
      </rPr>
      <t>=(3)</t>
    </r>
    <r>
      <rPr>
        <vertAlign val="subscript"/>
        <sz val="10"/>
        <color theme="1"/>
        <rFont val="Verdana"/>
        <family val="2"/>
      </rPr>
      <t>2035</t>
    </r>
    <r>
      <rPr>
        <sz val="10"/>
        <color theme="1"/>
        <rFont val="Verdana"/>
        <family val="2"/>
      </rPr>
      <t>*Dep_rate</t>
    </r>
    <r>
      <rPr>
        <vertAlign val="subscript"/>
        <sz val="10"/>
        <color theme="1"/>
        <rFont val="Verdana"/>
        <family val="2"/>
      </rPr>
      <t>t</t>
    </r>
  </si>
  <si>
    <t>2036 Depreciation</t>
  </si>
  <si>
    <r>
      <t>(5)</t>
    </r>
    <r>
      <rPr>
        <vertAlign val="subscript"/>
        <sz val="10"/>
        <color theme="1"/>
        <rFont val="Verdana"/>
        <family val="2"/>
      </rPr>
      <t>2036</t>
    </r>
    <r>
      <rPr>
        <sz val="10"/>
        <color theme="1"/>
        <rFont val="Verdana"/>
        <family val="2"/>
      </rPr>
      <t>=(3)</t>
    </r>
    <r>
      <rPr>
        <vertAlign val="subscript"/>
        <sz val="10"/>
        <color theme="1"/>
        <rFont val="Verdana"/>
        <family val="2"/>
      </rPr>
      <t>2036</t>
    </r>
    <r>
      <rPr>
        <sz val="10"/>
        <color theme="1"/>
        <rFont val="Verdana"/>
        <family val="2"/>
      </rPr>
      <t>*Dep_rate</t>
    </r>
    <r>
      <rPr>
        <vertAlign val="subscript"/>
        <sz val="10"/>
        <color theme="1"/>
        <rFont val="Verdana"/>
        <family val="2"/>
      </rPr>
      <t>t</t>
    </r>
  </si>
  <si>
    <t>2037 Depreciation</t>
  </si>
  <si>
    <r>
      <t>(5)</t>
    </r>
    <r>
      <rPr>
        <vertAlign val="subscript"/>
        <sz val="10"/>
        <color theme="1"/>
        <rFont val="Verdana"/>
        <family val="2"/>
      </rPr>
      <t>2037</t>
    </r>
    <r>
      <rPr>
        <sz val="10"/>
        <color theme="1"/>
        <rFont val="Verdana"/>
        <family val="2"/>
      </rPr>
      <t>=(3)</t>
    </r>
    <r>
      <rPr>
        <vertAlign val="subscript"/>
        <sz val="10"/>
        <color theme="1"/>
        <rFont val="Verdana"/>
        <family val="2"/>
      </rPr>
      <t>2037</t>
    </r>
    <r>
      <rPr>
        <sz val="10"/>
        <color theme="1"/>
        <rFont val="Verdana"/>
        <family val="2"/>
      </rPr>
      <t>*Dep_rate</t>
    </r>
    <r>
      <rPr>
        <vertAlign val="subscript"/>
        <sz val="10"/>
        <color theme="1"/>
        <rFont val="Verdana"/>
        <family val="2"/>
      </rPr>
      <t>t</t>
    </r>
  </si>
  <si>
    <t>2038 Depreciation</t>
  </si>
  <si>
    <r>
      <t>(5)</t>
    </r>
    <r>
      <rPr>
        <vertAlign val="subscript"/>
        <sz val="10"/>
        <color theme="1"/>
        <rFont val="Verdana"/>
        <family val="2"/>
      </rPr>
      <t>2038</t>
    </r>
    <r>
      <rPr>
        <sz val="10"/>
        <color theme="1"/>
        <rFont val="Verdana"/>
        <family val="2"/>
      </rPr>
      <t>=(3)</t>
    </r>
    <r>
      <rPr>
        <vertAlign val="subscript"/>
        <sz val="10"/>
        <color theme="1"/>
        <rFont val="Verdana"/>
        <family val="2"/>
      </rPr>
      <t>2038</t>
    </r>
    <r>
      <rPr>
        <sz val="10"/>
        <color theme="1"/>
        <rFont val="Verdana"/>
        <family val="2"/>
      </rPr>
      <t>*Dep_rate</t>
    </r>
    <r>
      <rPr>
        <vertAlign val="subscript"/>
        <sz val="10"/>
        <color theme="1"/>
        <rFont val="Verdana"/>
        <family val="2"/>
      </rPr>
      <t>t</t>
    </r>
  </si>
  <si>
    <t>2039 Depreciation</t>
  </si>
  <si>
    <r>
      <t>(5)</t>
    </r>
    <r>
      <rPr>
        <vertAlign val="subscript"/>
        <sz val="10"/>
        <color theme="1"/>
        <rFont val="Verdana"/>
        <family val="2"/>
      </rPr>
      <t>2039</t>
    </r>
    <r>
      <rPr>
        <sz val="10"/>
        <color theme="1"/>
        <rFont val="Verdana"/>
        <family val="2"/>
      </rPr>
      <t>=(3)</t>
    </r>
    <r>
      <rPr>
        <vertAlign val="subscript"/>
        <sz val="10"/>
        <color theme="1"/>
        <rFont val="Verdana"/>
        <family val="2"/>
      </rPr>
      <t>2039</t>
    </r>
    <r>
      <rPr>
        <sz val="10"/>
        <color theme="1"/>
        <rFont val="Verdana"/>
        <family val="2"/>
      </rPr>
      <t>*Dep_rate</t>
    </r>
    <r>
      <rPr>
        <vertAlign val="subscript"/>
        <sz val="10"/>
        <color theme="1"/>
        <rFont val="Verdana"/>
        <family val="2"/>
      </rPr>
      <t>t</t>
    </r>
  </si>
  <si>
    <t>2040 Depreciation</t>
  </si>
  <si>
    <r>
      <t>(5)</t>
    </r>
    <r>
      <rPr>
        <vertAlign val="subscript"/>
        <sz val="10"/>
        <color theme="1"/>
        <rFont val="Verdana"/>
        <family val="2"/>
      </rPr>
      <t>2040</t>
    </r>
    <r>
      <rPr>
        <sz val="10"/>
        <color theme="1"/>
        <rFont val="Verdana"/>
        <family val="2"/>
      </rPr>
      <t>=(3)</t>
    </r>
    <r>
      <rPr>
        <vertAlign val="subscript"/>
        <sz val="10"/>
        <color theme="1"/>
        <rFont val="Verdana"/>
        <family val="2"/>
      </rPr>
      <t>2040</t>
    </r>
    <r>
      <rPr>
        <sz val="10"/>
        <color theme="1"/>
        <rFont val="Verdana"/>
        <family val="2"/>
      </rPr>
      <t>*Dep_rate</t>
    </r>
    <r>
      <rPr>
        <vertAlign val="subscript"/>
        <sz val="10"/>
        <color theme="1"/>
        <rFont val="Verdana"/>
        <family val="2"/>
      </rPr>
      <t>t</t>
    </r>
  </si>
  <si>
    <t>2041 Depreciation</t>
  </si>
  <si>
    <r>
      <t>(5)</t>
    </r>
    <r>
      <rPr>
        <vertAlign val="subscript"/>
        <sz val="10"/>
        <color theme="1"/>
        <rFont val="Verdana"/>
        <family val="2"/>
      </rPr>
      <t>2041</t>
    </r>
    <r>
      <rPr>
        <sz val="10"/>
        <color theme="1"/>
        <rFont val="Verdana"/>
        <family val="2"/>
      </rPr>
      <t>=(3)</t>
    </r>
    <r>
      <rPr>
        <vertAlign val="subscript"/>
        <sz val="10"/>
        <color theme="1"/>
        <rFont val="Verdana"/>
        <family val="2"/>
      </rPr>
      <t>2041</t>
    </r>
    <r>
      <rPr>
        <sz val="10"/>
        <color theme="1"/>
        <rFont val="Verdana"/>
        <family val="2"/>
      </rPr>
      <t>*Dep_rate</t>
    </r>
    <r>
      <rPr>
        <vertAlign val="subscript"/>
        <sz val="10"/>
        <color theme="1"/>
        <rFont val="Verdana"/>
        <family val="2"/>
      </rPr>
      <t>t</t>
    </r>
  </si>
  <si>
    <t>2042 Depreciation</t>
  </si>
  <si>
    <r>
      <t>(5)</t>
    </r>
    <r>
      <rPr>
        <vertAlign val="subscript"/>
        <sz val="10"/>
        <color theme="1"/>
        <rFont val="Verdana"/>
        <family val="2"/>
      </rPr>
      <t>2042</t>
    </r>
    <r>
      <rPr>
        <sz val="10"/>
        <color theme="1"/>
        <rFont val="Verdana"/>
        <family val="2"/>
      </rPr>
      <t>=(3)</t>
    </r>
    <r>
      <rPr>
        <vertAlign val="subscript"/>
        <sz val="10"/>
        <color theme="1"/>
        <rFont val="Verdana"/>
        <family val="2"/>
      </rPr>
      <t>2042</t>
    </r>
    <r>
      <rPr>
        <sz val="10"/>
        <color theme="1"/>
        <rFont val="Verdana"/>
        <family val="2"/>
      </rPr>
      <t>*Dep_rate</t>
    </r>
    <r>
      <rPr>
        <vertAlign val="subscript"/>
        <sz val="10"/>
        <color theme="1"/>
        <rFont val="Verdana"/>
        <family val="2"/>
      </rPr>
      <t>t</t>
    </r>
  </si>
  <si>
    <t>2043 Depreciation</t>
  </si>
  <si>
    <r>
      <t>(5)</t>
    </r>
    <r>
      <rPr>
        <vertAlign val="subscript"/>
        <sz val="10"/>
        <color theme="1"/>
        <rFont val="Verdana"/>
        <family val="2"/>
      </rPr>
      <t>2043</t>
    </r>
    <r>
      <rPr>
        <sz val="10"/>
        <color theme="1"/>
        <rFont val="Verdana"/>
        <family val="2"/>
      </rPr>
      <t>=(3)</t>
    </r>
    <r>
      <rPr>
        <vertAlign val="subscript"/>
        <sz val="10"/>
        <color theme="1"/>
        <rFont val="Verdana"/>
        <family val="2"/>
      </rPr>
      <t>2043</t>
    </r>
    <r>
      <rPr>
        <sz val="10"/>
        <color theme="1"/>
        <rFont val="Verdana"/>
        <family val="2"/>
      </rPr>
      <t>*Dep_rate</t>
    </r>
    <r>
      <rPr>
        <vertAlign val="subscript"/>
        <sz val="10"/>
        <color theme="1"/>
        <rFont val="Verdana"/>
        <family val="2"/>
      </rPr>
      <t>t</t>
    </r>
  </si>
  <si>
    <t>2044 Depreciation</t>
  </si>
  <si>
    <r>
      <t>(5)</t>
    </r>
    <r>
      <rPr>
        <vertAlign val="subscript"/>
        <sz val="10"/>
        <color theme="1"/>
        <rFont val="Verdana"/>
        <family val="2"/>
      </rPr>
      <t>2044</t>
    </r>
    <r>
      <rPr>
        <sz val="10"/>
        <color theme="1"/>
        <rFont val="Verdana"/>
        <family val="2"/>
      </rPr>
      <t>=(3)</t>
    </r>
    <r>
      <rPr>
        <vertAlign val="subscript"/>
        <sz val="10"/>
        <color theme="1"/>
        <rFont val="Verdana"/>
        <family val="2"/>
      </rPr>
      <t>2044</t>
    </r>
    <r>
      <rPr>
        <sz val="10"/>
        <color theme="1"/>
        <rFont val="Verdana"/>
        <family val="2"/>
      </rPr>
      <t>*Dep_rate</t>
    </r>
    <r>
      <rPr>
        <vertAlign val="subscript"/>
        <sz val="10"/>
        <color theme="1"/>
        <rFont val="Verdana"/>
        <family val="2"/>
      </rPr>
      <t>t</t>
    </r>
  </si>
  <si>
    <t>2045 Depreciation</t>
  </si>
  <si>
    <r>
      <t>(5)</t>
    </r>
    <r>
      <rPr>
        <vertAlign val="subscript"/>
        <sz val="10"/>
        <color theme="1"/>
        <rFont val="Verdana"/>
        <family val="2"/>
      </rPr>
      <t>2045</t>
    </r>
    <r>
      <rPr>
        <sz val="10"/>
        <color theme="1"/>
        <rFont val="Verdana"/>
        <family val="2"/>
      </rPr>
      <t>=(3)</t>
    </r>
    <r>
      <rPr>
        <vertAlign val="subscript"/>
        <sz val="10"/>
        <color theme="1"/>
        <rFont val="Verdana"/>
        <family val="2"/>
      </rPr>
      <t>2045</t>
    </r>
    <r>
      <rPr>
        <sz val="10"/>
        <color theme="1"/>
        <rFont val="Verdana"/>
        <family val="2"/>
      </rPr>
      <t>*Dep_rate</t>
    </r>
    <r>
      <rPr>
        <vertAlign val="subscript"/>
        <sz val="10"/>
        <color theme="1"/>
        <rFont val="Verdana"/>
        <family val="2"/>
      </rPr>
      <t>t</t>
    </r>
  </si>
  <si>
    <t>2046 Depreciation</t>
  </si>
  <si>
    <r>
      <t>(5)</t>
    </r>
    <r>
      <rPr>
        <vertAlign val="subscript"/>
        <sz val="10"/>
        <color theme="1"/>
        <rFont val="Verdana"/>
        <family val="2"/>
      </rPr>
      <t>2046</t>
    </r>
    <r>
      <rPr>
        <sz val="10"/>
        <color theme="1"/>
        <rFont val="Verdana"/>
        <family val="2"/>
      </rPr>
      <t>=(3)</t>
    </r>
    <r>
      <rPr>
        <vertAlign val="subscript"/>
        <sz val="10"/>
        <color theme="1"/>
        <rFont val="Verdana"/>
        <family val="2"/>
      </rPr>
      <t>2046</t>
    </r>
    <r>
      <rPr>
        <sz val="10"/>
        <color theme="1"/>
        <rFont val="Verdana"/>
        <family val="2"/>
      </rPr>
      <t>*Dep_rate</t>
    </r>
    <r>
      <rPr>
        <vertAlign val="subscript"/>
        <sz val="10"/>
        <color theme="1"/>
        <rFont val="Verdana"/>
        <family val="2"/>
      </rPr>
      <t>t</t>
    </r>
  </si>
  <si>
    <t>2047 Depreciation</t>
  </si>
  <si>
    <r>
      <t>(5)</t>
    </r>
    <r>
      <rPr>
        <vertAlign val="subscript"/>
        <sz val="10"/>
        <color theme="1"/>
        <rFont val="Verdana"/>
        <family val="2"/>
      </rPr>
      <t>2047</t>
    </r>
    <r>
      <rPr>
        <sz val="10"/>
        <color theme="1"/>
        <rFont val="Verdana"/>
        <family val="2"/>
      </rPr>
      <t>=(3)</t>
    </r>
    <r>
      <rPr>
        <vertAlign val="subscript"/>
        <sz val="10"/>
        <color theme="1"/>
        <rFont val="Verdana"/>
        <family val="2"/>
      </rPr>
      <t>2047</t>
    </r>
    <r>
      <rPr>
        <sz val="10"/>
        <color theme="1"/>
        <rFont val="Verdana"/>
        <family val="2"/>
      </rPr>
      <t>*Dep_rate</t>
    </r>
    <r>
      <rPr>
        <vertAlign val="subscript"/>
        <sz val="10"/>
        <color theme="1"/>
        <rFont val="Verdana"/>
        <family val="2"/>
      </rPr>
      <t>t</t>
    </r>
  </si>
  <si>
    <t>2048 Depreciation</t>
  </si>
  <si>
    <r>
      <t>(5)</t>
    </r>
    <r>
      <rPr>
        <vertAlign val="subscript"/>
        <sz val="10"/>
        <color theme="1"/>
        <rFont val="Verdana"/>
        <family val="2"/>
      </rPr>
      <t>2048</t>
    </r>
    <r>
      <rPr>
        <sz val="10"/>
        <color theme="1"/>
        <rFont val="Verdana"/>
        <family val="2"/>
      </rPr>
      <t>=(3)</t>
    </r>
    <r>
      <rPr>
        <vertAlign val="subscript"/>
        <sz val="10"/>
        <color theme="1"/>
        <rFont val="Verdana"/>
        <family val="2"/>
      </rPr>
      <t>2048</t>
    </r>
    <r>
      <rPr>
        <sz val="10"/>
        <color theme="1"/>
        <rFont val="Verdana"/>
        <family val="2"/>
      </rPr>
      <t>*Dep_rate</t>
    </r>
    <r>
      <rPr>
        <vertAlign val="subscript"/>
        <sz val="10"/>
        <color theme="1"/>
        <rFont val="Verdana"/>
        <family val="2"/>
      </rPr>
      <t>t</t>
    </r>
  </si>
  <si>
    <t>2049 Depreciation</t>
  </si>
  <si>
    <r>
      <t>(5)</t>
    </r>
    <r>
      <rPr>
        <vertAlign val="subscript"/>
        <sz val="10"/>
        <color theme="1"/>
        <rFont val="Verdana"/>
        <family val="2"/>
      </rPr>
      <t>2049</t>
    </r>
    <r>
      <rPr>
        <sz val="10"/>
        <color theme="1"/>
        <rFont val="Verdana"/>
        <family val="2"/>
      </rPr>
      <t>=(3)</t>
    </r>
    <r>
      <rPr>
        <vertAlign val="subscript"/>
        <sz val="10"/>
        <color theme="1"/>
        <rFont val="Verdana"/>
        <family val="2"/>
      </rPr>
      <t>2049</t>
    </r>
    <r>
      <rPr>
        <sz val="10"/>
        <color theme="1"/>
        <rFont val="Verdana"/>
        <family val="2"/>
      </rPr>
      <t>*Dep_rate</t>
    </r>
    <r>
      <rPr>
        <vertAlign val="subscript"/>
        <sz val="10"/>
        <color theme="1"/>
        <rFont val="Verdana"/>
        <family val="2"/>
      </rPr>
      <t>t</t>
    </r>
  </si>
  <si>
    <t>2050 Depreciation</t>
  </si>
  <si>
    <r>
      <t>(5)</t>
    </r>
    <r>
      <rPr>
        <vertAlign val="subscript"/>
        <sz val="10"/>
        <color theme="1"/>
        <rFont val="Verdana"/>
        <family val="2"/>
      </rPr>
      <t>2050</t>
    </r>
    <r>
      <rPr>
        <sz val="10"/>
        <color theme="1"/>
        <rFont val="Verdana"/>
        <family val="2"/>
      </rPr>
      <t>=(3)</t>
    </r>
    <r>
      <rPr>
        <vertAlign val="subscript"/>
        <sz val="10"/>
        <color theme="1"/>
        <rFont val="Verdana"/>
        <family val="2"/>
      </rPr>
      <t>2050</t>
    </r>
    <r>
      <rPr>
        <sz val="10"/>
        <color theme="1"/>
        <rFont val="Verdana"/>
        <family val="2"/>
      </rPr>
      <t>*Dep_rate</t>
    </r>
    <r>
      <rPr>
        <vertAlign val="subscript"/>
        <sz val="10"/>
        <color theme="1"/>
        <rFont val="Verdana"/>
        <family val="2"/>
      </rPr>
      <t>t</t>
    </r>
  </si>
  <si>
    <t>Depreciation</t>
  </si>
  <si>
    <r>
      <t>(5)=∑(5)</t>
    </r>
    <r>
      <rPr>
        <vertAlign val="subscript"/>
        <sz val="10"/>
        <color theme="1"/>
        <rFont val="Verdana"/>
        <family val="2"/>
      </rPr>
      <t>t</t>
    </r>
  </si>
  <si>
    <t>Opening RAV balance</t>
  </si>
  <si>
    <r>
      <t>(6</t>
    </r>
    <r>
      <rPr>
        <vertAlign val="superscript"/>
        <sz val="10"/>
        <color theme="1"/>
        <rFont val="Verdana"/>
        <family val="2"/>
      </rPr>
      <t>op</t>
    </r>
    <r>
      <rPr>
        <sz val="10"/>
        <color theme="1"/>
        <rFont val="Verdana"/>
        <family val="2"/>
      </rPr>
      <t>)</t>
    </r>
    <r>
      <rPr>
        <vertAlign val="subscript"/>
        <sz val="10"/>
        <color theme="1"/>
        <rFont val="Verdana"/>
        <family val="2"/>
      </rPr>
      <t>t</t>
    </r>
    <r>
      <rPr>
        <sz val="10"/>
        <color theme="1"/>
        <rFont val="Verdana"/>
        <family val="2"/>
      </rPr>
      <t>=(6</t>
    </r>
    <r>
      <rPr>
        <vertAlign val="superscript"/>
        <sz val="10"/>
        <color theme="1"/>
        <rFont val="Verdana"/>
        <family val="2"/>
      </rPr>
      <t>cl</t>
    </r>
    <r>
      <rPr>
        <sz val="10"/>
        <color theme="1"/>
        <rFont val="Verdana"/>
        <family val="2"/>
      </rPr>
      <t>)</t>
    </r>
    <r>
      <rPr>
        <vertAlign val="subscript"/>
        <sz val="10"/>
        <color theme="1"/>
        <rFont val="Verdana"/>
        <family val="2"/>
      </rPr>
      <t>t-1</t>
    </r>
  </si>
  <si>
    <t>Discounted RAV balance</t>
  </si>
  <si>
    <r>
      <t>(6</t>
    </r>
    <r>
      <rPr>
        <vertAlign val="superscript"/>
        <sz val="10"/>
        <color theme="1"/>
        <rFont val="Verdana"/>
        <family val="2"/>
      </rPr>
      <t>D</t>
    </r>
    <r>
      <rPr>
        <sz val="10"/>
        <color theme="1"/>
        <rFont val="Verdana"/>
        <family val="2"/>
      </rPr>
      <t>)=(6</t>
    </r>
    <r>
      <rPr>
        <vertAlign val="superscript"/>
        <sz val="10"/>
        <color theme="1"/>
        <rFont val="Verdana"/>
        <family val="2"/>
      </rPr>
      <t>cl</t>
    </r>
    <r>
      <rPr>
        <sz val="10"/>
        <color theme="1"/>
        <rFont val="Verdana"/>
        <family val="2"/>
      </rPr>
      <t>)*(1/1+WACC))</t>
    </r>
  </si>
  <si>
    <t>Closing RAV balance</t>
  </si>
  <si>
    <r>
      <t>(6</t>
    </r>
    <r>
      <rPr>
        <vertAlign val="superscript"/>
        <sz val="10"/>
        <color theme="1"/>
        <rFont val="Verdana"/>
        <family val="2"/>
      </rPr>
      <t>cl</t>
    </r>
    <r>
      <rPr>
        <sz val="10"/>
        <color theme="1"/>
        <rFont val="Verdana"/>
        <family val="2"/>
      </rPr>
      <t>)=(3)-(5)+(6</t>
    </r>
    <r>
      <rPr>
        <vertAlign val="superscript"/>
        <sz val="10"/>
        <color theme="1"/>
        <rFont val="Verdana"/>
        <family val="2"/>
      </rPr>
      <t>op</t>
    </r>
    <r>
      <rPr>
        <sz val="10"/>
        <color theme="1"/>
        <rFont val="Verdana"/>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</si>
  <si>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</si>
  <si>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</si>
  <si>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Capitalised Costs</t>
  </si>
  <si>
    <t>(7)=(5)+(6)</t>
  </si>
  <si>
    <t>Total Non-Capitalised Costs</t>
  </si>
  <si>
    <t>Total Direct Costs</t>
  </si>
  <si>
    <t>Non-Financial Costs/Benefits</t>
  </si>
  <si>
    <t>Calculated values</t>
  </si>
  <si>
    <t>Category</t>
  </si>
  <si>
    <t>Non-financial benefits/costs - values</t>
  </si>
  <si>
    <t>Fatality risk</t>
  </si>
  <si>
    <t>Non-Fatality risk</t>
  </si>
  <si>
    <t>NGN VF Financial Risk</t>
  </si>
  <si>
    <t>NGN VF Customer Risk</t>
  </si>
  <si>
    <t>NGN VF Compliance Risk</t>
  </si>
  <si>
    <t>Other</t>
  </si>
  <si>
    <t>Non-financial benefits/costs - inputs</t>
  </si>
  <si>
    <t>GWh</t>
  </si>
  <si>
    <t>Fatalities/yr</t>
  </si>
  <si>
    <t>Non-fatal injuries/yr</t>
  </si>
  <si>
    <t>Alternative carbon calculations</t>
  </si>
  <si>
    <t>Environmental costs - low CO2 cost</t>
  </si>
  <si>
    <t>Environmental costs - high CO2 cost</t>
  </si>
  <si>
    <t>Net Present Values</t>
  </si>
  <si>
    <t>Discount factors and summary</t>
  </si>
  <si>
    <t>Discount factors</t>
  </si>
  <si>
    <t>Discount factor (Non-Safety)</t>
  </si>
  <si>
    <t>=1/[(1+SRTP)^n]</t>
  </si>
  <si>
    <t>Discount factor (Safety)</t>
  </si>
  <si>
    <t>=1/[(1+HDR)^n]</t>
  </si>
  <si>
    <t>Summary of discounted costs/benefits</t>
  </si>
  <si>
    <t>Opex</t>
  </si>
  <si>
    <t>Environmental - central CO2 cost</t>
  </si>
  <si>
    <t>Environmental - low CO2 cost</t>
  </si>
  <si>
    <t>Environmental - high CO2 cost</t>
  </si>
  <si>
    <t>Annual Total</t>
  </si>
  <si>
    <t>Total - central carbon cost</t>
  </si>
  <si>
    <t>Total - low carbon cost</t>
  </si>
  <si>
    <t>Total - high carbon cost</t>
  </si>
  <si>
    <t>Net Present Value</t>
  </si>
  <si>
    <t>NPV - central carbon cost</t>
  </si>
  <si>
    <t>NPV - low carbon cost</t>
  </si>
  <si>
    <t>NPV - high carbon cost</t>
  </si>
  <si>
    <t>Monetised risk - memo line</t>
  </si>
  <si>
    <t>Additional cost/benefit explanations</t>
  </si>
  <si>
    <t>Please provide a short explanation of any additional cost/benefit lines that have been completed in addition to the pre-populated ones. This should include both a description of the nature of the cost/benefit, and an explanation of how the value was calculated, citing appropriate sources (eg for relevant global warming potentials). If an explanation has been provided within the EJP, then simply provide a reference to the relevant page number.</t>
  </si>
  <si>
    <t>NGN VF Financial Risk, NGN VF Customer Risk, NGN VF Compliance Risk populated from our decision support tool outputs as per NGN's Value Framework and consistent with NARM.</t>
  </si>
  <si>
    <t>Long term cost/benefit assumptions</t>
  </si>
  <si>
    <t>Please briefly summarise the assumptions you have used to calculate long-term (ie beyond the duration of the RIIO3 price control) costs and other inputs (eg "Opex assumed to increase at 1%/year based on historic trends"). In most cases we would expect these to be the same across the baseline and different options, but where this is not the case additional tabs can be completed as necessary. If detailed descriptions are required (eg to explain assumptions around whole life costs of assets) these should be included as part of the EJP</t>
  </si>
  <si>
    <t>Not modelled in beyond RIIO-GD4 as proposals cover RIIO-GD3 only.</t>
  </si>
  <si>
    <t>As per NARM modelling assumptions from our Decision Support Tool - see Ofgem CBA Template Assumptions in section 8 of EJP.</t>
  </si>
  <si>
    <t>Modelled as per NARM metholdogy from our decision support tool.</t>
  </si>
  <si>
    <t>Cost cross-referencing</t>
  </si>
  <si>
    <t>If there is any explanation required on how the cost data set out in the EJP totals to the lines in the CBA, please provide it here.</t>
  </si>
  <si>
    <t>Costs in CBA reflected in sections 8 and 9 of EJP.</t>
  </si>
  <si>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t>
  </si>
  <si>
    <t>NIC Preheating Replacement</t>
  </si>
  <si>
    <t>Please see further discussion in A22.d NGN RIIO-GD3 Investment Decision Pack - Offtakes &amp; PRS - Preheating EJP</t>
  </si>
  <si>
    <t>Water Bath Heater to Boiler House - Replacement</t>
  </si>
  <si>
    <t>Electrical preheating</t>
  </si>
  <si>
    <t>Water Bath Heater Medium Refurb</t>
  </si>
  <si>
    <t>Boiler House to Boiler House - Replacement</t>
  </si>
  <si>
    <t>Boiler House Refurb</t>
  </si>
  <si>
    <t>2051 Depreciation</t>
  </si>
  <si>
    <r>
      <t>(5)</t>
    </r>
    <r>
      <rPr>
        <vertAlign val="subscript"/>
        <sz val="10"/>
        <color theme="1"/>
        <rFont val="Verdana"/>
        <family val="2"/>
      </rPr>
      <t>2051</t>
    </r>
    <r>
      <rPr>
        <sz val="10"/>
        <color theme="1"/>
        <rFont val="Verdana"/>
        <family val="2"/>
      </rPr>
      <t>=(3)</t>
    </r>
    <r>
      <rPr>
        <vertAlign val="subscript"/>
        <sz val="10"/>
        <color theme="1"/>
        <rFont val="Verdana"/>
        <family val="2"/>
      </rPr>
      <t>2051</t>
    </r>
    <r>
      <rPr>
        <sz val="10"/>
        <color theme="1"/>
        <rFont val="Verdana"/>
        <family val="2"/>
      </rPr>
      <t>*Dep_rate</t>
    </r>
    <r>
      <rPr>
        <vertAlign val="subscript"/>
        <sz val="10"/>
        <color theme="1"/>
        <rFont val="Verdana"/>
        <family val="2"/>
      </rPr>
      <t>t</t>
    </r>
  </si>
  <si>
    <t>2052 Depreciation</t>
  </si>
  <si>
    <r>
      <t>(5)</t>
    </r>
    <r>
      <rPr>
        <vertAlign val="subscript"/>
        <sz val="10"/>
        <color theme="1"/>
        <rFont val="Verdana"/>
        <family val="2"/>
      </rPr>
      <t>2052</t>
    </r>
    <r>
      <rPr>
        <sz val="10"/>
        <color theme="1"/>
        <rFont val="Verdana"/>
        <family val="2"/>
      </rPr>
      <t>=(3)</t>
    </r>
    <r>
      <rPr>
        <vertAlign val="subscript"/>
        <sz val="10"/>
        <color theme="1"/>
        <rFont val="Verdana"/>
        <family val="2"/>
      </rPr>
      <t>2052</t>
    </r>
    <r>
      <rPr>
        <sz val="10"/>
        <color theme="1"/>
        <rFont val="Verdana"/>
        <family val="2"/>
      </rPr>
      <t>*Dep_rate</t>
    </r>
    <r>
      <rPr>
        <vertAlign val="subscript"/>
        <sz val="10"/>
        <color theme="1"/>
        <rFont val="Verdana"/>
        <family val="2"/>
      </rPr>
      <t>t</t>
    </r>
  </si>
  <si>
    <t>2053 Depreciation</t>
  </si>
  <si>
    <r>
      <t>(5)</t>
    </r>
    <r>
      <rPr>
        <vertAlign val="subscript"/>
        <sz val="10"/>
        <color theme="1"/>
        <rFont val="Verdana"/>
        <family val="2"/>
      </rPr>
      <t>2053</t>
    </r>
    <r>
      <rPr>
        <sz val="10"/>
        <color theme="1"/>
        <rFont val="Verdana"/>
        <family val="2"/>
      </rPr>
      <t>=(3)</t>
    </r>
    <r>
      <rPr>
        <vertAlign val="subscript"/>
        <sz val="10"/>
        <color theme="1"/>
        <rFont val="Verdana"/>
        <family val="2"/>
      </rPr>
      <t>2053</t>
    </r>
    <r>
      <rPr>
        <sz val="10"/>
        <color theme="1"/>
        <rFont val="Verdana"/>
        <family val="2"/>
      </rPr>
      <t>*Dep_rate</t>
    </r>
    <r>
      <rPr>
        <vertAlign val="subscript"/>
        <sz val="10"/>
        <color theme="1"/>
        <rFont val="Verdana"/>
        <family val="2"/>
      </rPr>
      <t>t</t>
    </r>
  </si>
  <si>
    <t>2054 Depreciation</t>
  </si>
  <si>
    <r>
      <t>(5)</t>
    </r>
    <r>
      <rPr>
        <vertAlign val="subscript"/>
        <sz val="10"/>
        <color theme="1"/>
        <rFont val="Verdana"/>
        <family val="2"/>
      </rPr>
      <t>2054</t>
    </r>
    <r>
      <rPr>
        <sz val="10"/>
        <color theme="1"/>
        <rFont val="Verdana"/>
        <family val="2"/>
      </rPr>
      <t>=(3)</t>
    </r>
    <r>
      <rPr>
        <vertAlign val="subscript"/>
        <sz val="10"/>
        <color theme="1"/>
        <rFont val="Verdana"/>
        <family val="2"/>
      </rPr>
      <t>2054</t>
    </r>
    <r>
      <rPr>
        <sz val="10"/>
        <color theme="1"/>
        <rFont val="Verdana"/>
        <family val="2"/>
      </rPr>
      <t>*Dep_rate</t>
    </r>
    <r>
      <rPr>
        <vertAlign val="subscript"/>
        <sz val="10"/>
        <color theme="1"/>
        <rFont val="Verdana"/>
        <family val="2"/>
      </rPr>
      <t>t</t>
    </r>
  </si>
  <si>
    <t>2055 Depreciation</t>
  </si>
  <si>
    <r>
      <t>(5)</t>
    </r>
    <r>
      <rPr>
        <vertAlign val="subscript"/>
        <sz val="10"/>
        <color theme="1"/>
        <rFont val="Verdana"/>
        <family val="2"/>
      </rPr>
      <t>2055</t>
    </r>
    <r>
      <rPr>
        <sz val="10"/>
        <color theme="1"/>
        <rFont val="Verdana"/>
        <family val="2"/>
      </rPr>
      <t>=(3)</t>
    </r>
    <r>
      <rPr>
        <vertAlign val="subscript"/>
        <sz val="10"/>
        <color theme="1"/>
        <rFont val="Verdana"/>
        <family val="2"/>
      </rPr>
      <t>2055</t>
    </r>
    <r>
      <rPr>
        <sz val="10"/>
        <color theme="1"/>
        <rFont val="Verdana"/>
        <family val="2"/>
      </rPr>
      <t>*Dep_rate</t>
    </r>
    <r>
      <rPr>
        <vertAlign val="subscript"/>
        <sz val="10"/>
        <color theme="1"/>
        <rFont val="Verdana"/>
        <family val="2"/>
      </rPr>
      <t>t</t>
    </r>
  </si>
  <si>
    <t>2056 Depreciation</t>
  </si>
  <si>
    <r>
      <t>(5)</t>
    </r>
    <r>
      <rPr>
        <vertAlign val="subscript"/>
        <sz val="10"/>
        <color theme="1"/>
        <rFont val="Verdana"/>
        <family val="2"/>
      </rPr>
      <t>2056</t>
    </r>
    <r>
      <rPr>
        <sz val="10"/>
        <color theme="1"/>
        <rFont val="Verdana"/>
        <family val="2"/>
      </rPr>
      <t>=(3)</t>
    </r>
    <r>
      <rPr>
        <vertAlign val="subscript"/>
        <sz val="10"/>
        <color theme="1"/>
        <rFont val="Verdana"/>
        <family val="2"/>
      </rPr>
      <t>2056</t>
    </r>
    <r>
      <rPr>
        <sz val="10"/>
        <color theme="1"/>
        <rFont val="Verdana"/>
        <family val="2"/>
      </rPr>
      <t>*Dep_rate</t>
    </r>
    <r>
      <rPr>
        <vertAlign val="subscript"/>
        <sz val="10"/>
        <color theme="1"/>
        <rFont val="Verdana"/>
        <family val="2"/>
      </rPr>
      <t>t</t>
    </r>
  </si>
  <si>
    <t>2057 Depreciation</t>
  </si>
  <si>
    <r>
      <t>(5)</t>
    </r>
    <r>
      <rPr>
        <vertAlign val="subscript"/>
        <sz val="10"/>
        <color theme="1"/>
        <rFont val="Verdana"/>
        <family val="2"/>
      </rPr>
      <t>2057</t>
    </r>
    <r>
      <rPr>
        <sz val="10"/>
        <color theme="1"/>
        <rFont val="Verdana"/>
        <family val="2"/>
      </rPr>
      <t>=(3)</t>
    </r>
    <r>
      <rPr>
        <vertAlign val="subscript"/>
        <sz val="10"/>
        <color theme="1"/>
        <rFont val="Verdana"/>
        <family val="2"/>
      </rPr>
      <t>2057</t>
    </r>
    <r>
      <rPr>
        <sz val="10"/>
        <color theme="1"/>
        <rFont val="Verdana"/>
        <family val="2"/>
      </rPr>
      <t>*Dep_rate</t>
    </r>
    <r>
      <rPr>
        <vertAlign val="subscript"/>
        <sz val="10"/>
        <color theme="1"/>
        <rFont val="Verdana"/>
        <family val="2"/>
      </rPr>
      <t>t</t>
    </r>
  </si>
  <si>
    <t>2058 Depreciation</t>
  </si>
  <si>
    <r>
      <t>(5)</t>
    </r>
    <r>
      <rPr>
        <vertAlign val="subscript"/>
        <sz val="10"/>
        <color theme="1"/>
        <rFont val="Verdana"/>
        <family val="2"/>
      </rPr>
      <t>2058</t>
    </r>
    <r>
      <rPr>
        <sz val="10"/>
        <color theme="1"/>
        <rFont val="Verdana"/>
        <family val="2"/>
      </rPr>
      <t>=(3)</t>
    </r>
    <r>
      <rPr>
        <vertAlign val="subscript"/>
        <sz val="10"/>
        <color theme="1"/>
        <rFont val="Verdana"/>
        <family val="2"/>
      </rPr>
      <t>2058</t>
    </r>
    <r>
      <rPr>
        <sz val="10"/>
        <color theme="1"/>
        <rFont val="Verdana"/>
        <family val="2"/>
      </rPr>
      <t>*Dep_rate</t>
    </r>
    <r>
      <rPr>
        <vertAlign val="subscript"/>
        <sz val="10"/>
        <color theme="1"/>
        <rFont val="Verdana"/>
        <family val="2"/>
      </rPr>
      <t>t</t>
    </r>
  </si>
  <si>
    <t>2059 Depreciation</t>
  </si>
  <si>
    <r>
      <t>(5)</t>
    </r>
    <r>
      <rPr>
        <vertAlign val="subscript"/>
        <sz val="10"/>
        <color theme="1"/>
        <rFont val="Verdana"/>
        <family val="2"/>
      </rPr>
      <t>2059</t>
    </r>
    <r>
      <rPr>
        <sz val="10"/>
        <color theme="1"/>
        <rFont val="Verdana"/>
        <family val="2"/>
      </rPr>
      <t>=(3)</t>
    </r>
    <r>
      <rPr>
        <vertAlign val="subscript"/>
        <sz val="10"/>
        <color theme="1"/>
        <rFont val="Verdana"/>
        <family val="2"/>
      </rPr>
      <t>2059</t>
    </r>
    <r>
      <rPr>
        <sz val="10"/>
        <color theme="1"/>
        <rFont val="Verdana"/>
        <family val="2"/>
      </rPr>
      <t>*Dep_rate</t>
    </r>
    <r>
      <rPr>
        <vertAlign val="subscript"/>
        <sz val="10"/>
        <color theme="1"/>
        <rFont val="Verdana"/>
        <family val="2"/>
      </rPr>
      <t>t</t>
    </r>
  </si>
  <si>
    <t>2060 Depreciation</t>
  </si>
  <si>
    <r>
      <t>(5)</t>
    </r>
    <r>
      <rPr>
        <vertAlign val="subscript"/>
        <sz val="10"/>
        <color theme="1"/>
        <rFont val="Verdana"/>
        <family val="2"/>
      </rPr>
      <t>2060</t>
    </r>
    <r>
      <rPr>
        <sz val="10"/>
        <color theme="1"/>
        <rFont val="Verdana"/>
        <family val="2"/>
      </rPr>
      <t>=(3)</t>
    </r>
    <r>
      <rPr>
        <vertAlign val="subscript"/>
        <sz val="10"/>
        <color theme="1"/>
        <rFont val="Verdana"/>
        <family val="2"/>
      </rPr>
      <t>2060</t>
    </r>
    <r>
      <rPr>
        <sz val="10"/>
        <color theme="1"/>
        <rFont val="Verdana"/>
        <family val="2"/>
      </rPr>
      <t>*Dep_rate</t>
    </r>
    <r>
      <rPr>
        <vertAlign val="subscript"/>
        <sz val="10"/>
        <color theme="1"/>
        <rFont val="Verdana"/>
        <family val="2"/>
      </rPr>
      <t>t</t>
    </r>
  </si>
  <si>
    <t>2061 Depreciation</t>
  </si>
  <si>
    <r>
      <t>(5)</t>
    </r>
    <r>
      <rPr>
        <vertAlign val="subscript"/>
        <sz val="10"/>
        <color theme="1"/>
        <rFont val="Verdana"/>
        <family val="2"/>
      </rPr>
      <t>2061</t>
    </r>
    <r>
      <rPr>
        <sz val="10"/>
        <color theme="1"/>
        <rFont val="Verdana"/>
        <family val="2"/>
      </rPr>
      <t>=(3)</t>
    </r>
    <r>
      <rPr>
        <vertAlign val="subscript"/>
        <sz val="10"/>
        <color theme="1"/>
        <rFont val="Verdana"/>
        <family val="2"/>
      </rPr>
      <t>2061</t>
    </r>
    <r>
      <rPr>
        <sz val="10"/>
        <color theme="1"/>
        <rFont val="Verdana"/>
        <family val="2"/>
      </rPr>
      <t>*Dep_rate</t>
    </r>
    <r>
      <rPr>
        <vertAlign val="subscript"/>
        <sz val="10"/>
        <color theme="1"/>
        <rFont val="Verdana"/>
        <family val="2"/>
      </rPr>
      <t>t</t>
    </r>
  </si>
  <si>
    <t>2062 Depreciation</t>
  </si>
  <si>
    <r>
      <t>(5)</t>
    </r>
    <r>
      <rPr>
        <vertAlign val="subscript"/>
        <sz val="10"/>
        <color theme="1"/>
        <rFont val="Verdana"/>
        <family val="2"/>
      </rPr>
      <t>2062</t>
    </r>
    <r>
      <rPr>
        <sz val="10"/>
        <color theme="1"/>
        <rFont val="Verdana"/>
        <family val="2"/>
      </rPr>
      <t>=(3)</t>
    </r>
    <r>
      <rPr>
        <vertAlign val="subscript"/>
        <sz val="10"/>
        <color theme="1"/>
        <rFont val="Verdana"/>
        <family val="2"/>
      </rPr>
      <t>2062</t>
    </r>
    <r>
      <rPr>
        <sz val="10"/>
        <color theme="1"/>
        <rFont val="Verdana"/>
        <family val="2"/>
      </rPr>
      <t>*Dep_rate</t>
    </r>
    <r>
      <rPr>
        <vertAlign val="subscript"/>
        <sz val="10"/>
        <color theme="1"/>
        <rFont val="Verdana"/>
        <family val="2"/>
      </rPr>
      <t>t</t>
    </r>
  </si>
  <si>
    <t>2063 Depreciation</t>
  </si>
  <si>
    <r>
      <t>(5)</t>
    </r>
    <r>
      <rPr>
        <vertAlign val="subscript"/>
        <sz val="10"/>
        <color theme="1"/>
        <rFont val="Verdana"/>
        <family val="2"/>
      </rPr>
      <t>2063</t>
    </r>
    <r>
      <rPr>
        <sz val="10"/>
        <color theme="1"/>
        <rFont val="Verdana"/>
        <family val="2"/>
      </rPr>
      <t>=(3)</t>
    </r>
    <r>
      <rPr>
        <vertAlign val="subscript"/>
        <sz val="10"/>
        <color theme="1"/>
        <rFont val="Verdana"/>
        <family val="2"/>
      </rPr>
      <t>2063</t>
    </r>
    <r>
      <rPr>
        <sz val="10"/>
        <color theme="1"/>
        <rFont val="Verdana"/>
        <family val="2"/>
      </rPr>
      <t>*Dep_rate</t>
    </r>
    <r>
      <rPr>
        <vertAlign val="subscript"/>
        <sz val="10"/>
        <color theme="1"/>
        <rFont val="Verdana"/>
        <family val="2"/>
      </rPr>
      <t>t</t>
    </r>
  </si>
  <si>
    <t>2064 Depreciation</t>
  </si>
  <si>
    <r>
      <t>(5)</t>
    </r>
    <r>
      <rPr>
        <vertAlign val="subscript"/>
        <sz val="10"/>
        <color theme="1"/>
        <rFont val="Verdana"/>
        <family val="2"/>
      </rPr>
      <t>2064</t>
    </r>
    <r>
      <rPr>
        <sz val="10"/>
        <color theme="1"/>
        <rFont val="Verdana"/>
        <family val="2"/>
      </rPr>
      <t>=(3)</t>
    </r>
    <r>
      <rPr>
        <vertAlign val="subscript"/>
        <sz val="10"/>
        <color theme="1"/>
        <rFont val="Verdana"/>
        <family val="2"/>
      </rPr>
      <t>2064</t>
    </r>
    <r>
      <rPr>
        <sz val="10"/>
        <color theme="1"/>
        <rFont val="Verdana"/>
        <family val="2"/>
      </rPr>
      <t>*Dep_rate</t>
    </r>
    <r>
      <rPr>
        <vertAlign val="subscript"/>
        <sz val="10"/>
        <color theme="1"/>
        <rFont val="Verdana"/>
        <family val="2"/>
      </rPr>
      <t>t</t>
    </r>
  </si>
  <si>
    <t>2065 Depreciation</t>
  </si>
  <si>
    <r>
      <t>(5)</t>
    </r>
    <r>
      <rPr>
        <vertAlign val="subscript"/>
        <sz val="10"/>
        <color theme="1"/>
        <rFont val="Verdana"/>
        <family val="2"/>
      </rPr>
      <t>2065</t>
    </r>
    <r>
      <rPr>
        <sz val="10"/>
        <color theme="1"/>
        <rFont val="Verdana"/>
        <family val="2"/>
      </rPr>
      <t>=(3)</t>
    </r>
    <r>
      <rPr>
        <vertAlign val="subscript"/>
        <sz val="10"/>
        <color theme="1"/>
        <rFont val="Verdana"/>
        <family val="2"/>
      </rPr>
      <t>2065</t>
    </r>
    <r>
      <rPr>
        <sz val="10"/>
        <color theme="1"/>
        <rFont val="Verdana"/>
        <family val="2"/>
      </rPr>
      <t>*Dep_rate</t>
    </r>
    <r>
      <rPr>
        <vertAlign val="subscript"/>
        <sz val="10"/>
        <color theme="1"/>
        <rFont val="Verdana"/>
        <family val="2"/>
      </rPr>
      <t>t</t>
    </r>
  </si>
  <si>
    <t>2066 Depreciation</t>
  </si>
  <si>
    <r>
      <t>(5)</t>
    </r>
    <r>
      <rPr>
        <vertAlign val="subscript"/>
        <sz val="10"/>
        <color theme="1"/>
        <rFont val="Verdana"/>
        <family val="2"/>
      </rPr>
      <t>2066</t>
    </r>
    <r>
      <rPr>
        <sz val="10"/>
        <color theme="1"/>
        <rFont val="Verdana"/>
        <family val="2"/>
      </rPr>
      <t>=(3)</t>
    </r>
    <r>
      <rPr>
        <vertAlign val="subscript"/>
        <sz val="10"/>
        <color theme="1"/>
        <rFont val="Verdana"/>
        <family val="2"/>
      </rPr>
      <t>2066</t>
    </r>
    <r>
      <rPr>
        <sz val="10"/>
        <color theme="1"/>
        <rFont val="Verdana"/>
        <family val="2"/>
      </rPr>
      <t>*Dep_rate</t>
    </r>
    <r>
      <rPr>
        <vertAlign val="subscript"/>
        <sz val="10"/>
        <color theme="1"/>
        <rFont val="Verdana"/>
        <family val="2"/>
      </rPr>
      <t>t</t>
    </r>
  </si>
  <si>
    <t>2067 Depreciation</t>
  </si>
  <si>
    <r>
      <t>(5)</t>
    </r>
    <r>
      <rPr>
        <vertAlign val="subscript"/>
        <sz val="10"/>
        <color theme="1"/>
        <rFont val="Verdana"/>
        <family val="2"/>
      </rPr>
      <t>2067</t>
    </r>
    <r>
      <rPr>
        <sz val="10"/>
        <color theme="1"/>
        <rFont val="Verdana"/>
        <family val="2"/>
      </rPr>
      <t>=(3)</t>
    </r>
    <r>
      <rPr>
        <vertAlign val="subscript"/>
        <sz val="10"/>
        <color theme="1"/>
        <rFont val="Verdana"/>
        <family val="2"/>
      </rPr>
      <t>2067</t>
    </r>
    <r>
      <rPr>
        <sz val="10"/>
        <color theme="1"/>
        <rFont val="Verdana"/>
        <family val="2"/>
      </rPr>
      <t>*Dep_rate</t>
    </r>
    <r>
      <rPr>
        <vertAlign val="subscript"/>
        <sz val="10"/>
        <color theme="1"/>
        <rFont val="Verdana"/>
        <family val="2"/>
      </rPr>
      <t>t</t>
    </r>
  </si>
  <si>
    <t>2068 Depreciation</t>
  </si>
  <si>
    <r>
      <t>(5)</t>
    </r>
    <r>
      <rPr>
        <vertAlign val="subscript"/>
        <sz val="10"/>
        <color theme="1"/>
        <rFont val="Verdana"/>
        <family val="2"/>
      </rPr>
      <t>2068</t>
    </r>
    <r>
      <rPr>
        <sz val="10"/>
        <color theme="1"/>
        <rFont val="Verdana"/>
        <family val="2"/>
      </rPr>
      <t>=(3)</t>
    </r>
    <r>
      <rPr>
        <vertAlign val="subscript"/>
        <sz val="10"/>
        <color theme="1"/>
        <rFont val="Verdana"/>
        <family val="2"/>
      </rPr>
      <t>2068</t>
    </r>
    <r>
      <rPr>
        <sz val="10"/>
        <color theme="1"/>
        <rFont val="Verdana"/>
        <family val="2"/>
      </rPr>
      <t>*Dep_rate</t>
    </r>
    <r>
      <rPr>
        <vertAlign val="subscript"/>
        <sz val="10"/>
        <color theme="1"/>
        <rFont val="Verdana"/>
        <family val="2"/>
      </rPr>
      <t>t</t>
    </r>
  </si>
  <si>
    <t>2069 Depreciation</t>
  </si>
  <si>
    <r>
      <t>(5)</t>
    </r>
    <r>
      <rPr>
        <vertAlign val="subscript"/>
        <sz val="10"/>
        <color theme="1"/>
        <rFont val="Verdana"/>
        <family val="2"/>
      </rPr>
      <t>2069</t>
    </r>
    <r>
      <rPr>
        <sz val="10"/>
        <color theme="1"/>
        <rFont val="Verdana"/>
        <family val="2"/>
      </rPr>
      <t>=(3)</t>
    </r>
    <r>
      <rPr>
        <vertAlign val="subscript"/>
        <sz val="10"/>
        <color theme="1"/>
        <rFont val="Verdana"/>
        <family val="2"/>
      </rPr>
      <t>2069</t>
    </r>
    <r>
      <rPr>
        <sz val="10"/>
        <color theme="1"/>
        <rFont val="Verdana"/>
        <family val="2"/>
      </rPr>
      <t>*Dep_rate</t>
    </r>
    <r>
      <rPr>
        <vertAlign val="subscript"/>
        <sz val="10"/>
        <color theme="1"/>
        <rFont val="Verdana"/>
        <family val="2"/>
      </rPr>
      <t>t</t>
    </r>
  </si>
  <si>
    <t>2070 Depreciation</t>
  </si>
  <si>
    <r>
      <t>(5)</t>
    </r>
    <r>
      <rPr>
        <vertAlign val="subscript"/>
        <sz val="10"/>
        <color theme="1"/>
        <rFont val="Verdana"/>
        <family val="2"/>
      </rPr>
      <t>2070</t>
    </r>
    <r>
      <rPr>
        <sz val="10"/>
        <color theme="1"/>
        <rFont val="Verdana"/>
        <family val="2"/>
      </rPr>
      <t>=(3)</t>
    </r>
    <r>
      <rPr>
        <vertAlign val="subscript"/>
        <sz val="10"/>
        <color theme="1"/>
        <rFont val="Verdana"/>
        <family val="2"/>
      </rPr>
      <t>2070</t>
    </r>
    <r>
      <rPr>
        <sz val="10"/>
        <color theme="1"/>
        <rFont val="Verdana"/>
        <family val="2"/>
      </rPr>
      <t>*Dep_rate</t>
    </r>
    <r>
      <rPr>
        <vertAlign val="subscript"/>
        <sz val="10"/>
        <color theme="1"/>
        <rFont val="Verdana"/>
        <family val="2"/>
      </rPr>
      <t>t</t>
    </r>
  </si>
  <si>
    <t>(4) + Total Opex + Total Pass Through Costs</t>
  </si>
  <si>
    <t>Societal Costs/Benefits</t>
  </si>
  <si>
    <t>Pass Through Costs</t>
  </si>
  <si>
    <t>Comparison to baseline</t>
  </si>
  <si>
    <t xml:space="preserve">Capex </t>
  </si>
  <si>
    <t>Do more - replace instead of refurbish</t>
  </si>
  <si>
    <r>
      <t xml:space="preserve">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
Our rigorous engagement programme has helped us balance the clear need for greater regional support and investment, with the evident tension around the increased cost of living and ongoing affordability concerns. </t>
    </r>
    <r>
      <rPr>
        <b/>
        <sz val="10"/>
        <color theme="1"/>
        <rFont val="Verdana"/>
        <family val="2"/>
      </rPr>
      <t>(Additional increase in spend over the Preferred option has not been deemed to be justified).</t>
    </r>
  </si>
  <si>
    <t>Do less - reduce volume of interventions</t>
  </si>
  <si>
    <r>
      <t>The different priorities between national, local and customer stakeholders highlights tensions between short- and long-term goals and the dynamics NGN must manage throughout RIIO-GD3. Customers (especially older, low income, and digitally excluded customers) value energy affordability above all other priorities. Conversely, future customers prioritise helping the region to meet climate change targets (and not leaving anyone behind). Local stakeholders generally share this long-term view; Furthermore, national groups say they will judge our performance by how resilient the business is.
As customers are satisfied with the performance and availability of our services, they prefer us to maintain service levels at levels similar to today and asked for us to reduce future risk with targeted investments to enhance removal, reduction, resistance and recovery strategies.</t>
    </r>
    <r>
      <rPr>
        <b/>
        <sz val="10"/>
        <color theme="1"/>
        <rFont val="Verdana"/>
        <family val="2"/>
      </rPr>
      <t xml:space="preserve"> (This option places our resilience and compliance with regulations at risk</t>
    </r>
    <r>
      <rPr>
        <sz val="10"/>
        <color theme="1"/>
        <rFont val="Verdana"/>
        <family val="2"/>
      </rPr>
      <t>)
To balance stakeholders' priorities, we will maintain our position as the most efficient gas distribution operator, while investing in delivering continuous performance improvement. We will achieve this through targeted investment in low-regret innovation, enhanced stakeholder engagement, whole systems collaboration, data and digitalisation.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</si>
</sst>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2">
    <numFmt numFmtId="44" formatCode="_-&quot;£&quot;* #,##0.00_-;\-&quot;£&quot;* #,##0.00_-;_-&quot;£&quot;* &quot;-&quot;??_-;_-@_-"/>
    <numFmt numFmtId="43" formatCode="_-* #,##0.00_-;\-* #,##0.00_-;_-* &quot;-&quot;??_-;_-@_-"/>
    <numFmt numFmtId="164" formatCode="_(* #,##0.00_);_(* \(#,##0.00\);_(* &quot;-&quot;??_);_(@_)"/>
    <numFmt numFmtId="165" formatCode="_(&quot;£&quot;* #,##0.00_);_(&quot;£&quot;* \(#,##0.00\);_(&quot;£&quot;* &quot;-&quot;??_);_(@_)"/>
    <numFmt numFmtId="166" formatCode="&quot;£&quot;#,##0.00"/>
    <numFmt numFmtId="167" formatCode="&quot;£&quot;#,##0"/>
    <numFmt numFmtId="168" formatCode="0.000"/>
    <numFmt numFmtId="169" formatCode="#,##0.00;[Red]\(#,##0.00\);\-"/>
    <numFmt numFmtId="170" formatCode="[$$-409]#,##0.00"/>
    <numFmt numFmtId="171" formatCode="0.0;[Red]\-0.0;\-"/>
    <numFmt numFmtId="172" formatCode="0.0"/>
    <numFmt numFmtId="173" formatCode="0.00000"/>
    <numFmt numFmtId="174" formatCode="#,##0.0;[Red]\(#,##0.0\);\-"/>
    <numFmt numFmtId="175" formatCode="#,##0.000;[Red]\(#,##0.000\);\-"/>
    <numFmt numFmtId="176" formatCode="#,##0.0_);\(#,##0.0\);\-_)"/>
    <numFmt numFmtId="177" formatCode="dd\ mmm\ yyyy"/>
    <numFmt numFmtId="178" formatCode="#,##0.000_);\(#,##0.000\);\-_)"/>
    <numFmt numFmtId="179" formatCode="#,##0.0000;[Red]\(#,##0.0000\);\-"/>
    <numFmt numFmtId="180" formatCode="#,##0.00000;[Red]\(#,##0.00000\);\-"/>
    <numFmt numFmtId="181" formatCode="#,##0.0000000;[Red]\(#,##0.0000000\);\-"/>
    <numFmt numFmtId="182" formatCode="#,##0.00000000;[Red]\(#,##0.00000000\);\-"/>
    <numFmt numFmtId="183" formatCode="#,##0.0000000000;[Red]\(#,##0.0000000000\);\-"/>
  </numFmts>
  <fonts count="53">
    <font>
      <sz val="10"/>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9"/>
      <color theme="1"/>
      <name val="Verdana"/>
      <family val="2"/>
    </font>
    <font>
      <i/>
      <sz val="9"/>
      <color theme="1"/>
      <name val="Verdana"/>
      <family val="2"/>
    </font>
    <font>
      <sz val="11"/>
      <color theme="1"/>
      <name val="Calibri"/>
      <family val="2"/>
      <scheme val="minor"/>
    </font>
    <font>
      <sz val="10"/>
      <name val="Arial"/>
      <family val="2"/>
    </font>
    <font>
      <u/>
      <sz val="8.8000000000000007"/>
      <color theme="10"/>
      <name val="Calibri"/>
      <family val="2"/>
    </font>
    <font>
      <sz val="11"/>
      <name val="CG Omega"/>
      <family val="2"/>
    </font>
    <font>
      <sz val="10"/>
      <color rgb="FFFF0000"/>
      <name val="Verdana"/>
      <family val="2"/>
    </font>
    <font>
      <b/>
      <sz val="10"/>
      <color theme="1"/>
      <name val="Verdana"/>
      <family val="2"/>
    </font>
    <font>
      <sz val="10"/>
      <name val="Verdana"/>
      <family val="2"/>
    </font>
    <font>
      <vertAlign val="superscript"/>
      <sz val="10"/>
      <color theme="1"/>
      <name val="Verdana"/>
      <family val="2"/>
    </font>
    <font>
      <b/>
      <sz val="10"/>
      <name val="Verdana"/>
      <family val="2"/>
    </font>
    <font>
      <b/>
      <sz val="12"/>
      <color theme="1"/>
      <name val="Verdana"/>
      <family val="2"/>
    </font>
    <font>
      <i/>
      <sz val="10"/>
      <color theme="1"/>
      <name val="Verdana"/>
      <family val="2"/>
    </font>
    <font>
      <sz val="10"/>
      <color theme="1"/>
      <name val="Verdana"/>
      <family val="2"/>
    </font>
    <font>
      <sz val="10"/>
      <color theme="0"/>
      <name val="Verdana"/>
      <family val="2"/>
    </font>
    <font>
      <vertAlign val="subscript"/>
      <sz val="10"/>
      <color theme="1"/>
      <name val="Verdana"/>
      <family val="2"/>
    </font>
    <font>
      <i/>
      <sz val="10"/>
      <name val="Verdana"/>
      <family val="2"/>
    </font>
    <font>
      <sz val="9"/>
      <color indexed="81"/>
      <name val="Tahoma"/>
      <family val="2"/>
    </font>
    <font>
      <b/>
      <sz val="9"/>
      <color indexed="81"/>
      <name val="Tahoma"/>
      <family val="2"/>
    </font>
    <font>
      <sz val="8"/>
      <name val="Verdana"/>
      <family val="2"/>
    </font>
    <font>
      <sz val="8"/>
      <color theme="1"/>
      <name val="Verdana"/>
      <family val="2"/>
    </font>
    <font>
      <b/>
      <u/>
      <sz val="10"/>
      <color theme="1"/>
      <name val="Verdana"/>
      <family val="2"/>
    </font>
    <font>
      <i/>
      <sz val="10"/>
      <color theme="0"/>
      <name val="Verdana"/>
      <family val="2"/>
    </font>
    <font>
      <b/>
      <i/>
      <sz val="10"/>
      <color theme="1"/>
      <name val="Verdana"/>
      <family val="2"/>
    </font>
    <font>
      <sz val="12"/>
      <color theme="1"/>
      <name val="Verdana"/>
      <family val="2"/>
    </font>
    <font>
      <u/>
      <sz val="12"/>
      <color theme="10"/>
      <name val="Verdana"/>
      <family val="2"/>
    </font>
    <font>
      <b/>
      <sz val="14"/>
      <color theme="1"/>
      <name val="Verdana"/>
      <family val="2"/>
    </font>
    <font>
      <b/>
      <u/>
      <sz val="9"/>
      <color theme="1"/>
      <name val="Verdana"/>
      <family val="2"/>
    </font>
    <font>
      <sz val="11"/>
      <name val="CG Omega"/>
    </font>
    <font>
      <b/>
      <sz val="11"/>
      <name val="CG Omega"/>
      <family val="2"/>
    </font>
    <font>
      <sz val="10"/>
      <color indexed="8"/>
      <name val="Verdana"/>
      <family val="2"/>
    </font>
    <font>
      <b/>
      <sz val="10"/>
      <color theme="0"/>
      <name val="Verdana"/>
      <family val="2"/>
    </font>
    <font>
      <b/>
      <sz val="11"/>
      <color rgb="FFFA7D00"/>
      <name val="Calibri"/>
      <family val="2"/>
      <scheme val="minor"/>
    </font>
    <font>
      <sz val="10"/>
      <color theme="1"/>
      <name val="Gill Sans MT"/>
      <family val="2"/>
    </font>
    <font>
      <b/>
      <sz val="11"/>
      <color theme="1"/>
      <name val="Calibri"/>
      <family val="2"/>
      <scheme val="minor"/>
    </font>
    <font>
      <u/>
      <sz val="9"/>
      <color theme="10"/>
      <name val="Verdana"/>
      <family val="2"/>
    </font>
    <font>
      <sz val="10"/>
      <color theme="4"/>
      <name val="Verdana"/>
      <family val="2"/>
    </font>
    <font>
      <u/>
      <sz val="10"/>
      <color theme="10"/>
      <name val="Verdana"/>
      <family val="2"/>
    </font>
    <font>
      <b/>
      <sz val="10"/>
      <color rgb="FFFA7D00"/>
      <name val="Verdana"/>
      <family val="2"/>
    </font>
    <font>
      <sz val="10"/>
      <color rgb="FF0070C0"/>
      <name val="Verdana"/>
      <family val="2"/>
    </font>
    <font>
      <sz val="10"/>
      <color theme="1"/>
      <name val="Arial"/>
      <family val="2"/>
    </font>
    <font>
      <u/>
      <sz val="10"/>
      <color theme="10"/>
      <name val="Arial"/>
      <family val="2"/>
    </font>
    <font>
      <sz val="11"/>
      <name val="Calibri"/>
      <family val="2"/>
      <scheme val="minor"/>
    </font>
    <font>
      <b/>
      <sz val="10"/>
      <color theme="0" tint="-0.14999847407452621"/>
      <name val="Verdana"/>
      <family val="2"/>
    </font>
    <font>
      <sz val="9"/>
      <color theme="10"/>
      <name val="Verdana"/>
      <family val="2"/>
    </font>
    <font>
      <sz val="11"/>
      <color theme="1"/>
      <name val="Tenorite"/>
    </font>
    <font>
      <b/>
      <sz val="10"/>
      <color rgb="FF000000"/>
      <name val="Verdana"/>
      <family val="2"/>
    </font>
  </fonts>
  <fills count="24">
    <fill>
      <patternFill patternType="none"/>
    </fill>
    <fill>
      <patternFill patternType="gray125"/>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
      <patternFill patternType="solid">
        <fgColor rgb="FFD6DCE6"/>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F2F2F2"/>
      </patternFill>
    </fill>
    <fill>
      <patternFill patternType="solid">
        <fgColor theme="1" tint="0.249977111117893"/>
        <bgColor indexed="64"/>
      </patternFill>
    </fill>
    <fill>
      <patternFill patternType="solid">
        <fgColor theme="2" tint="-9.9978637043366805E-2"/>
        <bgColor indexed="64"/>
      </patternFill>
    </fill>
    <fill>
      <patternFill patternType="solid">
        <fgColor rgb="FFFF9900"/>
        <bgColor indexed="64"/>
      </patternFill>
    </fill>
    <fill>
      <patternFill patternType="solid">
        <fgColor rgb="FFFF9999"/>
        <bgColor indexed="64"/>
      </patternFill>
    </fill>
    <fill>
      <patternFill patternType="solid">
        <fgColor theme="9" tint="0.79998168889431442"/>
        <bgColor indexed="64"/>
      </patternFill>
    </fill>
    <fill>
      <patternFill patternType="solid">
        <fgColor rgb="FFFFCCCC"/>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CC"/>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top style="thick">
        <color theme="5"/>
      </top>
      <bottom/>
      <diagonal/>
    </border>
    <border>
      <left/>
      <right/>
      <top/>
      <bottom style="thin">
        <color theme="0" tint="-0.499984740745262"/>
      </bottom>
      <diagonal/>
    </border>
    <border>
      <left/>
      <right/>
      <top style="thin">
        <color theme="0" tint="-0.499984740745262"/>
      </top>
      <bottom/>
      <diagonal/>
    </border>
    <border>
      <left/>
      <right/>
      <top style="thick">
        <color auto="1"/>
      </top>
      <bottom style="thick">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right style="medium">
        <color indexed="64"/>
      </right>
      <top/>
      <bottom style="thin">
        <color indexed="64"/>
      </bottom>
      <diagonal/>
    </border>
  </borders>
  <cellStyleXfs count="54">
    <xf numFmtId="0" fontId="0" fillId="0" borderId="0"/>
    <xf numFmtId="0" fontId="8" fillId="0" borderId="0"/>
    <xf numFmtId="9" fontId="8"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0" fontId="9" fillId="0" borderId="0"/>
    <xf numFmtId="0" fontId="10" fillId="0" borderId="0" applyNumberFormat="0" applyFill="0" applyBorder="0" applyAlignment="0" applyProtection="0">
      <alignment vertical="top"/>
      <protection locked="0"/>
    </xf>
    <xf numFmtId="0" fontId="9" fillId="0" borderId="0"/>
    <xf numFmtId="0" fontId="11" fillId="0" borderId="0" applyFont="0" applyFill="0" applyBorder="0" applyAlignment="0" applyProtection="0"/>
    <xf numFmtId="9" fontId="19" fillId="0" borderId="0" applyFont="0" applyFill="0" applyBorder="0" applyAlignment="0" applyProtection="0"/>
    <xf numFmtId="0" fontId="19" fillId="0" borderId="0"/>
    <xf numFmtId="170" fontId="11" fillId="0" borderId="0"/>
    <xf numFmtId="0" fontId="11" fillId="0" borderId="0"/>
    <xf numFmtId="0" fontId="9" fillId="0" borderId="0" applyFont="0" applyFill="0" applyBorder="0" applyAlignment="0" applyProtection="0"/>
    <xf numFmtId="0" fontId="19" fillId="0" borderId="0"/>
    <xf numFmtId="0" fontId="34" fillId="0" borderId="0"/>
    <xf numFmtId="0" fontId="19" fillId="0" borderId="0"/>
    <xf numFmtId="0" fontId="11"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0" fontId="38" fillId="14" borderId="39" applyNumberFormat="0" applyAlignment="0" applyProtection="0"/>
    <xf numFmtId="0" fontId="3" fillId="0" borderId="0"/>
    <xf numFmtId="165" fontId="3" fillId="0" borderId="0" applyFont="0" applyFill="0" applyBorder="0" applyAlignment="0" applyProtection="0"/>
    <xf numFmtId="176" fontId="39" fillId="13" borderId="0"/>
    <xf numFmtId="9" fontId="19" fillId="0" borderId="0" applyFont="0" applyFill="0" applyBorder="0" applyAlignment="0" applyProtection="0"/>
    <xf numFmtId="0" fontId="19" fillId="0" borderId="0"/>
    <xf numFmtId="0" fontId="46" fillId="0" borderId="0"/>
    <xf numFmtId="0" fontId="47" fillId="0" borderId="0" applyNumberFormat="0" applyFill="0" applyBorder="0" applyAlignment="0" applyProtection="0">
      <alignment vertical="top"/>
      <protection locked="0"/>
    </xf>
    <xf numFmtId="9" fontId="46" fillId="0" borderId="0" applyFont="0" applyFill="0" applyBorder="0" applyAlignment="0" applyProtection="0"/>
    <xf numFmtId="0" fontId="2" fillId="0" borderId="0"/>
    <xf numFmtId="0" fontId="9" fillId="0" borderId="0"/>
    <xf numFmtId="0" fontId="2" fillId="0" borderId="0"/>
    <xf numFmtId="0" fontId="2" fillId="0" borderId="0"/>
    <xf numFmtId="0" fontId="2" fillId="0" borderId="0"/>
    <xf numFmtId="0" fontId="2" fillId="0" borderId="0"/>
    <xf numFmtId="4" fontId="48" fillId="20" borderId="0" applyBorder="0">
      <alignment horizontal="center" vertical="center" wrapText="1"/>
    </xf>
    <xf numFmtId="0" fontId="46"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483">
    <xf numFmtId="0" fontId="0" fillId="0" borderId="0" xfId="0"/>
    <xf numFmtId="0" fontId="0" fillId="0" borderId="0" xfId="0" applyAlignment="1">
      <alignment horizontal="center"/>
    </xf>
    <xf numFmtId="0" fontId="0" fillId="0" borderId="0" xfId="0" applyAlignment="1">
      <alignment vertical="center"/>
    </xf>
    <xf numFmtId="0" fontId="13" fillId="0" borderId="9" xfId="0" applyFont="1" applyBorder="1"/>
    <xf numFmtId="0" fontId="13" fillId="0" borderId="0" xfId="0" applyFont="1"/>
    <xf numFmtId="0" fontId="13" fillId="0" borderId="1" xfId="0" applyFont="1" applyBorder="1" applyAlignment="1">
      <alignment horizontal="center" vertical="center"/>
    </xf>
    <xf numFmtId="0" fontId="0" fillId="0" borderId="0" xfId="0" quotePrefix="1"/>
    <xf numFmtId="0" fontId="0" fillId="0" borderId="9" xfId="0" applyBorder="1"/>
    <xf numFmtId="0" fontId="0" fillId="0" borderId="8" xfId="0" applyBorder="1" applyAlignment="1">
      <alignment vertical="center" textRotation="90"/>
    </xf>
    <xf numFmtId="0" fontId="0" fillId="0" borderId="12" xfId="0" applyBorder="1" applyAlignment="1">
      <alignment vertical="center" textRotation="90"/>
    </xf>
    <xf numFmtId="0" fontId="14" fillId="0" borderId="0" xfId="0" applyFont="1"/>
    <xf numFmtId="0" fontId="0" fillId="3" borderId="1" xfId="0" applyFill="1" applyBorder="1" applyAlignment="1">
      <alignment horizontal="center" vertical="center"/>
    </xf>
    <xf numFmtId="0" fontId="17" fillId="0" borderId="0" xfId="0" applyFont="1"/>
    <xf numFmtId="0" fontId="16" fillId="0" borderId="1" xfId="0" applyFont="1" applyBorder="1" applyAlignment="1">
      <alignment horizontal="center" vertical="center" wrapText="1"/>
    </xf>
    <xf numFmtId="167" fontId="0" fillId="0" borderId="0" xfId="0" applyNumberFormat="1" applyAlignment="1">
      <alignment horizontal="center" vertical="center" wrapText="1"/>
    </xf>
    <xf numFmtId="0" fontId="0" fillId="0" borderId="0" xfId="0" applyAlignment="1">
      <alignment horizontal="center" vertical="center" wrapText="1"/>
    </xf>
    <xf numFmtId="0" fontId="12" fillId="0" borderId="0" xfId="0" applyFont="1" applyAlignment="1">
      <alignment vertical="center" wrapText="1"/>
    </xf>
    <xf numFmtId="0" fontId="16" fillId="0" borderId="1" xfId="0" applyFont="1" applyBorder="1" applyAlignment="1">
      <alignment horizontal="center" vertical="center"/>
    </xf>
    <xf numFmtId="169" fontId="13" fillId="0" borderId="1" xfId="0" applyNumberFormat="1" applyFont="1" applyBorder="1" applyAlignment="1">
      <alignment horizontal="center" vertical="center"/>
    </xf>
    <xf numFmtId="166" fontId="0" fillId="0" borderId="0" xfId="0" applyNumberFormat="1" applyAlignment="1">
      <alignment horizontal="center" vertical="center" wrapText="1"/>
    </xf>
    <xf numFmtId="3" fontId="16" fillId="0" borderId="0" xfId="0" applyNumberFormat="1" applyFont="1"/>
    <xf numFmtId="169" fontId="13" fillId="4" borderId="1" xfId="0" applyNumberFormat="1" applyFont="1" applyFill="1" applyBorder="1" applyAlignment="1">
      <alignment horizontal="center" vertical="center"/>
    </xf>
    <xf numFmtId="166" fontId="13" fillId="4" borderId="1" xfId="0" applyNumberFormat="1" applyFont="1" applyFill="1" applyBorder="1" applyAlignment="1">
      <alignment horizontal="center" vertical="center"/>
    </xf>
    <xf numFmtId="169" fontId="13" fillId="4" borderId="6" xfId="0" applyNumberFormat="1" applyFont="1" applyFill="1" applyBorder="1" applyAlignment="1">
      <alignment horizontal="center" vertical="center"/>
    </xf>
    <xf numFmtId="0" fontId="20" fillId="0" borderId="0" xfId="0" applyFont="1"/>
    <xf numFmtId="0" fontId="0" fillId="0" borderId="21" xfId="0" applyBorder="1"/>
    <xf numFmtId="0" fontId="13" fillId="0" borderId="1" xfId="0" applyFont="1" applyBorder="1" applyAlignment="1">
      <alignment horizontal="center" wrapText="1"/>
    </xf>
    <xf numFmtId="0" fontId="26" fillId="0" borderId="0" xfId="0" applyFont="1" applyAlignment="1">
      <alignment horizontal="center"/>
    </xf>
    <xf numFmtId="0" fontId="0" fillId="0" borderId="0" xfId="0" applyAlignment="1">
      <alignment horizontal="left"/>
    </xf>
    <xf numFmtId="0" fontId="0" fillId="0" borderId="6" xfId="0" applyBorder="1"/>
    <xf numFmtId="0" fontId="16" fillId="0" borderId="6" xfId="0" applyFont="1" applyBorder="1" applyAlignment="1">
      <alignment horizontal="center" vertical="center"/>
    </xf>
    <xf numFmtId="0" fontId="16" fillId="0" borderId="14" xfId="0" applyFont="1" applyBorder="1" applyAlignment="1">
      <alignment horizontal="center" vertical="center" wrapText="1"/>
    </xf>
    <xf numFmtId="0" fontId="13" fillId="0" borderId="1" xfId="0" applyFont="1" applyBorder="1" applyAlignment="1">
      <alignment horizontal="center" vertical="center" wrapText="1"/>
    </xf>
    <xf numFmtId="9" fontId="13" fillId="4" borderId="14" xfId="9" applyFont="1" applyFill="1" applyBorder="1" applyAlignment="1" applyProtection="1">
      <alignment horizontal="center" vertical="center"/>
    </xf>
    <xf numFmtId="0" fontId="13" fillId="0" borderId="6" xfId="0" applyFont="1" applyBorder="1" applyAlignment="1">
      <alignment horizontal="center" vertical="center" wrapText="1"/>
    </xf>
    <xf numFmtId="0" fontId="13" fillId="5" borderId="6" xfId="0" applyFon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0" fontId="13" fillId="4" borderId="1" xfId="0" quotePrefix="1" applyFont="1" applyFill="1" applyBorder="1" applyAlignment="1">
      <alignment horizontal="center" vertical="center"/>
    </xf>
    <xf numFmtId="0" fontId="5" fillId="0" borderId="0" xfId="0" applyFont="1" applyAlignment="1">
      <alignment horizontal="center" vertical="center" wrapText="1"/>
    </xf>
    <xf numFmtId="171" fontId="14" fillId="5" borderId="1" xfId="11" applyNumberFormat="1" applyFont="1" applyFill="1" applyBorder="1" applyAlignment="1">
      <alignment horizontal="center"/>
    </xf>
    <xf numFmtId="0" fontId="0" fillId="6" borderId="0" xfId="0" applyFill="1" applyAlignment="1">
      <alignment horizontal="center"/>
    </xf>
    <xf numFmtId="0" fontId="0" fillId="6" borderId="0" xfId="0" applyFill="1"/>
    <xf numFmtId="0" fontId="13" fillId="6" borderId="1" xfId="0" applyFont="1" applyFill="1" applyBorder="1" applyAlignment="1">
      <alignment horizontal="center" vertical="center"/>
    </xf>
    <xf numFmtId="0" fontId="0" fillId="6" borderId="1" xfId="0" applyFill="1" applyBorder="1" applyAlignment="1">
      <alignment horizontal="center" vertical="center" wrapText="1"/>
    </xf>
    <xf numFmtId="0" fontId="13" fillId="0" borderId="0" xfId="1" applyFont="1"/>
    <xf numFmtId="0" fontId="0" fillId="0" borderId="0" xfId="1" applyFont="1"/>
    <xf numFmtId="0" fontId="0" fillId="0" borderId="0" xfId="1" applyFont="1" applyAlignment="1">
      <alignment horizontal="left" vertical="top"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14" fillId="5" borderId="1" xfId="5" applyFont="1" applyFill="1" applyBorder="1" applyAlignment="1">
      <alignment horizontal="center" vertical="center"/>
    </xf>
    <xf numFmtId="0" fontId="14" fillId="5" borderId="5" xfId="5" applyFont="1" applyFill="1" applyBorder="1" applyAlignment="1">
      <alignment horizontal="center" vertical="center"/>
    </xf>
    <xf numFmtId="168" fontId="14" fillId="5" borderId="1" xfId="5" applyNumberFormat="1" applyFont="1" applyFill="1" applyBorder="1" applyAlignment="1">
      <alignment vertical="center"/>
    </xf>
    <xf numFmtId="0" fontId="28" fillId="0" borderId="0" xfId="0" applyFont="1"/>
    <xf numFmtId="167" fontId="13" fillId="0" borderId="1" xfId="0" applyNumberFormat="1" applyFont="1" applyBorder="1" applyAlignment="1">
      <alignment horizontal="center" vertical="center" wrapText="1"/>
    </xf>
    <xf numFmtId="0" fontId="13" fillId="0" borderId="1" xfId="0" applyFont="1" applyBorder="1" applyAlignment="1">
      <alignment horizontal="center"/>
    </xf>
    <xf numFmtId="9" fontId="13" fillId="5" borderId="1" xfId="9" applyFont="1" applyFill="1" applyBorder="1" applyAlignment="1" applyProtection="1">
      <alignment horizontal="center" vertical="center"/>
      <protection locked="0"/>
    </xf>
    <xf numFmtId="0" fontId="13" fillId="0" borderId="26" xfId="0" applyFont="1" applyBorder="1"/>
    <xf numFmtId="0" fontId="0" fillId="0" borderId="26" xfId="0" applyBorder="1"/>
    <xf numFmtId="1" fontId="13" fillId="4" borderId="1" xfId="0" applyNumberFormat="1" applyFont="1" applyFill="1" applyBorder="1" applyAlignment="1">
      <alignment horizontal="center" vertical="center"/>
    </xf>
    <xf numFmtId="172" fontId="13" fillId="4" borderId="1" xfId="0" quotePrefix="1" applyNumberFormat="1" applyFont="1" applyFill="1" applyBorder="1" applyAlignment="1">
      <alignment horizontal="center" vertical="center"/>
    </xf>
    <xf numFmtId="0" fontId="0" fillId="5" borderId="1" xfId="0" applyFill="1" applyBorder="1" applyAlignment="1">
      <alignment horizontal="left" vertical="center" wrapText="1"/>
    </xf>
    <xf numFmtId="0" fontId="0" fillId="6" borderId="31" xfId="0" applyFill="1" applyBorder="1"/>
    <xf numFmtId="0" fontId="0" fillId="6" borderId="21" xfId="0" applyFill="1" applyBorder="1"/>
    <xf numFmtId="0" fontId="0" fillId="6" borderId="32" xfId="0" applyFill="1" applyBorder="1"/>
    <xf numFmtId="0" fontId="0" fillId="6" borderId="22" xfId="0" applyFill="1" applyBorder="1"/>
    <xf numFmtId="0" fontId="27" fillId="6" borderId="0" xfId="0" applyFont="1" applyFill="1"/>
    <xf numFmtId="0" fontId="0" fillId="6" borderId="33" xfId="0" applyFill="1" applyBorder="1"/>
    <xf numFmtId="0" fontId="0" fillId="6" borderId="0" xfId="0" applyFill="1" applyAlignment="1">
      <alignment wrapText="1"/>
    </xf>
    <xf numFmtId="0" fontId="5" fillId="6" borderId="0" xfId="0" applyFont="1" applyFill="1"/>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horizontal="center" vertical="center" wrapText="1"/>
    </xf>
    <xf numFmtId="0" fontId="33" fillId="6" borderId="0" xfId="0" applyFont="1" applyFill="1"/>
    <xf numFmtId="0" fontId="5" fillId="6" borderId="0" xfId="0" applyFont="1" applyFill="1" applyAlignment="1">
      <alignment wrapText="1"/>
    </xf>
    <xf numFmtId="0" fontId="6" fillId="6" borderId="0" xfId="0" applyFont="1" applyFill="1" applyAlignment="1">
      <alignment horizontal="center" vertical="center"/>
    </xf>
    <xf numFmtId="0" fontId="0" fillId="6" borderId="34" xfId="0" applyFill="1" applyBorder="1"/>
    <xf numFmtId="0" fontId="0" fillId="6" borderId="9" xfId="0" applyFill="1" applyBorder="1"/>
    <xf numFmtId="0" fontId="0" fillId="6" borderId="9" xfId="0" applyFill="1" applyBorder="1" applyAlignment="1">
      <alignment wrapText="1"/>
    </xf>
    <xf numFmtId="0" fontId="5" fillId="6" borderId="9" xfId="0" applyFont="1" applyFill="1" applyBorder="1" applyAlignment="1">
      <alignment wrapText="1"/>
    </xf>
    <xf numFmtId="0" fontId="0" fillId="6" borderId="35" xfId="0" applyFill="1" applyBorder="1"/>
    <xf numFmtId="9" fontId="13" fillId="6" borderId="0" xfId="9" applyFont="1" applyFill="1" applyBorder="1" applyAlignment="1" applyProtection="1">
      <alignment horizontal="center" vertical="center"/>
    </xf>
    <xf numFmtId="166" fontId="13" fillId="5" borderId="1" xfId="0" applyNumberFormat="1" applyFont="1" applyFill="1" applyBorder="1" applyAlignment="1" applyProtection="1">
      <alignment horizontal="left" vertical="top"/>
      <protection locked="0"/>
    </xf>
    <xf numFmtId="0" fontId="0" fillId="6" borderId="0" xfId="0" applyFill="1" applyAlignment="1">
      <alignment horizontal="right"/>
    </xf>
    <xf numFmtId="49" fontId="13" fillId="5" borderId="14" xfId="0" applyNumberFormat="1" applyFont="1" applyFill="1" applyBorder="1" applyAlignment="1" applyProtection="1">
      <alignment horizontal="left" vertical="center"/>
      <protection locked="0"/>
    </xf>
    <xf numFmtId="175" fontId="13" fillId="4" borderId="1" xfId="0" quotePrefix="1" applyNumberFormat="1" applyFont="1" applyFill="1" applyBorder="1" applyAlignment="1">
      <alignment horizontal="left" vertical="top"/>
    </xf>
    <xf numFmtId="49" fontId="13" fillId="5" borderId="1" xfId="0" applyNumberFormat="1" applyFont="1" applyFill="1" applyBorder="1" applyAlignment="1" applyProtection="1">
      <alignment horizontal="left" vertical="center"/>
      <protection locked="0"/>
    </xf>
    <xf numFmtId="49" fontId="13" fillId="5" borderId="6" xfId="0" applyNumberFormat="1" applyFont="1" applyFill="1" applyBorder="1" applyAlignment="1" applyProtection="1">
      <alignment horizontal="left" vertical="center"/>
      <protection locked="0"/>
    </xf>
    <xf numFmtId="49" fontId="36" fillId="5" borderId="1" xfId="0" applyNumberFormat="1" applyFont="1" applyFill="1" applyBorder="1" applyAlignment="1" applyProtection="1">
      <alignment horizontal="left" vertical="center"/>
      <protection locked="0"/>
    </xf>
    <xf numFmtId="14" fontId="36" fillId="5" borderId="1" xfId="0" applyNumberFormat="1" applyFont="1" applyFill="1" applyBorder="1" applyAlignment="1" applyProtection="1">
      <alignment horizontal="left" vertical="center"/>
      <protection locked="0"/>
    </xf>
    <xf numFmtId="0" fontId="0" fillId="5" borderId="28" xfId="0" applyFill="1" applyBorder="1" applyProtection="1">
      <protection locked="0"/>
    </xf>
    <xf numFmtId="0" fontId="0" fillId="5" borderId="27" xfId="0" applyFill="1" applyBorder="1" applyProtection="1">
      <protection locked="0"/>
    </xf>
    <xf numFmtId="0" fontId="37" fillId="9" borderId="1" xfId="0" applyFont="1" applyFill="1" applyBorder="1" applyAlignment="1">
      <alignment horizontal="center" vertical="center"/>
    </xf>
    <xf numFmtId="0" fontId="37" fillId="10" borderId="1" xfId="0" applyFont="1" applyFill="1" applyBorder="1" applyAlignment="1">
      <alignment horizontal="center" vertical="center"/>
    </xf>
    <xf numFmtId="0" fontId="37" fillId="10" borderId="1" xfId="0" applyFont="1" applyFill="1" applyBorder="1" applyAlignment="1">
      <alignment horizontal="center" vertical="center" wrapText="1"/>
    </xf>
    <xf numFmtId="0" fontId="37" fillId="11" borderId="1" xfId="0" applyFont="1" applyFill="1" applyBorder="1" applyAlignment="1">
      <alignment horizontal="center" vertical="center"/>
    </xf>
    <xf numFmtId="0" fontId="37" fillId="12" borderId="1" xfId="0" applyFont="1" applyFill="1" applyBorder="1" applyAlignment="1">
      <alignment horizontal="center" vertical="center"/>
    </xf>
    <xf numFmtId="0" fontId="27" fillId="0" borderId="1" xfId="0" applyFont="1" applyBorder="1" applyAlignment="1">
      <alignment horizontal="left" vertical="center"/>
    </xf>
    <xf numFmtId="166" fontId="0" fillId="4" borderId="1" xfId="0" applyNumberFormat="1" applyFill="1" applyBorder="1" applyAlignment="1">
      <alignment horizontal="left" vertical="center"/>
    </xf>
    <xf numFmtId="0" fontId="0" fillId="3" borderId="1" xfId="0" applyFill="1" applyBorder="1" applyAlignment="1">
      <alignment horizontal="left" vertical="center"/>
    </xf>
    <xf numFmtId="0" fontId="19" fillId="0" borderId="1" xfId="10" applyBorder="1"/>
    <xf numFmtId="0" fontId="0" fillId="2" borderId="1" xfId="0" applyFill="1" applyBorder="1" applyAlignment="1" applyProtection="1">
      <alignment horizontal="left" vertical="top"/>
      <protection locked="0"/>
    </xf>
    <xf numFmtId="0" fontId="0" fillId="6" borderId="1" xfId="0" applyFill="1" applyBorder="1"/>
    <xf numFmtId="15" fontId="35" fillId="6" borderId="1" xfId="15" applyNumberFormat="1" applyFont="1" applyFill="1" applyBorder="1" applyAlignment="1">
      <alignment horizontal="left" vertical="top" wrapText="1"/>
    </xf>
    <xf numFmtId="0" fontId="0" fillId="6" borderId="1" xfId="15" applyFont="1" applyFill="1" applyBorder="1" applyAlignment="1">
      <alignment horizontal="left" vertical="top"/>
    </xf>
    <xf numFmtId="0" fontId="19" fillId="6" borderId="1" xfId="15" applyFont="1" applyFill="1" applyBorder="1" applyAlignment="1">
      <alignment horizontal="left" vertical="top"/>
    </xf>
    <xf numFmtId="0" fontId="0" fillId="6" borderId="1" xfId="15" applyFont="1" applyFill="1" applyBorder="1" applyAlignment="1">
      <alignment horizontal="left" vertical="top" wrapText="1"/>
    </xf>
    <xf numFmtId="2" fontId="19" fillId="6" borderId="1" xfId="15" applyNumberFormat="1" applyFont="1" applyFill="1" applyBorder="1" applyAlignment="1">
      <alignment horizontal="left" vertical="top"/>
    </xf>
    <xf numFmtId="2" fontId="0" fillId="6" borderId="1" xfId="15" applyNumberFormat="1" applyFont="1" applyFill="1" applyBorder="1" applyAlignment="1">
      <alignment horizontal="left" vertical="top"/>
    </xf>
    <xf numFmtId="0" fontId="0" fillId="6" borderId="1" xfId="0" applyFill="1" applyBorder="1" applyAlignment="1">
      <alignment vertical="center"/>
    </xf>
    <xf numFmtId="14" fontId="19" fillId="6" borderId="1" xfId="15" applyNumberFormat="1" applyFont="1" applyFill="1" applyBorder="1" applyAlignment="1">
      <alignment horizontal="center" vertical="top"/>
    </xf>
    <xf numFmtId="0" fontId="13" fillId="0" borderId="0" xfId="14" applyFont="1" applyAlignment="1">
      <alignment horizontal="center" vertical="center"/>
    </xf>
    <xf numFmtId="10" fontId="14" fillId="0" borderId="1" xfId="23" applyNumberFormat="1" applyFont="1" applyBorder="1" applyAlignment="1">
      <alignment horizontal="center" vertical="center"/>
    </xf>
    <xf numFmtId="0" fontId="14" fillId="0" borderId="1" xfId="23" applyFont="1" applyBorder="1" applyAlignment="1">
      <alignment horizontal="center" vertical="center"/>
    </xf>
    <xf numFmtId="2" fontId="14" fillId="0" borderId="1" xfId="24" applyNumberFormat="1" applyFont="1" applyFill="1" applyBorder="1" applyAlignment="1" applyProtection="1">
      <alignment horizontal="center" vertical="center"/>
    </xf>
    <xf numFmtId="0" fontId="14" fillId="0" borderId="0" xfId="14" applyFont="1"/>
    <xf numFmtId="0" fontId="14" fillId="0" borderId="0" xfId="27" applyFont="1"/>
    <xf numFmtId="0" fontId="14" fillId="0" borderId="1" xfId="14" applyFont="1" applyBorder="1"/>
    <xf numFmtId="173" fontId="14" fillId="0" borderId="1" xfId="24" applyNumberFormat="1" applyFont="1" applyFill="1" applyBorder="1" applyAlignment="1" applyProtection="1">
      <alignment horizontal="center" vertical="center"/>
    </xf>
    <xf numFmtId="0" fontId="0" fillId="5" borderId="1" xfId="0" applyFill="1" applyBorder="1" applyAlignment="1" applyProtection="1">
      <alignment horizontal="center" vertical="center"/>
      <protection locked="0"/>
    </xf>
    <xf numFmtId="0" fontId="13" fillId="0" borderId="36" xfId="0" applyFont="1" applyBorder="1" applyAlignment="1">
      <alignment vertical="center"/>
    </xf>
    <xf numFmtId="0" fontId="0" fillId="0" borderId="9" xfId="0" applyBorder="1" applyAlignment="1">
      <alignment vertical="center"/>
    </xf>
    <xf numFmtId="0" fontId="0" fillId="0" borderId="21" xfId="0" applyBorder="1" applyAlignment="1">
      <alignment vertical="center"/>
    </xf>
    <xf numFmtId="166" fontId="0" fillId="0" borderId="9" xfId="0" applyNumberFormat="1" applyBorder="1" applyAlignment="1">
      <alignment horizontal="center" vertical="center" wrapText="1"/>
    </xf>
    <xf numFmtId="0" fontId="0" fillId="0" borderId="35" xfId="0" applyBorder="1"/>
    <xf numFmtId="0" fontId="0" fillId="5" borderId="42" xfId="0" applyFill="1" applyBorder="1" applyAlignment="1" applyProtection="1">
      <alignment horizontal="center" vertical="center"/>
      <protection locked="0"/>
    </xf>
    <xf numFmtId="0" fontId="0" fillId="0" borderId="33" xfId="0" applyBorder="1"/>
    <xf numFmtId="9" fontId="13" fillId="4" borderId="1" xfId="9" applyFont="1" applyFill="1" applyBorder="1" applyAlignment="1" applyProtection="1">
      <alignment horizontal="center" vertical="center"/>
    </xf>
    <xf numFmtId="0" fontId="0" fillId="0" borderId="1" xfId="0" applyBorder="1" applyAlignment="1">
      <alignment horizontal="center"/>
    </xf>
    <xf numFmtId="172" fontId="14" fillId="0" borderId="1" xfId="24" applyNumberFormat="1" applyFont="1" applyFill="1" applyBorder="1" applyAlignment="1" applyProtection="1">
      <alignment horizontal="center" vertical="center"/>
    </xf>
    <xf numFmtId="1" fontId="14" fillId="0" borderId="1" xfId="24" applyNumberFormat="1" applyFont="1" applyFill="1" applyBorder="1" applyAlignment="1" applyProtection="1">
      <alignment horizontal="center" vertical="center"/>
    </xf>
    <xf numFmtId="14" fontId="0" fillId="0" borderId="0" xfId="0" applyNumberFormat="1" applyAlignment="1">
      <alignment vertical="center" textRotation="90"/>
    </xf>
    <xf numFmtId="14" fontId="13" fillId="0" borderId="0" xfId="0" applyNumberFormat="1" applyFont="1"/>
    <xf numFmtId="14" fontId="0" fillId="0" borderId="0" xfId="0" applyNumberFormat="1"/>
    <xf numFmtId="2" fontId="13" fillId="0" borderId="0" xfId="0" applyNumberFormat="1" applyFont="1" applyAlignment="1">
      <alignment horizontal="center" vertical="center"/>
    </xf>
    <xf numFmtId="14" fontId="13" fillId="0" borderId="0" xfId="0" applyNumberFormat="1" applyFont="1" applyAlignment="1">
      <alignment horizontal="center" vertical="center"/>
    </xf>
    <xf numFmtId="14" fontId="0" fillId="0" borderId="12" xfId="0" applyNumberFormat="1" applyBorder="1" applyAlignment="1">
      <alignment vertical="center" textRotation="90"/>
    </xf>
    <xf numFmtId="14" fontId="0" fillId="0" borderId="30" xfId="0" applyNumberFormat="1" applyBorder="1" applyAlignment="1">
      <alignment vertical="center" textRotation="90"/>
    </xf>
    <xf numFmtId="14" fontId="13" fillId="0" borderId="17" xfId="0" applyNumberFormat="1" applyFont="1" applyBorder="1"/>
    <xf numFmtId="14" fontId="0" fillId="0" borderId="17" xfId="0" applyNumberFormat="1" applyBorder="1"/>
    <xf numFmtId="14" fontId="13" fillId="0" borderId="44" xfId="0" applyNumberFormat="1" applyFont="1" applyBorder="1"/>
    <xf numFmtId="14" fontId="0" fillId="0" borderId="44" xfId="0" applyNumberFormat="1" applyBorder="1"/>
    <xf numFmtId="9" fontId="14" fillId="0" borderId="1" xfId="14" applyNumberFormat="1" applyFont="1" applyBorder="1"/>
    <xf numFmtId="0" fontId="13" fillId="0" borderId="0" xfId="0" applyFont="1" applyAlignment="1">
      <alignment vertical="center"/>
    </xf>
    <xf numFmtId="0" fontId="40" fillId="0" borderId="31" xfId="0" applyFont="1" applyBorder="1"/>
    <xf numFmtId="0" fontId="14" fillId="0" borderId="22" xfId="0" applyFont="1" applyBorder="1"/>
    <xf numFmtId="0" fontId="0" fillId="0" borderId="0" xfId="0" applyAlignment="1">
      <alignment horizontal="left" vertical="center"/>
    </xf>
    <xf numFmtId="0" fontId="14" fillId="0" borderId="34" xfId="0" applyFont="1" applyBorder="1"/>
    <xf numFmtId="166" fontId="0" fillId="0" borderId="0" xfId="0" applyNumberFormat="1" applyAlignment="1">
      <alignment horizontal="left" vertical="center" wrapText="1"/>
    </xf>
    <xf numFmtId="166" fontId="13" fillId="0" borderId="0" xfId="0" applyNumberFormat="1" applyFont="1" applyAlignment="1">
      <alignment horizontal="center" vertical="center" wrapText="1"/>
    </xf>
    <xf numFmtId="0" fontId="13" fillId="0" borderId="0" xfId="0" applyFont="1" applyAlignment="1">
      <alignment horizontal="center" vertical="center" wrapText="1"/>
    </xf>
    <xf numFmtId="0" fontId="0" fillId="0" borderId="1" xfId="0" applyBorder="1" applyAlignment="1">
      <alignment horizontal="center" vertical="center" wrapText="1"/>
    </xf>
    <xf numFmtId="0" fontId="13" fillId="0" borderId="0" xfId="0" applyFont="1" applyAlignment="1">
      <alignment horizontal="center"/>
    </xf>
    <xf numFmtId="9" fontId="13" fillId="0" borderId="0" xfId="9" applyFont="1" applyFill="1" applyBorder="1" applyAlignment="1" applyProtection="1">
      <alignment horizontal="center" vertical="center"/>
      <protection locked="0"/>
    </xf>
    <xf numFmtId="0" fontId="0" fillId="6" borderId="1" xfId="0" applyFill="1" applyBorder="1" applyAlignment="1">
      <alignment wrapText="1"/>
    </xf>
    <xf numFmtId="0" fontId="37" fillId="18" borderId="1" xfId="0" applyFont="1" applyFill="1" applyBorder="1" applyAlignment="1">
      <alignment horizontal="center" vertical="center"/>
    </xf>
    <xf numFmtId="0" fontId="0" fillId="0" borderId="1" xfId="0" applyBorder="1" applyAlignment="1">
      <alignment wrapText="1"/>
    </xf>
    <xf numFmtId="14" fontId="0" fillId="0" borderId="1" xfId="0" applyNumberFormat="1" applyBorder="1" applyAlignment="1">
      <alignment wrapText="1"/>
    </xf>
    <xf numFmtId="0" fontId="19" fillId="0" borderId="0" xfId="14" applyAlignment="1">
      <alignment horizontal="center" vertical="center"/>
    </xf>
    <xf numFmtId="0" fontId="19" fillId="0" borderId="0" xfId="14"/>
    <xf numFmtId="0" fontId="19" fillId="0" borderId="0" xfId="0" applyFont="1"/>
    <xf numFmtId="0" fontId="19" fillId="0" borderId="1" xfId="14" applyBorder="1" applyAlignment="1">
      <alignment horizontal="center" vertical="center"/>
    </xf>
    <xf numFmtId="0" fontId="41" fillId="0" borderId="1" xfId="6" applyFont="1" applyFill="1" applyBorder="1" applyAlignment="1" applyProtection="1">
      <alignment horizontal="left" vertical="center"/>
    </xf>
    <xf numFmtId="0" fontId="19" fillId="0" borderId="0" xfId="14" applyAlignment="1">
      <alignment vertical="center"/>
    </xf>
    <xf numFmtId="0" fontId="5" fillId="0" borderId="1" xfId="14" applyFont="1" applyBorder="1" applyAlignment="1">
      <alignment horizontal="left" vertical="center"/>
    </xf>
    <xf numFmtId="0" fontId="41" fillId="0" borderId="1" xfId="6" applyFont="1" applyBorder="1" applyAlignment="1" applyProtection="1">
      <alignment horizontal="left" vertical="center" wrapText="1"/>
    </xf>
    <xf numFmtId="0" fontId="41" fillId="0" borderId="1" xfId="6" applyFont="1" applyFill="1" applyBorder="1" applyAlignment="1" applyProtection="1">
      <alignment horizontal="left" vertical="center" wrapText="1"/>
    </xf>
    <xf numFmtId="1" fontId="19" fillId="0" borderId="1" xfId="14" applyNumberFormat="1" applyBorder="1" applyAlignment="1">
      <alignment horizontal="center" vertical="center"/>
    </xf>
    <xf numFmtId="176" fontId="19" fillId="13" borderId="0" xfId="25" applyFont="1" applyAlignment="1">
      <alignment horizontal="right" vertical="center"/>
    </xf>
    <xf numFmtId="176" fontId="19" fillId="13" borderId="0" xfId="25" applyFont="1" applyAlignment="1">
      <alignment vertical="center"/>
    </xf>
    <xf numFmtId="176" fontId="19" fillId="17" borderId="1" xfId="23" applyNumberFormat="1" applyFont="1" applyFill="1" applyBorder="1" applyAlignment="1">
      <alignment vertical="center" wrapText="1"/>
    </xf>
    <xf numFmtId="177" fontId="19" fillId="17" borderId="1" xfId="23" applyNumberFormat="1" applyFont="1" applyFill="1" applyBorder="1" applyAlignment="1">
      <alignment vertical="center" wrapText="1"/>
    </xf>
    <xf numFmtId="0" fontId="19" fillId="0" borderId="1" xfId="23" applyFont="1" applyBorder="1" applyAlignment="1">
      <alignment wrapText="1"/>
    </xf>
    <xf numFmtId="178" fontId="42" fillId="0" borderId="1" xfId="23" applyNumberFormat="1" applyFont="1" applyBorder="1" applyAlignment="1">
      <alignment vertical="center"/>
    </xf>
    <xf numFmtId="0" fontId="14" fillId="7" borderId="1" xfId="23" applyFont="1" applyFill="1" applyBorder="1" applyAlignment="1">
      <alignment horizontal="center" vertical="center"/>
    </xf>
    <xf numFmtId="49" fontId="19" fillId="0" borderId="1" xfId="14" applyNumberFormat="1" applyBorder="1" applyAlignment="1">
      <alignment vertical="center"/>
    </xf>
    <xf numFmtId="173" fontId="14" fillId="0" borderId="1" xfId="5" applyNumberFormat="1" applyFont="1" applyBorder="1" applyAlignment="1">
      <alignment horizontal="center" vertical="center"/>
    </xf>
    <xf numFmtId="1" fontId="19" fillId="0" borderId="0" xfId="14" applyNumberFormat="1"/>
    <xf numFmtId="49" fontId="19" fillId="0" borderId="37" xfId="14" applyNumberFormat="1" applyBorder="1" applyAlignment="1">
      <alignment vertical="center"/>
    </xf>
    <xf numFmtId="1" fontId="14" fillId="0" borderId="37" xfId="5" applyNumberFormat="1" applyFont="1" applyBorder="1" applyAlignment="1">
      <alignment horizontal="center" vertical="center"/>
    </xf>
    <xf numFmtId="1" fontId="14" fillId="0" borderId="18" xfId="5" applyNumberFormat="1" applyFont="1" applyBorder="1" applyAlignment="1">
      <alignment horizontal="center" vertical="center"/>
    </xf>
    <xf numFmtId="0" fontId="19" fillId="0" borderId="1" xfId="14" applyBorder="1"/>
    <xf numFmtId="0" fontId="19" fillId="0" borderId="0" xfId="14" applyAlignment="1">
      <alignment horizontal="left"/>
    </xf>
    <xf numFmtId="0" fontId="37" fillId="15" borderId="0" xfId="14" applyFont="1" applyFill="1"/>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13" fillId="0" borderId="0" xfId="14" applyFont="1" applyAlignment="1">
      <alignment vertical="center"/>
    </xf>
    <xf numFmtId="0" fontId="13" fillId="0" borderId="0" xfId="23" applyFont="1" applyAlignment="1">
      <alignment horizontal="center" vertical="center"/>
    </xf>
    <xf numFmtId="0" fontId="13" fillId="0" borderId="1" xfId="23" applyFont="1" applyBorder="1" applyAlignment="1">
      <alignment horizontal="center" vertical="center"/>
    </xf>
    <xf numFmtId="0" fontId="13" fillId="0" borderId="1" xfId="14" applyFont="1" applyBorder="1" applyAlignment="1">
      <alignment horizontal="center" vertical="center"/>
    </xf>
    <xf numFmtId="0" fontId="13" fillId="0" borderId="1" xfId="14" applyFont="1" applyBorder="1" applyAlignment="1">
      <alignment horizontal="center" vertical="center" wrapText="1"/>
    </xf>
    <xf numFmtId="0" fontId="13" fillId="0" borderId="4" xfId="23" applyFont="1" applyBorder="1" applyAlignment="1">
      <alignment horizontal="center" vertical="center"/>
    </xf>
    <xf numFmtId="0" fontId="13" fillId="0" borderId="5" xfId="23" applyFont="1" applyBorder="1" applyAlignment="1">
      <alignment horizontal="center" vertical="center"/>
    </xf>
    <xf numFmtId="0" fontId="13" fillId="0" borderId="3" xfId="23" applyFont="1" applyBorder="1" applyAlignment="1">
      <alignment horizontal="center" vertical="center"/>
    </xf>
    <xf numFmtId="0" fontId="19" fillId="0" borderId="1" xfId="23" applyFont="1" applyBorder="1" applyAlignment="1">
      <alignment horizontal="center" vertical="center"/>
    </xf>
    <xf numFmtId="0" fontId="19" fillId="0" borderId="1" xfId="23" applyFont="1" applyBorder="1" applyAlignment="1">
      <alignment vertical="center" wrapText="1"/>
    </xf>
    <xf numFmtId="0" fontId="19" fillId="0" borderId="0" xfId="23" applyFont="1" applyAlignment="1">
      <alignment vertical="center"/>
    </xf>
    <xf numFmtId="0" fontId="14" fillId="0" borderId="1" xfId="23" applyFont="1" applyBorder="1" applyAlignment="1">
      <alignment vertical="center" wrapText="1"/>
    </xf>
    <xf numFmtId="0" fontId="43" fillId="0" borderId="0" xfId="6" applyFont="1" applyFill="1" applyAlignment="1" applyProtection="1"/>
    <xf numFmtId="0" fontId="14" fillId="0" borderId="0" xfId="23" applyFont="1" applyAlignment="1">
      <alignment wrapText="1"/>
    </xf>
    <xf numFmtId="2" fontId="14" fillId="0" borderId="0" xfId="24" applyNumberFormat="1" applyFont="1" applyFill="1" applyBorder="1" applyAlignment="1" applyProtection="1">
      <alignment horizontal="center" vertical="center"/>
    </xf>
    <xf numFmtId="0" fontId="43" fillId="0" borderId="0" xfId="6" applyFont="1" applyFill="1" applyBorder="1" applyAlignment="1" applyProtection="1">
      <alignment horizontal="left"/>
    </xf>
    <xf numFmtId="0" fontId="19" fillId="0" borderId="0" xfId="23" applyFont="1"/>
    <xf numFmtId="176" fontId="13" fillId="13" borderId="0" xfId="25" applyFont="1" applyAlignment="1">
      <alignment vertical="center" wrapText="1"/>
    </xf>
    <xf numFmtId="176" fontId="43" fillId="13" borderId="0" xfId="6" applyNumberFormat="1" applyFont="1" applyFill="1" applyAlignment="1" applyProtection="1">
      <alignment vertical="center"/>
    </xf>
    <xf numFmtId="173" fontId="44" fillId="14" borderId="1" xfId="22" applyNumberFormat="1" applyFont="1" applyBorder="1" applyAlignment="1">
      <alignment horizontal="center" vertical="center"/>
    </xf>
    <xf numFmtId="0" fontId="19" fillId="0" borderId="0" xfId="23" applyFont="1" applyAlignment="1">
      <alignment horizontal="center" vertical="center"/>
    </xf>
    <xf numFmtId="0" fontId="45" fillId="0" borderId="0" xfId="26" applyNumberFormat="1" applyFont="1" applyFill="1" applyBorder="1" applyAlignment="1" applyProtection="1">
      <alignment horizontal="center" vertical="center"/>
      <protection locked="0"/>
    </xf>
    <xf numFmtId="0" fontId="29" fillId="0" borderId="0" xfId="14" applyFont="1"/>
    <xf numFmtId="168" fontId="14" fillId="0" borderId="0" xfId="5" applyNumberFormat="1" applyFont="1" applyAlignment="1">
      <alignment horizontal="center" vertical="center"/>
    </xf>
    <xf numFmtId="0" fontId="43" fillId="0" borderId="0" xfId="6" applyFont="1" applyFill="1" applyBorder="1" applyAlignment="1" applyProtection="1">
      <alignment vertical="top"/>
    </xf>
    <xf numFmtId="0" fontId="13" fillId="16" borderId="1" xfId="6" applyFont="1" applyFill="1" applyBorder="1" applyAlignment="1" applyProtection="1"/>
    <xf numFmtId="0" fontId="13" fillId="16" borderId="1" xfId="14" applyFont="1" applyFill="1" applyBorder="1" applyAlignment="1">
      <alignment horizontal="center"/>
    </xf>
    <xf numFmtId="0" fontId="16" fillId="16" borderId="1" xfId="5" applyFont="1" applyFill="1" applyBorder="1" applyAlignment="1">
      <alignment horizontal="center" vertical="center"/>
    </xf>
    <xf numFmtId="0" fontId="16" fillId="16" borderId="37" xfId="5" applyFont="1" applyFill="1" applyBorder="1" applyAlignment="1">
      <alignment horizontal="center" vertical="center"/>
    </xf>
    <xf numFmtId="0" fontId="19" fillId="0" borderId="1" xfId="14" applyBorder="1" applyAlignment="1">
      <alignment vertical="center" wrapText="1"/>
    </xf>
    <xf numFmtId="2" fontId="44" fillId="14" borderId="39" xfId="22" applyNumberFormat="1" applyFont="1" applyAlignment="1">
      <alignment horizontal="center" vertical="center"/>
    </xf>
    <xf numFmtId="1" fontId="19" fillId="0" borderId="1" xfId="14" applyNumberFormat="1" applyBorder="1" applyAlignment="1">
      <alignment vertical="center" wrapText="1"/>
    </xf>
    <xf numFmtId="1" fontId="44" fillId="14" borderId="39" xfId="22" applyNumberFormat="1" applyFont="1" applyAlignment="1">
      <alignment horizontal="center" vertical="center"/>
    </xf>
    <xf numFmtId="1" fontId="44" fillId="14" borderId="40" xfId="22" applyNumberFormat="1" applyFont="1" applyBorder="1" applyAlignment="1">
      <alignment horizontal="center" vertical="center"/>
    </xf>
    <xf numFmtId="1" fontId="19" fillId="0" borderId="37" xfId="14" applyNumberFormat="1" applyBorder="1" applyAlignment="1">
      <alignment vertical="center" wrapText="1"/>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0" fillId="19" borderId="1" xfId="0" applyFill="1" applyBorder="1" applyAlignment="1">
      <alignment horizontal="center" vertical="center" wrapText="1"/>
    </xf>
    <xf numFmtId="0" fontId="13" fillId="0" borderId="0" xfId="0" applyFont="1" applyAlignment="1">
      <alignment vertical="center" textRotation="90" wrapText="1"/>
    </xf>
    <xf numFmtId="0" fontId="0" fillId="0" borderId="5" xfId="0" applyBorder="1" applyAlignment="1">
      <alignment horizontal="center" vertical="center" wrapText="1"/>
    </xf>
    <xf numFmtId="0" fontId="0" fillId="0" borderId="5" xfId="0" applyBorder="1"/>
    <xf numFmtId="0" fontId="0" fillId="0" borderId="15" xfId="0" applyBorder="1" applyAlignment="1">
      <alignment horizontal="center" vertical="center" wrapText="1"/>
    </xf>
    <xf numFmtId="0" fontId="0" fillId="0" borderId="15" xfId="0" applyBorder="1"/>
    <xf numFmtId="0" fontId="0" fillId="0" borderId="11" xfId="0" applyBorder="1" applyAlignment="1">
      <alignment horizontal="center" vertical="center" wrapText="1"/>
    </xf>
    <xf numFmtId="0" fontId="0" fillId="0" borderId="11" xfId="0" applyBorder="1"/>
    <xf numFmtId="0" fontId="0" fillId="5" borderId="1" xfId="0" applyFill="1" applyBorder="1"/>
    <xf numFmtId="174" fontId="0" fillId="5" borderId="1" xfId="0" applyNumberFormat="1" applyFill="1" applyBorder="1" applyAlignment="1" applyProtection="1">
      <alignment horizontal="center" vertical="center"/>
      <protection locked="0"/>
    </xf>
    <xf numFmtId="14" fontId="13" fillId="0" borderId="0" xfId="0" applyNumberFormat="1" applyFont="1" applyAlignment="1">
      <alignment vertical="center"/>
    </xf>
    <xf numFmtId="14" fontId="17" fillId="0" borderId="0" xfId="0" applyNumberFormat="1" applyFont="1" applyAlignment="1">
      <alignment vertical="center"/>
    </xf>
    <xf numFmtId="2" fontId="0" fillId="5" borderId="1" xfId="0" applyNumberFormat="1" applyFill="1" applyBorder="1" applyAlignment="1">
      <alignment horizontal="center" vertical="center"/>
    </xf>
    <xf numFmtId="2" fontId="0" fillId="5" borderId="42" xfId="0" applyNumberFormat="1" applyFill="1" applyBorder="1" applyAlignment="1">
      <alignment horizontal="center" vertical="center"/>
    </xf>
    <xf numFmtId="14" fontId="0" fillId="0" borderId="29" xfId="0" applyNumberFormat="1" applyBorder="1"/>
    <xf numFmtId="14" fontId="0" fillId="0" borderId="36" xfId="0" applyNumberFormat="1" applyBorder="1"/>
    <xf numFmtId="169" fontId="13" fillId="4" borderId="45" xfId="0" applyNumberFormat="1" applyFont="1" applyFill="1" applyBorder="1" applyAlignment="1">
      <alignment horizontal="center" vertical="center"/>
    </xf>
    <xf numFmtId="0" fontId="0" fillId="0" borderId="14" xfId="0" applyBorder="1" applyAlignment="1">
      <alignment horizontal="center"/>
    </xf>
    <xf numFmtId="0" fontId="0" fillId="0" borderId="9" xfId="0" applyBorder="1" applyAlignment="1">
      <alignment horizontal="center" vertical="center" wrapText="1"/>
    </xf>
    <xf numFmtId="169" fontId="13" fillId="0" borderId="0" xfId="0" applyNumberFormat="1" applyFont="1" applyAlignment="1">
      <alignment horizontal="center" vertical="center"/>
    </xf>
    <xf numFmtId="169" fontId="0" fillId="0" borderId="5" xfId="0" applyNumberFormat="1" applyBorder="1" applyAlignment="1" applyProtection="1">
      <alignment horizontal="center" vertical="center"/>
      <protection locked="0"/>
    </xf>
    <xf numFmtId="169" fontId="0" fillId="0" borderId="4" xfId="0" applyNumberFormat="1" applyBorder="1" applyAlignment="1" applyProtection="1">
      <alignment vertical="center"/>
      <protection locked="0"/>
    </xf>
    <xf numFmtId="169" fontId="0" fillId="0" borderId="5" xfId="0" applyNumberFormat="1" applyBorder="1" applyAlignment="1" applyProtection="1">
      <alignment vertical="center"/>
      <protection locked="0"/>
    </xf>
    <xf numFmtId="169" fontId="0" fillId="5" borderId="4" xfId="0" applyNumberFormat="1" applyFill="1" applyBorder="1" applyAlignment="1" applyProtection="1">
      <alignment horizontal="center" vertical="center"/>
      <protection locked="0"/>
    </xf>
    <xf numFmtId="2" fontId="0" fillId="5" borderId="47" xfId="0" applyNumberFormat="1" applyFill="1" applyBorder="1" applyAlignment="1">
      <alignment horizontal="center" vertical="center"/>
    </xf>
    <xf numFmtId="2" fontId="0" fillId="5" borderId="49" xfId="0" applyNumberFormat="1" applyFill="1" applyBorder="1" applyAlignment="1">
      <alignment horizontal="center" vertical="center"/>
    </xf>
    <xf numFmtId="169" fontId="13" fillId="4" borderId="51" xfId="0" applyNumberFormat="1" applyFont="1" applyFill="1" applyBorder="1" applyAlignment="1">
      <alignment horizontal="center" vertical="center"/>
    </xf>
    <xf numFmtId="0" fontId="0" fillId="0" borderId="48" xfId="0" applyBorder="1" applyAlignment="1">
      <alignment horizontal="center" vertical="center" wrapText="1"/>
    </xf>
    <xf numFmtId="0" fontId="0" fillId="0" borderId="49" xfId="0" applyBorder="1" applyAlignment="1">
      <alignment horizontal="center"/>
    </xf>
    <xf numFmtId="0" fontId="0" fillId="0" borderId="50" xfId="0" applyBorder="1" applyAlignment="1">
      <alignment horizontal="center"/>
    </xf>
    <xf numFmtId="0" fontId="0" fillId="0" borderId="6" xfId="0" applyBorder="1" applyAlignment="1">
      <alignment horizontal="center"/>
    </xf>
    <xf numFmtId="0" fontId="0" fillId="0" borderId="51" xfId="0" applyBorder="1" applyAlignment="1">
      <alignment horizontal="center"/>
    </xf>
    <xf numFmtId="1" fontId="14" fillId="0" borderId="1" xfId="14" applyNumberFormat="1" applyFont="1" applyBorder="1" applyAlignment="1">
      <alignment horizontal="center" vertical="center"/>
    </xf>
    <xf numFmtId="174" fontId="13" fillId="4" borderId="1" xfId="0" applyNumberFormat="1" applyFont="1" applyFill="1" applyBorder="1" applyAlignment="1">
      <alignment horizontal="center" vertical="center"/>
    </xf>
    <xf numFmtId="174" fontId="0" fillId="0" borderId="0" xfId="0" applyNumberFormat="1" applyAlignment="1">
      <alignment horizontal="center" vertical="center"/>
    </xf>
    <xf numFmtId="0" fontId="40" fillId="0" borderId="21" xfId="0" applyFont="1" applyBorder="1"/>
    <xf numFmtId="0" fontId="40" fillId="0" borderId="32" xfId="0" applyFont="1" applyBorder="1"/>
    <xf numFmtId="0" fontId="0" fillId="5" borderId="53" xfId="0" applyFill="1" applyBorder="1" applyAlignment="1" applyProtection="1">
      <alignment horizontal="center" vertical="center"/>
      <protection locked="0"/>
    </xf>
    <xf numFmtId="0" fontId="0" fillId="0" borderId="19" xfId="0" applyBorder="1" applyAlignment="1" applyProtection="1">
      <alignment horizontal="center" vertical="center"/>
      <protection locked="0"/>
    </xf>
    <xf numFmtId="0" fontId="0" fillId="0" borderId="54" xfId="0" applyBorder="1" applyAlignment="1">
      <alignment vertical="center"/>
    </xf>
    <xf numFmtId="0" fontId="0" fillId="0" borderId="13" xfId="0" applyBorder="1" applyAlignment="1">
      <alignment vertical="center"/>
    </xf>
    <xf numFmtId="0" fontId="0" fillId="0" borderId="17" xfId="0" applyBorder="1" applyAlignment="1">
      <alignment vertical="center"/>
    </xf>
    <xf numFmtId="166" fontId="0" fillId="0" borderId="12" xfId="0" applyNumberFormat="1" applyBorder="1" applyAlignment="1">
      <alignment horizontal="center" vertical="center" wrapText="1"/>
    </xf>
    <xf numFmtId="0" fontId="0" fillId="0" borderId="8" xfId="0" applyBorder="1" applyAlignment="1" applyProtection="1">
      <alignment horizontal="center" vertical="center"/>
      <protection locked="0"/>
    </xf>
    <xf numFmtId="166" fontId="13" fillId="0" borderId="17" xfId="0" applyNumberFormat="1" applyFont="1" applyBorder="1" applyAlignment="1">
      <alignment horizontal="left" vertical="center" wrapText="1"/>
    </xf>
    <xf numFmtId="0" fontId="0" fillId="0" borderId="55" xfId="0" applyBorder="1" applyAlignment="1" applyProtection="1">
      <alignment horizontal="center" vertical="center"/>
      <protection locked="0"/>
    </xf>
    <xf numFmtId="169" fontId="13" fillId="4" borderId="42" xfId="0" applyNumberFormat="1" applyFont="1" applyFill="1" applyBorder="1" applyAlignment="1">
      <alignment horizontal="center" vertical="center"/>
    </xf>
    <xf numFmtId="0" fontId="0" fillId="5" borderId="49" xfId="0" applyFill="1" applyBorder="1"/>
    <xf numFmtId="0" fontId="13" fillId="4" borderId="1" xfId="0" applyFont="1" applyFill="1" applyBorder="1" applyAlignment="1">
      <alignment horizontal="center" vertical="center"/>
    </xf>
    <xf numFmtId="2" fontId="14" fillId="0" borderId="1" xfId="23" applyNumberFormat="1" applyFont="1" applyBorder="1" applyAlignment="1">
      <alignment horizontal="center" vertical="center"/>
    </xf>
    <xf numFmtId="169" fontId="13" fillId="5" borderId="1" xfId="0" applyNumberFormat="1" applyFont="1" applyFill="1" applyBorder="1" applyAlignment="1">
      <alignment horizontal="center" vertical="center"/>
    </xf>
    <xf numFmtId="0" fontId="50" fillId="0" borderId="1" xfId="6" applyFont="1" applyFill="1" applyBorder="1" applyAlignment="1" applyProtection="1">
      <alignment horizontal="left" vertical="center" wrapText="1"/>
    </xf>
    <xf numFmtId="0" fontId="10" fillId="0" borderId="0" xfId="6" applyAlignment="1" applyProtection="1"/>
    <xf numFmtId="174" fontId="13" fillId="5" borderId="1" xfId="0" applyNumberFormat="1" applyFont="1" applyFill="1" applyBorder="1" applyAlignment="1">
      <alignment horizontal="center" vertical="center"/>
    </xf>
    <xf numFmtId="176" fontId="19" fillId="0" borderId="0" xfId="25" applyFont="1" applyFill="1" applyAlignment="1">
      <alignment vertical="center"/>
    </xf>
    <xf numFmtId="177" fontId="19" fillId="0" borderId="19" xfId="23" applyNumberFormat="1" applyFont="1" applyBorder="1" applyAlignment="1">
      <alignment vertical="center" wrapText="1"/>
    </xf>
    <xf numFmtId="177" fontId="19" fillId="0" borderId="0" xfId="23" applyNumberFormat="1" applyFont="1" applyAlignment="1">
      <alignment vertical="center" wrapText="1"/>
    </xf>
    <xf numFmtId="178" fontId="42" fillId="0" borderId="19" xfId="23" applyNumberFormat="1" applyFont="1" applyBorder="1" applyAlignment="1">
      <alignment vertical="center"/>
    </xf>
    <xf numFmtId="178" fontId="42" fillId="0" borderId="0" xfId="23" applyNumberFormat="1" applyFont="1" applyAlignment="1">
      <alignment vertical="center"/>
    </xf>
    <xf numFmtId="0" fontId="14" fillId="0" borderId="19" xfId="23" applyFont="1" applyBorder="1" applyAlignment="1">
      <alignment horizontal="center" vertical="center"/>
    </xf>
    <xf numFmtId="0" fontId="14" fillId="0" borderId="0" xfId="23" applyFont="1" applyAlignment="1">
      <alignment horizontal="center" vertical="center"/>
    </xf>
    <xf numFmtId="173" fontId="44" fillId="0" borderId="19" xfId="22" applyNumberFormat="1" applyFont="1" applyFill="1" applyBorder="1" applyAlignment="1">
      <alignment horizontal="center" vertical="center"/>
    </xf>
    <xf numFmtId="173" fontId="44" fillId="0" borderId="0" xfId="22" applyNumberFormat="1" applyFont="1" applyFill="1" applyBorder="1" applyAlignment="1">
      <alignment horizontal="center" vertical="center"/>
    </xf>
    <xf numFmtId="10" fontId="0" fillId="5" borderId="1" xfId="0" applyNumberFormat="1" applyFill="1" applyBorder="1" applyAlignment="1" applyProtection="1">
      <alignment horizontal="center" vertical="center"/>
      <protection locked="0"/>
    </xf>
    <xf numFmtId="9" fontId="19" fillId="0" borderId="1" xfId="14" applyNumberFormat="1" applyBorder="1" applyAlignment="1">
      <alignment horizontal="center" vertical="center"/>
    </xf>
    <xf numFmtId="10" fontId="0" fillId="0" borderId="0" xfId="9" applyNumberFormat="1" applyFont="1"/>
    <xf numFmtId="168" fontId="0" fillId="0" borderId="0" xfId="0" applyNumberFormat="1"/>
    <xf numFmtId="0" fontId="0" fillId="0" borderId="9" xfId="0" quotePrefix="1" applyBorder="1" applyAlignment="1">
      <alignment vertical="center"/>
    </xf>
    <xf numFmtId="9" fontId="0" fillId="5" borderId="1" xfId="0" applyNumberFormat="1" applyFill="1" applyBorder="1" applyAlignment="1" applyProtection="1">
      <alignment horizontal="center" vertical="center"/>
      <protection locked="0"/>
    </xf>
    <xf numFmtId="169" fontId="0" fillId="0" borderId="0" xfId="0" applyNumberFormat="1"/>
    <xf numFmtId="0" fontId="0" fillId="0" borderId="1" xfId="0"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19" fillId="0" borderId="0" xfId="14" applyAlignment="1">
      <alignment horizontal="center"/>
    </xf>
    <xf numFmtId="0" fontId="14" fillId="0" borderId="0" xfId="14" applyFont="1" applyAlignment="1">
      <alignment horizontal="center"/>
    </xf>
    <xf numFmtId="9" fontId="14" fillId="0" borderId="0" xfId="14" applyNumberFormat="1" applyFont="1" applyAlignment="1">
      <alignment horizontal="center"/>
    </xf>
    <xf numFmtId="9" fontId="19" fillId="0" borderId="0" xfId="14" applyNumberFormat="1" applyAlignment="1">
      <alignment horizontal="center"/>
    </xf>
    <xf numFmtId="0" fontId="16" fillId="0" borderId="0" xfId="14" applyFont="1"/>
    <xf numFmtId="0" fontId="51" fillId="0" borderId="0" xfId="0" applyFont="1"/>
    <xf numFmtId="169" fontId="0" fillId="5" borderId="20" xfId="0" applyNumberFormat="1" applyFill="1" applyBorder="1" applyAlignment="1" applyProtection="1">
      <alignment horizontal="center" vertical="center"/>
      <protection locked="0"/>
    </xf>
    <xf numFmtId="0" fontId="0" fillId="0" borderId="45" xfId="0" applyBorder="1"/>
    <xf numFmtId="0" fontId="13" fillId="0" borderId="44" xfId="0" applyFont="1" applyBorder="1" applyAlignment="1">
      <alignment horizontal="center"/>
    </xf>
    <xf numFmtId="0" fontId="13" fillId="0" borderId="29" xfId="0" applyFont="1" applyBorder="1" applyAlignment="1">
      <alignment horizontal="center"/>
    </xf>
    <xf numFmtId="169" fontId="13" fillId="5" borderId="14" xfId="0" applyNumberFormat="1" applyFont="1" applyFill="1" applyBorder="1" applyAlignment="1" applyProtection="1">
      <alignment horizontal="left" vertical="center"/>
      <protection locked="0"/>
    </xf>
    <xf numFmtId="169" fontId="0" fillId="5" borderId="14" xfId="0" applyNumberFormat="1" applyFill="1" applyBorder="1" applyAlignment="1" applyProtection="1">
      <alignment horizontal="center" vertical="center"/>
      <protection locked="0"/>
    </xf>
    <xf numFmtId="169" fontId="0" fillId="5" borderId="6" xfId="0" applyNumberFormat="1" applyFill="1" applyBorder="1" applyAlignment="1" applyProtection="1">
      <alignment horizontal="center" vertical="center"/>
      <protection locked="0"/>
    </xf>
    <xf numFmtId="169" fontId="0" fillId="5" borderId="57" xfId="0" applyNumberFormat="1" applyFill="1" applyBorder="1" applyAlignment="1" applyProtection="1">
      <alignment horizontal="center" vertical="center"/>
      <protection locked="0"/>
    </xf>
    <xf numFmtId="14" fontId="0" fillId="22" borderId="0" xfId="0" applyNumberFormat="1" applyFill="1"/>
    <xf numFmtId="0" fontId="0" fillId="5" borderId="42" xfId="0" applyFill="1" applyBorder="1" applyAlignment="1" applyProtection="1">
      <alignment horizontal="left" vertical="center"/>
      <protection locked="0"/>
    </xf>
    <xf numFmtId="169" fontId="0" fillId="5" borderId="1" xfId="0" applyNumberFormat="1"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52" fillId="23" borderId="14" xfId="0" applyFont="1" applyFill="1" applyBorder="1" applyAlignment="1">
      <alignment horizontal="left" vertical="center" wrapText="1"/>
    </xf>
    <xf numFmtId="0" fontId="52" fillId="23" borderId="6" xfId="0" applyFont="1" applyFill="1" applyBorder="1" applyAlignment="1">
      <alignment horizontal="left" vertical="center"/>
    </xf>
    <xf numFmtId="0" fontId="0" fillId="0" borderId="21" xfId="0" applyBorder="1" applyAlignment="1">
      <alignment horizontal="left" vertical="center"/>
    </xf>
    <xf numFmtId="179" fontId="0" fillId="5" borderId="1" xfId="0" applyNumberFormat="1" applyFill="1" applyBorder="1" applyAlignment="1" applyProtection="1">
      <alignment horizontal="center" vertical="center"/>
      <protection locked="0"/>
    </xf>
    <xf numFmtId="180" fontId="0" fillId="5" borderId="1" xfId="0" applyNumberFormat="1" applyFill="1" applyBorder="1" applyAlignment="1" applyProtection="1">
      <alignment horizontal="center" vertical="center"/>
      <protection locked="0"/>
    </xf>
    <xf numFmtId="181" fontId="0" fillId="5" borderId="1" xfId="0" applyNumberFormat="1" applyFill="1" applyBorder="1" applyAlignment="1" applyProtection="1">
      <alignment horizontal="center" vertical="center"/>
      <protection locked="0"/>
    </xf>
    <xf numFmtId="182" fontId="0" fillId="5" borderId="1" xfId="0" applyNumberFormat="1" applyFill="1" applyBorder="1" applyAlignment="1" applyProtection="1">
      <alignment horizontal="center" vertical="center"/>
      <protection locked="0"/>
    </xf>
    <xf numFmtId="183" fontId="0" fillId="5" borderId="1" xfId="0" applyNumberFormat="1" applyFill="1" applyBorder="1" applyAlignment="1" applyProtection="1">
      <alignment horizontal="center" vertical="center"/>
      <protection locked="0"/>
    </xf>
    <xf numFmtId="0" fontId="0" fillId="5" borderId="1" xfId="0" applyFill="1" applyBorder="1" applyAlignment="1">
      <alignment horizontal="left" vertical="top" wrapText="1"/>
    </xf>
    <xf numFmtId="0" fontId="0" fillId="5" borderId="1" xfId="0" applyFill="1" applyBorder="1" applyAlignment="1">
      <alignment horizontal="center" vertical="top" wrapText="1"/>
    </xf>
    <xf numFmtId="0" fontId="0" fillId="5" borderId="1" xfId="0" applyFill="1" applyBorder="1" applyAlignment="1">
      <alignment horizontal="center" vertical="center" wrapText="1"/>
    </xf>
    <xf numFmtId="169" fontId="0" fillId="5" borderId="14" xfId="0" applyNumberFormat="1" applyFill="1" applyBorder="1" applyAlignment="1" applyProtection="1">
      <alignment horizontal="left" vertical="center"/>
      <protection locked="0"/>
    </xf>
    <xf numFmtId="169" fontId="0" fillId="5" borderId="14" xfId="0" applyNumberFormat="1" applyFill="1" applyBorder="1" applyAlignment="1" applyProtection="1">
      <alignment vertical="center"/>
      <protection locked="0"/>
    </xf>
    <xf numFmtId="0" fontId="30" fillId="8" borderId="0" xfId="0" applyFont="1" applyFill="1" applyAlignment="1">
      <alignment horizontal="left" vertical="center"/>
    </xf>
    <xf numFmtId="0" fontId="31" fillId="8" borderId="0" xfId="6" applyFont="1" applyFill="1" applyBorder="1" applyAlignment="1" applyProtection="1">
      <alignment horizontal="left" vertical="center"/>
    </xf>
    <xf numFmtId="0" fontId="32" fillId="8" borderId="23" xfId="0" applyFont="1" applyFill="1" applyBorder="1" applyAlignment="1">
      <alignment horizontal="left" vertical="center"/>
    </xf>
    <xf numFmtId="0" fontId="32" fillId="8" borderId="0" xfId="0" applyFont="1" applyFill="1" applyAlignment="1">
      <alignment horizontal="left" vertical="center"/>
    </xf>
    <xf numFmtId="0" fontId="32" fillId="8" borderId="24" xfId="0" applyFont="1" applyFill="1" applyBorder="1" applyAlignment="1">
      <alignment horizontal="left" vertical="center"/>
    </xf>
    <xf numFmtId="0" fontId="17" fillId="8" borderId="25" xfId="0" applyFont="1" applyFill="1" applyBorder="1" applyAlignment="1">
      <alignment horizontal="left" vertical="top" wrapText="1"/>
    </xf>
    <xf numFmtId="0" fontId="17" fillId="8" borderId="25" xfId="0" applyFont="1" applyFill="1" applyBorder="1" applyAlignment="1">
      <alignment horizontal="left" vertical="top"/>
    </xf>
    <xf numFmtId="0" fontId="17" fillId="8" borderId="0" xfId="0" applyFont="1" applyFill="1" applyAlignment="1">
      <alignment horizontal="left" vertical="top"/>
    </xf>
    <xf numFmtId="0" fontId="30" fillId="8" borderId="25" xfId="0" applyFont="1" applyFill="1" applyBorder="1" applyAlignment="1">
      <alignment horizontal="center" vertical="top" wrapText="1"/>
    </xf>
    <xf numFmtId="0" fontId="30" fillId="8" borderId="25" xfId="0" applyFont="1" applyFill="1" applyBorder="1" applyAlignment="1">
      <alignment horizontal="center" vertical="top"/>
    </xf>
    <xf numFmtId="0" fontId="30" fillId="8" borderId="0" xfId="0" applyFont="1" applyFill="1" applyAlignment="1">
      <alignment horizontal="center" vertical="top"/>
    </xf>
    <xf numFmtId="0" fontId="17" fillId="8" borderId="25" xfId="0" applyFont="1" applyFill="1" applyBorder="1" applyAlignment="1">
      <alignment horizontal="left" vertical="center"/>
    </xf>
    <xf numFmtId="0" fontId="17" fillId="8" borderId="0" xfId="0" applyFont="1" applyFill="1" applyAlignment="1">
      <alignment horizontal="left" vertical="center"/>
    </xf>
    <xf numFmtId="0" fontId="30" fillId="8" borderId="25" xfId="0" applyFont="1" applyFill="1" applyBorder="1" applyAlignment="1">
      <alignment horizontal="left" vertical="center"/>
    </xf>
    <xf numFmtId="0" fontId="0" fillId="6" borderId="1" xfId="0" applyFill="1" applyBorder="1" applyAlignment="1">
      <alignment horizontal="center" wrapText="1"/>
    </xf>
    <xf numFmtId="0" fontId="0" fillId="6" borderId="1" xfId="0" applyFill="1" applyBorder="1" applyAlignment="1">
      <alignment horizont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0" xfId="0" applyFill="1" applyAlignment="1">
      <alignment horizontal="center"/>
    </xf>
    <xf numFmtId="0" fontId="13" fillId="6" borderId="1" xfId="0" applyFont="1" applyFill="1" applyBorder="1" applyAlignment="1">
      <alignment horizontal="center" vertical="center"/>
    </xf>
    <xf numFmtId="0" fontId="0" fillId="6" borderId="1" xfId="0" quotePrefix="1" applyFill="1" applyBorder="1" applyAlignment="1">
      <alignment horizontal="center" vertical="center" wrapText="1"/>
    </xf>
    <xf numFmtId="0" fontId="0" fillId="6" borderId="4" xfId="0" applyFill="1" applyBorder="1" applyAlignment="1">
      <alignment horizontal="center" vertical="center" wrapText="1"/>
    </xf>
    <xf numFmtId="0" fontId="0" fillId="6" borderId="5" xfId="0" applyFill="1" applyBorder="1" applyAlignment="1">
      <alignment horizontal="center" vertical="center" wrapText="1"/>
    </xf>
    <xf numFmtId="0" fontId="0" fillId="6" borderId="3" xfId="0" applyFill="1" applyBorder="1" applyAlignment="1">
      <alignment horizontal="center" vertical="center" wrapText="1"/>
    </xf>
    <xf numFmtId="0" fontId="13" fillId="6" borderId="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0" xfId="0" applyFont="1" applyFill="1" applyAlignment="1">
      <alignment horizont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3" xfId="0" applyFont="1" applyFill="1" applyBorder="1" applyAlignment="1">
      <alignment horizontal="center" vertical="center"/>
    </xf>
    <xf numFmtId="0" fontId="0" fillId="0" borderId="0" xfId="0" applyAlignment="1">
      <alignment horizontal="center"/>
    </xf>
    <xf numFmtId="168" fontId="14" fillId="5" borderId="4" xfId="5" applyNumberFormat="1" applyFont="1" applyFill="1" applyBorder="1" applyAlignment="1">
      <alignment horizontal="left" vertical="center" wrapText="1"/>
    </xf>
    <xf numFmtId="168" fontId="14" fillId="5" borderId="5" xfId="5" applyNumberFormat="1" applyFont="1" applyFill="1" applyBorder="1" applyAlignment="1">
      <alignment horizontal="left" vertical="center" wrapText="1"/>
    </xf>
    <xf numFmtId="168" fontId="14" fillId="5" borderId="3" xfId="5" applyNumberFormat="1" applyFont="1" applyFill="1" applyBorder="1" applyAlignment="1">
      <alignment horizontal="left"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168" fontId="14" fillId="5" borderId="18" xfId="5" applyNumberFormat="1" applyFont="1" applyFill="1" applyBorder="1" applyAlignment="1">
      <alignment horizontal="center" vertical="center" wrapText="1"/>
    </xf>
    <xf numFmtId="168" fontId="14" fillId="5" borderId="15" xfId="5" applyNumberFormat="1" applyFont="1" applyFill="1" applyBorder="1" applyAlignment="1">
      <alignment horizontal="center" vertical="center" wrapText="1"/>
    </xf>
    <xf numFmtId="168" fontId="14" fillId="5" borderId="2" xfId="5" applyNumberFormat="1" applyFont="1" applyFill="1" applyBorder="1" applyAlignment="1">
      <alignment horizontal="center" vertical="center" wrapText="1"/>
    </xf>
    <xf numFmtId="168" fontId="14" fillId="5" borderId="20" xfId="5" applyNumberFormat="1" applyFont="1" applyFill="1" applyBorder="1" applyAlignment="1">
      <alignment horizontal="center" vertical="center" wrapText="1"/>
    </xf>
    <xf numFmtId="168" fontId="14" fillId="5" borderId="11" xfId="5" applyNumberFormat="1" applyFont="1" applyFill="1" applyBorder="1" applyAlignment="1">
      <alignment horizontal="center" vertical="center" wrapText="1"/>
    </xf>
    <xf numFmtId="168" fontId="14" fillId="5" borderId="16" xfId="5" applyNumberFormat="1" applyFont="1" applyFill="1" applyBorder="1" applyAlignment="1">
      <alignment horizontal="center" vertical="center" wrapText="1"/>
    </xf>
    <xf numFmtId="168" fontId="14" fillId="5" borderId="4" xfId="5" applyNumberFormat="1" applyFont="1" applyFill="1" applyBorder="1" applyAlignment="1">
      <alignment horizontal="center" vertical="center" wrapText="1"/>
    </xf>
    <xf numFmtId="168" fontId="14" fillId="5" borderId="5" xfId="5" applyNumberFormat="1" applyFont="1" applyFill="1" applyBorder="1" applyAlignment="1">
      <alignment horizontal="center" vertical="center" wrapText="1"/>
    </xf>
    <xf numFmtId="168" fontId="14" fillId="5" borderId="3" xfId="5" applyNumberFormat="1" applyFont="1" applyFill="1" applyBorder="1" applyAlignment="1">
      <alignment horizontal="center" vertical="center" wrapText="1"/>
    </xf>
    <xf numFmtId="0" fontId="5" fillId="0" borderId="1" xfId="14" applyFont="1" applyBorder="1" applyAlignment="1">
      <alignment horizontal="left" vertical="center"/>
    </xf>
    <xf numFmtId="0" fontId="5" fillId="0" borderId="4" xfId="14" applyFont="1" applyBorder="1" applyAlignment="1">
      <alignment horizontal="left" vertical="center" wrapText="1"/>
    </xf>
    <xf numFmtId="0" fontId="5" fillId="0" borderId="5" xfId="14" applyFont="1" applyBorder="1" applyAlignment="1">
      <alignment horizontal="left" vertical="center" wrapText="1"/>
    </xf>
    <xf numFmtId="0" fontId="5" fillId="0" borderId="3" xfId="14" applyFont="1" applyBorder="1" applyAlignment="1">
      <alignment horizontal="left" vertical="center" wrapText="1"/>
    </xf>
    <xf numFmtId="1" fontId="22" fillId="0" borderId="18" xfId="6" applyNumberFormat="1" applyFont="1" applyFill="1" applyBorder="1" applyAlignment="1" applyProtection="1">
      <alignment horizontal="left" vertical="center" wrapText="1"/>
    </xf>
    <xf numFmtId="1" fontId="22" fillId="0" borderId="2" xfId="6" applyNumberFormat="1" applyFont="1" applyFill="1" applyBorder="1" applyAlignment="1" applyProtection="1">
      <alignment horizontal="left" vertical="center" wrapText="1"/>
    </xf>
    <xf numFmtId="0" fontId="13" fillId="16" borderId="1" xfId="14" applyFont="1" applyFill="1" applyBorder="1" applyAlignment="1">
      <alignment horizontal="center"/>
    </xf>
    <xf numFmtId="0" fontId="43" fillId="0" borderId="4" xfId="6" applyFont="1" applyFill="1" applyBorder="1" applyAlignment="1" applyProtection="1">
      <alignment horizontal="left" vertical="center" wrapText="1"/>
    </xf>
    <xf numFmtId="0" fontId="43" fillId="0" borderId="3" xfId="6" applyFont="1" applyFill="1" applyBorder="1" applyAlignment="1" applyProtection="1">
      <alignment horizontal="left" vertical="center" wrapText="1"/>
    </xf>
    <xf numFmtId="0" fontId="41" fillId="0" borderId="4" xfId="6" applyFont="1" applyFill="1" applyBorder="1" applyAlignment="1" applyProtection="1">
      <alignment horizontal="left" vertical="center" wrapText="1"/>
    </xf>
    <xf numFmtId="0" fontId="41" fillId="0" borderId="3" xfId="6" applyFont="1" applyFill="1" applyBorder="1" applyAlignment="1" applyProtection="1">
      <alignment horizontal="left" vertical="center" wrapText="1"/>
    </xf>
    <xf numFmtId="0" fontId="5" fillId="0" borderId="4" xfId="14" applyFont="1" applyBorder="1" applyAlignment="1">
      <alignment horizontal="left" vertical="center"/>
    </xf>
    <xf numFmtId="0" fontId="5" fillId="0" borderId="5" xfId="14" applyFont="1" applyBorder="1" applyAlignment="1">
      <alignment horizontal="left" vertical="center"/>
    </xf>
    <xf numFmtId="0" fontId="5" fillId="0" borderId="3" xfId="14" applyFont="1" applyBorder="1" applyAlignment="1">
      <alignment horizontal="left" vertical="center"/>
    </xf>
    <xf numFmtId="0" fontId="41" fillId="0" borderId="1" xfId="6" applyFont="1" applyFill="1" applyBorder="1" applyAlignment="1" applyProtection="1">
      <alignment horizontal="left" vertical="center"/>
    </xf>
    <xf numFmtId="0" fontId="14" fillId="0" borderId="4" xfId="14" applyFont="1" applyBorder="1" applyAlignment="1">
      <alignment horizontal="center"/>
    </xf>
    <xf numFmtId="0" fontId="14" fillId="0" borderId="3" xfId="14" applyFont="1" applyBorder="1" applyAlignment="1">
      <alignment horizontal="center"/>
    </xf>
    <xf numFmtId="0" fontId="18" fillId="0" borderId="1" xfId="6" applyFont="1" applyBorder="1" applyAlignment="1" applyProtection="1">
      <alignment horizontal="left" vertical="center" wrapText="1"/>
    </xf>
    <xf numFmtId="1" fontId="43" fillId="0" borderId="1" xfId="6" applyNumberFormat="1" applyFont="1" applyFill="1" applyBorder="1" applyAlignment="1" applyProtection="1">
      <alignment horizontal="left" vertical="center" wrapText="1"/>
    </xf>
    <xf numFmtId="0" fontId="13" fillId="16" borderId="1" xfId="14" applyFont="1" applyFill="1" applyBorder="1" applyAlignment="1">
      <alignment horizontal="center" vertical="center" wrapText="1"/>
    </xf>
    <xf numFmtId="0" fontId="13" fillId="16" borderId="1" xfId="23" applyFont="1" applyFill="1" applyBorder="1" applyAlignment="1">
      <alignment horizontal="center" vertical="center"/>
    </xf>
    <xf numFmtId="0" fontId="13" fillId="16" borderId="1" xfId="14" applyFont="1" applyFill="1" applyBorder="1" applyAlignment="1">
      <alignment horizontal="center" vertical="center"/>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3" xfId="0" applyFill="1" applyBorder="1" applyAlignment="1">
      <alignment horizontal="left" vertical="center" wrapText="1"/>
    </xf>
    <xf numFmtId="0" fontId="0" fillId="0" borderId="1" xfId="0" applyBorder="1" applyAlignment="1">
      <alignment horizontal="center"/>
    </xf>
    <xf numFmtId="0" fontId="13" fillId="0" borderId="1" xfId="0" applyFont="1" applyBorder="1" applyAlignment="1">
      <alignment horizontal="center" vertical="center"/>
    </xf>
    <xf numFmtId="0" fontId="13" fillId="2" borderId="42" xfId="0"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3" xfId="0" applyFont="1" applyBorder="1" applyAlignment="1">
      <alignment horizontal="center" vertical="center"/>
    </xf>
    <xf numFmtId="0" fontId="13" fillId="2" borderId="47" xfId="0" applyFont="1" applyFill="1" applyBorder="1" applyAlignment="1">
      <alignment horizontal="center" vertical="center"/>
    </xf>
    <xf numFmtId="0" fontId="13" fillId="0" borderId="45" xfId="0" applyFont="1" applyBorder="1" applyAlignment="1">
      <alignment horizontal="center"/>
    </xf>
    <xf numFmtId="0" fontId="13" fillId="0" borderId="44" xfId="0" applyFont="1" applyBorder="1" applyAlignment="1">
      <alignment horizontal="center"/>
    </xf>
    <xf numFmtId="0" fontId="13" fillId="0" borderId="56" xfId="0" applyFont="1" applyBorder="1" applyAlignment="1">
      <alignment horizontal="center"/>
    </xf>
    <xf numFmtId="169" fontId="0" fillId="5" borderId="6" xfId="0" applyNumberFormat="1" applyFill="1" applyBorder="1" applyAlignment="1" applyProtection="1">
      <alignment horizontal="center" vertical="center"/>
      <protection locked="0"/>
    </xf>
    <xf numFmtId="169" fontId="0" fillId="5" borderId="51" xfId="0" applyNumberFormat="1" applyFill="1" applyBorder="1" applyAlignment="1" applyProtection="1">
      <alignment horizontal="center" vertical="center"/>
      <protection locked="0"/>
    </xf>
    <xf numFmtId="169" fontId="0" fillId="5" borderId="1" xfId="0" applyNumberFormat="1" applyFill="1" applyBorder="1" applyAlignment="1" applyProtection="1">
      <alignment horizontal="center" vertical="center"/>
      <protection locked="0"/>
    </xf>
    <xf numFmtId="169" fontId="0" fillId="5" borderId="49" xfId="0" applyNumberFormat="1" applyFill="1" applyBorder="1" applyAlignment="1" applyProtection="1">
      <alignment horizontal="center" vertical="center"/>
      <protection locked="0"/>
    </xf>
    <xf numFmtId="0" fontId="13" fillId="2" borderId="46" xfId="0" applyFont="1" applyFill="1" applyBorder="1" applyAlignment="1">
      <alignment horizontal="center" vertical="center"/>
    </xf>
    <xf numFmtId="0" fontId="13" fillId="0" borderId="41"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10" xfId="0" applyFont="1" applyBorder="1" applyAlignment="1">
      <alignment horizontal="center" vertical="center" textRotation="90" wrapText="1"/>
    </xf>
    <xf numFmtId="0" fontId="13" fillId="3" borderId="37" xfId="0" applyFont="1" applyFill="1" applyBorder="1" applyAlignment="1">
      <alignment horizontal="center" vertical="center" textRotation="90" wrapText="1"/>
    </xf>
    <xf numFmtId="0" fontId="13" fillId="3" borderId="13" xfId="0" applyFont="1" applyFill="1" applyBorder="1" applyAlignment="1">
      <alignment horizontal="center" vertical="center" textRotation="90" wrapText="1"/>
    </xf>
    <xf numFmtId="0" fontId="13" fillId="3" borderId="14" xfId="0" applyFont="1" applyFill="1" applyBorder="1" applyAlignment="1">
      <alignment horizontal="center" vertical="center" textRotation="90" wrapText="1"/>
    </xf>
    <xf numFmtId="3" fontId="13" fillId="0" borderId="6" xfId="0" applyNumberFormat="1" applyFont="1" applyBorder="1" applyAlignment="1">
      <alignment horizontal="center"/>
    </xf>
    <xf numFmtId="0" fontId="13" fillId="0" borderId="41"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10" xfId="0" applyFont="1" applyBorder="1" applyAlignment="1">
      <alignment horizontal="center" vertical="center" textRotation="90"/>
    </xf>
    <xf numFmtId="0" fontId="13" fillId="3" borderId="37"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43" xfId="0" applyFont="1" applyFill="1" applyBorder="1" applyAlignment="1">
      <alignment horizontal="center" vertical="center" textRotation="90" wrapText="1"/>
    </xf>
    <xf numFmtId="0" fontId="13" fillId="3" borderId="10" xfId="0" applyFont="1" applyFill="1" applyBorder="1" applyAlignment="1">
      <alignment horizontal="center" vertical="center" textRotation="90" wrapText="1"/>
    </xf>
    <xf numFmtId="169" fontId="0" fillId="5" borderId="42" xfId="0" applyNumberFormat="1" applyFill="1" applyBorder="1" applyAlignment="1" applyProtection="1">
      <alignment horizontal="center" vertical="center"/>
      <protection locked="0"/>
    </xf>
    <xf numFmtId="169" fontId="0" fillId="5" borderId="47" xfId="0" applyNumberFormat="1" applyFill="1" applyBorder="1" applyAlignment="1" applyProtection="1">
      <alignment horizontal="center" vertical="center"/>
      <protection locked="0"/>
    </xf>
    <xf numFmtId="0" fontId="49" fillId="21" borderId="38" xfId="0" applyFont="1" applyFill="1" applyBorder="1" applyAlignment="1">
      <alignment horizontal="center"/>
    </xf>
    <xf numFmtId="0" fontId="49" fillId="21" borderId="7" xfId="0" applyFont="1" applyFill="1" applyBorder="1" applyAlignment="1">
      <alignment horizontal="center"/>
    </xf>
    <xf numFmtId="0" fontId="49" fillId="21" borderId="52" xfId="0" applyFont="1" applyFill="1" applyBorder="1" applyAlignment="1">
      <alignment horizontal="center"/>
    </xf>
    <xf numFmtId="0" fontId="13" fillId="0" borderId="19" xfId="0" applyFont="1" applyBorder="1" applyAlignment="1">
      <alignment horizontal="center" wrapText="1"/>
    </xf>
    <xf numFmtId="0" fontId="13" fillId="0" borderId="0" xfId="0" applyFont="1" applyAlignment="1">
      <alignment horizontal="center" wrapText="1"/>
    </xf>
    <xf numFmtId="0" fontId="13" fillId="0" borderId="8" xfId="0" applyFont="1" applyBorder="1" applyAlignment="1">
      <alignment horizontal="center" wrapText="1"/>
    </xf>
    <xf numFmtId="0" fontId="13" fillId="0" borderId="20" xfId="0" applyFont="1" applyBorder="1" applyAlignment="1">
      <alignment horizontal="center" wrapText="1"/>
    </xf>
    <xf numFmtId="0" fontId="13" fillId="0" borderId="11" xfId="0" applyFont="1" applyBorder="1" applyAlignment="1">
      <alignment horizontal="center" wrapText="1"/>
    </xf>
    <xf numFmtId="0" fontId="13" fillId="0" borderId="16" xfId="0" applyFont="1" applyBorder="1" applyAlignment="1">
      <alignment horizontal="center" wrapText="1"/>
    </xf>
    <xf numFmtId="0" fontId="13" fillId="0" borderId="19" xfId="0" applyFont="1" applyBorder="1" applyAlignment="1">
      <alignment horizontal="center" vertical="top" wrapText="1"/>
    </xf>
    <xf numFmtId="0" fontId="13" fillId="0" borderId="0" xfId="0" applyFont="1" applyAlignment="1">
      <alignment horizontal="center" vertical="top" wrapText="1"/>
    </xf>
    <xf numFmtId="0" fontId="13" fillId="0" borderId="8" xfId="0" applyFont="1" applyBorder="1" applyAlignment="1">
      <alignment horizontal="center" vertical="top" wrapText="1"/>
    </xf>
    <xf numFmtId="0" fontId="13" fillId="0" borderId="20" xfId="0" applyFont="1" applyBorder="1" applyAlignment="1">
      <alignment horizontal="center" vertical="top" wrapText="1"/>
    </xf>
    <xf numFmtId="0" fontId="13" fillId="0" borderId="11" xfId="0" applyFont="1" applyBorder="1" applyAlignment="1">
      <alignment horizontal="center" vertical="top" wrapText="1"/>
    </xf>
    <xf numFmtId="0" fontId="13" fillId="0" borderId="16" xfId="0" applyFont="1" applyBorder="1" applyAlignment="1">
      <alignment horizontal="center" vertical="top" wrapText="1"/>
    </xf>
    <xf numFmtId="169" fontId="0" fillId="5" borderId="18" xfId="0" applyNumberFormat="1" applyFill="1" applyBorder="1" applyAlignment="1" applyProtection="1">
      <alignment horizontal="center" vertical="center" wrapText="1"/>
      <protection locked="0"/>
    </xf>
    <xf numFmtId="169" fontId="0" fillId="5" borderId="15" xfId="0" applyNumberFormat="1" applyFill="1" applyBorder="1" applyAlignment="1" applyProtection="1">
      <alignment horizontal="center" vertical="center" wrapText="1"/>
      <protection locked="0"/>
    </xf>
    <xf numFmtId="169" fontId="0" fillId="5" borderId="2" xfId="0" applyNumberFormat="1" applyFill="1" applyBorder="1" applyAlignment="1" applyProtection="1">
      <alignment horizontal="center" vertical="center" wrapText="1"/>
      <protection locked="0"/>
    </xf>
    <xf numFmtId="169" fontId="0" fillId="5" borderId="19" xfId="0" applyNumberFormat="1" applyFill="1" applyBorder="1" applyAlignment="1" applyProtection="1">
      <alignment horizontal="center" vertical="center" wrapText="1"/>
      <protection locked="0"/>
    </xf>
    <xf numFmtId="169" fontId="0" fillId="5" borderId="0" xfId="0" applyNumberFormat="1" applyFill="1" applyAlignment="1" applyProtection="1">
      <alignment horizontal="center" vertical="center" wrapText="1"/>
      <protection locked="0"/>
    </xf>
    <xf numFmtId="169" fontId="0" fillId="5" borderId="8" xfId="0" applyNumberFormat="1" applyFill="1" applyBorder="1" applyAlignment="1" applyProtection="1">
      <alignment horizontal="center" vertical="center" wrapText="1"/>
      <protection locked="0"/>
    </xf>
    <xf numFmtId="169" fontId="0" fillId="5" borderId="20" xfId="0" applyNumberFormat="1" applyFill="1" applyBorder="1" applyAlignment="1" applyProtection="1">
      <alignment horizontal="center" vertical="center" wrapText="1"/>
      <protection locked="0"/>
    </xf>
    <xf numFmtId="169" fontId="0" fillId="5" borderId="11" xfId="0" applyNumberFormat="1" applyFill="1" applyBorder="1" applyAlignment="1" applyProtection="1">
      <alignment horizontal="center" vertical="center" wrapText="1"/>
      <protection locked="0"/>
    </xf>
    <xf numFmtId="169" fontId="0" fillId="5" borderId="16" xfId="0" applyNumberFormat="1" applyFill="1" applyBorder="1" applyAlignment="1" applyProtection="1">
      <alignment horizontal="center" vertical="center" wrapText="1"/>
      <protection locked="0"/>
    </xf>
    <xf numFmtId="0" fontId="13" fillId="0" borderId="4" xfId="0" applyFont="1" applyBorder="1" applyAlignment="1">
      <alignment horizontal="center" wrapText="1"/>
    </xf>
    <xf numFmtId="0" fontId="13" fillId="0" borderId="5" xfId="0" applyFont="1" applyBorder="1" applyAlignment="1">
      <alignment horizontal="center" wrapText="1"/>
    </xf>
    <xf numFmtId="0" fontId="13" fillId="0" borderId="3" xfId="0" applyFont="1" applyBorder="1" applyAlignment="1">
      <alignment horizontal="center" wrapText="1"/>
    </xf>
    <xf numFmtId="169" fontId="0" fillId="5" borderId="15" xfId="0" applyNumberFormat="1" applyFill="1" applyBorder="1" applyAlignment="1" applyProtection="1">
      <alignment horizontal="center" vertical="center"/>
      <protection locked="0"/>
    </xf>
    <xf numFmtId="169" fontId="0" fillId="5" borderId="2" xfId="0" applyNumberFormat="1" applyFill="1" applyBorder="1" applyAlignment="1" applyProtection="1">
      <alignment horizontal="center" vertical="center"/>
      <protection locked="0"/>
    </xf>
    <xf numFmtId="169" fontId="0" fillId="5" borderId="19" xfId="0" applyNumberFormat="1" applyFill="1" applyBorder="1" applyAlignment="1" applyProtection="1">
      <alignment horizontal="center" vertical="center"/>
      <protection locked="0"/>
    </xf>
    <xf numFmtId="169" fontId="0" fillId="5" borderId="0" xfId="0" applyNumberFormat="1" applyFill="1" applyAlignment="1" applyProtection="1">
      <alignment horizontal="center" vertical="center"/>
      <protection locked="0"/>
    </xf>
    <xf numFmtId="169" fontId="0" fillId="5" borderId="8" xfId="0" applyNumberFormat="1" applyFill="1" applyBorder="1" applyAlignment="1" applyProtection="1">
      <alignment horizontal="center" vertical="center"/>
      <protection locked="0"/>
    </xf>
    <xf numFmtId="169" fontId="0" fillId="5" borderId="20" xfId="0" applyNumberFormat="1" applyFill="1" applyBorder="1" applyAlignment="1" applyProtection="1">
      <alignment horizontal="center" vertical="center"/>
      <protection locked="0"/>
    </xf>
    <xf numFmtId="169" fontId="0" fillId="5" borderId="11" xfId="0" applyNumberFormat="1" applyFill="1" applyBorder="1" applyAlignment="1" applyProtection="1">
      <alignment horizontal="center" vertical="center"/>
      <protection locked="0"/>
    </xf>
    <xf numFmtId="169" fontId="0" fillId="5" borderId="16" xfId="0" applyNumberFormat="1" applyFill="1" applyBorder="1" applyAlignment="1" applyProtection="1">
      <alignment horizontal="center" vertical="center"/>
      <protection locked="0"/>
    </xf>
    <xf numFmtId="0" fontId="0" fillId="0" borderId="0" xfId="0" applyAlignment="1">
      <alignment horizontal="center" wrapText="1"/>
    </xf>
    <xf numFmtId="0" fontId="13" fillId="0" borderId="1" xfId="0" applyFont="1" applyBorder="1" applyAlignment="1">
      <alignment horizontal="center"/>
    </xf>
    <xf numFmtId="0" fontId="13" fillId="2" borderId="37" xfId="0" applyFont="1" applyFill="1" applyBorder="1" applyAlignment="1">
      <alignment horizontal="center" vertical="center" textRotation="90" wrapText="1"/>
    </xf>
    <xf numFmtId="0" fontId="13" fillId="2" borderId="13" xfId="0" applyFont="1" applyFill="1" applyBorder="1" applyAlignment="1">
      <alignment horizontal="center" vertical="center" textRotation="90" wrapText="1"/>
    </xf>
    <xf numFmtId="0" fontId="13" fillId="2" borderId="14" xfId="0" applyFont="1" applyFill="1" applyBorder="1" applyAlignment="1">
      <alignment horizontal="center" vertical="center" textRotation="90" wrapText="1"/>
    </xf>
    <xf numFmtId="169" fontId="0" fillId="5" borderId="58" xfId="0" applyNumberFormat="1" applyFill="1" applyBorder="1" applyAlignment="1" applyProtection="1">
      <alignment horizontal="center" vertical="center" wrapText="1"/>
      <protection locked="0"/>
    </xf>
    <xf numFmtId="169" fontId="0" fillId="5" borderId="21" xfId="0" applyNumberFormat="1" applyFill="1" applyBorder="1" applyAlignment="1" applyProtection="1">
      <alignment horizontal="center" vertical="center" wrapText="1"/>
      <protection locked="0"/>
    </xf>
    <xf numFmtId="169" fontId="0" fillId="5" borderId="32" xfId="0" applyNumberFormat="1" applyFill="1" applyBorder="1" applyAlignment="1" applyProtection="1">
      <alignment horizontal="center" vertical="center" wrapText="1"/>
      <protection locked="0"/>
    </xf>
    <xf numFmtId="169" fontId="0" fillId="5" borderId="33" xfId="0" applyNumberFormat="1" applyFill="1" applyBorder="1" applyAlignment="1" applyProtection="1">
      <alignment horizontal="center" vertical="center" wrapText="1"/>
      <protection locked="0"/>
    </xf>
    <xf numFmtId="169" fontId="0" fillId="5" borderId="59" xfId="0" applyNumberFormat="1" applyFill="1" applyBorder="1" applyAlignment="1" applyProtection="1">
      <alignment horizontal="center" vertical="center" wrapText="1"/>
      <protection locked="0"/>
    </xf>
    <xf numFmtId="169" fontId="0" fillId="5" borderId="18" xfId="0" applyNumberFormat="1" applyFill="1" applyBorder="1" applyAlignment="1" applyProtection="1">
      <alignment horizontal="center" vertical="center"/>
      <protection locked="0"/>
    </xf>
  </cellXfs>
  <cellStyles count="54">
    <cellStyle name="%" xfId="11" xr:uid="{00000000-0005-0000-0000-000000000000}"/>
    <cellStyle name="% 100" xfId="5" xr:uid="{00000000-0005-0000-0000-000001000000}"/>
    <cellStyle name="% 2" xfId="17" xr:uid="{78942FE7-619F-48DB-AA3F-D78F4E866005}"/>
    <cellStyle name="=C:\WINNT\SYSTEM32\COMMAND.COM 2 2 2" xfId="15" xr:uid="{00000000-0005-0000-0000-000002000000}"/>
    <cellStyle name="=C:\WINNT\SYSTEM32\COMMAND.COM 6" xfId="7" xr:uid="{00000000-0005-0000-0000-000003000000}"/>
    <cellStyle name="Calculation" xfId="22" builtinId="22"/>
    <cellStyle name="Comma 10" xfId="8" xr:uid="{00000000-0005-0000-0000-000004000000}"/>
    <cellStyle name="Comma 2" xfId="3" xr:uid="{00000000-0005-0000-0000-000005000000}"/>
    <cellStyle name="Comma 2 2" xfId="20" xr:uid="{48581B7D-9CAA-4A59-9DA3-CBC98C64C215}"/>
    <cellStyle name="Comma 2 2 2" xfId="45" xr:uid="{1D02B0C9-128D-4A39-A2B3-154317016CCB}"/>
    <cellStyle name="Comma 2 3" xfId="41" xr:uid="{D4A5CE7F-0AF9-4255-969E-02616BC2D532}"/>
    <cellStyle name="Currency 2" xfId="4" xr:uid="{00000000-0005-0000-0000-000006000000}"/>
    <cellStyle name="Currency 2 2" xfId="21" xr:uid="{0EEF1AA9-F31C-4DA3-AA1C-623F9133D6EB}"/>
    <cellStyle name="Currency 2 2 2" xfId="46" xr:uid="{661B877C-2AF4-4326-BE3B-159A87917D5C}"/>
    <cellStyle name="Currency 2 3" xfId="24" xr:uid="{4337EDB6-CBD7-4301-BAD2-45A03F8FFBB3}"/>
    <cellStyle name="Currency 2 3 2" xfId="48" xr:uid="{47B030B8-BA30-46A1-BACB-1B6C915401D3}"/>
    <cellStyle name="Currency 2 4" xfId="42" xr:uid="{FB4FBEE5-4211-4FE0-8CEC-5100D0BB6C98}"/>
    <cellStyle name="Hyperlink" xfId="6" builtinId="8"/>
    <cellStyle name="Hyperlink 2" xfId="29" xr:uid="{5178AF1C-DE68-4FC5-88DD-0E4AC52C771D}"/>
    <cellStyle name="Level 2" xfId="25" xr:uid="{159879BC-DD09-4992-9502-68C182E877BC}"/>
    <cellStyle name="Normal" xfId="0" builtinId="0"/>
    <cellStyle name="Normal 10 10" xfId="31" xr:uid="{CECFC066-61DF-4098-9FC7-E38B7FB24710}"/>
    <cellStyle name="Normal 10 10 2" xfId="49" xr:uid="{A9BA378F-FB1E-49EE-99AA-744590E8083A}"/>
    <cellStyle name="Normal 10 2 2 2" xfId="16" xr:uid="{EB22FE60-3974-4A94-BE5E-349B62C1F400}"/>
    <cellStyle name="Normal 11 28 2" xfId="10" xr:uid="{00000000-0005-0000-0000-000009000000}"/>
    <cellStyle name="Normal 11 28 2 2 2" xfId="14" xr:uid="{00000000-0005-0000-0000-00000A000000}"/>
    <cellStyle name="Normal 11 28 2 2 2 2" xfId="27" xr:uid="{BEAD65BD-9D79-4A4E-B9AE-43F14B20F925}"/>
    <cellStyle name="Normal 14" xfId="32" xr:uid="{C5B88B82-4726-4BD7-9AA9-2D6E0ED2948B}"/>
    <cellStyle name="Normal 14 2_List of table gaps" xfId="12" xr:uid="{00000000-0005-0000-0000-00000B000000}"/>
    <cellStyle name="Normal 2" xfId="1" xr:uid="{00000000-0005-0000-0000-00000C000000}"/>
    <cellStyle name="Normal 2 2" xfId="18" xr:uid="{C9BCE489-8D7E-4307-91F9-48312DFB7371}"/>
    <cellStyle name="Normal 2 2 2" xfId="23" xr:uid="{90D6DF10-47D5-494C-AC62-D65BDF8E41D3}"/>
    <cellStyle name="Normal 2 2 2 2" xfId="47" xr:uid="{95C92715-568E-4715-80F9-3CE982D0A0AF}"/>
    <cellStyle name="Normal 2 2 3" xfId="43" xr:uid="{4349496A-3BBE-4C62-B14B-CDB82ABDA135}"/>
    <cellStyle name="Normal 2 3" xfId="39" xr:uid="{925003FF-C9CB-4405-B472-FB60FD6CA19D}"/>
    <cellStyle name="Normal 2 3 10 4" xfId="38" xr:uid="{4F4DB750-E4B7-4A70-A6D6-72E232E0EE44}"/>
    <cellStyle name="Normal 228" xfId="33" xr:uid="{83E602C7-3B8B-40C0-9F08-259F40E36540}"/>
    <cellStyle name="Normal 228 2" xfId="50" xr:uid="{57801BF7-F440-4169-8F62-42AE03D33891}"/>
    <cellStyle name="Normal 232" xfId="34" xr:uid="{9F05C433-66D2-4CC9-8C85-CF1FE762C5D8}"/>
    <cellStyle name="Normal 232 2" xfId="51" xr:uid="{3A791FD5-517D-46A1-88C0-B70D24FB2316}"/>
    <cellStyle name="Normal 233" xfId="35" xr:uid="{AEFB5264-9817-44AF-B195-2F52341710F4}"/>
    <cellStyle name="Normal 233 2" xfId="52" xr:uid="{3E2D72E9-D27D-4CEC-AAB0-EBAD8D60774C}"/>
    <cellStyle name="Normal 3" xfId="28" xr:uid="{BA35DF3C-3E5F-4629-8643-DCF723FAF017}"/>
    <cellStyle name="Normal 98" xfId="36" xr:uid="{8CC386FD-3CEA-4396-A67A-39DE6C7CFC7B}"/>
    <cellStyle name="Normal 98 2" xfId="53" xr:uid="{C52C4FA8-2F96-4F88-8368-74717816BDC0}"/>
    <cellStyle name="Percent" xfId="9" builtinId="5"/>
    <cellStyle name="Percent 2" xfId="2" xr:uid="{00000000-0005-0000-0000-00000E000000}"/>
    <cellStyle name="Percent 2 2" xfId="19" xr:uid="{47D720D4-4204-4BF5-AABF-D67E791E1301}"/>
    <cellStyle name="Percent 2 2 2" xfId="44" xr:uid="{2D106DDE-C8B8-4111-A1F4-3961E3586FA6}"/>
    <cellStyle name="Percent 2 3" xfId="26" xr:uid="{9AE7B663-DCFE-430D-9312-70609CAD0D17}"/>
    <cellStyle name="Percent 2 4" xfId="30" xr:uid="{70A8A3B3-F236-4892-A4E5-4E76201FF67D}"/>
    <cellStyle name="Percent 2 5" xfId="40" xr:uid="{38DE952A-4D28-4CDD-AA80-4BA35949AC41}"/>
    <cellStyle name="Style 1" xfId="13" xr:uid="{00000000-0005-0000-0000-00000F000000}"/>
    <cellStyle name="Tmpl_ModelData" xfId="37" xr:uid="{63FDA31C-A364-4B21-BDDD-6B0B592D4F2A}"/>
  </cellStyles>
  <dxfs count="2">
    <dxf>
      <font>
        <color theme="0" tint="-0.24994659260841701"/>
      </font>
    </dxf>
    <dxf>
      <fill>
        <patternFill>
          <bgColor theme="1" tint="0.499984740745262"/>
        </patternFill>
      </fill>
    </dxf>
  </dxfs>
  <tableStyles count="1" defaultTableStyle="TableStyleMedium2" defaultPivotStyle="PivotStyleLight16">
    <tableStyle name="Invisible" pivot="0" table="0" count="0" xr9:uid="{5E005370-0A53-431A-934D-3B33936267A7}"/>
  </tableStyles>
  <colors>
    <mruColors>
      <color rgb="FFFFFFCC"/>
      <color rgb="FFFFCCCC"/>
      <color rgb="FFFF9999"/>
      <color rgb="FF756C47"/>
      <color rgb="FFD6D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20086</xdr:colOff>
      <xdr:row>4</xdr:row>
      <xdr:rowOff>90710</xdr:rowOff>
    </xdr:to>
    <xdr:pic>
      <xdr:nvPicPr>
        <xdr:cNvPr id="2" name="Picture 1" descr="Ofgem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15686" cy="719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3</xdr:col>
      <xdr:colOff>669738</xdr:colOff>
      <xdr:row>1</xdr:row>
      <xdr:rowOff>2184</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2836194" cy="7165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file:///C:\Cross%20Sector\02.%20Workstreams\Business%20Plan%20Guidance\InnesD\AppData\Local\Microsoft\Windows\INetCache\Content.Outlook\0YOZAF2Z\CBA%20Inputs%20and%20Sources.xlsx" TargetMode="External"/><Relationship Id="rId13" Type="http://schemas.openxmlformats.org/officeDocument/2006/relationships/hyperlink" Target="https://press.hse.gov.uk/2023/07/06/work-related-fatality-figures-published/" TargetMode="External"/><Relationship Id="rId18" Type="http://schemas.openxmlformats.org/officeDocument/2006/relationships/hyperlink" Target="https://assets.publishing.service.gov.uk/media/6567994fcc1ec5000d8eef17/data-tables-1-19.xlsx" TargetMode="External"/><Relationship Id="rId3" Type="http://schemas.openxmlformats.org/officeDocument/2006/relationships/hyperlink" Target="https://assets.publishing.service.gov.uk/media/647f50dd103ca60013039a8a/2023-ghg-cf-methodology-paper.pdf" TargetMode="External"/><Relationship Id="rId7" Type="http://schemas.openxmlformats.org/officeDocument/2006/relationships/hyperlink" Target="file:///C:\Cross%20Sector\02.%20Workstreams\Business%20Plan%20Guidance\InnesD\AppData\Local\Microsoft\Windows\INetCache\Content.Outlook\0YOZAF2Z\CBA%20Inputs%20and%20Sources.xlsx" TargetMode="External"/><Relationship Id="rId12" Type="http://schemas.openxmlformats.org/officeDocument/2006/relationships/hyperlink" Target="https://www.hse.gov.uk/statistics/assets/docs/costs_tables.xlsx" TargetMode="External"/><Relationship Id="rId17" Type="http://schemas.openxmlformats.org/officeDocument/2006/relationships/hyperlink" Target="https://assets.publishing.service.gov.uk/media/6567994fcc1ec5000d8eef17/data-tables-1-19.xlsx" TargetMode="External"/><Relationship Id="rId2" Type="http://schemas.openxmlformats.org/officeDocument/2006/relationships/hyperlink" Target="https://assets.publishing.service.gov.uk/media/6567994fcc1ec5000d8eef17/data-tables-1-19.xlsx" TargetMode="External"/><Relationship Id="rId16" Type="http://schemas.openxmlformats.org/officeDocument/2006/relationships/hyperlink" Target="https://www.hse.gov.uk/statistics/assets/docs/lfsinjsum.xlsx" TargetMode="External"/><Relationship Id="rId20" Type="http://schemas.openxmlformats.org/officeDocument/2006/relationships/hyperlink" Target="https://www.ofgem.gov.uk/sites/default/files/docs/2021/04/dno_common_network_asset_indices_methodology_v2.1_final_01-04-2021.pdf" TargetMode="External"/><Relationship Id="rId1" Type="http://schemas.openxmlformats.org/officeDocument/2006/relationships/hyperlink" Target="https://www.ofgem.gov.uk/sites/default/files/2023-10/ED2%20PCFM%20V3%20%28published%2016%20October%202023%291697123823926.xlsx" TargetMode="External"/><Relationship Id="rId6"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1" Type="http://schemas.openxmlformats.org/officeDocument/2006/relationships/hyperlink" Target="http://www.hse.gov.uk/economics/eauappraisal.htm" TargetMode="External"/><Relationship Id="rId5" Type="http://schemas.openxmlformats.org/officeDocument/2006/relationships/hyperlink" Target="file:///C:\Cross%20Sector\02.%20Workstreams\Business%20Plan%20Guidance\InnesD\AppData\Local\Microsoft\Windows\INetCache\Content.Outlook\0YOZAF2Z\CBA%20Inputs%20and%20Sources.xlsx" TargetMode="External"/><Relationship Id="rId15" Type="http://schemas.openxmlformats.org/officeDocument/2006/relationships/hyperlink" Target="https://www.hse.gov.uk/statistics/assets/docs/costs_tables.xlsx" TargetMode="External"/><Relationship Id="rId10" Type="http://schemas.openxmlformats.org/officeDocument/2006/relationships/hyperlink" Target="https://www.google.com/url?sa=t&amp;rct=j&amp;q=&amp;esrc=s&amp;source=web&amp;cd=&amp;ved=2ahUKEwit_oLOn-eDAxWFZ0EAHdCZAhMQFnoECBYQAQ&amp;url=https%3A%2F%2Fassets.publishing.service.gov.uk%2Fmedia%2F5fb41673d3bf7f63da090f11%2FDiscount_Factors.xlsx&amp;usg=AOvVaw2nuHZ8DiYMTASRId0ydohJ&amp;opi=89978449" TargetMode="External"/><Relationship Id="rId19" Type="http://schemas.openxmlformats.org/officeDocument/2006/relationships/hyperlink" Target="https://ghgprotocol.org/sites/default/files/Global-Warming-Potential-Values%20%28Feb%2016%202016%29_0.pdf" TargetMode="External"/><Relationship Id="rId4" Type="http://schemas.openxmlformats.org/officeDocument/2006/relationships/hyperlink" Target="https://assets.publishing.service.gov.uk/media/647f50dd103ca60013039a8a/2023-ghg-cf-methodology-paper.pdf" TargetMode="External"/><Relationship Id="rId9" Type="http://schemas.openxmlformats.org/officeDocument/2006/relationships/hyperlink" Target="file:///C:\Cross%20Sector\02.%20Workstreams\Business%20Plan%20Guidance\InnesD\AppData\Local\Microsoft\Windows\INetCache\Content.Outlook\0YOZAF2Z\CBA%20Inputs%20and%20Sources.xlsx" TargetMode="External"/><Relationship Id="rId14" Type="http://schemas.openxmlformats.org/officeDocument/2006/relationships/hyperlink" Target="http://www.hse.gov.uk/economics/eauappraisal.ht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3" tint="-0.249977111117893"/>
  </sheetPr>
  <dimension ref="A6:J25"/>
  <sheetViews>
    <sheetView zoomScale="85" zoomScaleNormal="85" workbookViewId="0">
      <selection activeCell="D26" sqref="D26"/>
    </sheetView>
  </sheetViews>
  <sheetFormatPr defaultColWidth="9" defaultRowHeight="12.75"/>
  <cols>
    <col min="1" max="16384" width="9" style="41"/>
  </cols>
  <sheetData>
    <row r="6" spans="1:10" ht="13.5" thickBot="1"/>
    <row r="7" spans="1:10" ht="13.5" thickTop="1">
      <c r="A7" s="334" t="s">
        <v>0</v>
      </c>
      <c r="B7" s="334"/>
      <c r="C7" s="334"/>
      <c r="D7" s="334"/>
      <c r="E7" s="334"/>
      <c r="F7" s="334"/>
      <c r="G7" s="334"/>
      <c r="H7" s="334"/>
      <c r="I7" s="334"/>
      <c r="J7" s="334"/>
    </row>
    <row r="8" spans="1:10">
      <c r="A8" s="335"/>
      <c r="B8" s="335"/>
      <c r="C8" s="335"/>
      <c r="D8" s="335"/>
      <c r="E8" s="335"/>
      <c r="F8" s="335"/>
      <c r="G8" s="335"/>
      <c r="H8" s="335"/>
      <c r="I8" s="335"/>
      <c r="J8" s="335"/>
    </row>
    <row r="9" spans="1:10">
      <c r="A9" s="336"/>
      <c r="B9" s="336"/>
      <c r="C9" s="336"/>
      <c r="D9" s="336"/>
      <c r="E9" s="336"/>
      <c r="F9" s="336"/>
      <c r="G9" s="336"/>
      <c r="H9" s="336"/>
      <c r="I9" s="336"/>
      <c r="J9" s="336"/>
    </row>
    <row r="10" spans="1:10">
      <c r="A10" s="337" t="s">
        <v>1</v>
      </c>
      <c r="B10" s="338"/>
      <c r="C10" s="340"/>
      <c r="D10" s="341"/>
      <c r="E10" s="343" t="s">
        <v>2</v>
      </c>
      <c r="F10" s="343"/>
      <c r="G10" s="345"/>
      <c r="H10" s="345"/>
      <c r="I10" s="345"/>
      <c r="J10" s="345"/>
    </row>
    <row r="11" spans="1:10">
      <c r="A11" s="339"/>
      <c r="B11" s="339"/>
      <c r="C11" s="342"/>
      <c r="D11" s="342"/>
      <c r="E11" s="344"/>
      <c r="F11" s="344"/>
      <c r="G11" s="332"/>
      <c r="H11" s="332"/>
      <c r="I11" s="332"/>
      <c r="J11" s="332"/>
    </row>
    <row r="12" spans="1:10">
      <c r="A12" s="339"/>
      <c r="B12" s="339"/>
      <c r="C12" s="342"/>
      <c r="D12" s="342"/>
      <c r="E12" s="344"/>
      <c r="F12" s="344"/>
      <c r="G12" s="332"/>
      <c r="H12" s="332"/>
      <c r="I12" s="332"/>
      <c r="J12" s="332"/>
    </row>
    <row r="13" spans="1:10">
      <c r="A13" s="339"/>
      <c r="B13" s="339"/>
      <c r="C13" s="342"/>
      <c r="D13" s="342"/>
      <c r="E13" s="344"/>
      <c r="F13" s="344"/>
      <c r="G13" s="332"/>
      <c r="H13" s="332"/>
      <c r="I13" s="332"/>
      <c r="J13" s="332"/>
    </row>
    <row r="14" spans="1:10">
      <c r="A14" s="339"/>
      <c r="B14" s="339"/>
      <c r="C14" s="342"/>
      <c r="D14" s="342"/>
      <c r="E14" s="344" t="s">
        <v>3</v>
      </c>
      <c r="F14" s="344"/>
      <c r="G14" s="332" t="s">
        <v>4</v>
      </c>
      <c r="H14" s="332"/>
      <c r="I14" s="332"/>
      <c r="J14" s="332"/>
    </row>
    <row r="15" spans="1:10">
      <c r="A15" s="339"/>
      <c r="B15" s="339"/>
      <c r="C15" s="342"/>
      <c r="D15" s="342"/>
      <c r="E15" s="344"/>
      <c r="F15" s="344"/>
      <c r="G15" s="332"/>
      <c r="H15" s="332"/>
      <c r="I15" s="332"/>
      <c r="J15" s="332"/>
    </row>
    <row r="16" spans="1:10">
      <c r="A16" s="339"/>
      <c r="B16" s="339"/>
      <c r="C16" s="342"/>
      <c r="D16" s="342"/>
      <c r="E16" s="344"/>
      <c r="F16" s="344"/>
      <c r="G16" s="332"/>
      <c r="H16" s="332"/>
      <c r="I16" s="332"/>
      <c r="J16" s="332"/>
    </row>
    <row r="17" spans="1:10">
      <c r="A17" s="339"/>
      <c r="B17" s="339"/>
      <c r="C17" s="342"/>
      <c r="D17" s="342"/>
      <c r="E17" s="344"/>
      <c r="F17" s="344"/>
      <c r="G17" s="332"/>
      <c r="H17" s="332"/>
      <c r="I17" s="332"/>
      <c r="J17" s="332"/>
    </row>
    <row r="18" spans="1:10">
      <c r="A18" s="339"/>
      <c r="B18" s="339"/>
      <c r="C18" s="342"/>
      <c r="D18" s="342"/>
      <c r="E18" s="344" t="s">
        <v>5</v>
      </c>
      <c r="F18" s="344"/>
      <c r="G18" s="332"/>
      <c r="H18" s="332"/>
      <c r="I18" s="332"/>
      <c r="J18" s="332"/>
    </row>
    <row r="19" spans="1:10">
      <c r="A19" s="339"/>
      <c r="B19" s="339"/>
      <c r="C19" s="342"/>
      <c r="D19" s="342"/>
      <c r="E19" s="344"/>
      <c r="F19" s="344"/>
      <c r="G19" s="332"/>
      <c r="H19" s="332"/>
      <c r="I19" s="332"/>
      <c r="J19" s="332"/>
    </row>
    <row r="20" spans="1:10">
      <c r="A20" s="339"/>
      <c r="B20" s="339"/>
      <c r="C20" s="342"/>
      <c r="D20" s="342"/>
      <c r="E20" s="344"/>
      <c r="F20" s="344"/>
      <c r="G20" s="332"/>
      <c r="H20" s="332"/>
      <c r="I20" s="332"/>
      <c r="J20" s="332"/>
    </row>
    <row r="21" spans="1:10">
      <c r="A21" s="339"/>
      <c r="B21" s="339"/>
      <c r="C21" s="342"/>
      <c r="D21" s="342"/>
      <c r="E21" s="344"/>
      <c r="F21" s="344"/>
      <c r="G21" s="332"/>
      <c r="H21" s="332"/>
      <c r="I21" s="332"/>
      <c r="J21" s="332"/>
    </row>
    <row r="22" spans="1:10">
      <c r="A22" s="339"/>
      <c r="B22" s="339"/>
      <c r="C22" s="342"/>
      <c r="D22" s="342"/>
      <c r="E22" s="344" t="s">
        <v>6</v>
      </c>
      <c r="F22" s="344"/>
      <c r="G22" s="333"/>
      <c r="H22" s="332"/>
      <c r="I22" s="332"/>
      <c r="J22" s="332"/>
    </row>
    <row r="23" spans="1:10">
      <c r="A23" s="339"/>
      <c r="B23" s="339"/>
      <c r="C23" s="342"/>
      <c r="D23" s="342"/>
      <c r="E23" s="344"/>
      <c r="F23" s="344"/>
      <c r="G23" s="332"/>
      <c r="H23" s="332"/>
      <c r="I23" s="332"/>
      <c r="J23" s="332"/>
    </row>
    <row r="24" spans="1:10">
      <c r="A24" s="339"/>
      <c r="B24" s="339"/>
      <c r="C24" s="342"/>
      <c r="D24" s="342"/>
      <c r="E24" s="344"/>
      <c r="F24" s="344"/>
      <c r="G24" s="332"/>
      <c r="H24" s="332"/>
      <c r="I24" s="332"/>
      <c r="J24" s="332"/>
    </row>
    <row r="25" spans="1:10">
      <c r="A25" s="339"/>
      <c r="B25" s="339"/>
      <c r="C25" s="342"/>
      <c r="D25" s="342"/>
      <c r="E25" s="344"/>
      <c r="F25" s="344"/>
      <c r="G25" s="332"/>
      <c r="H25" s="332"/>
      <c r="I25" s="332"/>
      <c r="J25" s="332"/>
    </row>
  </sheetData>
  <mergeCells count="11">
    <mergeCell ref="G14:J17"/>
    <mergeCell ref="G18:J21"/>
    <mergeCell ref="G22:J25"/>
    <mergeCell ref="A7:J9"/>
    <mergeCell ref="A10:B25"/>
    <mergeCell ref="C10:D25"/>
    <mergeCell ref="E10:F13"/>
    <mergeCell ref="E14:F17"/>
    <mergeCell ref="E18:F21"/>
    <mergeCell ref="E22:F25"/>
    <mergeCell ref="G10:J1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E1729-0DAA-4797-BC0B-6308CD5AE7B6}">
  <sheetPr codeName="Sheet14">
    <tabColor rgb="FFFFCCCC"/>
  </sheetPr>
  <dimension ref="A1:S34"/>
  <sheetViews>
    <sheetView topLeftCell="A21" workbookViewId="0">
      <selection activeCell="A34" sqref="A34"/>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498</v>
      </c>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73" t="s">
        <v>501</v>
      </c>
      <c r="C23" s="473"/>
      <c r="D23" s="473"/>
      <c r="E23" s="473"/>
      <c r="F23" s="473"/>
      <c r="G23" s="473"/>
      <c r="H23" s="473"/>
      <c r="I23" s="473"/>
      <c r="J23" s="473"/>
      <c r="K23" s="473"/>
      <c r="L23" s="473"/>
      <c r="M23" s="473"/>
      <c r="N23" s="473"/>
      <c r="O23" s="473"/>
      <c r="P23" s="473"/>
      <c r="Q23" s="473"/>
      <c r="R23" s="473"/>
      <c r="S23" s="473"/>
    </row>
    <row r="24" spans="1:19">
      <c r="A24" s="158" t="s">
        <v>483</v>
      </c>
      <c r="B24" s="473" t="s">
        <v>502</v>
      </c>
      <c r="C24" s="473"/>
      <c r="D24" s="473"/>
      <c r="E24" s="473"/>
      <c r="F24" s="473"/>
      <c r="G24" s="473"/>
      <c r="H24" s="473"/>
      <c r="I24" s="473"/>
      <c r="J24" s="473"/>
      <c r="K24" s="473"/>
      <c r="L24" s="473"/>
      <c r="M24" s="473"/>
      <c r="N24" s="473"/>
      <c r="O24" s="473"/>
      <c r="P24" s="473"/>
      <c r="Q24" s="473"/>
      <c r="R24" s="473"/>
      <c r="S24" s="473"/>
    </row>
    <row r="25" spans="1:19">
      <c r="A25" s="159" t="s">
        <v>386</v>
      </c>
      <c r="B25" s="473" t="s">
        <v>503</v>
      </c>
      <c r="C25" s="473"/>
      <c r="D25" s="473"/>
      <c r="E25" s="473"/>
      <c r="F25" s="473"/>
      <c r="G25" s="473"/>
      <c r="H25" s="473"/>
      <c r="I25" s="473"/>
      <c r="J25" s="473"/>
      <c r="K25" s="473"/>
      <c r="L25" s="473"/>
      <c r="M25" s="473"/>
      <c r="N25" s="473"/>
      <c r="O25" s="473"/>
      <c r="P25" s="473"/>
      <c r="Q25" s="473"/>
      <c r="R25" s="473"/>
      <c r="S25" s="473"/>
    </row>
    <row r="26" spans="1:19">
      <c r="A26" s="159" t="s">
        <v>462</v>
      </c>
      <c r="B26" s="473" t="s">
        <v>503</v>
      </c>
      <c r="C26" s="473"/>
      <c r="D26" s="473"/>
      <c r="E26" s="473"/>
      <c r="F26" s="473"/>
      <c r="G26" s="473"/>
      <c r="H26" s="473"/>
      <c r="I26" s="473"/>
      <c r="J26" s="473"/>
      <c r="K26" s="473"/>
      <c r="L26" s="473"/>
      <c r="M26" s="473"/>
      <c r="N26" s="473"/>
      <c r="O26" s="473"/>
      <c r="P26" s="473"/>
      <c r="Q26" s="473"/>
      <c r="R26" s="473"/>
      <c r="S26" s="473"/>
    </row>
    <row r="27" spans="1:19">
      <c r="A27" s="159" t="s">
        <v>463</v>
      </c>
      <c r="B27" s="473" t="s">
        <v>503</v>
      </c>
      <c r="C27" s="473"/>
      <c r="D27" s="473"/>
      <c r="E27" s="473"/>
      <c r="F27" s="473"/>
      <c r="G27" s="473"/>
      <c r="H27" s="473"/>
      <c r="I27" s="473"/>
      <c r="J27" s="473"/>
      <c r="K27" s="473"/>
      <c r="L27" s="473"/>
      <c r="M27" s="473"/>
      <c r="N27" s="473"/>
      <c r="O27" s="473"/>
      <c r="P27" s="473"/>
      <c r="Q27" s="473"/>
      <c r="R27" s="473"/>
      <c r="S27" s="473"/>
    </row>
    <row r="31" spans="1:19">
      <c r="A31" s="4" t="s">
        <v>504</v>
      </c>
    </row>
    <row r="32" spans="1:19">
      <c r="A32" t="s">
        <v>505</v>
      </c>
    </row>
    <row r="34" spans="1:1">
      <c r="A34" s="4" t="s">
        <v>506</v>
      </c>
    </row>
  </sheetData>
  <mergeCells count="7">
    <mergeCell ref="A2:S4"/>
    <mergeCell ref="A20:S21"/>
    <mergeCell ref="B24:S24"/>
    <mergeCell ref="B23:S23"/>
    <mergeCell ref="B27:S27"/>
    <mergeCell ref="B26:S26"/>
    <mergeCell ref="B25:S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B2DB9-6E8A-4BA5-8146-2B889254B40C}">
  <sheetPr codeName="Sheet6">
    <tabColor rgb="FF92D050"/>
  </sheetPr>
  <dimension ref="A1:BB366"/>
  <sheetViews>
    <sheetView topLeftCell="A29" zoomScale="70" zoomScaleNormal="70" workbookViewId="0">
      <selection activeCell="B241" sqref="B241"/>
    </sheetView>
  </sheetViews>
  <sheetFormatPr defaultColWidth="9" defaultRowHeight="12.75" outlineLevelRow="3"/>
  <cols>
    <col min="1" max="1" width="31.375" customWidth="1"/>
    <col min="2" max="2" width="55.875" customWidth="1"/>
    <col min="3" max="3" width="36.125" customWidth="1"/>
    <col min="4" max="4" width="15.375" customWidth="1"/>
    <col min="5" max="5" width="21.375" bestFit="1" customWidth="1"/>
    <col min="6" max="6" width="19.625" bestFit="1" customWidth="1"/>
    <col min="7" max="7" width="15.75" customWidth="1"/>
    <col min="8" max="49" width="14.625"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t="s">
        <v>117</v>
      </c>
      <c r="E4" s="53" t="s">
        <v>337</v>
      </c>
      <c r="F4" s="91">
        <v>45632</v>
      </c>
      <c r="G4" s="28"/>
      <c r="H4" s="10"/>
      <c r="I4" s="443"/>
      <c r="J4" s="444"/>
      <c r="K4" s="444"/>
      <c r="L4" s="444"/>
      <c r="M4" s="444"/>
      <c r="N4" s="445"/>
      <c r="P4" s="449"/>
      <c r="Q4" s="450"/>
      <c r="R4" s="450"/>
      <c r="S4" s="450"/>
      <c r="T4" s="450"/>
      <c r="U4" s="451"/>
    </row>
    <row r="5" spans="1:21" outlineLevel="1">
      <c r="A5" s="13" t="s">
        <v>338</v>
      </c>
      <c r="B5" s="88" t="s">
        <v>339</v>
      </c>
      <c r="E5" s="14"/>
      <c r="H5" s="10"/>
      <c r="I5" s="452" t="s">
        <v>164</v>
      </c>
      <c r="J5" s="453"/>
      <c r="K5" s="453"/>
      <c r="L5" s="453"/>
      <c r="M5" s="453"/>
      <c r="N5" s="454"/>
      <c r="P5" s="452" t="s">
        <v>507</v>
      </c>
      <c r="Q5" s="464"/>
      <c r="R5" s="464"/>
      <c r="S5" s="464"/>
      <c r="T5" s="464"/>
      <c r="U5" s="465"/>
    </row>
    <row r="6" spans="1:21" outlineLevel="1">
      <c r="A6" s="13" t="s">
        <v>341</v>
      </c>
      <c r="B6" s="88" t="s">
        <v>342</v>
      </c>
      <c r="E6" s="53" t="s">
        <v>343</v>
      </c>
      <c r="F6" s="90" t="s">
        <v>344</v>
      </c>
      <c r="H6" s="10"/>
      <c r="I6" s="455"/>
      <c r="J6" s="456"/>
      <c r="K6" s="456"/>
      <c r="L6" s="456"/>
      <c r="M6" s="456"/>
      <c r="N6" s="457"/>
      <c r="P6" s="466"/>
      <c r="Q6" s="467"/>
      <c r="R6" s="467"/>
      <c r="S6" s="467"/>
      <c r="T6" s="467"/>
      <c r="U6" s="468"/>
    </row>
    <row r="7" spans="1:21" outlineLevel="1">
      <c r="A7" s="13" t="s">
        <v>345</v>
      </c>
      <c r="B7" s="88" t="s">
        <v>160</v>
      </c>
      <c r="E7" s="14"/>
      <c r="H7" s="10"/>
      <c r="I7" s="455"/>
      <c r="J7" s="456"/>
      <c r="K7" s="456"/>
      <c r="L7" s="456"/>
      <c r="M7" s="456"/>
      <c r="N7" s="457"/>
      <c r="P7" s="466"/>
      <c r="Q7" s="467"/>
      <c r="R7" s="467"/>
      <c r="S7" s="467"/>
      <c r="T7" s="467"/>
      <c r="U7" s="468"/>
    </row>
    <row r="8" spans="1:21" ht="39" outlineLevel="1" thickBot="1">
      <c r="A8" s="34" t="s">
        <v>346</v>
      </c>
      <c r="B8" s="89" t="s">
        <v>347</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26.25" outlineLevel="1" thickBot="1">
      <c r="A10" s="32" t="s">
        <v>348</v>
      </c>
      <c r="B10" s="35">
        <f>Baseline!B10</f>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38.25" outlineLevel="1">
      <c r="A12" s="26" t="s">
        <v>349</v>
      </c>
      <c r="B12" s="26" t="s">
        <v>350</v>
      </c>
      <c r="C12" s="26" t="s">
        <v>351</v>
      </c>
      <c r="D12" s="26" t="s">
        <v>352</v>
      </c>
      <c r="E12" s="26" t="s">
        <v>353</v>
      </c>
      <c r="F12" s="26" t="s">
        <v>354</v>
      </c>
      <c r="G12" s="26" t="s">
        <v>355</v>
      </c>
      <c r="I12" s="455"/>
      <c r="J12" s="456"/>
      <c r="K12" s="456"/>
      <c r="L12" s="456"/>
      <c r="M12" s="456"/>
      <c r="N12" s="457"/>
      <c r="P12" s="466"/>
      <c r="Q12" s="467"/>
      <c r="R12" s="467"/>
      <c r="S12" s="467"/>
      <c r="T12" s="467"/>
      <c r="U12" s="468"/>
    </row>
    <row r="13" spans="1:21" outlineLevel="1">
      <c r="A13" s="58">
        <v>2035</v>
      </c>
      <c r="B13" s="21">
        <f t="shared" ref="B13:B18" si="0">INDEX($E$204:$AW$204,1,MATCH($A13,$E$53:$BB$53,0))</f>
        <v>-67.510540887228203</v>
      </c>
      <c r="C13" s="21">
        <f>B13-Baseline!B13</f>
        <v>-5.8452250960350867</v>
      </c>
      <c r="D13" s="21">
        <f t="shared" ref="D13:D18" si="1">INDEX($E$205:$AW$205,1,MATCH($A13,$E$53:$BB$53,0))</f>
        <v>-64.269203463602054</v>
      </c>
      <c r="E13" s="21">
        <f>D13-Baseline!D13</f>
        <v>-6.6974404654652133</v>
      </c>
      <c r="F13" s="21">
        <f t="shared" ref="F13:F18" si="2">INDEX($E$206:$AW$206,1,MATCH($A13,$E$53:$BB$53,0))</f>
        <v>-70.751932279194662</v>
      </c>
      <c r="G13" s="21">
        <f>F13-Baseline!F13</f>
        <v>-4.9941070304261217</v>
      </c>
      <c r="I13" s="455"/>
      <c r="J13" s="456"/>
      <c r="K13" s="456"/>
      <c r="L13" s="456"/>
      <c r="M13" s="456"/>
      <c r="N13" s="457"/>
      <c r="P13" s="466"/>
      <c r="Q13" s="467"/>
      <c r="R13" s="467"/>
      <c r="S13" s="467"/>
      <c r="T13" s="467"/>
      <c r="U13" s="468"/>
    </row>
    <row r="14" spans="1:21" outlineLevel="1">
      <c r="A14" s="58">
        <v>2040</v>
      </c>
      <c r="B14" s="21">
        <f t="shared" si="0"/>
        <v>-95.160580128393363</v>
      </c>
      <c r="C14" s="21">
        <f>B14-Baseline!B14</f>
        <v>1.1114205640174504</v>
      </c>
      <c r="D14" s="21">
        <f t="shared" si="1"/>
        <v>-89.855200784240068</v>
      </c>
      <c r="E14" s="21">
        <f>D14-Baseline!D14</f>
        <v>-0.59703092142875391</v>
      </c>
      <c r="F14" s="21">
        <f t="shared" si="2"/>
        <v>-100.47141436349594</v>
      </c>
      <c r="G14" s="21">
        <f>F14-Baseline!F14</f>
        <v>2.8210164046195985</v>
      </c>
      <c r="I14" s="455"/>
      <c r="J14" s="456"/>
      <c r="K14" s="456"/>
      <c r="L14" s="456"/>
      <c r="M14" s="456"/>
      <c r="N14" s="457"/>
      <c r="P14" s="466"/>
      <c r="Q14" s="467"/>
      <c r="R14" s="467"/>
      <c r="S14" s="467"/>
      <c r="T14" s="467"/>
      <c r="U14" s="468"/>
    </row>
    <row r="15" spans="1:21" outlineLevel="1">
      <c r="A15" s="58">
        <v>2045</v>
      </c>
      <c r="B15" s="21">
        <f t="shared" si="0"/>
        <v>-122.6689275660716</v>
      </c>
      <c r="C15" s="21">
        <f>B15-Baseline!B15</f>
        <v>9.3963086111089069</v>
      </c>
      <c r="D15" s="21">
        <f t="shared" si="1"/>
        <v>-114.8756353025682</v>
      </c>
      <c r="E15" s="21">
        <f>D15-Baseline!D15</f>
        <v>6.6572586101389533</v>
      </c>
      <c r="F15" s="21">
        <f t="shared" si="2"/>
        <v>-130.46424810158328</v>
      </c>
      <c r="G15" s="21">
        <f>F15-Baseline!F15</f>
        <v>12.135083302955451</v>
      </c>
      <c r="I15" s="455"/>
      <c r="J15" s="456"/>
      <c r="K15" s="456"/>
      <c r="L15" s="456"/>
      <c r="M15" s="456"/>
      <c r="N15" s="457"/>
      <c r="P15" s="466"/>
      <c r="Q15" s="467"/>
      <c r="R15" s="467"/>
      <c r="S15" s="467"/>
      <c r="T15" s="467"/>
      <c r="U15" s="468"/>
    </row>
    <row r="16" spans="1:21" outlineLevel="1">
      <c r="A16" s="58">
        <v>2050</v>
      </c>
      <c r="B16" s="21">
        <f t="shared" si="0"/>
        <v>-150.94141756095701</v>
      </c>
      <c r="C16" s="21">
        <f>B16-Baseline!B16</f>
        <v>18.996901815533988</v>
      </c>
      <c r="D16" s="21">
        <f t="shared" si="1"/>
        <v>-140.14818766925151</v>
      </c>
      <c r="E16" s="21">
        <f>D16-Baseline!D16</f>
        <v>15.016639506162988</v>
      </c>
      <c r="F16" s="21">
        <f t="shared" si="2"/>
        <v>-161.72927153268796</v>
      </c>
      <c r="G16" s="21">
        <f>F16-Baseline!F16</f>
        <v>22.973825654090689</v>
      </c>
      <c r="I16" s="455"/>
      <c r="J16" s="456"/>
      <c r="K16" s="456"/>
      <c r="L16" s="456"/>
      <c r="M16" s="456"/>
      <c r="N16" s="457"/>
      <c r="P16" s="466"/>
      <c r="Q16" s="467"/>
      <c r="R16" s="467"/>
      <c r="S16" s="467"/>
      <c r="T16" s="467"/>
      <c r="U16" s="468"/>
    </row>
    <row r="17" spans="1:21" outlineLevel="1">
      <c r="A17" s="58">
        <v>2060</v>
      </c>
      <c r="B17" s="21">
        <f t="shared" si="0"/>
        <v>-479.20027854437762</v>
      </c>
      <c r="C17" s="21">
        <f>B17-Baseline!B17</f>
        <v>136.69604037394038</v>
      </c>
      <c r="D17" s="21">
        <f t="shared" si="1"/>
        <v>-401.89297199904195</v>
      </c>
      <c r="E17" s="21">
        <f>D17-Baseline!D17</f>
        <v>99.629907409147734</v>
      </c>
      <c r="F17" s="21">
        <f t="shared" si="2"/>
        <v>-555.86366468163476</v>
      </c>
      <c r="G17" s="21">
        <f>F17-Baseline!F17</f>
        <v>173.44111222858953</v>
      </c>
      <c r="I17" s="455"/>
      <c r="J17" s="456"/>
      <c r="K17" s="456"/>
      <c r="L17" s="456"/>
      <c r="M17" s="456"/>
      <c r="N17" s="457"/>
      <c r="P17" s="466"/>
      <c r="Q17" s="467"/>
      <c r="R17" s="467"/>
      <c r="S17" s="467"/>
      <c r="T17" s="467"/>
      <c r="U17" s="468"/>
    </row>
    <row r="18" spans="1:21" outlineLevel="1">
      <c r="A18" s="58">
        <v>2070</v>
      </c>
      <c r="B18" s="21">
        <f t="shared" si="0"/>
        <v>-852.35451128835143</v>
      </c>
      <c r="C18" s="21">
        <f>B18-Baseline!B18</f>
        <v>274.32998021724211</v>
      </c>
      <c r="D18" s="21">
        <f t="shared" si="1"/>
        <v>-679.28867959584863</v>
      </c>
      <c r="E18" s="21">
        <f>D18-Baseline!D18</f>
        <v>192.67415245373786</v>
      </c>
      <c r="F18" s="21">
        <f t="shared" si="2"/>
        <v>-1023.1160712425207</v>
      </c>
      <c r="G18" s="21">
        <f>F18-Baseline!F18</f>
        <v>354.8964376406517</v>
      </c>
      <c r="I18" s="458"/>
      <c r="J18" s="459"/>
      <c r="K18" s="459"/>
      <c r="L18" s="459"/>
      <c r="M18" s="459"/>
      <c r="N18" s="460"/>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52" t="s">
        <v>359</v>
      </c>
      <c r="J21" s="464"/>
      <c r="K21" s="464"/>
      <c r="L21" s="464"/>
      <c r="M21" s="464"/>
      <c r="N21" s="465"/>
      <c r="P21" s="452" t="s">
        <v>165</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360</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361</v>
      </c>
      <c r="I24" s="466"/>
      <c r="J24" s="467"/>
      <c r="K24" s="467"/>
      <c r="L24" s="467"/>
      <c r="M24" s="467"/>
      <c r="N24" s="468"/>
      <c r="P24" s="455"/>
      <c r="Q24" s="456"/>
      <c r="R24" s="456"/>
      <c r="S24" s="456"/>
      <c r="T24" s="456"/>
      <c r="U24" s="457"/>
    </row>
    <row r="25" spans="1:21" ht="13.5" outlineLevel="1" thickBot="1">
      <c r="B25" s="30" t="s">
        <v>362</v>
      </c>
      <c r="C25" s="30" t="s">
        <v>362</v>
      </c>
      <c r="D25" s="30" t="s">
        <v>362</v>
      </c>
      <c r="E25" s="30" t="s">
        <v>362</v>
      </c>
      <c r="F25" s="30" t="s">
        <v>362</v>
      </c>
      <c r="G25" s="30" t="s">
        <v>362</v>
      </c>
      <c r="I25" s="466"/>
      <c r="J25" s="467"/>
      <c r="K25" s="467"/>
      <c r="L25" s="467"/>
      <c r="M25" s="467"/>
      <c r="N25" s="468"/>
      <c r="P25" s="455"/>
      <c r="Q25" s="456"/>
      <c r="R25" s="456"/>
      <c r="S25" s="456"/>
      <c r="T25" s="456"/>
      <c r="U25" s="457"/>
    </row>
    <row r="26" spans="1:21" outlineLevel="1">
      <c r="A26" s="54" t="s">
        <v>363</v>
      </c>
      <c r="B26" s="21">
        <f>E64</f>
        <v>-6.3737155444521054</v>
      </c>
      <c r="C26" s="21">
        <f>F64</f>
        <v>-1.7432703875504043</v>
      </c>
      <c r="D26" s="21">
        <f>G64</f>
        <v>-4.3015402904671181</v>
      </c>
      <c r="E26" s="21">
        <f>H64</f>
        <v>-5.5033283084165081</v>
      </c>
      <c r="F26" s="21">
        <f>I64</f>
        <v>-3.6468464234491846</v>
      </c>
      <c r="G26" s="21">
        <f>SUM(J64:BB64)</f>
        <v>0</v>
      </c>
      <c r="I26" s="466"/>
      <c r="J26" s="467"/>
      <c r="K26" s="467"/>
      <c r="L26" s="467"/>
      <c r="M26" s="467"/>
      <c r="N26" s="468"/>
      <c r="P26" s="455"/>
      <c r="Q26" s="456"/>
      <c r="R26" s="456"/>
      <c r="S26" s="456"/>
      <c r="T26" s="456"/>
      <c r="U26" s="457"/>
    </row>
    <row r="27" spans="1:21" outlineLevel="1">
      <c r="A27" s="54" t="s">
        <v>364</v>
      </c>
      <c r="B27" s="21">
        <f>E71+E77</f>
        <v>-0.13137463378940692</v>
      </c>
      <c r="C27" s="21">
        <f>F71+F77</f>
        <v>-0.12888388143052099</v>
      </c>
      <c r="D27" s="21">
        <f>G71+G77</f>
        <v>-0.13113573798214304</v>
      </c>
      <c r="E27" s="21">
        <f>H71+H77</f>
        <v>-0.12618859302519142</v>
      </c>
      <c r="F27" s="21">
        <f>I71+I77</f>
        <v>-0.12202746370597083</v>
      </c>
      <c r="G27" s="21">
        <f>SUM(J71:BB71)+SUM(J77:BB77)</f>
        <v>-160.69647721571587</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3.5" outlineLevel="1" thickBot="1">
      <c r="A29" s="154"/>
      <c r="B29" s="248"/>
      <c r="C29" s="248"/>
      <c r="D29" s="248"/>
      <c r="E29" s="248"/>
      <c r="F29" s="248"/>
      <c r="G29" s="248"/>
      <c r="I29" s="466"/>
      <c r="J29" s="467"/>
      <c r="K29" s="467"/>
      <c r="L29" s="467"/>
      <c r="M29" s="467"/>
      <c r="N29" s="468"/>
      <c r="P29" s="455"/>
      <c r="Q29" s="456"/>
      <c r="R29" s="456"/>
      <c r="S29" s="456"/>
      <c r="T29" s="456"/>
      <c r="U29" s="457"/>
    </row>
    <row r="30" spans="1:21" ht="13.5" outlineLevel="1" thickBot="1">
      <c r="A30" s="308"/>
      <c r="B30" s="309" t="s">
        <v>365</v>
      </c>
      <c r="C30" s="310" t="s">
        <v>366</v>
      </c>
      <c r="D30" s="413" t="s">
        <v>321</v>
      </c>
      <c r="E30" s="414"/>
      <c r="F30" s="414"/>
      <c r="G30" s="415"/>
      <c r="I30" s="466"/>
      <c r="J30" s="467"/>
      <c r="K30" s="467"/>
      <c r="L30" s="467"/>
      <c r="M30" s="467"/>
      <c r="N30" s="468"/>
      <c r="P30" s="455"/>
      <c r="Q30" s="456"/>
      <c r="R30" s="456"/>
      <c r="S30" s="456"/>
      <c r="T30" s="456"/>
      <c r="U30" s="457"/>
    </row>
    <row r="31" spans="1:21" outlineLevel="1">
      <c r="A31" s="433" t="s">
        <v>367</v>
      </c>
      <c r="B31" s="331" t="s">
        <v>508</v>
      </c>
      <c r="C31" s="307">
        <v>4</v>
      </c>
      <c r="D31" s="477" t="s">
        <v>509</v>
      </c>
      <c r="E31" s="478"/>
      <c r="F31" s="478"/>
      <c r="G31" s="479"/>
      <c r="I31" s="466"/>
      <c r="J31" s="467"/>
      <c r="K31" s="467"/>
      <c r="L31" s="467"/>
      <c r="M31" s="467"/>
      <c r="N31" s="468"/>
      <c r="P31" s="455"/>
      <c r="Q31" s="456"/>
      <c r="R31" s="456"/>
      <c r="S31" s="456"/>
      <c r="T31" s="456"/>
      <c r="U31" s="457"/>
    </row>
    <row r="32" spans="1:21" outlineLevel="1">
      <c r="A32" s="433"/>
      <c r="B32" s="331" t="s">
        <v>510</v>
      </c>
      <c r="C32" s="252">
        <v>3</v>
      </c>
      <c r="D32" s="455"/>
      <c r="E32" s="456"/>
      <c r="F32" s="456"/>
      <c r="G32" s="480"/>
      <c r="I32" s="466"/>
      <c r="J32" s="467"/>
      <c r="K32" s="467"/>
      <c r="L32" s="467"/>
      <c r="M32" s="467"/>
      <c r="N32" s="468"/>
      <c r="P32" s="455"/>
      <c r="Q32" s="456"/>
      <c r="R32" s="456"/>
      <c r="S32" s="456"/>
      <c r="T32" s="456"/>
      <c r="U32" s="457"/>
    </row>
    <row r="33" spans="1:21" outlineLevel="1">
      <c r="A33" s="433"/>
      <c r="B33" s="331" t="s">
        <v>511</v>
      </c>
      <c r="C33" s="252">
        <v>4</v>
      </c>
      <c r="D33" s="455"/>
      <c r="E33" s="456"/>
      <c r="F33" s="456"/>
      <c r="G33" s="480"/>
      <c r="I33" s="466"/>
      <c r="J33" s="467"/>
      <c r="K33" s="467"/>
      <c r="L33" s="467"/>
      <c r="M33" s="467"/>
      <c r="N33" s="468"/>
      <c r="P33" s="455"/>
      <c r="Q33" s="456"/>
      <c r="R33" s="456"/>
      <c r="S33" s="456"/>
      <c r="T33" s="456"/>
      <c r="U33" s="457"/>
    </row>
    <row r="34" spans="1:21" outlineLevel="1">
      <c r="A34" s="433"/>
      <c r="B34" s="331" t="s">
        <v>512</v>
      </c>
      <c r="C34" s="252">
        <v>15</v>
      </c>
      <c r="D34" s="455"/>
      <c r="E34" s="456"/>
      <c r="F34" s="456"/>
      <c r="G34" s="480"/>
      <c r="I34" s="466"/>
      <c r="J34" s="467"/>
      <c r="K34" s="467"/>
      <c r="L34" s="467"/>
      <c r="M34" s="467"/>
      <c r="N34" s="468"/>
      <c r="P34" s="455"/>
      <c r="Q34" s="456"/>
      <c r="R34" s="456"/>
      <c r="S34" s="456"/>
      <c r="T34" s="456"/>
      <c r="U34" s="457"/>
    </row>
    <row r="35" spans="1:21" outlineLevel="1">
      <c r="A35" s="433"/>
      <c r="B35" s="331" t="s">
        <v>513</v>
      </c>
      <c r="C35" s="252">
        <v>4</v>
      </c>
      <c r="D35" s="455"/>
      <c r="E35" s="456"/>
      <c r="F35" s="456"/>
      <c r="G35" s="480"/>
      <c r="I35" s="466"/>
      <c r="J35" s="467"/>
      <c r="K35" s="467"/>
      <c r="L35" s="467"/>
      <c r="M35" s="467"/>
      <c r="N35" s="468"/>
      <c r="P35" s="455"/>
      <c r="Q35" s="456"/>
      <c r="R35" s="456"/>
      <c r="S35" s="456"/>
      <c r="T35" s="456"/>
      <c r="U35" s="457"/>
    </row>
    <row r="36" spans="1:21" outlineLevel="1">
      <c r="A36" s="433"/>
      <c r="B36" s="331" t="s">
        <v>514</v>
      </c>
      <c r="C36" s="252">
        <v>17</v>
      </c>
      <c r="D36" s="458"/>
      <c r="E36" s="459"/>
      <c r="F36" s="459"/>
      <c r="G36" s="481"/>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3.5"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370</v>
      </c>
    </row>
    <row r="49" spans="1:54" ht="15" outlineLevel="1">
      <c r="A49" s="12"/>
      <c r="AV49" s="295">
        <f>100*AW49</f>
        <v>9.6618357487922718E-2</v>
      </c>
      <c r="AW49" s="294">
        <f>1/45/23</f>
        <v>9.6618357487922714E-4</v>
      </c>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316" t="s">
        <v>310</v>
      </c>
      <c r="C54" s="121" t="s">
        <v>279</v>
      </c>
      <c r="D54" s="124"/>
      <c r="E54" s="242">
        <v>-3.4286571389523104</v>
      </c>
      <c r="F54" s="242">
        <v>0</v>
      </c>
      <c r="G54" s="242">
        <v>0</v>
      </c>
      <c r="H54" s="242">
        <v>0</v>
      </c>
      <c r="I54" s="242">
        <v>0</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9"/>
      <c r="B55" s="317" t="s">
        <v>311</v>
      </c>
      <c r="C55" s="121" t="s">
        <v>279</v>
      </c>
      <c r="D55" s="2"/>
      <c r="E55" s="241">
        <v>-1.7017880179493901</v>
      </c>
      <c r="F55" s="241">
        <v>-0.5</v>
      </c>
      <c r="G55" s="241">
        <v>-2.8152225784508493</v>
      </c>
      <c r="H55" s="241">
        <v>-4.0170105964002394</v>
      </c>
      <c r="I55" s="241">
        <v>-2.4035760358987801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17" t="s">
        <v>310</v>
      </c>
      <c r="C56" s="121" t="s">
        <v>285</v>
      </c>
      <c r="D56" s="2"/>
      <c r="E56" s="241">
        <v>-0.24304732446586422</v>
      </c>
      <c r="F56" s="241">
        <v>-0.24304732446586422</v>
      </c>
      <c r="G56" s="241">
        <v>-0.24304732446586422</v>
      </c>
      <c r="H56" s="241">
        <v>-0.24304732446586422</v>
      </c>
      <c r="I56" s="241">
        <v>0</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17" t="s">
        <v>311</v>
      </c>
      <c r="C57" s="121" t="s">
        <v>285</v>
      </c>
      <c r="D57" s="2"/>
      <c r="E57" s="241">
        <v>-1.0002230630845401</v>
      </c>
      <c r="F57" s="241">
        <v>-1.0002230630845401</v>
      </c>
      <c r="G57" s="241">
        <v>-1.2432703875504045</v>
      </c>
      <c r="H57" s="241">
        <v>-1.2432703875504045</v>
      </c>
      <c r="I57" s="241">
        <v>-1.2432703875504045</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17"/>
      <c r="C58" s="121"/>
      <c r="D58" s="2"/>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17"/>
      <c r="C59" s="121"/>
      <c r="D59" s="2"/>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17"/>
      <c r="C60" s="121"/>
      <c r="D60" s="2"/>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17"/>
      <c r="C61" s="121"/>
      <c r="D61" s="2"/>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17"/>
      <c r="C62" s="121"/>
      <c r="D62" s="2"/>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-6.3737155444521054</v>
      </c>
      <c r="F64" s="23">
        <f t="shared" ref="F64:BB64" si="3">SUM(F54:F63)</f>
        <v>-1.7432703875504043</v>
      </c>
      <c r="G64" s="23">
        <f t="shared" si="3"/>
        <v>-4.3015402904671181</v>
      </c>
      <c r="H64" s="23">
        <f t="shared" si="3"/>
        <v>-5.5033283084165081</v>
      </c>
      <c r="I64" s="23">
        <f t="shared" si="3"/>
        <v>-3.6468464234491846</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-0.13137463378940692</v>
      </c>
      <c r="F75" s="275">
        <f>-F158*'Fixed Data'!$B$27/10^2</f>
        <v>-0.12888388143052099</v>
      </c>
      <c r="G75" s="275">
        <f>-G158*'Fixed Data'!$B$27/10^2</f>
        <v>-0.13113573798214304</v>
      </c>
      <c r="H75" s="275">
        <f>-H158*'Fixed Data'!$B$27/10^2</f>
        <v>-0.12618859302519142</v>
      </c>
      <c r="I75" s="275">
        <f>-I158*'Fixed Data'!$B$27/10^2</f>
        <v>-0.12202746370597083</v>
      </c>
      <c r="J75" s="275">
        <f>-J158*'Fixed Data'!$B$27/10^2</f>
        <v>-0.12234351703138921</v>
      </c>
      <c r="K75" s="275">
        <f>-K158*'Fixed Data'!$B$27/10^2</f>
        <v>-0.1292923708105343</v>
      </c>
      <c r="L75" s="275">
        <f>-L158*'Fixed Data'!$B$27/10^2</f>
        <v>-0.13666153855319563</v>
      </c>
      <c r="M75" s="275">
        <f>-M158*'Fixed Data'!$B$27/10^2</f>
        <v>-0.14448190358759894</v>
      </c>
      <c r="N75" s="275">
        <f>-N158*'Fixed Data'!$B$27/10^2</f>
        <v>-0.15277777886244476</v>
      </c>
      <c r="O75" s="275">
        <f>-O158*'Fixed Data'!$B$27/10^2</f>
        <v>-0.16157473701665778</v>
      </c>
      <c r="P75" s="275">
        <f>-P158*'Fixed Data'!$B$27/10^2</f>
        <v>-0.17089726200549296</v>
      </c>
      <c r="Q75" s="275">
        <f>-Q158*'Fixed Data'!$B$27/10^2</f>
        <v>-0.18077417632180348</v>
      </c>
      <c r="R75" s="275">
        <f>-R158*'Fixed Data'!$B$27/10^2</f>
        <v>-0.19124022085887973</v>
      </c>
      <c r="S75" s="275">
        <f>-S158*'Fixed Data'!$B$27/10^2</f>
        <v>-0.20233177057744264</v>
      </c>
      <c r="T75" s="275">
        <f>-T158*'Fixed Data'!$B$27/10^2</f>
        <v>-0.21408688256160729</v>
      </c>
      <c r="U75" s="275">
        <f>-U158*'Fixed Data'!$B$27/10^2</f>
        <v>-0.22654569921832446</v>
      </c>
      <c r="V75" s="275">
        <f>-V158*'Fixed Data'!$B$27/10^2</f>
        <v>-0.23975079470942695</v>
      </c>
      <c r="W75" s="275">
        <f>-W158*'Fixed Data'!$B$27/10^2</f>
        <v>-0.25374849984248393</v>
      </c>
      <c r="X75" s="275">
        <f>-X158*'Fixed Data'!$B$27/10^2</f>
        <v>-0.26858717390655862</v>
      </c>
      <c r="Y75" s="275">
        <f>-Y158*'Fixed Data'!$B$27/10^2</f>
        <v>-0.28431815449753917</v>
      </c>
      <c r="Z75" s="275">
        <f>-Z158*'Fixed Data'!$B$27/10^2</f>
        <v>-0.30099357061422738</v>
      </c>
      <c r="AA75" s="275">
        <f>-AA158*'Fixed Data'!$B$27/10^2</f>
        <v>-0.31867318022925362</v>
      </c>
      <c r="AB75" s="275">
        <f>-AB158*'Fixed Data'!$B$27/10^2</f>
        <v>-0.3374186235372269</v>
      </c>
      <c r="AC75" s="275">
        <f>-AC158*'Fixed Data'!$B$27/10^2</f>
        <v>-2.9756534928251095</v>
      </c>
      <c r="AD75" s="275">
        <f>-AD158*'Fixed Data'!$B$27/10^2</f>
        <v>-3.1492233072037696</v>
      </c>
      <c r="AE75" s="275">
        <f>-AE158*'Fixed Data'!$B$27/10^2</f>
        <v>-3.3332123173983543</v>
      </c>
      <c r="AF75" s="275">
        <f>-AF158*'Fixed Data'!$B$27/10^2</f>
        <v>-3.5282535856791868</v>
      </c>
      <c r="AG75" s="275">
        <f>-AG158*'Fixed Data'!$B$27/10^2</f>
        <v>-3.735026129372494</v>
      </c>
      <c r="AH75" s="275">
        <f>-AH158*'Fixed Data'!$B$27/10^2</f>
        <v>-3.9542473638033475</v>
      </c>
      <c r="AI75" s="275">
        <f>-AI158*'Fixed Data'!$B$27/10^2</f>
        <v>-4.1866781482357718</v>
      </c>
      <c r="AJ75" s="275">
        <f>-AJ158*'Fixed Data'!$B$27/10^2</f>
        <v>-4.4331262473663822</v>
      </c>
      <c r="AK75" s="275">
        <f>-AK158*'Fixed Data'!$B$27/10^2</f>
        <v>-4.6944492369267046</v>
      </c>
      <c r="AL75" s="275">
        <f>-AL158*'Fixed Data'!$B$27/10^2</f>
        <v>-4.9715575897576869</v>
      </c>
      <c r="AM75" s="275">
        <f>-AM158*'Fixed Data'!$B$27/10^2</f>
        <v>-5.2654179535823644</v>
      </c>
      <c r="AN75" s="275">
        <f>-AN158*'Fixed Data'!$B$27/10^2</f>
        <v>-5.5770566324014927</v>
      </c>
      <c r="AO75" s="275">
        <f>-AO158*'Fixed Data'!$B$27/10^2</f>
        <v>-5.9075632841793961</v>
      </c>
      <c r="AP75" s="275">
        <f>-AP158*'Fixed Data'!$B$27/10^2</f>
        <v>-6.2580948482758778</v>
      </c>
      <c r="AQ75" s="275">
        <f>-AQ158*'Fixed Data'!$B$27/10^2</f>
        <v>-6.6298797169177508</v>
      </c>
      <c r="AR75" s="275">
        <f>-AR158*'Fixed Data'!$B$27/10^2</f>
        <v>-6.9616934186270241</v>
      </c>
      <c r="AS75" s="275">
        <f>-AS158*'Fixed Data'!$B$27/10^2</f>
        <v>-7.1771363793868375</v>
      </c>
      <c r="AT75" s="275">
        <f>-AT158*'Fixed Data'!$B$27/10^2</f>
        <v>-7.4053521656353887</v>
      </c>
      <c r="AU75" s="275">
        <f>-AU158*'Fixed Data'!$B$27/10^2</f>
        <v>-7.647114463398597</v>
      </c>
      <c r="AV75" s="275">
        <f>-AV158*'Fixed Data'!$B$27/10^2</f>
        <v>-7.8700180958567456</v>
      </c>
      <c r="AW75" s="275">
        <f>-AW158*'Fixed Data'!$B$27/10^2</f>
        <v>-8.0335960380151263</v>
      </c>
      <c r="AX75" s="275">
        <f>-AX158*'Fixed Data'!$B$27/10^2</f>
        <v>-8.2066180655549346</v>
      </c>
      <c r="AY75" s="275">
        <f>-AY158*'Fixed Data'!$B$27/10^2</f>
        <v>-8.3896478704967041</v>
      </c>
      <c r="AZ75" s="275">
        <f>-AZ158*'Fixed Data'!$B$27/10^2</f>
        <v>-8.5832828145165543</v>
      </c>
      <c r="BA75" s="275">
        <f>-BA158*'Fixed Data'!$B$27/10^2</f>
        <v>-8.7881576144644367</v>
      </c>
      <c r="BB75" s="275">
        <f>-BB158*'Fixed Data'!$B$27/10^2</f>
        <v>-8.9979225810957129</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-0.13137463378940692</v>
      </c>
      <c r="F77" s="23">
        <f t="shared" si="5"/>
        <v>-0.12888388143052099</v>
      </c>
      <c r="G77" s="23">
        <f t="shared" si="5"/>
        <v>-0.13113573798214304</v>
      </c>
      <c r="H77" s="23">
        <f t="shared" si="5"/>
        <v>-0.12618859302519142</v>
      </c>
      <c r="I77" s="23">
        <f t="shared" si="5"/>
        <v>-0.12202746370597083</v>
      </c>
      <c r="J77" s="23">
        <f t="shared" si="5"/>
        <v>-0.12234351703138921</v>
      </c>
      <c r="K77" s="23">
        <f t="shared" si="5"/>
        <v>-0.1292923708105343</v>
      </c>
      <c r="L77" s="23">
        <f t="shared" si="5"/>
        <v>-0.13666153855319563</v>
      </c>
      <c r="M77" s="23">
        <f t="shared" si="5"/>
        <v>-0.14448190358759894</v>
      </c>
      <c r="N77" s="23">
        <f t="shared" si="5"/>
        <v>-0.15277777886244476</v>
      </c>
      <c r="O77" s="23">
        <f t="shared" si="5"/>
        <v>-0.16157473701665778</v>
      </c>
      <c r="P77" s="23">
        <f t="shared" si="5"/>
        <v>-0.17089726200549296</v>
      </c>
      <c r="Q77" s="23">
        <f t="shared" si="5"/>
        <v>-0.18077417632180348</v>
      </c>
      <c r="R77" s="23">
        <f t="shared" si="5"/>
        <v>-0.19124022085887973</v>
      </c>
      <c r="S77" s="23">
        <f t="shared" si="5"/>
        <v>-0.20233177057744264</v>
      </c>
      <c r="T77" s="23">
        <f t="shared" si="5"/>
        <v>-0.21408688256160729</v>
      </c>
      <c r="U77" s="23">
        <f t="shared" si="5"/>
        <v>-0.22654569921832446</v>
      </c>
      <c r="V77" s="23">
        <f t="shared" si="5"/>
        <v>-0.23975079470942695</v>
      </c>
      <c r="W77" s="23">
        <f t="shared" si="5"/>
        <v>-0.25374849984248393</v>
      </c>
      <c r="X77" s="23">
        <f t="shared" si="5"/>
        <v>-0.26858717390655862</v>
      </c>
      <c r="Y77" s="23">
        <f t="shared" si="5"/>
        <v>-0.28431815449753917</v>
      </c>
      <c r="Z77" s="23">
        <f t="shared" si="5"/>
        <v>-0.30099357061422738</v>
      </c>
      <c r="AA77" s="23">
        <f t="shared" si="5"/>
        <v>-0.31867318022925362</v>
      </c>
      <c r="AB77" s="23">
        <f t="shared" si="5"/>
        <v>-0.3374186235372269</v>
      </c>
      <c r="AC77" s="23">
        <f t="shared" si="5"/>
        <v>-2.9756534928251095</v>
      </c>
      <c r="AD77" s="23">
        <f t="shared" si="5"/>
        <v>-3.1492233072037696</v>
      </c>
      <c r="AE77" s="23">
        <f t="shared" si="5"/>
        <v>-3.3332123173983543</v>
      </c>
      <c r="AF77" s="23">
        <f t="shared" si="5"/>
        <v>-3.5282535856791868</v>
      </c>
      <c r="AG77" s="23">
        <f t="shared" si="5"/>
        <v>-3.735026129372494</v>
      </c>
      <c r="AH77" s="23">
        <f t="shared" si="5"/>
        <v>-3.9542473638033475</v>
      </c>
      <c r="AI77" s="23">
        <f t="shared" si="5"/>
        <v>-4.1866781482357718</v>
      </c>
      <c r="AJ77" s="23">
        <f t="shared" si="5"/>
        <v>-4.4331262473663822</v>
      </c>
      <c r="AK77" s="23">
        <f t="shared" ref="AK77:BB77" si="6">SUM(AK75:AK76)</f>
        <v>-4.6944492369267046</v>
      </c>
      <c r="AL77" s="23">
        <f t="shared" si="6"/>
        <v>-4.9715575897576869</v>
      </c>
      <c r="AM77" s="23">
        <f t="shared" si="6"/>
        <v>-5.2654179535823644</v>
      </c>
      <c r="AN77" s="23">
        <f t="shared" si="6"/>
        <v>-5.5770566324014927</v>
      </c>
      <c r="AO77" s="23">
        <f t="shared" si="6"/>
        <v>-5.9075632841793961</v>
      </c>
      <c r="AP77" s="23">
        <f t="shared" si="6"/>
        <v>-6.2580948482758778</v>
      </c>
      <c r="AQ77" s="23">
        <f t="shared" si="6"/>
        <v>-6.6298797169177508</v>
      </c>
      <c r="AR77" s="23">
        <f t="shared" si="6"/>
        <v>-6.9616934186270241</v>
      </c>
      <c r="AS77" s="23">
        <f t="shared" si="6"/>
        <v>-7.1771363793868375</v>
      </c>
      <c r="AT77" s="23">
        <f t="shared" si="6"/>
        <v>-7.4053521656353887</v>
      </c>
      <c r="AU77" s="23">
        <f t="shared" si="6"/>
        <v>-7.647114463398597</v>
      </c>
      <c r="AV77" s="23">
        <f t="shared" si="6"/>
        <v>-7.8700180958567456</v>
      </c>
      <c r="AW77" s="23">
        <f t="shared" si="6"/>
        <v>-8.0335960380151263</v>
      </c>
      <c r="AX77" s="23">
        <f t="shared" si="6"/>
        <v>-8.2066180655549346</v>
      </c>
      <c r="AY77" s="23">
        <f t="shared" si="6"/>
        <v>-8.3896478704967041</v>
      </c>
      <c r="AZ77" s="23">
        <f t="shared" si="6"/>
        <v>-8.5832828145165543</v>
      </c>
      <c r="BA77" s="23">
        <f t="shared" si="6"/>
        <v>-8.7881576144644367</v>
      </c>
      <c r="BB77" s="255">
        <f t="shared" si="6"/>
        <v>-8.9979225810957129</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-2.1479421384803596</v>
      </c>
      <c r="F82" s="21">
        <f t="shared" si="8"/>
        <v>-0.58748212060448624</v>
      </c>
      <c r="G82" s="21">
        <f t="shared" si="8"/>
        <v>-1.4496190778874189</v>
      </c>
      <c r="H82" s="21">
        <f t="shared" si="8"/>
        <v>-1.8546216399363633</v>
      </c>
      <c r="I82" s="21">
        <f t="shared" si="8"/>
        <v>-1.2289872447023753</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-4.2257734059717453</v>
      </c>
      <c r="F83" s="21">
        <f t="shared" si="9"/>
        <v>-1.1557882669459181</v>
      </c>
      <c r="G83" s="21">
        <f t="shared" si="9"/>
        <v>-2.8519212125796991</v>
      </c>
      <c r="H83" s="21">
        <f t="shared" si="9"/>
        <v>-3.6487066684801448</v>
      </c>
      <c r="I83" s="21">
        <f t="shared" si="9"/>
        <v>-2.4178591787468093</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-0.17899517820669664</v>
      </c>
      <c r="G84" s="21">
        <f>IF($E$82&lt;0,(IF(2050-F$80&lt;=0,0,(2/(2050-F$80+1))*(1-(SUM($E84:F84)/$E$82))*$E$82*'Fixed Data'!D$52)),0)</f>
        <v>-0.17121277915423155</v>
      </c>
      <c r="H84" s="21">
        <f>IF($E$82&lt;0,(IF(2050-G$80&lt;=0,0,(2/(2050-G$80+1))*(1-(SUM($E84:G84)/$E$82))*$E$82*'Fixed Data'!E$52)),0)</f>
        <v>-0.16343038010176647</v>
      </c>
      <c r="I84" s="21">
        <f>IF($E$82&lt;0,(IF(2050-H$80&lt;=0,0,(2/(2050-H$80+1))*(1-(SUM($E84:H84)/$E$82))*$E$82*'Fixed Data'!F$52)),0)</f>
        <v>-0.15564798104930144</v>
      </c>
      <c r="J84" s="21">
        <f>IF($E$82&lt;0,(IF(2050-I$80&lt;=0,0,(2/(2050-I$80+1))*(1-(SUM($E84:I84)/$E$82))*$E$82*'Fixed Data'!G$52)),0)</f>
        <v>-0.14786558199683636</v>
      </c>
      <c r="K84" s="21">
        <f>IF($E$82&lt;0,(IF(2050-J$80&lt;=0,0,(2/(2050-J$80+1))*(1-(SUM($E84:J84)/$E$82))*$E$82*'Fixed Data'!H$52)),0)</f>
        <v>-0.14008318294437128</v>
      </c>
      <c r="L84" s="21">
        <f>IF($E$82&lt;0,(IF(2050-K$80&lt;=0,0,(2/(2050-K$80+1))*(1-(SUM($E84:K84)/$E$82))*$E$82*'Fixed Data'!I$52)),0)</f>
        <v>-0.13230078389190619</v>
      </c>
      <c r="M84" s="21">
        <f>IF($E$82&lt;0,(IF(2050-L$80&lt;=0,0,(2/(2050-L$80+1))*(1-(SUM($E84:L84)/$E$82))*$E$82*'Fixed Data'!J$52)),0)</f>
        <v>-0.12451838483944112</v>
      </c>
      <c r="N84" s="21">
        <f>IF($E$82&lt;0,(IF(2050-M$80&lt;=0,0,(2/(2050-M$80+1))*(1-(SUM($E84:M84)/$E$82))*$E$82*'Fixed Data'!K$52)),0)</f>
        <v>-0.11673598578697605</v>
      </c>
      <c r="O84" s="21">
        <f>IF($E$82&lt;0,(IF(2050-N$80&lt;=0,0,(2/(2050-N$80+1))*(1-(SUM($E84:N84)/$E$82))*$E$82*'Fixed Data'!L$52)),0)</f>
        <v>-0.10895358673451097</v>
      </c>
      <c r="P84" s="21">
        <f>IF($E$82&lt;0,(IF(2050-O$80&lt;=0,0,(2/(2050-O$80+1))*(1-(SUM($E84:O84)/$E$82))*$E$82*'Fixed Data'!M$52)),0)</f>
        <v>-0.1011711876820459</v>
      </c>
      <c r="Q84" s="21">
        <f>IF($E$82&lt;0,(IF(2050-P$80&lt;=0,0,(2/(2050-P$80+1))*(1-(SUM($E84:P84)/$E$82))*$E$82*'Fixed Data'!N$52)),0)</f>
        <v>-9.3388788629580832E-2</v>
      </c>
      <c r="R84" s="21">
        <f>IF($E$82&lt;0,(IF(2050-Q$80&lt;=0,0,(2/(2050-Q$80+1))*(1-(SUM($E84:Q84)/$E$82))*$E$82*'Fixed Data'!O$52)),0)</f>
        <v>-8.5606389577115805E-2</v>
      </c>
      <c r="S84" s="21">
        <f>IF($E$82&lt;0,(IF(2050-R$80&lt;=0,0,(2/(2050-R$80+1))*(1-(SUM($E84:R84)/$E$82))*$E$82*'Fixed Data'!P$52)),0)</f>
        <v>-7.7823990524650721E-2</v>
      </c>
      <c r="T84" s="21">
        <f>IF($E$82&lt;0,(IF(2050-S$80&lt;=0,0,(2/(2050-S$80+1))*(1-(SUM($E84:S84)/$E$82))*$E$82*'Fixed Data'!Q$52)),0)</f>
        <v>-7.0041591472185666E-2</v>
      </c>
      <c r="U84" s="21">
        <f>IF($E$82&lt;0,(IF(2050-T$80&lt;=0,0,(2/(2050-T$80+1))*(1-(SUM($E84:T84)/$E$82))*$E$82*'Fixed Data'!R$52)),0)</f>
        <v>-6.2259192419720576E-2</v>
      </c>
      <c r="V84" s="21">
        <f>IF($E$82&lt;0,(IF(2050-U$80&lt;=0,0,(2/(2050-U$80+1))*(1-(SUM($E84:U84)/$E$82))*$E$82*'Fixed Data'!S$52)),0)</f>
        <v>-5.4476793367255444E-2</v>
      </c>
      <c r="W84" s="21">
        <f>IF($E$82&lt;0,(IF(2050-V$80&lt;=0,0,(2/(2050-V$80+1))*(1-(SUM($E84:V84)/$E$82))*$E$82*'Fixed Data'!T$52)),0)</f>
        <v>-4.6694394314790423E-2</v>
      </c>
      <c r="X84" s="21">
        <f>IF($E$82&lt;0,(IF(2050-W$80&lt;=0,0,(2/(2050-W$80+1))*(1-(SUM($E84:W84)/$E$82))*$E$82*'Fixed Data'!U$52)),0)</f>
        <v>-3.8911995262325291E-2</v>
      </c>
      <c r="Y84" s="21">
        <f>IF($E$82&lt;0,(IF(2050-X$80&lt;=0,0,(2/(2050-X$80+1))*(1-(SUM($E84:X84)/$E$82))*$E$82*'Fixed Data'!V$52)),0)</f>
        <v>-3.1129596209860329E-2</v>
      </c>
      <c r="Z84" s="21">
        <f>IF($E$82&lt;0,(IF(2050-Y$80&lt;=0,0,(2/(2050-Y$80+1))*(1-(SUM($E84:Y84)/$E$82))*$E$82*'Fixed Data'!W$52)),0)</f>
        <v>-2.3347197157395316E-2</v>
      </c>
      <c r="AA84" s="21">
        <f>IF($E$82&lt;0,(IF(2050-Z$80&lt;=0,0,(2/(2050-Z$80+1))*(1-(SUM($E84:Z84)/$E$82))*$E$82*'Fixed Data'!X$52)),0)</f>
        <v>-1.5564798104930052E-2</v>
      </c>
      <c r="AB84" s="21">
        <f>IF($E$82&lt;0,(IF(2050-AA$80&lt;=0,0,(2/(2050-AA$80+1))*(1-(SUM($E84:AA84)/$E$82))*$E$82*'Fixed Data'!Y$52)),0)</f>
        <v>-7.7823990524651058E-3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-5.1085401791694456E-2</v>
      </c>
      <c r="H85" s="21">
        <f>IF($F$82&lt;0,(IF(2050-G$80&lt;=0,0,(2/(2050-G$80+1))*(1-(SUM($E85:G85)/$F$82))*$F$82*'Fixed Data'!E$52)),0)</f>
        <v>-4.8763338073890168E-2</v>
      </c>
      <c r="I85" s="21">
        <f>IF($F$82&lt;0,(IF(2050-H$80&lt;=0,0,(2/(2050-H$80+1))*(1-(SUM($E85:H85)/$F$82))*$F$82*'Fixed Data'!F$52)),0)</f>
        <v>-4.644127435608586E-2</v>
      </c>
      <c r="J85" s="21">
        <f>IF($F$82&lt;0,(IF(2050-I$80&lt;=0,0,(2/(2050-I$80+1))*(1-(SUM($E85:I85)/$F$82))*$F$82*'Fixed Data'!G$52)),0)</f>
        <v>-4.4119210638281579E-2</v>
      </c>
      <c r="K85" s="21">
        <f>IF($F$82&lt;0,(IF(2050-J$80&lt;=0,0,(2/(2050-J$80+1))*(1-(SUM($E85:J85)/$F$82))*$F$82*'Fixed Data'!H$52)),0)</f>
        <v>-4.1797146920477278E-2</v>
      </c>
      <c r="L85" s="21">
        <f>IF($F$82&lt;0,(IF(2050-K$80&lt;=0,0,(2/(2050-K$80+1))*(1-(SUM($E85:K85)/$F$82))*$F$82*'Fixed Data'!I$52)),0)</f>
        <v>-3.9475083202672991E-2</v>
      </c>
      <c r="M85" s="21">
        <f>IF($F$82&lt;0,(IF(2050-L$80&lt;=0,0,(2/(2050-L$80+1))*(1-(SUM($E85:L85)/$F$82))*$F$82*'Fixed Data'!J$52)),0)</f>
        <v>-3.7153019484868689E-2</v>
      </c>
      <c r="N85" s="21">
        <f>IF($F$82&lt;0,(IF(2050-M$80&lt;=0,0,(2/(2050-M$80+1))*(1-(SUM($E85:M85)/$F$82))*$F$82*'Fixed Data'!K$52)),0)</f>
        <v>-3.4830955767064395E-2</v>
      </c>
      <c r="O85" s="21">
        <f>IF($F$82&lt;0,(IF(2050-N$80&lt;=0,0,(2/(2050-N$80+1))*(1-(SUM($E85:N85)/$F$82))*$F$82*'Fixed Data'!L$52)),0)</f>
        <v>-3.2508892049260101E-2</v>
      </c>
      <c r="P85" s="21">
        <f>IF($F$82&lt;0,(IF(2050-O$80&lt;=0,0,(2/(2050-O$80+1))*(1-(SUM($E85:O85)/$F$82))*$F$82*'Fixed Data'!M$52)),0)</f>
        <v>-3.0186828331455806E-2</v>
      </c>
      <c r="Q85" s="21">
        <f>IF($F$82&lt;0,(IF(2050-P$80&lt;=0,0,(2/(2050-P$80+1))*(1-(SUM($E85:P85)/$F$82))*$F$82*'Fixed Data'!N$52)),0)</f>
        <v>-2.7864764613651512E-2</v>
      </c>
      <c r="R85" s="21">
        <f>IF($F$82&lt;0,(IF(2050-Q$80&lt;=0,0,(2/(2050-Q$80+1))*(1-(SUM($E85:Q85)/$F$82))*$F$82*'Fixed Data'!O$52)),0)</f>
        <v>-2.5542700895847217E-2</v>
      </c>
      <c r="S85" s="21">
        <f>IF($F$82&lt;0,(IF(2050-R$80&lt;=0,0,(2/(2050-R$80+1))*(1-(SUM($E85:R85)/$F$82))*$F$82*'Fixed Data'!P$52)),0)</f>
        <v>-2.322063717804293E-2</v>
      </c>
      <c r="T85" s="21">
        <f>IF($F$82&lt;0,(IF(2050-S$80&lt;=0,0,(2/(2050-S$80+1))*(1-(SUM($E85:S85)/$F$82))*$F$82*'Fixed Data'!Q$52)),0)</f>
        <v>-2.0898573460238649E-2</v>
      </c>
      <c r="U85" s="21">
        <f>IF($F$82&lt;0,(IF(2050-T$80&lt;=0,0,(2/(2050-T$80+1))*(1-(SUM($E85:T85)/$F$82))*$F$82*'Fixed Data'!R$52)),0)</f>
        <v>-1.8576509742434355E-2</v>
      </c>
      <c r="V85" s="21">
        <f>IF($F$82&lt;0,(IF(2050-U$80&lt;=0,0,(2/(2050-U$80+1))*(1-(SUM($E85:U85)/$F$82))*$F$82*'Fixed Data'!S$52)),0)</f>
        <v>-1.6254446024630057E-2</v>
      </c>
      <c r="W85" s="21">
        <f>IF($F$82&lt;0,(IF(2050-V$80&lt;=0,0,(2/(2050-V$80+1))*(1-(SUM($E85:V85)/$F$82))*$F$82*'Fixed Data'!T$52)),0)</f>
        <v>-1.3932382306825735E-2</v>
      </c>
      <c r="X85" s="21">
        <f>IF($F$82&lt;0,(IF(2050-W$80&lt;=0,0,(2/(2050-W$80+1))*(1-(SUM($E85:W85)/$F$82))*$F$82*'Fixed Data'!U$52)),0)</f>
        <v>-1.1610318589021465E-2</v>
      </c>
      <c r="Y85" s="21">
        <f>IF($F$82&lt;0,(IF(2050-X$80&lt;=0,0,(2/(2050-X$80+1))*(1-(SUM($E85:X85)/$F$82))*$F$82*'Fixed Data'!V$52)),0)</f>
        <v>-9.2882548712171723E-3</v>
      </c>
      <c r="Z85" s="21">
        <f>IF($F$82&lt;0,(IF(2050-Y$80&lt;=0,0,(2/(2050-Y$80+1))*(1-(SUM($E85:Y85)/$F$82))*$F$82*'Fixed Data'!W$52)),0)</f>
        <v>-6.9661911534128398E-3</v>
      </c>
      <c r="AA85" s="21">
        <f>IF($F$82&lt;0,(IF(2050-Z$80&lt;=0,0,(2/(2050-Z$80+1))*(1-(SUM($E85:Z85)/$F$82))*$F$82*'Fixed Data'!X$52)),0)</f>
        <v>-4.6441274356086026E-3</v>
      </c>
      <c r="AB85" s="21">
        <f>IF($F$82&lt;0,(IF(2050-AA$80&lt;=0,0,(2/(2050-AA$80+1))*(1-(SUM($E85:AA85)/$F$82))*$F$82*'Fixed Data'!Y$52)),0)</f>
        <v>-2.3220637178042801E-3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-0.13178355253521989</v>
      </c>
      <c r="I86" s="21">
        <f>IF($G$82&lt;0,(IF(2050-H$80&lt;=0,0,(2/(2050-H$80+1))*(1-(SUM($E86:H86)/$G$82))*$G$82*'Fixed Data'!F$52)),0)</f>
        <v>-0.12550814527163801</v>
      </c>
      <c r="J86" s="21">
        <f>IF($G$82&lt;0,(IF(2050-I$80&lt;=0,0,(2/(2050-I$80+1))*(1-(SUM($E86:I86)/$G$82))*$G$82*'Fixed Data'!G$52)),0)</f>
        <v>-0.11923273800805612</v>
      </c>
      <c r="K86" s="21">
        <f>IF($G$82&lt;0,(IF(2050-J$80&lt;=0,0,(2/(2050-J$80+1))*(1-(SUM($E86:J86)/$G$82))*$G$82*'Fixed Data'!H$52)),0)</f>
        <v>-0.1129573307444742</v>
      </c>
      <c r="L86" s="21">
        <f>IF($G$82&lt;0,(IF(2050-K$80&lt;=0,0,(2/(2050-K$80+1))*(1-(SUM($E86:K86)/$G$82))*$G$82*'Fixed Data'!I$52)),0)</f>
        <v>-0.1066819234808923</v>
      </c>
      <c r="M86" s="21">
        <f>IF($G$82&lt;0,(IF(2050-L$80&lt;=0,0,(2/(2050-L$80+1))*(1-(SUM($E86:L86)/$G$82))*$G$82*'Fixed Data'!J$52)),0)</f>
        <v>-0.10040651621731038</v>
      </c>
      <c r="N86" s="21">
        <f>IF($G$82&lt;0,(IF(2050-M$80&lt;=0,0,(2/(2050-M$80+1))*(1-(SUM($E86:M86)/$G$82))*$G$82*'Fixed Data'!K$52)),0)</f>
        <v>-9.413110895372849E-2</v>
      </c>
      <c r="O86" s="21">
        <f>IF($G$82&lt;0,(IF(2050-N$80&lt;=0,0,(2/(2050-N$80+1))*(1-(SUM($E86:N86)/$G$82))*$G$82*'Fixed Data'!L$52)),0)</f>
        <v>-8.7855701690146601E-2</v>
      </c>
      <c r="P86" s="21">
        <f>IF($G$82&lt;0,(IF(2050-O$80&lt;=0,0,(2/(2050-O$80+1))*(1-(SUM($E86:O86)/$G$82))*$G$82*'Fixed Data'!M$52)),0)</f>
        <v>-8.1580294426564712E-2</v>
      </c>
      <c r="Q86" s="21">
        <f>IF($G$82&lt;0,(IF(2050-P$80&lt;=0,0,(2/(2050-P$80+1))*(1-(SUM($E86:P86)/$G$82))*$G$82*'Fixed Data'!N$52)),0)</f>
        <v>-7.5304887162982823E-2</v>
      </c>
      <c r="R86" s="21">
        <f>IF($G$82&lt;0,(IF(2050-Q$80&lt;=0,0,(2/(2050-Q$80+1))*(1-(SUM($E86:Q86)/$G$82))*$G$82*'Fixed Data'!O$52)),0)</f>
        <v>-6.902947989940092E-2</v>
      </c>
      <c r="S86" s="21">
        <f>IF($G$82&lt;0,(IF(2050-R$80&lt;=0,0,(2/(2050-R$80+1))*(1-(SUM($E86:R86)/$G$82))*$G$82*'Fixed Data'!P$52)),0)</f>
        <v>-6.2754072635819044E-2</v>
      </c>
      <c r="T86" s="21">
        <f>IF($G$82&lt;0,(IF(2050-S$80&lt;=0,0,(2/(2050-S$80+1))*(1-(SUM($E86:S86)/$G$82))*$G$82*'Fixed Data'!Q$52)),0)</f>
        <v>-5.647866537223712E-2</v>
      </c>
      <c r="U86" s="21">
        <f>IF($G$82&lt;0,(IF(2050-T$80&lt;=0,0,(2/(2050-T$80+1))*(1-(SUM($E86:T86)/$G$82))*$G$82*'Fixed Data'!R$52)),0)</f>
        <v>-5.020325810865521E-2</v>
      </c>
      <c r="V86" s="21">
        <f>IF($G$82&lt;0,(IF(2050-U$80&lt;=0,0,(2/(2050-U$80+1))*(1-(SUM($E86:U86)/$G$82))*$G$82*'Fixed Data'!S$52)),0)</f>
        <v>-4.3927850845073342E-2</v>
      </c>
      <c r="W86" s="21">
        <f>IF($G$82&lt;0,(IF(2050-V$80&lt;=0,0,(2/(2050-V$80+1))*(1-(SUM($E86:V86)/$G$82))*$G$82*'Fixed Data'!T$52)),0)</f>
        <v>-3.7652443581491411E-2</v>
      </c>
      <c r="X86" s="21">
        <f>IF($G$82&lt;0,(IF(2050-W$80&lt;=0,0,(2/(2050-W$80+1))*(1-(SUM($E86:W86)/$G$82))*$G$82*'Fixed Data'!U$52)),0)</f>
        <v>-3.1377036317909564E-2</v>
      </c>
      <c r="Y86" s="21">
        <f>IF($G$82&lt;0,(IF(2050-X$80&lt;=0,0,(2/(2050-X$80+1))*(1-(SUM($E86:X86)/$G$82))*$G$82*'Fixed Data'!V$52)),0)</f>
        <v>-2.510162905432765E-2</v>
      </c>
      <c r="Z86" s="21">
        <f>IF($G$82&lt;0,(IF(2050-Y$80&lt;=0,0,(2/(2050-Y$80+1))*(1-(SUM($E86:Y86)/$G$82))*$G$82*'Fixed Data'!W$52)),0)</f>
        <v>-1.8826221790745789E-2</v>
      </c>
      <c r="AA86" s="21">
        <f>IF($G$82&lt;0,(IF(2050-Z$80&lt;=0,0,(2/(2050-Z$80+1))*(1-(SUM($E86:Z86)/$G$82))*$G$82*'Fixed Data'!X$52)),0)</f>
        <v>-1.2550814527163803E-2</v>
      </c>
      <c r="AB86" s="21">
        <f>IF($G$82&lt;0,(IF(2050-AA$80&lt;=0,0,(2/(2050-AA$80+1))*(1-(SUM($E86:AA86)/$G$82))*$G$82*'Fixed Data'!Y$52)),0)</f>
        <v>-6.2754072635820097E-3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-0.17663063237489174</v>
      </c>
      <c r="J87" s="21">
        <f>IF($H$82&lt;0,(IF(2050-I$80&lt;=0,0,(2/(2050-I$80+1))*(1-(SUM($E87:I87)/$H$82))*$H$82*'Fixed Data'!G$52)),0)</f>
        <v>-0.16779910075614718</v>
      </c>
      <c r="K87" s="21">
        <f>IF($H$82&lt;0,(IF(2050-J$80&lt;=0,0,(2/(2050-J$80+1))*(1-(SUM($E87:J87)/$H$82))*$H$82*'Fixed Data'!H$52)),0)</f>
        <v>-0.15896756913740256</v>
      </c>
      <c r="L87" s="21">
        <f>IF($H$82&lt;0,(IF(2050-K$80&lt;=0,0,(2/(2050-K$80+1))*(1-(SUM($E87:K87)/$H$82))*$H$82*'Fixed Data'!I$52)),0)</f>
        <v>-0.15013603751865798</v>
      </c>
      <c r="M87" s="21">
        <f>IF($H$82&lt;0,(IF(2050-L$80&lt;=0,0,(2/(2050-L$80+1))*(1-(SUM($E87:L87)/$H$82))*$H$82*'Fixed Data'!J$52)),0)</f>
        <v>-0.14130450589991339</v>
      </c>
      <c r="N87" s="21">
        <f>IF($H$82&lt;0,(IF(2050-M$80&lt;=0,0,(2/(2050-M$80+1))*(1-(SUM($E87:M87)/$H$82))*$H$82*'Fixed Data'!K$52)),0)</f>
        <v>-0.1324729742811688</v>
      </c>
      <c r="O87" s="21">
        <f>IF($H$82&lt;0,(IF(2050-N$80&lt;=0,0,(2/(2050-N$80+1))*(1-(SUM($E87:N87)/$H$82))*$H$82*'Fixed Data'!L$52)),0)</f>
        <v>-0.12364144266242422</v>
      </c>
      <c r="P87" s="21">
        <f>IF($H$82&lt;0,(IF(2050-O$80&lt;=0,0,(2/(2050-O$80+1))*(1-(SUM($E87:O87)/$H$82))*$H$82*'Fixed Data'!M$52)),0)</f>
        <v>-0.11480991104367964</v>
      </c>
      <c r="Q87" s="21">
        <f>IF($H$82&lt;0,(IF(2050-P$80&lt;=0,0,(2/(2050-P$80+1))*(1-(SUM($E87:P87)/$H$82))*$H$82*'Fixed Data'!N$52)),0)</f>
        <v>-0.10597837942493508</v>
      </c>
      <c r="R87" s="21">
        <f>IF($H$82&lt;0,(IF(2050-Q$80&lt;=0,0,(2/(2050-Q$80+1))*(1-(SUM($E87:Q87)/$H$82))*$H$82*'Fixed Data'!O$52)),0)</f>
        <v>-9.7146847806190442E-2</v>
      </c>
      <c r="S87" s="21">
        <f>IF($H$82&lt;0,(IF(2050-R$80&lt;=0,0,(2/(2050-R$80+1))*(1-(SUM($E87:R87)/$H$82))*$H$82*'Fixed Data'!P$52)),0)</f>
        <v>-8.8315316187445855E-2</v>
      </c>
      <c r="T87" s="21">
        <f>IF($H$82&lt;0,(IF(2050-S$80&lt;=0,0,(2/(2050-S$80+1))*(1-(SUM($E87:S87)/$H$82))*$H$82*'Fixed Data'!Q$52)),0)</f>
        <v>-7.9483784568701255E-2</v>
      </c>
      <c r="U87" s="21">
        <f>IF($H$82&lt;0,(IF(2050-T$80&lt;=0,0,(2/(2050-T$80+1))*(1-(SUM($E87:T87)/$H$82))*$H$82*'Fixed Data'!R$52)),0)</f>
        <v>-7.0652252949956668E-2</v>
      </c>
      <c r="V87" s="21">
        <f>IF($H$82&lt;0,(IF(2050-U$80&lt;=0,0,(2/(2050-U$80+1))*(1-(SUM($E87:U87)/$H$82))*$H$82*'Fixed Data'!S$52)),0)</f>
        <v>-6.1820721331212095E-2</v>
      </c>
      <c r="W87" s="21">
        <f>IF($H$82&lt;0,(IF(2050-V$80&lt;=0,0,(2/(2050-V$80+1))*(1-(SUM($E87:V87)/$H$82))*$H$82*'Fixed Data'!T$52)),0)</f>
        <v>-5.2989189712467508E-2</v>
      </c>
      <c r="X87" s="21">
        <f>IF($H$82&lt;0,(IF(2050-W$80&lt;=0,0,(2/(2050-W$80+1))*(1-(SUM($E87:W87)/$H$82))*$H$82*'Fixed Data'!U$52)),0)</f>
        <v>-4.4157658093722914E-2</v>
      </c>
      <c r="Y87" s="21">
        <f>IF($H$82&lt;0,(IF(2050-X$80&lt;=0,0,(2/(2050-X$80+1))*(1-(SUM($E87:X87)/$H$82))*$H$82*'Fixed Data'!V$52)),0)</f>
        <v>-3.5326126474978389E-2</v>
      </c>
      <c r="Z87" s="21">
        <f>IF($H$82&lt;0,(IF(2050-Y$80&lt;=0,0,(2/(2050-Y$80+1))*(1-(SUM($E87:Y87)/$H$82))*$H$82*'Fixed Data'!W$52)),0)</f>
        <v>-2.6494594856233771E-2</v>
      </c>
      <c r="AA87" s="21">
        <f>IF($H$82&lt;0,(IF(2050-Z$80&lt;=0,0,(2/(2050-Z$80+1))*(1-(SUM($E87:Z87)/$H$82))*$H$82*'Fixed Data'!X$52)),0)</f>
        <v>-1.7663063237489111E-2</v>
      </c>
      <c r="AB87" s="21">
        <f>IF($H$82&lt;0,(IF(2050-AA$80&lt;=0,0,(2/(2050-AA$80+1))*(1-(SUM($E87:AA87)/$H$82))*$H$82*'Fixed Data'!Y$52)),0)</f>
        <v>-8.8315316187445557E-3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-0.12289872447023753</v>
      </c>
      <c r="K88" s="21">
        <f>IF($I$82&lt;0,(IF(2050-J$80&lt;=0,0,(2/(2050-J$80+1))*(1-(SUM($E88:J88)/$I$82))*$I$82*'Fixed Data'!H$52)),0)</f>
        <v>-0.11643037055075135</v>
      </c>
      <c r="L88" s="21">
        <f>IF($I$82&lt;0,(IF(2050-K$80&lt;=0,0,(2/(2050-K$80+1))*(1-(SUM($E88:K88)/$I$82))*$I$82*'Fixed Data'!I$52)),0)</f>
        <v>-0.10996201663126516</v>
      </c>
      <c r="M88" s="21">
        <f>IF($I$82&lt;0,(IF(2050-L$80&lt;=0,0,(2/(2050-L$80+1))*(1-(SUM($E88:L88)/$I$82))*$I$82*'Fixed Data'!J$52)),0)</f>
        <v>-0.10349366271177897</v>
      </c>
      <c r="N88" s="21">
        <f>IF($I$82&lt;0,(IF(2050-M$80&lt;=0,0,(2/(2050-M$80+1))*(1-(SUM($E88:M88)/$I$82))*$I$82*'Fixed Data'!K$52)),0)</f>
        <v>-9.7025308792292778E-2</v>
      </c>
      <c r="O88" s="21">
        <f>IF($I$82&lt;0,(IF(2050-N$80&lt;=0,0,(2/(2050-N$80+1))*(1-(SUM($E88:N88)/$I$82))*$I$82*'Fixed Data'!L$52)),0)</f>
        <v>-9.0556954872806614E-2</v>
      </c>
      <c r="P88" s="21">
        <f>IF($I$82&lt;0,(IF(2050-O$80&lt;=0,0,(2/(2050-O$80+1))*(1-(SUM($E88:O88)/$I$82))*$I$82*'Fixed Data'!M$52)),0)</f>
        <v>-8.4088600953320422E-2</v>
      </c>
      <c r="Q88" s="21">
        <f>IF($I$82&lt;0,(IF(2050-P$80&lt;=0,0,(2/(2050-P$80+1))*(1-(SUM($E88:P88)/$I$82))*$I$82*'Fixed Data'!N$52)),0)</f>
        <v>-7.7620247033834244E-2</v>
      </c>
      <c r="R88" s="21">
        <f>IF($I$82&lt;0,(IF(2050-Q$80&lt;=0,0,(2/(2050-Q$80+1))*(1-(SUM($E88:Q88)/$I$82))*$I$82*'Fixed Data'!O$52)),0)</f>
        <v>-7.1151893114348067E-2</v>
      </c>
      <c r="S88" s="21">
        <f>IF($I$82&lt;0,(IF(2050-R$80&lt;=0,0,(2/(2050-R$80+1))*(1-(SUM($E88:R88)/$I$82))*$I$82*'Fixed Data'!P$52)),0)</f>
        <v>-6.4683539194861889E-2</v>
      </c>
      <c r="T88" s="21">
        <f>IF($I$82&lt;0,(IF(2050-S$80&lt;=0,0,(2/(2050-S$80+1))*(1-(SUM($E88:S88)/$I$82))*$I$82*'Fixed Data'!Q$52)),0)</f>
        <v>-5.821518527537569E-2</v>
      </c>
      <c r="U88" s="21">
        <f>IF($I$82&lt;0,(IF(2050-T$80&lt;=0,0,(2/(2050-T$80+1))*(1-(SUM($E88:T88)/$I$82))*$I$82*'Fixed Data'!R$52)),0)</f>
        <v>-5.1746831355889492E-2</v>
      </c>
      <c r="V88" s="21">
        <f>IF($I$82&lt;0,(IF(2050-U$80&lt;=0,0,(2/(2050-U$80+1))*(1-(SUM($E88:U88)/$I$82))*$I$82*'Fixed Data'!S$52)),0)</f>
        <v>-4.5278477436403272E-2</v>
      </c>
      <c r="W88" s="21">
        <f>IF($I$82&lt;0,(IF(2050-V$80&lt;=0,0,(2/(2050-V$80+1))*(1-(SUM($E88:V88)/$I$82))*$I$82*'Fixed Data'!T$52)),0)</f>
        <v>-3.8810123516917115E-2</v>
      </c>
      <c r="X88" s="21">
        <f>IF($I$82&lt;0,(IF(2050-W$80&lt;=0,0,(2/(2050-W$80+1))*(1-(SUM($E88:W88)/$I$82))*$I$82*'Fixed Data'!U$52)),0)</f>
        <v>-3.2341769597430937E-2</v>
      </c>
      <c r="Y88" s="21">
        <f>IF($I$82&lt;0,(IF(2050-X$80&lt;=0,0,(2/(2050-X$80+1))*(1-(SUM($E88:X88)/$I$82))*$I$82*'Fixed Data'!V$52)),0)</f>
        <v>-2.5873415677944774E-2</v>
      </c>
      <c r="Z88" s="21">
        <f>IF($I$82&lt;0,(IF(2050-Y$80&lt;=0,0,(2/(2050-Y$80+1))*(1-(SUM($E88:Y88)/$I$82))*$I$82*'Fixed Data'!W$52)),0)</f>
        <v>-1.9405061758458551E-2</v>
      </c>
      <c r="AA88" s="21">
        <f>IF($I$82&lt;0,(IF(2050-Z$80&lt;=0,0,(2/(2050-Z$80+1))*(1-(SUM($E88:Z88)/$I$82))*$I$82*'Fixed Data'!X$52)),0)</f>
        <v>-1.2936707838972411E-2</v>
      </c>
      <c r="AB88" s="21">
        <f>IF($I$82&lt;0,(IF(2050-AA$80&lt;=0,0,(2/(2050-AA$80+1))*(1-(SUM($E88:AA88)/$I$82))*$I$82*'Fixed Data'!Y$52)),0)</f>
        <v>-6.4683539194863426E-3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-0.17899517820669664</v>
      </c>
      <c r="G128" s="21">
        <f t="shared" si="10"/>
        <v>-0.22229818094592602</v>
      </c>
      <c r="H128" s="21">
        <f t="shared" si="10"/>
        <v>-0.34397727071087653</v>
      </c>
      <c r="I128" s="21">
        <f t="shared" si="10"/>
        <v>-0.5042280330519171</v>
      </c>
      <c r="J128" s="21">
        <f t="shared" si="10"/>
        <v>-0.60191535586955869</v>
      </c>
      <c r="K128" s="21">
        <f t="shared" si="10"/>
        <v>-0.57023560029747666</v>
      </c>
      <c r="L128" s="21">
        <f t="shared" si="10"/>
        <v>-0.53855584472539464</v>
      </c>
      <c r="M128" s="21">
        <f t="shared" si="10"/>
        <v>-0.50687608915331261</v>
      </c>
      <c r="N128" s="21">
        <f t="shared" si="10"/>
        <v>-0.47519633358123048</v>
      </c>
      <c r="O128" s="21">
        <f t="shared" si="10"/>
        <v>-0.44351657800914851</v>
      </c>
      <c r="P128" s="21">
        <f t="shared" si="10"/>
        <v>-0.41183682243706654</v>
      </c>
      <c r="Q128" s="21">
        <f t="shared" si="10"/>
        <v>-0.38015706686498452</v>
      </c>
      <c r="R128" s="21">
        <f t="shared" si="10"/>
        <v>-0.34847731129290244</v>
      </c>
      <c r="S128" s="21">
        <f t="shared" si="10"/>
        <v>-0.31679755572082047</v>
      </c>
      <c r="T128" s="21">
        <f t="shared" si="10"/>
        <v>-0.28511780014873839</v>
      </c>
      <c r="U128" s="21">
        <f t="shared" si="10"/>
        <v>-0.25343804457665631</v>
      </c>
      <c r="V128" s="21">
        <f t="shared" si="10"/>
        <v>-0.22175828900457423</v>
      </c>
      <c r="W128" s="21">
        <f t="shared" si="10"/>
        <v>-0.19007853343249217</v>
      </c>
      <c r="X128" s="21">
        <f t="shared" si="10"/>
        <v>-0.15839877786041015</v>
      </c>
      <c r="Y128" s="21">
        <f t="shared" si="10"/>
        <v>-0.12671902228832832</v>
      </c>
      <c r="Z128" s="21">
        <f t="shared" si="10"/>
        <v>-9.5039266716246268E-2</v>
      </c>
      <c r="AA128" s="21">
        <f t="shared" si="10"/>
        <v>-6.335951114416398E-2</v>
      </c>
      <c r="AB128" s="21">
        <f t="shared" si="10"/>
        <v>-3.1679755572082295E-2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-2.1479421384803596</v>
      </c>
      <c r="G129" s="21">
        <f t="shared" ref="G129:AW129" si="11">F131</f>
        <v>-2.5564290808781491</v>
      </c>
      <c r="H129" s="21">
        <f t="shared" si="11"/>
        <v>-3.783749977819642</v>
      </c>
      <c r="I129" s="21">
        <f t="shared" si="11"/>
        <v>-5.2943943470451291</v>
      </c>
      <c r="J129" s="21">
        <f t="shared" si="11"/>
        <v>-6.0191535586955869</v>
      </c>
      <c r="K129" s="21">
        <f t="shared" si="11"/>
        <v>-5.4172382028260282</v>
      </c>
      <c r="L129" s="21">
        <f t="shared" si="11"/>
        <v>-4.8470026025285513</v>
      </c>
      <c r="M129" s="21">
        <f t="shared" si="11"/>
        <v>-4.3084467578031571</v>
      </c>
      <c r="N129" s="21">
        <f t="shared" si="11"/>
        <v>-3.8015706686498447</v>
      </c>
      <c r="O129" s="21">
        <f t="shared" si="11"/>
        <v>-3.3263743350686141</v>
      </c>
      <c r="P129" s="21">
        <f t="shared" si="11"/>
        <v>-2.8828577570594658</v>
      </c>
      <c r="Q129" s="21">
        <f t="shared" si="11"/>
        <v>-2.4710209346223992</v>
      </c>
      <c r="R129" s="21">
        <f t="shared" si="11"/>
        <v>-2.090863867757415</v>
      </c>
      <c r="S129" s="21">
        <f t="shared" si="11"/>
        <v>-1.7423865564645125</v>
      </c>
      <c r="T129" s="21">
        <f t="shared" si="11"/>
        <v>-1.425589000743692</v>
      </c>
      <c r="U129" s="21">
        <f t="shared" si="11"/>
        <v>-1.1404712005949535</v>
      </c>
      <c r="V129" s="21">
        <f t="shared" si="11"/>
        <v>-0.88703315601829724</v>
      </c>
      <c r="W129" s="21">
        <f t="shared" si="11"/>
        <v>-0.66527486701372296</v>
      </c>
      <c r="X129" s="21">
        <f t="shared" si="11"/>
        <v>-0.47519633358123081</v>
      </c>
      <c r="Y129" s="21">
        <f t="shared" si="11"/>
        <v>-0.31679755572082069</v>
      </c>
      <c r="Z129" s="21">
        <f t="shared" si="11"/>
        <v>-0.19007853343249237</v>
      </c>
      <c r="AA129" s="21">
        <f t="shared" si="11"/>
        <v>-9.5039266716246101E-2</v>
      </c>
      <c r="AB129" s="21">
        <f t="shared" si="11"/>
        <v>-3.1679755572082122E-2</v>
      </c>
      <c r="AC129" s="21">
        <f t="shared" si="11"/>
        <v>1.7347234759768071E-16</v>
      </c>
      <c r="AD129" s="21">
        <f t="shared" si="11"/>
        <v>1.7347234759768071E-16</v>
      </c>
      <c r="AE129" s="21">
        <f t="shared" si="11"/>
        <v>1.7347234759768071E-16</v>
      </c>
      <c r="AF129" s="21">
        <f t="shared" si="11"/>
        <v>1.7347234759768071E-16</v>
      </c>
      <c r="AG129" s="21">
        <f t="shared" si="11"/>
        <v>1.7347234759768071E-16</v>
      </c>
      <c r="AH129" s="21">
        <f t="shared" si="11"/>
        <v>1.7347234759768071E-16</v>
      </c>
      <c r="AI129" s="21">
        <f t="shared" si="11"/>
        <v>1.7347234759768071E-16</v>
      </c>
      <c r="AJ129" s="21">
        <f t="shared" si="11"/>
        <v>1.7347234759768071E-16</v>
      </c>
      <c r="AK129" s="21">
        <f t="shared" si="11"/>
        <v>1.7347234759768071E-16</v>
      </c>
      <c r="AL129" s="21">
        <f t="shared" si="11"/>
        <v>1.7347234759768071E-16</v>
      </c>
      <c r="AM129" s="21">
        <f t="shared" si="11"/>
        <v>1.7347234759768071E-16</v>
      </c>
      <c r="AN129" s="21">
        <f t="shared" si="11"/>
        <v>1.7347234759768071E-16</v>
      </c>
      <c r="AO129" s="21">
        <f t="shared" si="11"/>
        <v>1.7347234759768071E-16</v>
      </c>
      <c r="AP129" s="21">
        <f t="shared" si="11"/>
        <v>1.7347234759768071E-16</v>
      </c>
      <c r="AQ129" s="21">
        <f t="shared" si="11"/>
        <v>1.7347234759768071E-16</v>
      </c>
      <c r="AR129" s="21">
        <f t="shared" si="11"/>
        <v>1.7347234759768071E-16</v>
      </c>
      <c r="AS129" s="21">
        <f t="shared" si="11"/>
        <v>1.7347234759768071E-16</v>
      </c>
      <c r="AT129" s="21">
        <f t="shared" si="11"/>
        <v>1.7347234759768071E-16</v>
      </c>
      <c r="AU129" s="21">
        <f t="shared" si="11"/>
        <v>1.7347234759768071E-16</v>
      </c>
      <c r="AV129" s="21">
        <f t="shared" si="11"/>
        <v>1.7347234759768071E-16</v>
      </c>
      <c r="AW129" s="21">
        <f t="shared" si="11"/>
        <v>1.7347234759768071E-16</v>
      </c>
      <c r="AX129" s="21">
        <f>AW131</f>
        <v>1.7347234759768071E-16</v>
      </c>
      <c r="AY129" s="21">
        <f>AX131</f>
        <v>1.7347234759768071E-16</v>
      </c>
      <c r="AZ129" s="21">
        <f>AY131</f>
        <v>1.7347234759768071E-16</v>
      </c>
      <c r="BA129" s="21">
        <f>AZ131</f>
        <v>1.7347234759768071E-16</v>
      </c>
      <c r="BB129" s="21">
        <f>BA131</f>
        <v>1.7347234759768071E-16</v>
      </c>
    </row>
    <row r="130" spans="1:54" ht="15" customHeight="1" outlineLevel="2">
      <c r="A130" s="8"/>
      <c r="B130" t="s">
        <v>448</v>
      </c>
      <c r="C130" t="s">
        <v>449</v>
      </c>
      <c r="D130" t="s">
        <v>380</v>
      </c>
      <c r="E130" s="21">
        <f>E131*(1/(1+'Fixed Data'!$B$10))</f>
        <v>-2.066918916936451</v>
      </c>
      <c r="F130" s="21">
        <f>F131*(1/(1+'Fixed Data'!$B$10))</f>
        <v>-2.4599971909912908</v>
      </c>
      <c r="G130" s="21">
        <f>G131*(1/(1+'Fixed Data'!$B$10))</f>
        <v>-3.6410219186101256</v>
      </c>
      <c r="H130" s="21">
        <f>H131*(1/(1+'Fixed Data'!$B$10))</f>
        <v>-5.0946827819910796</v>
      </c>
      <c r="I130" s="21">
        <f>I131*(1/(1+'Fixed Data'!$B$10))</f>
        <v>-5.7921031165277022</v>
      </c>
      <c r="J130" s="21">
        <f>J131*(1/(1+'Fixed Data'!$B$10))</f>
        <v>-5.2128928048749312</v>
      </c>
      <c r="K130" s="21">
        <f>K131*(1/(1+'Fixed Data'!$B$10))</f>
        <v>-4.6641672464670441</v>
      </c>
      <c r="L130" s="21">
        <f>L131*(1/(1+'Fixed Data'!$B$10))</f>
        <v>-4.1459264413040398</v>
      </c>
      <c r="M130" s="21">
        <f>M131*(1/(1+'Fixed Data'!$B$10))</f>
        <v>-3.6581703893859174</v>
      </c>
      <c r="N130" s="21">
        <f>N131*(1/(1+'Fixed Data'!$B$10))</f>
        <v>-3.2008990907126775</v>
      </c>
      <c r="O130" s="21">
        <f>O131*(1/(1+'Fixed Data'!$B$10))</f>
        <v>-2.7741125452843209</v>
      </c>
      <c r="P130" s="21">
        <f>P131*(1/(1+'Fixed Data'!$B$10))</f>
        <v>-2.3778107531008463</v>
      </c>
      <c r="Q130" s="21">
        <f>Q131*(1/(1+'Fixed Data'!$B$10))</f>
        <v>-2.011993714162255</v>
      </c>
      <c r="R130" s="21">
        <f>R131*(1/(1+'Fixed Data'!$B$10))</f>
        <v>-1.6766614284685457</v>
      </c>
      <c r="S130" s="21">
        <f>S131*(1/(1+'Fixed Data'!$B$10))</f>
        <v>-1.3718138960197193</v>
      </c>
      <c r="T130" s="21">
        <f>T131*(1/(1+'Fixed Data'!$B$10))</f>
        <v>-1.0974511168157752</v>
      </c>
      <c r="U130" s="21">
        <f>U131*(1/(1+'Fixed Data'!$B$10))</f>
        <v>-0.85357309085671418</v>
      </c>
      <c r="V130" s="21">
        <f>V131*(1/(1+'Fixed Data'!$B$10))</f>
        <v>-0.64017981814253566</v>
      </c>
      <c r="W130" s="21">
        <f>W131*(1/(1+'Fixed Data'!$B$10))</f>
        <v>-0.45727129867323985</v>
      </c>
      <c r="X130" s="21">
        <f>X131*(1/(1+'Fixed Data'!$B$10))</f>
        <v>-0.30484753244882673</v>
      </c>
      <c r="Y130" s="21">
        <f>Y131*(1/(1+'Fixed Data'!$B$10))</f>
        <v>-0.18290851946929598</v>
      </c>
      <c r="Z130" s="21">
        <f>Z131*(1/(1+'Fixed Data'!$B$10))</f>
        <v>-9.1454259734647922E-2</v>
      </c>
      <c r="AA130" s="21">
        <f>AA131*(1/(1+'Fixed Data'!$B$10))</f>
        <v>-3.0484753244882722E-2</v>
      </c>
      <c r="AB130" s="21">
        <f>AB131*(1/(1+'Fixed Data'!$B$10))</f>
        <v>1.6692874095234867E-16</v>
      </c>
      <c r="AC130" s="21">
        <f>AC131*(1/(1+'Fixed Data'!$B$10))</f>
        <v>1.6692874095234867E-16</v>
      </c>
      <c r="AD130" s="21">
        <f>AD131*(1/(1+'Fixed Data'!$B$10))</f>
        <v>1.6692874095234867E-16</v>
      </c>
      <c r="AE130" s="21">
        <f>AE131*(1/(1+'Fixed Data'!$B$10))</f>
        <v>1.6692874095234867E-16</v>
      </c>
      <c r="AF130" s="21">
        <f>AF131*(1/(1+'Fixed Data'!$B$10))</f>
        <v>1.6692874095234867E-16</v>
      </c>
      <c r="AG130" s="21">
        <f>AG131*(1/(1+'Fixed Data'!$B$10))</f>
        <v>1.6692874095234867E-16</v>
      </c>
      <c r="AH130" s="21">
        <f>AH131*(1/(1+'Fixed Data'!$B$10))</f>
        <v>1.6692874095234867E-16</v>
      </c>
      <c r="AI130" s="21">
        <f>AI131*(1/(1+'Fixed Data'!$B$10))</f>
        <v>1.6692874095234867E-16</v>
      </c>
      <c r="AJ130" s="21">
        <f>AJ131*(1/(1+'Fixed Data'!$B$10))</f>
        <v>1.6692874095234867E-16</v>
      </c>
      <c r="AK130" s="21">
        <f>AK131*(1/(1+'Fixed Data'!$B$10))</f>
        <v>1.6692874095234867E-16</v>
      </c>
      <c r="AL130" s="21">
        <f>AL131*(1/(1+'Fixed Data'!$B$10))</f>
        <v>1.6692874095234867E-16</v>
      </c>
      <c r="AM130" s="21">
        <f>AM131*(1/(1+'Fixed Data'!$B$10))</f>
        <v>1.6692874095234867E-16</v>
      </c>
      <c r="AN130" s="21">
        <f>AN131*(1/(1+'Fixed Data'!$B$10))</f>
        <v>1.6692874095234867E-16</v>
      </c>
      <c r="AO130" s="21">
        <f>AO131*(1/(1+'Fixed Data'!$B$10))</f>
        <v>1.6692874095234867E-16</v>
      </c>
      <c r="AP130" s="21">
        <f>AP131*(1/(1+'Fixed Data'!$B$10))</f>
        <v>1.6692874095234867E-16</v>
      </c>
      <c r="AQ130" s="21">
        <f>AQ131*(1/(1+'Fixed Data'!$B$10))</f>
        <v>1.6692874095234867E-16</v>
      </c>
      <c r="AR130" s="21">
        <f>AR131*(1/(1+'Fixed Data'!$B$10))</f>
        <v>1.6692874095234867E-16</v>
      </c>
      <c r="AS130" s="21">
        <f>AS131*(1/(1+'Fixed Data'!$B$10))</f>
        <v>1.6692874095234867E-16</v>
      </c>
      <c r="AT130" s="21">
        <f>AT131*(1/(1+'Fixed Data'!$B$10))</f>
        <v>1.6692874095234867E-16</v>
      </c>
      <c r="AU130" s="21">
        <f>AU131*(1/(1+'Fixed Data'!$B$10))</f>
        <v>1.6692874095234867E-16</v>
      </c>
      <c r="AV130" s="21">
        <f>AV131*(1/(1+'Fixed Data'!$B$10))</f>
        <v>1.6692874095234867E-16</v>
      </c>
      <c r="AW130" s="21">
        <f>AW131*(1/(1+'Fixed Data'!$B$10))</f>
        <v>1.6692874095234867E-16</v>
      </c>
      <c r="AX130" s="21">
        <f>AX131*(1/(1+'Fixed Data'!$B$10))</f>
        <v>1.6692874095234867E-16</v>
      </c>
      <c r="AY130" s="21">
        <f>AY131*(1/(1+'Fixed Data'!$B$10))</f>
        <v>1.6692874095234867E-16</v>
      </c>
      <c r="AZ130" s="21">
        <f>AZ131*(1/(1+'Fixed Data'!$B$10))</f>
        <v>1.6692874095234867E-16</v>
      </c>
      <c r="BA130" s="21">
        <f>BA131*(1/(1+'Fixed Data'!$B$10))</f>
        <v>1.6692874095234867E-16</v>
      </c>
      <c r="BB130" s="21">
        <f>BB131*(1/(1+'Fixed Data'!$B$10))</f>
        <v>1.6692874095234867E-16</v>
      </c>
    </row>
    <row r="131" spans="1:54" ht="13.9" customHeight="1" outlineLevel="2">
      <c r="A131" s="8"/>
      <c r="B131" t="s">
        <v>450</v>
      </c>
      <c r="C131" t="s">
        <v>451</v>
      </c>
      <c r="D131" t="s">
        <v>380</v>
      </c>
      <c r="E131" s="21">
        <f t="shared" ref="E131:BB131" si="12">E82-E128+E129</f>
        <v>-2.1479421384803596</v>
      </c>
      <c r="F131" s="21">
        <f t="shared" si="12"/>
        <v>-2.5564290808781491</v>
      </c>
      <c r="G131" s="21">
        <f t="shared" si="12"/>
        <v>-3.783749977819642</v>
      </c>
      <c r="H131" s="21">
        <f t="shared" si="12"/>
        <v>-5.2943943470451291</v>
      </c>
      <c r="I131" s="21">
        <f t="shared" si="12"/>
        <v>-6.0191535586955869</v>
      </c>
      <c r="J131" s="21">
        <f t="shared" si="12"/>
        <v>-5.4172382028260282</v>
      </c>
      <c r="K131" s="21">
        <f t="shared" si="12"/>
        <v>-4.8470026025285513</v>
      </c>
      <c r="L131" s="21">
        <f t="shared" si="12"/>
        <v>-4.3084467578031571</v>
      </c>
      <c r="M131" s="21">
        <f t="shared" si="12"/>
        <v>-3.8015706686498447</v>
      </c>
      <c r="N131" s="21">
        <f t="shared" si="12"/>
        <v>-3.3263743350686141</v>
      </c>
      <c r="O131" s="21">
        <f t="shared" si="12"/>
        <v>-2.8828577570594658</v>
      </c>
      <c r="P131" s="21">
        <f t="shared" si="12"/>
        <v>-2.4710209346223992</v>
      </c>
      <c r="Q131" s="21">
        <f t="shared" si="12"/>
        <v>-2.090863867757415</v>
      </c>
      <c r="R131" s="21">
        <f t="shared" si="12"/>
        <v>-1.7423865564645125</v>
      </c>
      <c r="S131" s="21">
        <f t="shared" si="12"/>
        <v>-1.425589000743692</v>
      </c>
      <c r="T131" s="21">
        <f t="shared" si="12"/>
        <v>-1.1404712005949535</v>
      </c>
      <c r="U131" s="21">
        <f t="shared" si="12"/>
        <v>-0.88703315601829724</v>
      </c>
      <c r="V131" s="21">
        <f t="shared" si="12"/>
        <v>-0.66527486701372296</v>
      </c>
      <c r="W131" s="21">
        <f t="shared" si="12"/>
        <v>-0.47519633358123081</v>
      </c>
      <c r="X131" s="21">
        <f t="shared" si="12"/>
        <v>-0.31679755572082069</v>
      </c>
      <c r="Y131" s="21">
        <f t="shared" si="12"/>
        <v>-0.19007853343249237</v>
      </c>
      <c r="Z131" s="21">
        <f t="shared" si="12"/>
        <v>-9.5039266716246101E-2</v>
      </c>
      <c r="AA131" s="21">
        <f t="shared" si="12"/>
        <v>-3.1679755572082122E-2</v>
      </c>
      <c r="AB131" s="21">
        <f t="shared" si="12"/>
        <v>1.7347234759768071E-16</v>
      </c>
      <c r="AC131" s="21">
        <f t="shared" si="12"/>
        <v>1.7347234759768071E-16</v>
      </c>
      <c r="AD131" s="21">
        <f t="shared" si="12"/>
        <v>1.7347234759768071E-16</v>
      </c>
      <c r="AE131" s="21">
        <f t="shared" si="12"/>
        <v>1.7347234759768071E-16</v>
      </c>
      <c r="AF131" s="21">
        <f t="shared" si="12"/>
        <v>1.7347234759768071E-16</v>
      </c>
      <c r="AG131" s="21">
        <f t="shared" si="12"/>
        <v>1.7347234759768071E-16</v>
      </c>
      <c r="AH131" s="21">
        <f t="shared" si="12"/>
        <v>1.7347234759768071E-16</v>
      </c>
      <c r="AI131" s="21">
        <f t="shared" si="12"/>
        <v>1.7347234759768071E-16</v>
      </c>
      <c r="AJ131" s="21">
        <f t="shared" si="12"/>
        <v>1.7347234759768071E-16</v>
      </c>
      <c r="AK131" s="21">
        <f t="shared" si="12"/>
        <v>1.7347234759768071E-16</v>
      </c>
      <c r="AL131" s="21">
        <f t="shared" si="12"/>
        <v>1.7347234759768071E-16</v>
      </c>
      <c r="AM131" s="21">
        <f t="shared" si="12"/>
        <v>1.7347234759768071E-16</v>
      </c>
      <c r="AN131" s="21">
        <f t="shared" si="12"/>
        <v>1.7347234759768071E-16</v>
      </c>
      <c r="AO131" s="21">
        <f t="shared" si="12"/>
        <v>1.7347234759768071E-16</v>
      </c>
      <c r="AP131" s="21">
        <f t="shared" si="12"/>
        <v>1.7347234759768071E-16</v>
      </c>
      <c r="AQ131" s="21">
        <f t="shared" si="12"/>
        <v>1.7347234759768071E-16</v>
      </c>
      <c r="AR131" s="21">
        <f t="shared" si="12"/>
        <v>1.7347234759768071E-16</v>
      </c>
      <c r="AS131" s="21">
        <f t="shared" si="12"/>
        <v>1.7347234759768071E-16</v>
      </c>
      <c r="AT131" s="21">
        <f t="shared" si="12"/>
        <v>1.7347234759768071E-16</v>
      </c>
      <c r="AU131" s="21">
        <f t="shared" si="12"/>
        <v>1.7347234759768071E-16</v>
      </c>
      <c r="AV131" s="21">
        <f t="shared" si="12"/>
        <v>1.7347234759768071E-16</v>
      </c>
      <c r="AW131" s="21">
        <f t="shared" si="12"/>
        <v>1.7347234759768071E-16</v>
      </c>
      <c r="AX131" s="21">
        <f t="shared" si="12"/>
        <v>1.7347234759768071E-16</v>
      </c>
      <c r="AY131" s="21">
        <f t="shared" si="12"/>
        <v>1.7347234759768071E-16</v>
      </c>
      <c r="AZ131" s="21">
        <f t="shared" si="12"/>
        <v>1.7347234759768071E-16</v>
      </c>
      <c r="BA131" s="21">
        <f t="shared" si="12"/>
        <v>1.7347234759768071E-16</v>
      </c>
      <c r="BB131" s="21">
        <f t="shared" si="12"/>
        <v>1.7347234759768071E-16</v>
      </c>
    </row>
    <row r="132" spans="1:54" ht="15" outlineLevel="2">
      <c r="A132" s="8"/>
      <c r="B132" t="s">
        <v>452</v>
      </c>
      <c r="C132" t="s">
        <v>453</v>
      </c>
      <c r="D132" t="s">
        <v>380</v>
      </c>
      <c r="E132" s="21">
        <f>AVERAGE(E129:E130)*'Fixed Data'!$B$10</f>
        <v>-4.0511610771954441E-2</v>
      </c>
      <c r="F132" s="21">
        <f>AVERAGE(F129:F130)*'Fixed Data'!$B$10</f>
        <v>-9.0315610857644335E-2</v>
      </c>
      <c r="G132" s="21">
        <f>AVERAGE(G129:G130)*'Fixed Data'!$B$10</f>
        <v>-0.12147003958997019</v>
      </c>
      <c r="H132" s="21">
        <f>AVERAGE(H129:H130)*'Fixed Data'!$B$10</f>
        <v>-0.17401728209229012</v>
      </c>
      <c r="I132" s="21">
        <f>AVERAGE(I129:I130)*'Fixed Data'!$B$10</f>
        <v>-0.21729535028602748</v>
      </c>
      <c r="J132" s="21">
        <f>AVERAGE(J129:J130)*'Fixed Data'!$B$10</f>
        <v>-0.22014810872598214</v>
      </c>
      <c r="K132" s="21">
        <f>AVERAGE(K129:K130)*'Fixed Data'!$B$10</f>
        <v>-0.19759554680614422</v>
      </c>
      <c r="L132" s="21">
        <f>AVERAGE(L129:L130)*'Fixed Data'!$B$10</f>
        <v>-0.17626140925911879</v>
      </c>
      <c r="M132" s="21">
        <f>AVERAGE(M129:M130)*'Fixed Data'!$B$10</f>
        <v>-0.15614569608490586</v>
      </c>
      <c r="N132" s="21">
        <f>AVERAGE(N129:N130)*'Fixed Data'!$B$10</f>
        <v>-0.13724840728350543</v>
      </c>
      <c r="O132" s="21">
        <f>AVERAGE(O129:O130)*'Fixed Data'!$B$10</f>
        <v>-0.11956954285491753</v>
      </c>
      <c r="P132" s="21">
        <f>AVERAGE(P129:P130)*'Fixed Data'!$B$10</f>
        <v>-0.10310910279914211</v>
      </c>
      <c r="Q132" s="21">
        <f>AVERAGE(Q129:Q130)*'Fixed Data'!$B$10</f>
        <v>-8.7867087116179216E-2</v>
      </c>
      <c r="R132" s="21">
        <f>AVERAGE(R129:R130)*'Fixed Data'!$B$10</f>
        <v>-7.3843495806028822E-2</v>
      </c>
      <c r="S132" s="21">
        <f>AVERAGE(S129:S130)*'Fixed Data'!$B$10</f>
        <v>-6.1038328868690941E-2</v>
      </c>
      <c r="T132" s="21">
        <f>AVERAGE(T129:T130)*'Fixed Data'!$B$10</f>
        <v>-4.9451586304165553E-2</v>
      </c>
      <c r="U132" s="21">
        <f>AVERAGE(U129:U130)*'Fixed Data'!$B$10</f>
        <v>-3.908326811245269E-2</v>
      </c>
      <c r="V132" s="21">
        <f>AVERAGE(V129:V130)*'Fixed Data'!$B$10</f>
        <v>-2.9933374293552324E-2</v>
      </c>
      <c r="W132" s="21">
        <f>AVERAGE(W129:W130)*'Fixed Data'!$B$10</f>
        <v>-2.2001904847464473E-2</v>
      </c>
      <c r="X132" s="21">
        <f>AVERAGE(X129:X130)*'Fixed Data'!$B$10</f>
        <v>-1.5288859774189126E-2</v>
      </c>
      <c r="Y132" s="21">
        <f>AVERAGE(Y129:Y130)*'Fixed Data'!$B$10</f>
        <v>-9.794239073726287E-3</v>
      </c>
      <c r="Z132" s="21">
        <f>AVERAGE(Z129:Z130)*'Fixed Data'!$B$10</f>
        <v>-5.5180427460759501E-3</v>
      </c>
      <c r="AA132" s="21">
        <f>AVERAGE(AA129:AA130)*'Fixed Data'!$B$10</f>
        <v>-2.460270791238125E-3</v>
      </c>
      <c r="AB132" s="21">
        <f>AVERAGE(AB129:AB130)*'Fixed Data'!$B$10</f>
        <v>-6.2092320921280626E-4</v>
      </c>
      <c r="AC132" s="21">
        <f>AVERAGE(AC129:AC130)*'Fixed Data'!$B$10</f>
        <v>6.6718613355805752E-18</v>
      </c>
      <c r="AD132" s="21">
        <f>AVERAGE(AD129:AD130)*'Fixed Data'!$B$10</f>
        <v>6.6718613355805752E-18</v>
      </c>
      <c r="AE132" s="21">
        <f>AVERAGE(AE129:AE130)*'Fixed Data'!$B$10</f>
        <v>6.6718613355805752E-18</v>
      </c>
      <c r="AF132" s="21">
        <f>AVERAGE(AF129:AF130)*'Fixed Data'!$B$10</f>
        <v>6.6718613355805752E-18</v>
      </c>
      <c r="AG132" s="21">
        <f>AVERAGE(AG129:AG130)*'Fixed Data'!$B$10</f>
        <v>6.6718613355805752E-18</v>
      </c>
      <c r="AH132" s="21">
        <f>AVERAGE(AH129:AH130)*'Fixed Data'!$B$10</f>
        <v>6.6718613355805752E-18</v>
      </c>
      <c r="AI132" s="21">
        <f>AVERAGE(AI129:AI130)*'Fixed Data'!$B$10</f>
        <v>6.6718613355805752E-18</v>
      </c>
      <c r="AJ132" s="21">
        <f>AVERAGE(AJ129:AJ130)*'Fixed Data'!$B$10</f>
        <v>6.6718613355805752E-18</v>
      </c>
      <c r="AK132" s="21">
        <f>AVERAGE(AK129:AK130)*'Fixed Data'!$B$10</f>
        <v>6.6718613355805752E-18</v>
      </c>
      <c r="AL132" s="21">
        <f>AVERAGE(AL129:AL130)*'Fixed Data'!$B$10</f>
        <v>6.6718613355805752E-18</v>
      </c>
      <c r="AM132" s="21">
        <f>AVERAGE(AM129:AM130)*'Fixed Data'!$B$10</f>
        <v>6.6718613355805752E-18</v>
      </c>
      <c r="AN132" s="21">
        <f>AVERAGE(AN129:AN130)*'Fixed Data'!$B$10</f>
        <v>6.6718613355805752E-18</v>
      </c>
      <c r="AO132" s="21">
        <f>AVERAGE(AO129:AO130)*'Fixed Data'!$B$10</f>
        <v>6.6718613355805752E-18</v>
      </c>
      <c r="AP132" s="21">
        <f>AVERAGE(AP129:AP130)*'Fixed Data'!$B$10</f>
        <v>6.6718613355805752E-18</v>
      </c>
      <c r="AQ132" s="21">
        <f>AVERAGE(AQ129:AQ130)*'Fixed Data'!$B$10</f>
        <v>6.6718613355805752E-18</v>
      </c>
      <c r="AR132" s="21">
        <f>AVERAGE(AR129:AR130)*'Fixed Data'!$B$10</f>
        <v>6.6718613355805752E-18</v>
      </c>
      <c r="AS132" s="21">
        <f>AVERAGE(AS129:AS130)*'Fixed Data'!$B$10</f>
        <v>6.6718613355805752E-18</v>
      </c>
      <c r="AT132" s="21">
        <f>AVERAGE(AT129:AT130)*'Fixed Data'!$B$10</f>
        <v>6.6718613355805752E-18</v>
      </c>
      <c r="AU132" s="21">
        <f>AVERAGE(AU129:AU130)*'Fixed Data'!$B$10</f>
        <v>6.6718613355805752E-18</v>
      </c>
      <c r="AV132" s="21">
        <f>AVERAGE(AV129:AV130)*'Fixed Data'!$B$10</f>
        <v>6.6718613355805752E-18</v>
      </c>
      <c r="AW132" s="21">
        <f>AVERAGE(AW129:AW130)*'Fixed Data'!$B$10</f>
        <v>6.6718613355805752E-18</v>
      </c>
      <c r="AX132" s="21">
        <f>AVERAGE(AX129:AX130)*'Fixed Data'!$B$10</f>
        <v>6.6718613355805752E-18</v>
      </c>
      <c r="AY132" s="21">
        <f>AVERAGE(AY129:AY130)*'Fixed Data'!$B$10</f>
        <v>6.6718613355805752E-18</v>
      </c>
      <c r="AZ132" s="21">
        <f>AVERAGE(AZ129:AZ130)*'Fixed Data'!$B$10</f>
        <v>6.6718613355805752E-18</v>
      </c>
      <c r="BA132" s="21">
        <f>AVERAGE(BA129:BA130)*'Fixed Data'!$B$10</f>
        <v>6.6718613355805752E-18</v>
      </c>
      <c r="BB132" s="21">
        <f>AVERAGE(BB129:BB130)*'Fixed Data'!$B$10</f>
        <v>6.6718613355805752E-18</v>
      </c>
    </row>
    <row r="133" spans="1:54" ht="13.5" outlineLevel="2" thickBot="1">
      <c r="A133" s="9"/>
      <c r="B133" s="3" t="s">
        <v>454</v>
      </c>
      <c r="C133" s="7" t="s">
        <v>455</v>
      </c>
      <c r="D133" s="7" t="s">
        <v>380</v>
      </c>
      <c r="E133" s="21">
        <f>E128+E132</f>
        <v>-4.0511610771954441E-2</v>
      </c>
      <c r="F133" s="21">
        <f t="shared" ref="F133:BB133" si="13">F128+F132</f>
        <v>-0.26931078906434097</v>
      </c>
      <c r="G133" s="21">
        <f t="shared" si="13"/>
        <v>-0.34376822053589617</v>
      </c>
      <c r="H133" s="21">
        <f t="shared" si="13"/>
        <v>-0.51799455280316664</v>
      </c>
      <c r="I133" s="21">
        <f t="shared" si="13"/>
        <v>-0.72152338333794463</v>
      </c>
      <c r="J133" s="21">
        <f t="shared" si="13"/>
        <v>-0.8220634645955408</v>
      </c>
      <c r="K133" s="21">
        <f t="shared" si="13"/>
        <v>-0.76783114710362088</v>
      </c>
      <c r="L133" s="21">
        <f t="shared" si="13"/>
        <v>-0.71481725398451346</v>
      </c>
      <c r="M133" s="21">
        <f t="shared" si="13"/>
        <v>-0.66302178523821853</v>
      </c>
      <c r="N133" s="21">
        <f t="shared" si="13"/>
        <v>-0.61244474086473588</v>
      </c>
      <c r="O133" s="21">
        <f t="shared" si="13"/>
        <v>-0.56308612086406606</v>
      </c>
      <c r="P133" s="21">
        <f t="shared" si="13"/>
        <v>-0.51494592523620863</v>
      </c>
      <c r="Q133" s="21">
        <f t="shared" si="13"/>
        <v>-0.4680241539811637</v>
      </c>
      <c r="R133" s="21">
        <f t="shared" si="13"/>
        <v>-0.42232080709893127</v>
      </c>
      <c r="S133" s="21">
        <f t="shared" si="13"/>
        <v>-0.37783588458951139</v>
      </c>
      <c r="T133" s="21">
        <f t="shared" si="13"/>
        <v>-0.33456938645290396</v>
      </c>
      <c r="U133" s="21">
        <f t="shared" si="13"/>
        <v>-0.29252131268910897</v>
      </c>
      <c r="V133" s="21">
        <f t="shared" si="13"/>
        <v>-0.25169166329812653</v>
      </c>
      <c r="W133" s="21">
        <f t="shared" si="13"/>
        <v>-0.21208043827995665</v>
      </c>
      <c r="X133" s="21">
        <f t="shared" si="13"/>
        <v>-0.17368763763459927</v>
      </c>
      <c r="Y133" s="21">
        <f t="shared" si="13"/>
        <v>-0.13651326136205461</v>
      </c>
      <c r="Z133" s="21">
        <f t="shared" si="13"/>
        <v>-0.10055730946232222</v>
      </c>
      <c r="AA133" s="21">
        <f t="shared" si="13"/>
        <v>-6.5819781935402111E-2</v>
      </c>
      <c r="AB133" s="21">
        <f t="shared" si="13"/>
        <v>-3.2300678781295104E-2</v>
      </c>
      <c r="AC133" s="21">
        <f t="shared" si="13"/>
        <v>6.6718613355805752E-18</v>
      </c>
      <c r="AD133" s="21">
        <f t="shared" si="13"/>
        <v>6.6718613355805752E-18</v>
      </c>
      <c r="AE133" s="21">
        <f t="shared" si="13"/>
        <v>6.6718613355805752E-18</v>
      </c>
      <c r="AF133" s="21">
        <f t="shared" si="13"/>
        <v>6.6718613355805752E-18</v>
      </c>
      <c r="AG133" s="21">
        <f t="shared" si="13"/>
        <v>6.6718613355805752E-18</v>
      </c>
      <c r="AH133" s="21">
        <f t="shared" si="13"/>
        <v>6.6718613355805752E-18</v>
      </c>
      <c r="AI133" s="21">
        <f t="shared" si="13"/>
        <v>6.6718613355805752E-18</v>
      </c>
      <c r="AJ133" s="21">
        <f t="shared" si="13"/>
        <v>6.6718613355805752E-18</v>
      </c>
      <c r="AK133" s="21">
        <f t="shared" si="13"/>
        <v>6.6718613355805752E-18</v>
      </c>
      <c r="AL133" s="21">
        <f t="shared" si="13"/>
        <v>6.6718613355805752E-18</v>
      </c>
      <c r="AM133" s="21">
        <f t="shared" si="13"/>
        <v>6.6718613355805752E-18</v>
      </c>
      <c r="AN133" s="21">
        <f t="shared" si="13"/>
        <v>6.6718613355805752E-18</v>
      </c>
      <c r="AO133" s="21">
        <f t="shared" si="13"/>
        <v>6.6718613355805752E-18</v>
      </c>
      <c r="AP133" s="21">
        <f t="shared" si="13"/>
        <v>6.6718613355805752E-18</v>
      </c>
      <c r="AQ133" s="21">
        <f t="shared" si="13"/>
        <v>6.6718613355805752E-18</v>
      </c>
      <c r="AR133" s="21">
        <f t="shared" si="13"/>
        <v>6.6718613355805752E-18</v>
      </c>
      <c r="AS133" s="21">
        <f t="shared" si="13"/>
        <v>6.6718613355805752E-18</v>
      </c>
      <c r="AT133" s="21">
        <f t="shared" si="13"/>
        <v>6.6718613355805752E-18</v>
      </c>
      <c r="AU133" s="21">
        <f t="shared" si="13"/>
        <v>6.6718613355805752E-18</v>
      </c>
      <c r="AV133" s="21">
        <f t="shared" si="13"/>
        <v>6.6718613355805752E-18</v>
      </c>
      <c r="AW133" s="21">
        <f t="shared" si="13"/>
        <v>6.6718613355805752E-18</v>
      </c>
      <c r="AX133" s="21">
        <f t="shared" si="13"/>
        <v>6.6718613355805752E-18</v>
      </c>
      <c r="AY133" s="21">
        <f t="shared" si="13"/>
        <v>6.6718613355805752E-18</v>
      </c>
      <c r="AZ133" s="21">
        <f t="shared" si="13"/>
        <v>6.6718613355805752E-18</v>
      </c>
      <c r="BA133" s="21">
        <f t="shared" si="13"/>
        <v>6.6718613355805752E-18</v>
      </c>
      <c r="BB133" s="21">
        <f t="shared" si="13"/>
        <v>6.6718613355805752E-18</v>
      </c>
    </row>
    <row r="134" spans="1:54" ht="13.5" outlineLevel="2" thickBot="1">
      <c r="A134" s="139"/>
      <c r="B134" s="142" t="s">
        <v>456</v>
      </c>
      <c r="C134" s="143" t="s">
        <v>555</v>
      </c>
      <c r="D134" s="243"/>
      <c r="E134" s="245">
        <f t="shared" ref="E134:AJ134" si="14">E83+E77+E71</f>
        <v>-4.3571480397611522</v>
      </c>
      <c r="F134" s="245">
        <f t="shared" si="14"/>
        <v>-1.2846721483764392</v>
      </c>
      <c r="G134" s="245">
        <f t="shared" si="14"/>
        <v>-2.9830569505618421</v>
      </c>
      <c r="H134" s="245">
        <f t="shared" si="14"/>
        <v>-3.7748952615053364</v>
      </c>
      <c r="I134" s="245">
        <f t="shared" si="14"/>
        <v>-2.53988664245278</v>
      </c>
      <c r="J134" s="245">
        <f t="shared" si="14"/>
        <v>-0.12234351703138921</v>
      </c>
      <c r="K134" s="245">
        <f t="shared" si="14"/>
        <v>-0.1292923708105343</v>
      </c>
      <c r="L134" s="245">
        <f t="shared" si="14"/>
        <v>-0.13666153855319563</v>
      </c>
      <c r="M134" s="245">
        <f t="shared" si="14"/>
        <v>-0.14448190358759894</v>
      </c>
      <c r="N134" s="245">
        <f t="shared" si="14"/>
        <v>-0.15277777886244476</v>
      </c>
      <c r="O134" s="245">
        <f t="shared" si="14"/>
        <v>-0.16157473701665778</v>
      </c>
      <c r="P134" s="245">
        <f t="shared" si="14"/>
        <v>-0.17089726200549296</v>
      </c>
      <c r="Q134" s="245">
        <f t="shared" si="14"/>
        <v>-0.18077417632180348</v>
      </c>
      <c r="R134" s="245">
        <f t="shared" si="14"/>
        <v>-0.19124022085887973</v>
      </c>
      <c r="S134" s="245">
        <f t="shared" si="14"/>
        <v>-0.20233177057744264</v>
      </c>
      <c r="T134" s="245">
        <f t="shared" si="14"/>
        <v>-0.21408688256160729</v>
      </c>
      <c r="U134" s="245">
        <f t="shared" si="14"/>
        <v>-0.22654569921832446</v>
      </c>
      <c r="V134" s="245">
        <f t="shared" si="14"/>
        <v>-0.23975079470942695</v>
      </c>
      <c r="W134" s="245">
        <f t="shared" si="14"/>
        <v>-0.25374849984248393</v>
      </c>
      <c r="X134" s="245">
        <f t="shared" si="14"/>
        <v>-0.26858717390655862</v>
      </c>
      <c r="Y134" s="245">
        <f t="shared" si="14"/>
        <v>-0.28431815449753917</v>
      </c>
      <c r="Z134" s="245">
        <f t="shared" si="14"/>
        <v>-0.30099357061422738</v>
      </c>
      <c r="AA134" s="245">
        <f t="shared" si="14"/>
        <v>-0.31867318022925362</v>
      </c>
      <c r="AB134" s="245">
        <f t="shared" si="14"/>
        <v>-0.3374186235372269</v>
      </c>
      <c r="AC134" s="245">
        <f t="shared" si="14"/>
        <v>-2.9756534928251095</v>
      </c>
      <c r="AD134" s="245">
        <f t="shared" si="14"/>
        <v>-3.1492233072037696</v>
      </c>
      <c r="AE134" s="245">
        <f t="shared" si="14"/>
        <v>-3.3332123173983543</v>
      </c>
      <c r="AF134" s="245">
        <f t="shared" si="14"/>
        <v>-3.5282535856791868</v>
      </c>
      <c r="AG134" s="245">
        <f t="shared" si="14"/>
        <v>-3.735026129372494</v>
      </c>
      <c r="AH134" s="245">
        <f t="shared" si="14"/>
        <v>-3.9542473638033475</v>
      </c>
      <c r="AI134" s="245">
        <f t="shared" si="14"/>
        <v>-4.1866781482357718</v>
      </c>
      <c r="AJ134" s="245">
        <f t="shared" si="14"/>
        <v>-4.4331262473663822</v>
      </c>
      <c r="AK134" s="245">
        <f t="shared" ref="AK134:BB134" si="15">AK83+AK77+AK71</f>
        <v>-4.6944492369267046</v>
      </c>
      <c r="AL134" s="245">
        <f t="shared" si="15"/>
        <v>-4.9715575897576869</v>
      </c>
      <c r="AM134" s="245">
        <f t="shared" si="15"/>
        <v>-5.2654179535823644</v>
      </c>
      <c r="AN134" s="245">
        <f t="shared" si="15"/>
        <v>-5.5770566324014927</v>
      </c>
      <c r="AO134" s="245">
        <f t="shared" si="15"/>
        <v>-5.9075632841793961</v>
      </c>
      <c r="AP134" s="245">
        <f t="shared" si="15"/>
        <v>-6.2580948482758778</v>
      </c>
      <c r="AQ134" s="245">
        <f t="shared" si="15"/>
        <v>-6.6298797169177508</v>
      </c>
      <c r="AR134" s="245">
        <f t="shared" si="15"/>
        <v>-6.9616934186270241</v>
      </c>
      <c r="AS134" s="245">
        <f t="shared" si="15"/>
        <v>-7.1771363793868375</v>
      </c>
      <c r="AT134" s="245">
        <f t="shared" si="15"/>
        <v>-7.4053521656353887</v>
      </c>
      <c r="AU134" s="245">
        <f t="shared" si="15"/>
        <v>-7.647114463398597</v>
      </c>
      <c r="AV134" s="245">
        <f t="shared" si="15"/>
        <v>-7.8700180958567456</v>
      </c>
      <c r="AW134" s="245">
        <f t="shared" si="15"/>
        <v>-8.0335960380151263</v>
      </c>
      <c r="AX134" s="245">
        <f t="shared" si="15"/>
        <v>-8.2066180655549346</v>
      </c>
      <c r="AY134" s="245">
        <f t="shared" si="15"/>
        <v>-8.3896478704967041</v>
      </c>
      <c r="AZ134" s="245">
        <f t="shared" si="15"/>
        <v>-8.5832828145165543</v>
      </c>
      <c r="BA134" s="245">
        <f t="shared" si="15"/>
        <v>-8.7881576144644367</v>
      </c>
      <c r="BB134" s="245">
        <f t="shared" si="15"/>
        <v>-8.9979225810957129</v>
      </c>
    </row>
    <row r="135" spans="1:54" ht="13.5" outlineLevel="2" thickBot="1">
      <c r="A135" s="138"/>
      <c r="B135" s="140" t="s">
        <v>457</v>
      </c>
      <c r="C135" s="141"/>
      <c r="D135" s="244"/>
      <c r="E135" s="245">
        <f>E133+E134</f>
        <v>-4.3976596505331065</v>
      </c>
      <c r="F135" s="245">
        <f t="shared" ref="F135:AW135" si="16">F133+F134</f>
        <v>-1.5539829374407801</v>
      </c>
      <c r="G135" s="245">
        <f t="shared" si="16"/>
        <v>-3.3268251710977381</v>
      </c>
      <c r="H135" s="245">
        <f t="shared" si="16"/>
        <v>-4.292889814308503</v>
      </c>
      <c r="I135" s="245">
        <f t="shared" si="16"/>
        <v>-3.2614100257907248</v>
      </c>
      <c r="J135" s="245">
        <f t="shared" si="16"/>
        <v>-0.94440698162693004</v>
      </c>
      <c r="K135" s="245">
        <f t="shared" si="16"/>
        <v>-0.89712351791415523</v>
      </c>
      <c r="L135" s="245">
        <f t="shared" si="16"/>
        <v>-0.85147879253770908</v>
      </c>
      <c r="M135" s="245">
        <f t="shared" si="16"/>
        <v>-0.80750368882581747</v>
      </c>
      <c r="N135" s="245">
        <f t="shared" si="16"/>
        <v>-0.76522251972718069</v>
      </c>
      <c r="O135" s="245">
        <f t="shared" si="16"/>
        <v>-0.72466085788072387</v>
      </c>
      <c r="P135" s="245">
        <f t="shared" si="16"/>
        <v>-0.68584318724170157</v>
      </c>
      <c r="Q135" s="245">
        <f t="shared" si="16"/>
        <v>-0.64879833030296719</v>
      </c>
      <c r="R135" s="245">
        <f t="shared" si="16"/>
        <v>-0.61356102795781098</v>
      </c>
      <c r="S135" s="245">
        <f t="shared" si="16"/>
        <v>-0.58016765516695401</v>
      </c>
      <c r="T135" s="245">
        <f t="shared" si="16"/>
        <v>-0.54865626901451126</v>
      </c>
      <c r="U135" s="245">
        <f t="shared" si="16"/>
        <v>-0.51906701190743343</v>
      </c>
      <c r="V135" s="245">
        <f t="shared" si="16"/>
        <v>-0.49144245800755348</v>
      </c>
      <c r="W135" s="245">
        <f t="shared" si="16"/>
        <v>-0.46582893812244058</v>
      </c>
      <c r="X135" s="245">
        <f t="shared" si="16"/>
        <v>-0.44227481154115789</v>
      </c>
      <c r="Y135" s="245">
        <f t="shared" si="16"/>
        <v>-0.42083141585959377</v>
      </c>
      <c r="Z135" s="245">
        <f t="shared" si="16"/>
        <v>-0.4015508800765496</v>
      </c>
      <c r="AA135" s="245">
        <f t="shared" si="16"/>
        <v>-0.38449296216465573</v>
      </c>
      <c r="AB135" s="245">
        <f t="shared" si="16"/>
        <v>-0.36971930231852201</v>
      </c>
      <c r="AC135" s="245">
        <f t="shared" si="16"/>
        <v>-2.9756534928251095</v>
      </c>
      <c r="AD135" s="245">
        <f t="shared" si="16"/>
        <v>-3.1492233072037696</v>
      </c>
      <c r="AE135" s="245">
        <f t="shared" si="16"/>
        <v>-3.3332123173983543</v>
      </c>
      <c r="AF135" s="245">
        <f t="shared" si="16"/>
        <v>-3.5282535856791868</v>
      </c>
      <c r="AG135" s="245">
        <f t="shared" si="16"/>
        <v>-3.735026129372494</v>
      </c>
      <c r="AH135" s="245">
        <f t="shared" si="16"/>
        <v>-3.9542473638033475</v>
      </c>
      <c r="AI135" s="245">
        <f t="shared" si="16"/>
        <v>-4.1866781482357718</v>
      </c>
      <c r="AJ135" s="245">
        <f t="shared" si="16"/>
        <v>-4.4331262473663822</v>
      </c>
      <c r="AK135" s="245">
        <f t="shared" si="16"/>
        <v>-4.6944492369267046</v>
      </c>
      <c r="AL135" s="245">
        <f t="shared" si="16"/>
        <v>-4.9715575897576869</v>
      </c>
      <c r="AM135" s="245">
        <f t="shared" si="16"/>
        <v>-5.2654179535823644</v>
      </c>
      <c r="AN135" s="245">
        <f t="shared" si="16"/>
        <v>-5.5770566324014927</v>
      </c>
      <c r="AO135" s="245">
        <f t="shared" si="16"/>
        <v>-5.9075632841793961</v>
      </c>
      <c r="AP135" s="245">
        <f t="shared" si="16"/>
        <v>-6.2580948482758778</v>
      </c>
      <c r="AQ135" s="245">
        <f t="shared" si="16"/>
        <v>-6.6298797169177508</v>
      </c>
      <c r="AR135" s="245">
        <f t="shared" si="16"/>
        <v>-6.9616934186270241</v>
      </c>
      <c r="AS135" s="245">
        <f t="shared" si="16"/>
        <v>-7.1771363793868375</v>
      </c>
      <c r="AT135" s="245">
        <f t="shared" si="16"/>
        <v>-7.4053521656353887</v>
      </c>
      <c r="AU135" s="245">
        <f t="shared" si="16"/>
        <v>-7.647114463398597</v>
      </c>
      <c r="AV135" s="245">
        <f t="shared" si="16"/>
        <v>-7.8700180958567456</v>
      </c>
      <c r="AW135" s="245">
        <f t="shared" si="16"/>
        <v>-8.0335960380151263</v>
      </c>
      <c r="AX135" s="245">
        <f>AX133+AX134</f>
        <v>-8.2066180655549346</v>
      </c>
      <c r="AY135" s="245">
        <f>AY133+AY134</f>
        <v>-8.3896478704967041</v>
      </c>
      <c r="AZ135" s="245">
        <f>AZ133+AZ134</f>
        <v>-8.5832828145165543</v>
      </c>
      <c r="BA135" s="245">
        <f>BA133+BA134</f>
        <v>-8.7881576144644367</v>
      </c>
      <c r="BB135" s="245">
        <f>BB133+BB134</f>
        <v>-8.9979225810957129</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556</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-0.78333401518927104</v>
      </c>
      <c r="F143" s="21">
        <f>-(F$158*'Fixed Data'!$B$25*'Fixed Data'!F$47*'Fixed Data'!$B$24*'Fixed Data'!$B$23+F$158*'Fixed Data'!$B$26)*'Fixed Data'!M42/10^6</f>
        <v>-0.7821567310317683</v>
      </c>
      <c r="G143" s="21">
        <f>-(G$158*'Fixed Data'!$B$25*'Fixed Data'!G$47*'Fixed Data'!$B$24*'Fixed Data'!$B$23+G$158*'Fixed Data'!$B$26)*'Fixed Data'!N42/10^6</f>
        <v>-0.80695294292734943</v>
      </c>
      <c r="H143" s="21">
        <f>-(H$158*'Fixed Data'!$B$25*'Fixed Data'!H$47*'Fixed Data'!$B$24*'Fixed Data'!$B$23+H$158*'Fixed Data'!$B$26)*'Fixed Data'!O42/10^6</f>
        <v>-0.78722082759419632</v>
      </c>
      <c r="I143" s="21">
        <f>-(I$158*'Fixed Data'!$B$25*'Fixed Data'!I$47*'Fixed Data'!$B$24*'Fixed Data'!$B$23+I$158*'Fixed Data'!$B$26)*'Fixed Data'!P42/10^6</f>
        <v>-0.77420847359471068</v>
      </c>
      <c r="J143" s="21">
        <f>-(J$158*'Fixed Data'!$B$25*'Fixed Data'!J$47*'Fixed Data'!$B$24*'Fixed Data'!$B$23+J$158*'Fixed Data'!$B$26)*'Fixed Data'!Q42/10^6</f>
        <v>-0.78919384946163651</v>
      </c>
      <c r="K143" s="21">
        <f>-(K$158*'Fixed Data'!$B$25*'Fixed Data'!K$47*'Fixed Data'!$B$24*'Fixed Data'!$B$23+K$158*'Fixed Data'!$B$26)*'Fixed Data'!R42/10^6</f>
        <v>-0.84499232218422904</v>
      </c>
      <c r="L143" s="21">
        <f>-(L$158*'Fixed Data'!$B$25*'Fixed Data'!L$47*'Fixed Data'!$B$24*'Fixed Data'!$B$23+L$158*'Fixed Data'!$B$26)*'Fixed Data'!S42/10^6</f>
        <v>-0.9076528811277963</v>
      </c>
      <c r="M143" s="21">
        <f>-(M$158*'Fixed Data'!$B$25*'Fixed Data'!M$47*'Fixed Data'!$B$24*'Fixed Data'!$B$23+M$158*'Fixed Data'!$B$26)*'Fixed Data'!T42/10^6</f>
        <v>-0.97492166650153378</v>
      </c>
      <c r="N143" s="21">
        <f>-(N$158*'Fixed Data'!$B$25*'Fixed Data'!N$47*'Fixed Data'!$B$24*'Fixed Data'!$B$23+N$158*'Fixed Data'!$B$26)*'Fixed Data'!U42/10^6</f>
        <v>-1.0438671019185966</v>
      </c>
      <c r="O143" s="21">
        <f>-(O$158*'Fixed Data'!$B$25*'Fixed Data'!O$47*'Fixed Data'!$B$24*'Fixed Data'!$B$23+O$158*'Fixed Data'!$B$26)*'Fixed Data'!V42/10^6</f>
        <v>-1.121115501758299</v>
      </c>
      <c r="P143" s="21">
        <f>-(P$158*'Fixed Data'!$B$25*'Fixed Data'!P$47*'Fixed Data'!$B$24*'Fixed Data'!$B$23+P$158*'Fixed Data'!$B$26)*'Fixed Data'!W42/10^6</f>
        <v>-1.2039330473330419</v>
      </c>
      <c r="Q143" s="21">
        <f>-(Q$158*'Fixed Data'!$B$25*'Fixed Data'!Q$47*'Fixed Data'!$B$24*'Fixed Data'!$B$23+Q$158*'Fixed Data'!$B$26)*'Fixed Data'!X42/10^6</f>
        <v>-1.2926931262917225</v>
      </c>
      <c r="R143" s="21">
        <f>-(R$158*'Fixed Data'!$B$25*'Fixed Data'!R$47*'Fixed Data'!$B$24*'Fixed Data'!$B$23+R$158*'Fixed Data'!$B$26)*'Fixed Data'!Y42/10^6</f>
        <v>-1.3918822735511815</v>
      </c>
      <c r="S143" s="21">
        <f>-(S$158*'Fixed Data'!$B$25*'Fixed Data'!S$47*'Fixed Data'!$B$24*'Fixed Data'!$B$23+S$158*'Fixed Data'!$B$26)*'Fixed Data'!Z42/10^6</f>
        <v>-1.4940752557085704</v>
      </c>
      <c r="T143" s="21">
        <f>-(T$158*'Fixed Data'!$B$25*'Fixed Data'!T$47*'Fixed Data'!$B$24*'Fixed Data'!$B$23+T$158*'Fixed Data'!$B$26)*'Fixed Data'!AA42/10^6</f>
        <v>-1.6035921102924282</v>
      </c>
      <c r="U143" s="21">
        <f>-(U$158*'Fixed Data'!$B$25*'Fixed Data'!U$47*'Fixed Data'!$B$24*'Fixed Data'!$B$23+U$158*'Fixed Data'!$B$26)*'Fixed Data'!AB42/10^6</f>
        <v>-1.7209489821113884</v>
      </c>
      <c r="V143" s="21">
        <f>-(V$158*'Fixed Data'!$B$25*'Fixed Data'!V$47*'Fixed Data'!$B$24*'Fixed Data'!$B$23+V$158*'Fixed Data'!$B$26)*'Fixed Data'!AC42/10^6</f>
        <v>-1.8517851042571478</v>
      </c>
      <c r="W143" s="21">
        <f>-(W$158*'Fixed Data'!$B$25*'Fixed Data'!W$47*'Fixed Data'!$B$24*'Fixed Data'!$B$23+W$158*'Fixed Data'!$B$26)*'Fixed Data'!AD42/10^6</f>
        <v>-1.9868221670764543</v>
      </c>
      <c r="X143" s="21">
        <f>-(X$158*'Fixed Data'!$B$25*'Fixed Data'!X$47*'Fixed Data'!$B$24*'Fixed Data'!$B$23+X$158*'Fixed Data'!$B$26)*'Fixed Data'!AE42/10^6</f>
        <v>-2.1372025541759654</v>
      </c>
      <c r="Y143" s="21">
        <f>-(Y$158*'Fixed Data'!$B$25*'Fixed Data'!Y$47*'Fixed Data'!$B$24*'Fixed Data'!$B$23+Y$158*'Fixed Data'!$B$26)*'Fixed Data'!AF42/10^6</f>
        <v>-2.2925421822941003</v>
      </c>
      <c r="Z143" s="21">
        <f>-(Z$158*'Fixed Data'!$B$25*'Fixed Data'!Z$47*'Fixed Data'!$B$24*'Fixed Data'!$B$23+Z$158*'Fixed Data'!$B$26)*'Fixed Data'!AG42/10^6</f>
        <v>-2.4653221111106123</v>
      </c>
      <c r="AA143" s="21">
        <f>-(AA$158*'Fixed Data'!$B$25*'Fixed Data'!AA$47*'Fixed Data'!$B$24*'Fixed Data'!$B$23+AA$158*'Fixed Data'!$B$26)*'Fixed Data'!AH42/10^6</f>
        <v>-2.6507009195045734</v>
      </c>
      <c r="AB143" s="21">
        <f>-(AB$158*'Fixed Data'!$B$25*'Fixed Data'!AB$47*'Fixed Data'!$B$24*'Fixed Data'!$B$23+AB$158*'Fixed Data'!$B$26)*'Fixed Data'!AI42/10^6</f>
        <v>-2.8495827213935399</v>
      </c>
      <c r="AC143" s="21">
        <f>-(AC$158*'Fixed Data'!$B$25*'Fixed Data'!AC$47*'Fixed Data'!$B$24*'Fixed Data'!$B$23+AC$158*'Fixed Data'!$B$26)*'Fixed Data'!AJ42/10^6</f>
        <v>-25.494534637132737</v>
      </c>
      <c r="AD143" s="21">
        <f>-(AD$158*'Fixed Data'!$B$25*'Fixed Data'!AD$47*'Fixed Data'!$B$24*'Fixed Data'!$B$23+AD$158*'Fixed Data'!$B$26)*'Fixed Data'!AK42/10^6</f>
        <v>-27.370846208924071</v>
      </c>
      <c r="AE143" s="21">
        <f>-(AE$158*'Fixed Data'!$B$25*'Fixed Data'!AE$47*'Fixed Data'!$B$24*'Fixed Data'!$B$23+AE$158*'Fixed Data'!$B$26)*'Fixed Data'!AL42/10^6</f>
        <v>-29.388850180290863</v>
      </c>
      <c r="AF143" s="21">
        <f>-(AF$158*'Fixed Data'!$B$25*'Fixed Data'!AF$47*'Fixed Data'!$B$24*'Fixed Data'!$B$23+AF$158*'Fixed Data'!$B$26)*'Fixed Data'!AM42/10^6</f>
        <v>-31.549493988707887</v>
      </c>
      <c r="AG143" s="21">
        <f>-(AG$158*'Fixed Data'!$B$25*'Fixed Data'!AG$47*'Fixed Data'!$B$24*'Fixed Data'!$B$23+AG$158*'Fixed Data'!$B$26)*'Fixed Data'!AN42/10^6</f>
        <v>-33.863608238812432</v>
      </c>
      <c r="AH143" s="21">
        <f>-(AH$158*'Fixed Data'!$B$25*'Fixed Data'!AH$47*'Fixed Data'!$B$24*'Fixed Data'!$B$23+AH$158*'Fixed Data'!$B$26)*'Fixed Data'!AO42/10^6</f>
        <v>-36.343163417824286</v>
      </c>
      <c r="AI143" s="21">
        <f>-(AI$158*'Fixed Data'!$B$25*'Fixed Data'!AI$47*'Fixed Data'!$B$24*'Fixed Data'!$B$23+AI$158*'Fixed Data'!$B$26)*'Fixed Data'!AP42/10^6</f>
        <v>-39.001747908534881</v>
      </c>
      <c r="AJ143" s="21">
        <f>-(AJ$158*'Fixed Data'!$B$25*'Fixed Data'!AJ$47*'Fixed Data'!$B$24*'Fixed Data'!$B$23+AJ$158*'Fixed Data'!$B$26)*'Fixed Data'!AQ42/10^6</f>
        <v>-41.850866219292378</v>
      </c>
      <c r="AK143" s="21">
        <f>-(AK$158*'Fixed Data'!$B$25*'Fixed Data'!AK$47*'Fixed Data'!$B$24*'Fixed Data'!$B$23+AK$158*'Fixed Data'!$B$26)*'Fixed Data'!AR42/10^6</f>
        <v>-44.90309721217281</v>
      </c>
      <c r="AL143" s="21">
        <f>-(AL$158*'Fixed Data'!$B$25*'Fixed Data'!AL$47*'Fixed Data'!$B$24*'Fixed Data'!$B$23+AL$158*'Fixed Data'!$B$26)*'Fixed Data'!AS42/10^6</f>
        <v>-48.173372727903917</v>
      </c>
      <c r="AM143" s="21">
        <f>-(AM$158*'Fixed Data'!$B$25*'Fixed Data'!AM$47*'Fixed Data'!$B$24*'Fixed Data'!$B$23+AM$158*'Fixed Data'!$B$26)*'Fixed Data'!AT42/10^6</f>
        <v>-51.67733820974577</v>
      </c>
      <c r="AN143" s="21">
        <f>-(AN$158*'Fixed Data'!$B$25*'Fixed Data'!AN$47*'Fixed Data'!$B$24*'Fixed Data'!$B$23+AN$158*'Fixed Data'!$B$26)*'Fixed Data'!AU42/10^6</f>
        <v>-55.431419448866336</v>
      </c>
      <c r="AO143" s="21">
        <f>-(AO$158*'Fixed Data'!$B$25*'Fixed Data'!AO$47*'Fixed Data'!$B$24*'Fixed Data'!$B$23+AO$158*'Fixed Data'!$B$26)*'Fixed Data'!AV42/10^6</f>
        <v>-59.45300678241</v>
      </c>
      <c r="AP143" s="21">
        <f>-(AP$158*'Fixed Data'!$B$25*'Fixed Data'!AP$47*'Fixed Data'!$B$24*'Fixed Data'!$B$23+AP$158*'Fixed Data'!$B$26)*'Fixed Data'!AW42/10^6</f>
        <v>-63.760969946981767</v>
      </c>
      <c r="AQ143" s="21">
        <f>-(AQ$158*'Fixed Data'!$B$25*'Fixed Data'!AQ$47*'Fixed Data'!$B$24*'Fixed Data'!$B$23+AQ$158*'Fixed Data'!$B$26)*'Fixed Data'!AX42/10^6</f>
        <v>-68.375578135847789</v>
      </c>
      <c r="AR143" s="21">
        <f>-(AR$158*'Fixed Data'!$B$25*'Fixed Data'!AR$47*'Fixed Data'!$B$24*'Fixed Data'!$B$23+AR$158*'Fixed Data'!$B$26)*'Fixed Data'!AY42/10^6</f>
        <v>-72.665714564553539</v>
      </c>
      <c r="AS143" s="21">
        <f>-(AS$158*'Fixed Data'!$B$25*'Fixed Data'!AS$47*'Fixed Data'!$B$24*'Fixed Data'!$B$23+AS$158*'Fixed Data'!$B$26)*'Fixed Data'!AZ42/10^6</f>
        <v>-75.809408299954555</v>
      </c>
      <c r="AT143" s="21">
        <f>-(AT$158*'Fixed Data'!$B$25*'Fixed Data'!AT$47*'Fixed Data'!$B$24*'Fixed Data'!$B$23+AT$158*'Fixed Data'!$B$26)*'Fixed Data'!BA42/10^6</f>
        <v>-79.143317043785601</v>
      </c>
      <c r="AU143" s="21">
        <f>-(AU$158*'Fixed Data'!$B$25*'Fixed Data'!AU$47*'Fixed Data'!$B$24*'Fixed Data'!$B$23+AU$158*'Fixed Data'!$B$26)*'Fixed Data'!BB42/10^6</f>
        <v>-82.680605037582069</v>
      </c>
      <c r="AV143" s="21">
        <f>-(AV$158*'Fixed Data'!$B$25*'Fixed Data'!AV$47*'Fixed Data'!$B$24*'Fixed Data'!$B$23+AV$158*'Fixed Data'!$B$26)*'Fixed Data'!BC42/10^6</f>
        <v>-86.071940075746298</v>
      </c>
      <c r="AW143" s="21">
        <f>-(AW$158*'Fixed Data'!$B$25*'Fixed Data'!AW$47*'Fixed Data'!$B$24*'Fixed Data'!$B$23+AW$158*'Fixed Data'!$B$26)*'Fixed Data'!BD42/10^6</f>
        <v>-88.862637634838023</v>
      </c>
      <c r="AX143" s="21">
        <f>-(AX$158*'Fixed Data'!$B$25*'Fixed Data'!AX$47*'Fixed Data'!$B$24*'Fixed Data'!$B$23+AX$158*'Fixed Data'!$B$26)*'Fixed Data'!BE42/10^6</f>
        <v>-91.79976633336959</v>
      </c>
      <c r="AY143" s="21">
        <f>-(AY$158*'Fixed Data'!$B$25*'Fixed Data'!AY$47*'Fixed Data'!$B$24*'Fixed Data'!$B$23+AY$158*'Fixed Data'!$B$26)*'Fixed Data'!BF42/10^6</f>
        <v>-94.893237576631634</v>
      </c>
      <c r="AZ143" s="21">
        <f>-(AZ$158*'Fixed Data'!$B$25*'Fixed Data'!AZ$47*'Fixed Data'!$B$24*'Fixed Data'!$B$23+AZ$158*'Fixed Data'!$B$26)*'Fixed Data'!BG42/10^6</f>
        <v>-98.153628136954509</v>
      </c>
      <c r="BA143" s="21">
        <f>-(BA$158*'Fixed Data'!$B$25*'Fixed Data'!BA$47*'Fixed Data'!$B$24*'Fixed Data'!$B$23+BA$158*'Fixed Data'!$B$26)*'Fixed Data'!BH42/10^6</f>
        <v>-101.59224124758251</v>
      </c>
      <c r="BB143" s="21">
        <f>-(BB$158*'Fixed Data'!$B$25*'Fixed Data'!BB$47*'Fixed Data'!$B$24*'Fixed Data'!$B$23+BB$158*'Fixed Data'!$B$26)*'Fixed Data'!BI42/10^6</f>
        <v>-105.13908530960649</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-0.57691587362273555</v>
      </c>
      <c r="F146" s="21">
        <f>-F$161*'Fixed Data'!$B$20*'Fixed Data'!$B$22</f>
        <v>-0.5634339591010642</v>
      </c>
      <c r="G146" s="21">
        <f>-G$161*'Fixed Data'!$B$20*'Fixed Data'!$B$22</f>
        <v>-0.57300187935229607</v>
      </c>
      <c r="H146" s="21">
        <f>-H$161*'Fixed Data'!$B$20*'Fixed Data'!$B$22</f>
        <v>-0.55240072026549447</v>
      </c>
      <c r="I146" s="21">
        <f>-I$161*'Fixed Data'!$B$20*'Fixed Data'!$B$22</f>
        <v>-0.51861878201596956</v>
      </c>
      <c r="J146" s="21">
        <f>-J$161*'Fixed Data'!$B$20*'Fixed Data'!$B$22</f>
        <v>-0.5170722261307853</v>
      </c>
      <c r="K146" s="21">
        <f>-K$161*'Fixed Data'!$B$20*'Fixed Data'!$B$22</f>
        <v>-0.5432540500062758</v>
      </c>
      <c r="L146" s="21">
        <f>-L$161*'Fixed Data'!$B$20*'Fixed Data'!$B$22</f>
        <v>-0.57104606844618955</v>
      </c>
      <c r="M146" s="21">
        <f>-M$161*'Fixed Data'!$B$20*'Fixed Data'!$B$22</f>
        <v>-0.60051635121034774</v>
      </c>
      <c r="N146" s="21">
        <f>-N$161*'Fixed Data'!$B$20*'Fixed Data'!$B$22</f>
        <v>-0.63179138936896373</v>
      </c>
      <c r="O146" s="21">
        <f>-O$161*'Fixed Data'!$B$20*'Fixed Data'!$B$22</f>
        <v>-0.66493897828666948</v>
      </c>
      <c r="P146" s="21">
        <f>-P$161*'Fixed Data'!$B$20*'Fixed Data'!$B$22</f>
        <v>-0.69993795553814964</v>
      </c>
      <c r="Q146" s="21">
        <f>-Q$161*'Fixed Data'!$B$20*'Fixed Data'!$B$22</f>
        <v>-0.7367000074181953</v>
      </c>
      <c r="R146" s="21">
        <f>-R$161*'Fixed Data'!$B$20*'Fixed Data'!$B$22</f>
        <v>-0.7755077783425306</v>
      </c>
      <c r="S146" s="21">
        <f>-S$161*'Fixed Data'!$B$20*'Fixed Data'!$B$22</f>
        <v>-0.81657932610261097</v>
      </c>
      <c r="T146" s="21">
        <f>-T$161*'Fixed Data'!$B$20*'Fixed Data'!$B$22</f>
        <v>-0.86004942565014586</v>
      </c>
      <c r="U146" s="21">
        <f>-U$161*'Fixed Data'!$B$20*'Fixed Data'!$B$22</f>
        <v>-0.90602256052651131</v>
      </c>
      <c r="V146" s="21">
        <f>-V$161*'Fixed Data'!$B$20*'Fixed Data'!$B$22</f>
        <v>-0.95461060745605175</v>
      </c>
      <c r="W146" s="21">
        <f>-W$161*'Fixed Data'!$B$20*'Fixed Data'!$B$22</f>
        <v>-1.0060919382055413</v>
      </c>
      <c r="X146" s="21">
        <f>-X$161*'Fixed Data'!$B$20*'Fixed Data'!$B$22</f>
        <v>-1.0606422614999049</v>
      </c>
      <c r="Y146" s="21">
        <f>-Y$161*'Fixed Data'!$B$20*'Fixed Data'!$B$22</f>
        <v>-1.1184480789419728</v>
      </c>
      <c r="Z146" s="21">
        <f>-Z$161*'Fixed Data'!$B$20*'Fixed Data'!$B$22</f>
        <v>-1.1793088554197664</v>
      </c>
      <c r="AA146" s="21">
        <f>-AA$161*'Fixed Data'!$B$20*'Fixed Data'!$B$22</f>
        <v>-1.2437538715088661</v>
      </c>
      <c r="AB146" s="21">
        <f>-AB$161*'Fixed Data'!$B$20*'Fixed Data'!$B$22</f>
        <v>-1.3120411358016866</v>
      </c>
      <c r="AC146" s="21">
        <f>-AC$161*'Fixed Data'!$B$20*'Fixed Data'!$B$22</f>
        <v>-2.0925632423974467</v>
      </c>
      <c r="AD146" s="21">
        <f>-AD$161*'Fixed Data'!$B$20*'Fixed Data'!$B$22</f>
        <v>-2.1712023742902393</v>
      </c>
      <c r="AE146" s="21">
        <f>-AE$161*'Fixed Data'!$B$20*'Fixed Data'!$B$22</f>
        <v>-2.2541906707850883</v>
      </c>
      <c r="AF146" s="21">
        <f>-AF$161*'Fixed Data'!$B$20*'Fixed Data'!$B$22</f>
        <v>-2.3413113591750752</v>
      </c>
      <c r="AG146" s="21">
        <f>-AG$161*'Fixed Data'!$B$20*'Fixed Data'!$B$22</f>
        <v>-2.4335540081415679</v>
      </c>
      <c r="AH146" s="21">
        <f>-AH$161*'Fixed Data'!$B$20*'Fixed Data'!$B$22</f>
        <v>-2.531366993303255</v>
      </c>
      <c r="AI146" s="21">
        <f>-AI$161*'Fixed Data'!$B$20*'Fixed Data'!$B$22</f>
        <v>-2.6350913676775338</v>
      </c>
      <c r="AJ146" s="21">
        <f>-AJ$161*'Fixed Data'!$B$20*'Fixed Data'!$B$22</f>
        <v>-2.7450892302383934</v>
      </c>
      <c r="AK146" s="21">
        <f>-AK$161*'Fixed Data'!$B$20*'Fixed Data'!$B$22</f>
        <v>-2.8617450303430636</v>
      </c>
      <c r="AL146" s="21">
        <f>-AL$161*'Fixed Data'!$B$20*'Fixed Data'!$B$22</f>
        <v>-2.9854669532034803</v>
      </c>
      <c r="AM146" s="21">
        <f>-AM$161*'Fixed Data'!$B$20*'Fixed Data'!$B$22</f>
        <v>-3.1166883914446455</v>
      </c>
      <c r="AN146" s="21">
        <f>-AN$161*'Fixed Data'!$B$20*'Fixed Data'!$B$22</f>
        <v>-3.2558695081058611</v>
      </c>
      <c r="AO146" s="21">
        <f>-AO$161*'Fixed Data'!$B$20*'Fixed Data'!$B$22</f>
        <v>-3.4034988967744</v>
      </c>
      <c r="AP146" s="21">
        <f>-AP$161*'Fixed Data'!$B$20*'Fixed Data'!$B$22</f>
        <v>-3.5600953448952595</v>
      </c>
      <c r="AQ146" s="21">
        <f>-AQ$161*'Fixed Data'!$B$20*'Fixed Data'!$B$22</f>
        <v>-3.7262097066771167</v>
      </c>
      <c r="AR146" s="21">
        <f>-AR$161*'Fixed Data'!$B$20*'Fixed Data'!$B$22</f>
        <v>-3.8789264042958194</v>
      </c>
      <c r="AS146" s="21">
        <f>-AS$161*'Fixed Data'!$B$20*'Fixed Data'!$B$22</f>
        <v>-3.9896324068177074</v>
      </c>
      <c r="AT146" s="21">
        <f>-AT$161*'Fixed Data'!$B$20*'Fixed Data'!$B$22</f>
        <v>-4.1069712240254903</v>
      </c>
      <c r="AU146" s="21">
        <f>-AU$161*'Fixed Data'!$B$20*'Fixed Data'!$B$22</f>
        <v>-4.2313471139811503</v>
      </c>
      <c r="AV146" s="21">
        <f>-AV$161*'Fixed Data'!$B$20*'Fixed Data'!$B$22</f>
        <v>-4.3487158406460669</v>
      </c>
      <c r="AW146" s="21">
        <f>-AW$161*'Fixed Data'!$B$20*'Fixed Data'!$B$22</f>
        <v>-4.4407593177887508</v>
      </c>
      <c r="AX146" s="21">
        <f>-AX$161*'Fixed Data'!$B$20*'Fixed Data'!$B$22</f>
        <v>-4.5378029757529363</v>
      </c>
      <c r="AY146" s="21">
        <f>-AY$161*'Fixed Data'!$B$20*'Fixed Data'!$B$22</f>
        <v>-4.6401516616680523</v>
      </c>
      <c r="AZ146" s="21">
        <f>-AZ$161*'Fixed Data'!$B$20*'Fixed Data'!$B$22</f>
        <v>-4.7481321873115778</v>
      </c>
      <c r="BA146" s="21">
        <f>-BA$161*'Fixed Data'!$B$20*'Fixed Data'!$B$22</f>
        <v>-4.8622663303062836</v>
      </c>
      <c r="BB146" s="21">
        <f>-BB$161*'Fixed Data'!$B$20*'Fixed Data'!$B$22</f>
        <v>-4.9791439947707463</v>
      </c>
    </row>
    <row r="147" spans="1:54" outlineLevel="2">
      <c r="A147" s="425"/>
      <c r="B147" s="135" t="s">
        <v>283</v>
      </c>
      <c r="C147" s="135" t="s">
        <v>463</v>
      </c>
      <c r="D147" s="135" t="s">
        <v>380</v>
      </c>
      <c r="E147" s="21">
        <f>-E$162*'Fixed Data'!$B$21*'Fixed Data'!$B$22</f>
        <v>-8.6229635850253675E-3</v>
      </c>
      <c r="F147" s="21">
        <f>-F$162*'Fixed Data'!$B$21*'Fixed Data'!$B$22</f>
        <v>-8.4214540352069867E-3</v>
      </c>
      <c r="G147" s="21">
        <f>-G$162*'Fixed Data'!$B$21*'Fixed Data'!$B$22</f>
        <v>-8.5644624558155521E-3</v>
      </c>
      <c r="H147" s="21">
        <f>-H$162*'Fixed Data'!$B$21*'Fixed Data'!$B$22</f>
        <v>-8.2565440005660934E-3</v>
      </c>
      <c r="I147" s="21">
        <f>-I$162*'Fixed Data'!$B$21*'Fixed Data'!$B$22</f>
        <v>-7.7516169623689781E-3</v>
      </c>
      <c r="J147" s="21">
        <f>-J$162*'Fixed Data'!$B$21*'Fixed Data'!$B$22</f>
        <v>-7.7285011222787935E-3</v>
      </c>
      <c r="K147" s="21">
        <f>-K$162*'Fixed Data'!$B$21*'Fixed Data'!$B$22</f>
        <v>-8.1198318590293972E-3</v>
      </c>
      <c r="L147" s="21">
        <f>-L$162*'Fixed Data'!$B$21*'Fixed Data'!$B$22</f>
        <v>-8.5352296213701238E-3</v>
      </c>
      <c r="M147" s="21">
        <f>-M$162*'Fixed Data'!$B$21*'Fixed Data'!$B$22</f>
        <v>-8.9757118246417845E-3</v>
      </c>
      <c r="N147" s="21">
        <f>-N$162*'Fixed Data'!$B$21*'Fixed Data'!$B$22</f>
        <v>-9.4431690874633989E-3</v>
      </c>
      <c r="O147" s="21">
        <f>-O$162*'Fixed Data'!$B$21*'Fixed Data'!$B$22</f>
        <v>-9.9386147238850475E-3</v>
      </c>
      <c r="P147" s="21">
        <f>-P$162*'Fixed Data'!$B$21*'Fixed Data'!$B$22</f>
        <v>-1.0461732426397766E-2</v>
      </c>
      <c r="Q147" s="21">
        <f>-Q$162*'Fixed Data'!$B$21*'Fixed Data'!$B$22</f>
        <v>-1.1011202200356084E-2</v>
      </c>
      <c r="R147" s="21">
        <f>-R$162*'Fixed Data'!$B$21*'Fixed Data'!$B$22</f>
        <v>-1.1591248634847801E-2</v>
      </c>
      <c r="S147" s="21">
        <f>-S$162*'Fixed Data'!$B$21*'Fixed Data'!$B$22</f>
        <v>-1.220513096485178E-2</v>
      </c>
      <c r="T147" s="21">
        <f>-T$162*'Fixed Data'!$B$21*'Fixed Data'!$B$22</f>
        <v>-1.2854863625320985E-2</v>
      </c>
      <c r="U147" s="21">
        <f>-U$162*'Fixed Data'!$B$21*'Fixed Data'!$B$22</f>
        <v>-1.354200829589319E-2</v>
      </c>
      <c r="V147" s="21">
        <f>-V$162*'Fixed Data'!$B$21*'Fixed Data'!$B$22</f>
        <v>-1.4268237159574813E-2</v>
      </c>
      <c r="W147" s="21">
        <f>-W$162*'Fixed Data'!$B$21*'Fixed Data'!$B$22</f>
        <v>-1.5037710943636073E-2</v>
      </c>
      <c r="X147" s="21">
        <f>-X$162*'Fixed Data'!$B$21*'Fixed Data'!$B$22</f>
        <v>-1.5853055906091137E-2</v>
      </c>
      <c r="Y147" s="21">
        <f>-Y$162*'Fixed Data'!$B$21*'Fixed Data'!$B$22</f>
        <v>-1.6717059622396467E-2</v>
      </c>
      <c r="Z147" s="21">
        <f>-Z$162*'Fixed Data'!$B$21*'Fixed Data'!$B$22</f>
        <v>-1.7626724763050165E-2</v>
      </c>
      <c r="AA147" s="21">
        <f>-AA$162*'Fixed Data'!$B$21*'Fixed Data'!$B$22</f>
        <v>-1.858996230318426E-2</v>
      </c>
      <c r="AB147" s="21">
        <f>-AB$162*'Fixed Data'!$B$21*'Fixed Data'!$B$22</f>
        <v>-1.9610628608689777E-2</v>
      </c>
      <c r="AC147" s="21">
        <f>-AC$162*'Fixed Data'!$B$21*'Fixed Data'!$B$22</f>
        <v>-3.1276824687190737E-2</v>
      </c>
      <c r="AD147" s="21">
        <f>-AD$162*'Fixed Data'!$B$21*'Fixed Data'!$B$22</f>
        <v>-3.2452216805302227E-2</v>
      </c>
      <c r="AE147" s="21">
        <f>-AE$162*'Fixed Data'!$B$21*'Fixed Data'!$B$22</f>
        <v>-3.3692614394234453E-2</v>
      </c>
      <c r="AF147" s="21">
        <f>-AF$162*'Fixed Data'!$B$21*'Fixed Data'!$B$22</f>
        <v>-3.4994777426726173E-2</v>
      </c>
      <c r="AG147" s="21">
        <f>-AG$162*'Fixed Data'!$B$21*'Fixed Data'!$B$22</f>
        <v>-3.6373496646271347E-2</v>
      </c>
      <c r="AH147" s="21">
        <f>-AH$162*'Fixed Data'!$B$21*'Fixed Data'!$B$22</f>
        <v>-3.7835473769375065E-2</v>
      </c>
      <c r="AI147" s="21">
        <f>-AI$162*'Fixed Data'!$B$21*'Fixed Data'!$B$22</f>
        <v>-3.9385806398450594E-2</v>
      </c>
      <c r="AJ147" s="21">
        <f>-AJ$162*'Fixed Data'!$B$21*'Fixed Data'!$B$22</f>
        <v>-4.1029906702602023E-2</v>
      </c>
      <c r="AK147" s="21">
        <f>-AK$162*'Fixed Data'!$B$21*'Fixed Data'!$B$22</f>
        <v>-4.2773520914441837E-2</v>
      </c>
      <c r="AL147" s="21">
        <f>-AL$162*'Fixed Data'!$B$21*'Fixed Data'!$B$22</f>
        <v>-4.4622750038257469E-2</v>
      </c>
      <c r="AM147" s="21">
        <f>-AM$162*'Fixed Data'!$B$21*'Fixed Data'!$B$22</f>
        <v>-4.6584071844889122E-2</v>
      </c>
      <c r="AN147" s="21">
        <f>-AN$162*'Fixed Data'!$B$21*'Fixed Data'!$B$22</f>
        <v>-4.8664364233372809E-2</v>
      </c>
      <c r="AO147" s="21">
        <f>-AO$162*'Fixed Data'!$B$21*'Fixed Data'!$B$22</f>
        <v>-5.0870930044388807E-2</v>
      </c>
      <c r="AP147" s="21">
        <f>-AP$162*'Fixed Data'!$B$21*'Fixed Data'!$B$22</f>
        <v>-5.3211523415847214E-2</v>
      </c>
      <c r="AQ147" s="21">
        <f>-AQ$162*'Fixed Data'!$B$21*'Fixed Data'!$B$22</f>
        <v>-5.5694377776570436E-2</v>
      </c>
      <c r="AR147" s="21">
        <f>-AR$162*'Fixed Data'!$B$21*'Fixed Data'!$B$22</f>
        <v>-5.7976981848672227E-2</v>
      </c>
      <c r="AS147" s="21">
        <f>-AS$162*'Fixed Data'!$B$21*'Fixed Data'!$B$22</f>
        <v>-5.9631666477811505E-2</v>
      </c>
      <c r="AT147" s="21">
        <f>-AT$162*'Fixed Data'!$B$21*'Fixed Data'!$B$22</f>
        <v>-6.1385489511903146E-2</v>
      </c>
      <c r="AU147" s="21">
        <f>-AU$162*'Fixed Data'!$B$21*'Fixed Data'!$B$22</f>
        <v>-6.3244493257471973E-2</v>
      </c>
      <c r="AV147" s="21">
        <f>-AV$162*'Fixed Data'!$B$21*'Fixed Data'!$B$22</f>
        <v>-6.4998763337955456E-2</v>
      </c>
      <c r="AW147" s="21">
        <f>-AW$162*'Fixed Data'!$B$21*'Fixed Data'!$B$22</f>
        <v>-6.637450560459919E-2</v>
      </c>
      <c r="AX147" s="21">
        <f>-AX$162*'Fixed Data'!$B$21*'Fixed Data'!$B$22</f>
        <v>-6.7824983858088925E-2</v>
      </c>
      <c r="AY147" s="21">
        <f>-AY$162*'Fixed Data'!$B$21*'Fixed Data'!$B$22</f>
        <v>-6.9354754543855118E-2</v>
      </c>
      <c r="AZ147" s="21">
        <f>-AZ$162*'Fixed Data'!$B$21*'Fixed Data'!$B$22</f>
        <v>-7.0968702405384929E-2</v>
      </c>
      <c r="BA147" s="21">
        <f>-BA$162*'Fixed Data'!$B$21*'Fixed Data'!$B$22</f>
        <v>-7.2674626273749487E-2</v>
      </c>
      <c r="BB147" s="21">
        <f>-BB$162*'Fixed Data'!$B$21*'Fixed Data'!$B$22</f>
        <v>-7.4421556616038761E-2</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135" t="s">
        <v>464</v>
      </c>
      <c r="D150" s="135" t="s">
        <v>380</v>
      </c>
      <c r="E150" s="279">
        <v>-0.26936617847114497</v>
      </c>
      <c r="F150" s="279">
        <v>-0.26167887666167716</v>
      </c>
      <c r="G150" s="279">
        <v>-0.2633997434844661</v>
      </c>
      <c r="H150" s="279">
        <v>-0.24970111573198894</v>
      </c>
      <c r="I150" s="279">
        <v>-0.2385965726172446</v>
      </c>
      <c r="J150" s="279">
        <v>-0.23597406965907783</v>
      </c>
      <c r="K150" s="279">
        <v>-0.24696441908528272</v>
      </c>
      <c r="L150" s="279">
        <v>-0.25862137874685304</v>
      </c>
      <c r="M150" s="279">
        <v>-0.27085318371329142</v>
      </c>
      <c r="N150" s="279">
        <v>-0.28380706439142067</v>
      </c>
      <c r="O150" s="279">
        <v>-0.29741598718242751</v>
      </c>
      <c r="P150" s="279">
        <v>-0.31167453225142716</v>
      </c>
      <c r="Q150" s="279">
        <v>-0.32630982823140453</v>
      </c>
      <c r="R150" s="279">
        <v>-0.341526450400298</v>
      </c>
      <c r="S150" s="279">
        <v>-0.35735839418615301</v>
      </c>
      <c r="T150" s="279">
        <v>-0.3739382209276258</v>
      </c>
      <c r="U150" s="279">
        <v>-0.39130196682097979</v>
      </c>
      <c r="V150" s="279">
        <v>-0.40950705492442097</v>
      </c>
      <c r="W150" s="279">
        <v>-0.42878777420272418</v>
      </c>
      <c r="X150" s="279">
        <v>-0.44920914668869066</v>
      </c>
      <c r="Y150" s="279">
        <v>-0.47038635403127615</v>
      </c>
      <c r="Z150" s="279">
        <v>-0.49180953010230749</v>
      </c>
      <c r="AA150" s="279">
        <v>-0.51446182296952203</v>
      </c>
      <c r="AB150" s="279">
        <v>-0.5383380434197379</v>
      </c>
      <c r="AC150" s="279">
        <v>-3.5948821221609504</v>
      </c>
      <c r="AD150" s="279">
        <v>-3.7935511195383285</v>
      </c>
      <c r="AE150" s="279">
        <v>-4.0039852231084154</v>
      </c>
      <c r="AF150" s="279">
        <v>-4.2267948946481937</v>
      </c>
      <c r="AG150" s="279">
        <v>-4.4629376169976487</v>
      </c>
      <c r="AH150" s="279">
        <v>-4.7132563502958114</v>
      </c>
      <c r="AI150" s="279">
        <v>-4.9786276849060132</v>
      </c>
      <c r="AJ150" s="279">
        <v>-5.2599710026240309</v>
      </c>
      <c r="AK150" s="279">
        <v>-5.558176035741285</v>
      </c>
      <c r="AL150" s="279">
        <v>-5.8741869045824728</v>
      </c>
      <c r="AM150" s="279">
        <v>-6.2088610850687136</v>
      </c>
      <c r="AN150" s="279">
        <v>-6.5635224616108507</v>
      </c>
      <c r="AO150" s="279">
        <v>-6.9394169416761615</v>
      </c>
      <c r="AP150" s="279">
        <v>-7.3378759285531618</v>
      </c>
      <c r="AQ150" s="279">
        <v>-7.7602654731565925</v>
      </c>
      <c r="AR150" s="279">
        <v>-8.1377109078593577</v>
      </c>
      <c r="AS150" s="279">
        <v>-8.3843632598962401</v>
      </c>
      <c r="AT150" s="279">
        <v>-8.6455961767543528</v>
      </c>
      <c r="AU150" s="279">
        <v>-8.9222913190845343</v>
      </c>
      <c r="AV150" s="279">
        <v>-9.1790132372055258</v>
      </c>
      <c r="AW150" s="279">
        <v>-9.3713513209843704</v>
      </c>
      <c r="AX150" s="279">
        <v>-9.5746276136289641</v>
      </c>
      <c r="AY150" s="279">
        <v>-9.7894002917740774</v>
      </c>
      <c r="AZ150" s="279">
        <v>-10.016270793234982</v>
      </c>
      <c r="BA150" s="279">
        <v>-10.256045486153772</v>
      </c>
      <c r="BB150" s="279">
        <v>-10.501560030215877</v>
      </c>
    </row>
    <row r="151" spans="1:54" outlineLevel="2">
      <c r="A151" s="425"/>
      <c r="B151" s="135" t="s">
        <v>286</v>
      </c>
      <c r="C151" s="135" t="s">
        <v>465</v>
      </c>
      <c r="D151" s="135" t="s">
        <v>380</v>
      </c>
      <c r="E151" s="279">
        <v>-3.4808817155260137</v>
      </c>
      <c r="F151" s="279">
        <v>-2.9711022435541223</v>
      </c>
      <c r="G151" s="279">
        <v>-3.0170939932485146</v>
      </c>
      <c r="H151" s="279">
        <v>-2.8792432400469194</v>
      </c>
      <c r="I151" s="279">
        <v>-2.8623690313074888</v>
      </c>
      <c r="J151" s="279">
        <v>-2.8719884198389027</v>
      </c>
      <c r="K151" s="279">
        <v>-2.9045324800859222</v>
      </c>
      <c r="L151" s="279">
        <v>-2.9390373652703068</v>
      </c>
      <c r="M151" s="279">
        <v>-2.9745700804274331</v>
      </c>
      <c r="N151" s="279">
        <v>-3.0119157185556147</v>
      </c>
      <c r="O151" s="279">
        <v>-3.0369013035837606</v>
      </c>
      <c r="P151" s="279">
        <v>-3.0551897771132501</v>
      </c>
      <c r="Q151" s="279">
        <v>-3.0728280168182653</v>
      </c>
      <c r="R151" s="279">
        <v>-3.09022153568147</v>
      </c>
      <c r="S151" s="279">
        <v>-3.1078797976146708</v>
      </c>
      <c r="T151" s="279">
        <v>-3.1257935444013856</v>
      </c>
      <c r="U151" s="279">
        <v>-3.1434418138475997</v>
      </c>
      <c r="V151" s="279">
        <v>-3.1602839464842245</v>
      </c>
      <c r="W151" s="279">
        <v>-3.1777990906176754</v>
      </c>
      <c r="X151" s="279">
        <v>-3.1960163451223336</v>
      </c>
      <c r="Y151" s="279">
        <v>-3.2149661842967108</v>
      </c>
      <c r="Z151" s="279">
        <v>-3.2232276087102241</v>
      </c>
      <c r="AA151" s="279">
        <v>-3.2300052458809212</v>
      </c>
      <c r="AB151" s="279">
        <v>-3.2367676635055065</v>
      </c>
      <c r="AC151" s="279">
        <v>-31.800121566507407</v>
      </c>
      <c r="AD151" s="279">
        <v>-31.869470570854283</v>
      </c>
      <c r="AE151" s="279">
        <v>-31.938177306794842</v>
      </c>
      <c r="AF151" s="279">
        <v>-32.007187737784335</v>
      </c>
      <c r="AG151" s="279">
        <v>-32.079856147406133</v>
      </c>
      <c r="AH151" s="279">
        <v>-32.156898397419667</v>
      </c>
      <c r="AI151" s="279">
        <v>-32.238586483441104</v>
      </c>
      <c r="AJ151" s="279">
        <v>-32.325204622862195</v>
      </c>
      <c r="AK151" s="279">
        <v>-32.417054563737921</v>
      </c>
      <c r="AL151" s="279">
        <v>-32.514456671058674</v>
      </c>
      <c r="AM151" s="279">
        <v>-32.61775108050395</v>
      </c>
      <c r="AN151" s="279">
        <v>-32.727298923874862</v>
      </c>
      <c r="AO151" s="279">
        <v>-32.843483630665354</v>
      </c>
      <c r="AP151" s="279">
        <v>-32.966712310508726</v>
      </c>
      <c r="AQ151" s="279">
        <v>-33.097417221531359</v>
      </c>
      <c r="AR151" s="279">
        <v>-33.236057329958697</v>
      </c>
      <c r="AS151" s="279">
        <v>-33.383119966651712</v>
      </c>
      <c r="AT151" s="279">
        <v>-33.539122586604762</v>
      </c>
      <c r="AU151" s="279">
        <v>-33.70461463781227</v>
      </c>
      <c r="AV151" s="279">
        <v>-33.880179546310231</v>
      </c>
      <c r="AW151" s="279">
        <v>-33.968018899426447</v>
      </c>
      <c r="AX151" s="279">
        <v>-34.006178153944646</v>
      </c>
      <c r="AY151" s="279">
        <v>-34.040945956006027</v>
      </c>
      <c r="AZ151" s="279">
        <v>-34.072191243659979</v>
      </c>
      <c r="BA151" s="279">
        <v>-34.10202525686045</v>
      </c>
      <c r="BB151" s="279">
        <v>-34.131885393075358</v>
      </c>
    </row>
    <row r="152" spans="1:54" outlineLevel="2">
      <c r="A152" s="425"/>
      <c r="B152" s="135" t="s">
        <v>286</v>
      </c>
      <c r="C152" s="135" t="s">
        <v>466</v>
      </c>
      <c r="D152" s="135" t="s">
        <v>380</v>
      </c>
      <c r="E152" s="279">
        <v>-1.5883332014272187</v>
      </c>
      <c r="F152" s="279">
        <v>-1.551215532400178</v>
      </c>
      <c r="G152" s="279">
        <v>-1.5775574066637685</v>
      </c>
      <c r="H152" s="279">
        <v>-1.5208394232254265</v>
      </c>
      <c r="I152" s="279">
        <v>-1.4278328401453897</v>
      </c>
      <c r="J152" s="279">
        <v>-1.4235749471446744</v>
      </c>
      <c r="K152" s="279">
        <v>-1.495657311379559</v>
      </c>
      <c r="L152" s="279">
        <v>-1.5721727751431014</v>
      </c>
      <c r="M152" s="279">
        <v>-1.6533087443717285</v>
      </c>
      <c r="N152" s="279">
        <v>-1.7394134673555102</v>
      </c>
      <c r="O152" s="279">
        <v>-1.8306735945810662</v>
      </c>
      <c r="P152" s="279">
        <v>-1.9270308628174981</v>
      </c>
      <c r="Q152" s="279">
        <v>-2.0282421316061434</v>
      </c>
      <c r="R152" s="279">
        <v>-2.1350855620797011</v>
      </c>
      <c r="S152" s="279">
        <v>-2.2481614990125776</v>
      </c>
      <c r="T152" s="279">
        <v>-2.3678409974238956</v>
      </c>
      <c r="U152" s="279">
        <v>-2.4944117156800791</v>
      </c>
      <c r="V152" s="279">
        <v>-2.6281816666541769</v>
      </c>
      <c r="W152" s="279">
        <v>-2.7699172482557044</v>
      </c>
      <c r="X152" s="279">
        <v>-2.9201022121273774</v>
      </c>
      <c r="Y152" s="279">
        <v>-3.0792500242725458</v>
      </c>
      <c r="Z152" s="279">
        <v>-3.2468085823987072</v>
      </c>
      <c r="AA152" s="279">
        <v>-3.4242350728123929</v>
      </c>
      <c r="AB152" s="279">
        <v>-3.6122398306462049</v>
      </c>
      <c r="AC152" s="279">
        <v>-5.761130566775714</v>
      </c>
      <c r="AD152" s="279">
        <v>-5.9776355197984072</v>
      </c>
      <c r="AE152" s="279">
        <v>-6.2061143547192374</v>
      </c>
      <c r="AF152" s="279">
        <v>-6.445970264788194</v>
      </c>
      <c r="AG152" s="279">
        <v>-6.6999276763273441</v>
      </c>
      <c r="AH152" s="279">
        <v>-6.9692210325448354</v>
      </c>
      <c r="AI152" s="279">
        <v>-7.2547893019380831</v>
      </c>
      <c r="AJ152" s="279">
        <v>-7.5576293955800438</v>
      </c>
      <c r="AK152" s="279">
        <v>-7.8787997583953144</v>
      </c>
      <c r="AL152" s="279">
        <v>-8.2194241835643247</v>
      </c>
      <c r="AM152" s="279">
        <v>-8.580695863937196</v>
      </c>
      <c r="AN152" s="279">
        <v>-8.9638816952032752</v>
      </c>
      <c r="AO152" s="279">
        <v>-9.3703268464801752</v>
      </c>
      <c r="AP152" s="279">
        <v>-9.8014596149617628</v>
      </c>
      <c r="AQ152" s="279">
        <v>-10.258796582300175</v>
      </c>
      <c r="AR152" s="279">
        <v>-10.679247834086553</v>
      </c>
      <c r="AS152" s="279">
        <v>-10.984037539903843</v>
      </c>
      <c r="AT152" s="279">
        <v>-11.307088348017325</v>
      </c>
      <c r="AU152" s="279">
        <v>-11.649513239593142</v>
      </c>
      <c r="AV152" s="279">
        <v>-11.972646392786691</v>
      </c>
      <c r="AW152" s="279">
        <v>-12.226055455363696</v>
      </c>
      <c r="AX152" s="279">
        <v>-12.493230742055939</v>
      </c>
      <c r="AY152" s="279">
        <v>-12.775011541292068</v>
      </c>
      <c r="AZ152" s="279">
        <v>-13.072297613367343</v>
      </c>
      <c r="BA152" s="279">
        <v>-13.38652548786933</v>
      </c>
      <c r="BB152" s="279">
        <v>-13.708306675494564</v>
      </c>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135" t="s">
        <v>386</v>
      </c>
      <c r="D158" s="135" t="s">
        <v>469</v>
      </c>
      <c r="E158" s="325">
        <v>1.9235455158176364</v>
      </c>
      <c r="F158" s="325">
        <v>1.8870767136390723</v>
      </c>
      <c r="G158" s="325">
        <v>1.9200476795492842</v>
      </c>
      <c r="H158" s="325">
        <v>1.8476131598588368</v>
      </c>
      <c r="I158" s="325">
        <v>1.7866872306147286</v>
      </c>
      <c r="J158" s="325">
        <v>1.7913147826720177</v>
      </c>
      <c r="K158" s="325">
        <v>1.8930576849462368</v>
      </c>
      <c r="L158" s="325">
        <v>2.0009546903105035</v>
      </c>
      <c r="M158" s="325">
        <v>2.115457982613469</v>
      </c>
      <c r="N158" s="325">
        <v>2.2369235443009092</v>
      </c>
      <c r="O158" s="325">
        <v>2.3657258018013696</v>
      </c>
      <c r="P158" s="325">
        <v>2.5022232413840912</v>
      </c>
      <c r="Q158" s="325">
        <v>2.6468378728030375</v>
      </c>
      <c r="R158" s="325">
        <v>2.8000783611450419</v>
      </c>
      <c r="S158" s="325">
        <v>2.962477296991441</v>
      </c>
      <c r="T158" s="325">
        <v>3.1345919000381768</v>
      </c>
      <c r="U158" s="325">
        <v>3.3170099226135119</v>
      </c>
      <c r="V158" s="325">
        <v>3.5103547220256339</v>
      </c>
      <c r="W158" s="325">
        <v>3.7153046591922734</v>
      </c>
      <c r="X158" s="325">
        <v>3.9325677954106739</v>
      </c>
      <c r="Y158" s="325">
        <v>4.1628957993973517</v>
      </c>
      <c r="Z158" s="325">
        <v>4.40705192733805</v>
      </c>
      <c r="AA158" s="325">
        <v>4.6659111364217765</v>
      </c>
      <c r="AB158" s="325">
        <v>4.9403759427318441</v>
      </c>
      <c r="AC158" s="325">
        <v>43.568570032522921</v>
      </c>
      <c r="AD158" s="325">
        <v>46.109923933950824</v>
      </c>
      <c r="AE158" s="325">
        <v>48.803832379677388</v>
      </c>
      <c r="AF158" s="325">
        <v>51.659564465693158</v>
      </c>
      <c r="AG158" s="325">
        <v>54.68706214727024</v>
      </c>
      <c r="AH158" s="325">
        <v>57.896829590941522</v>
      </c>
      <c r="AI158" s="325">
        <v>61.300007055547447</v>
      </c>
      <c r="AJ158" s="325">
        <v>64.908421574322603</v>
      </c>
      <c r="AK158" s="325">
        <v>68.734629497798835</v>
      </c>
      <c r="AL158" s="325">
        <v>72.791961679124597</v>
      </c>
      <c r="AM158" s="325">
        <v>77.094571466167636</v>
      </c>
      <c r="AN158" s="325">
        <v>81.657485675000274</v>
      </c>
      <c r="AO158" s="325">
        <v>86.496658730236959</v>
      </c>
      <c r="AP158" s="325">
        <v>91.629030169240721</v>
      </c>
      <c r="AQ158" s="325">
        <v>97.072585719479591</v>
      </c>
      <c r="AR158" s="325">
        <v>101.93089618322442</v>
      </c>
      <c r="AS158" s="325">
        <v>105.08534334802734</v>
      </c>
      <c r="AT158" s="325">
        <v>108.42680615264216</v>
      </c>
      <c r="AU158" s="325">
        <v>111.96661266126881</v>
      </c>
      <c r="AV158" s="325">
        <v>115.23029660319055</v>
      </c>
      <c r="AW158" s="325">
        <v>117.62535269620932</v>
      </c>
      <c r="AX158" s="325">
        <v>120.15868607733506</v>
      </c>
      <c r="AY158" s="325">
        <v>122.83855014547075</v>
      </c>
      <c r="AZ158" s="325">
        <v>125.6736912798852</v>
      </c>
      <c r="BA158" s="325">
        <v>128.67340280239651</v>
      </c>
      <c r="BB158" s="325">
        <v>131.74471458687708</v>
      </c>
    </row>
    <row r="159" spans="1:54" outlineLevel="2">
      <c r="A159" s="425"/>
      <c r="B159" s="135" t="s">
        <v>280</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280</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283</v>
      </c>
      <c r="C161" s="135" t="s">
        <v>462</v>
      </c>
      <c r="D161" s="135"/>
      <c r="E161" s="322">
        <v>2.5753440933870914E-2</v>
      </c>
      <c r="F161" s="322">
        <v>2.5151610224777948E-2</v>
      </c>
      <c r="G161" s="322">
        <v>2.5578720797248034E-2</v>
      </c>
      <c r="H161" s="322">
        <v>2.4659088043204297E-2</v>
      </c>
      <c r="I161" s="322">
        <v>2.3151067218820227E-2</v>
      </c>
      <c r="J161" s="322">
        <v>2.3082029188387962E-2</v>
      </c>
      <c r="K161" s="322">
        <v>2.4250782009287781E-2</v>
      </c>
      <c r="L161" s="322">
        <v>2.5491413682032178E-2</v>
      </c>
      <c r="M161" s="322">
        <v>2.6806962830828059E-2</v>
      </c>
      <c r="N161" s="322">
        <v>2.8203075998705945E-2</v>
      </c>
      <c r="O161" s="322">
        <v>2.9682779560911293E-2</v>
      </c>
      <c r="P161" s="322">
        <v>3.1245128829846994E-2</v>
      </c>
      <c r="Q161" s="322">
        <v>3.2886181494519849E-2</v>
      </c>
      <c r="R161" s="322">
        <v>3.4618554760658511E-2</v>
      </c>
      <c r="S161" s="322">
        <v>3.6451982696450717E-2</v>
      </c>
      <c r="T161" s="322">
        <v>3.839248163619563E-2</v>
      </c>
      <c r="U161" s="322">
        <v>4.0444715710028015E-2</v>
      </c>
      <c r="V161" s="322">
        <v>4.2613679078698195E-2</v>
      </c>
      <c r="W161" s="322">
        <v>4.4911798217505343E-2</v>
      </c>
      <c r="X161" s="322">
        <v>4.7346916738448729E-2</v>
      </c>
      <c r="Y161" s="322">
        <v>4.9927360046032127E-2</v>
      </c>
      <c r="Z161" s="322">
        <v>5.2644176281938529E-2</v>
      </c>
      <c r="AA161" s="322">
        <v>5.55209924543053E-2</v>
      </c>
      <c r="AB161" s="322">
        <v>5.8569326029281277E-2</v>
      </c>
      <c r="AC161" s="322">
        <v>9.3411719675983412E-2</v>
      </c>
      <c r="AD161" s="322">
        <v>9.6922159119388784E-2</v>
      </c>
      <c r="AE161" s="322">
        <v>0.10062674463991177</v>
      </c>
      <c r="AF161" s="322">
        <v>0.10451579953535205</v>
      </c>
      <c r="AG161" s="322">
        <v>0.10863349800813808</v>
      </c>
      <c r="AH161" s="322">
        <v>0.11299985548086446</v>
      </c>
      <c r="AI161" s="322">
        <v>0.11763009651076813</v>
      </c>
      <c r="AJ161" s="322">
        <v>0.12254038514353613</v>
      </c>
      <c r="AK161" s="322">
        <v>0.1277478831427222</v>
      </c>
      <c r="AL161" s="322">
        <v>0.13327081183699191</v>
      </c>
      <c r="AM161" s="322">
        <v>0.13912851781027447</v>
      </c>
      <c r="AN161" s="322">
        <v>0.14534154267391128</v>
      </c>
      <c r="AO161" s="322">
        <v>0.15193169717478211</v>
      </c>
      <c r="AP161" s="322">
        <v>0.15892213990919676</v>
      </c>
      <c r="AQ161" s="322">
        <v>0.16633746092914542</v>
      </c>
      <c r="AR161" s="322">
        <v>0.17315471216378731</v>
      </c>
      <c r="AS161" s="322">
        <v>0.17809661206172078</v>
      </c>
      <c r="AT161" s="322">
        <v>0.18333459984533829</v>
      </c>
      <c r="AU161" s="322">
        <v>0.188886721535901</v>
      </c>
      <c r="AV161" s="322">
        <v>0.19412604447334747</v>
      </c>
      <c r="AW161" s="322">
        <v>0.19823485194480267</v>
      </c>
      <c r="AX161" s="322">
        <v>0.20256686676300084</v>
      </c>
      <c r="AY161" s="322">
        <v>0.20713569725959052</v>
      </c>
      <c r="AZ161" s="322">
        <v>0.21195593226492404</v>
      </c>
      <c r="BA161" s="322">
        <v>0.21705086385641334</v>
      </c>
      <c r="BB161" s="322">
        <v>0.22226826584844567</v>
      </c>
    </row>
    <row r="162" spans="1:54" outlineLevel="2">
      <c r="A162" s="425"/>
      <c r="B162" s="135" t="s">
        <v>283</v>
      </c>
      <c r="C162" s="135" t="s">
        <v>463</v>
      </c>
      <c r="D162" s="135"/>
      <c r="E162" s="322">
        <v>5.7229868741935364E-2</v>
      </c>
      <c r="F162" s="322">
        <v>5.5892467166173222E-2</v>
      </c>
      <c r="G162" s="322">
        <v>5.6841601771662295E-2</v>
      </c>
      <c r="H162" s="322">
        <v>5.4797973429342887E-2</v>
      </c>
      <c r="I162" s="322">
        <v>5.1446816041822732E-2</v>
      </c>
      <c r="J162" s="322">
        <v>5.1293398196417678E-2</v>
      </c>
      <c r="K162" s="322">
        <v>5.3890626687306181E-2</v>
      </c>
      <c r="L162" s="322">
        <v>5.6647585960071509E-2</v>
      </c>
      <c r="M162" s="322">
        <v>5.9571028512951249E-2</v>
      </c>
      <c r="N162" s="322">
        <v>6.2673502219346547E-2</v>
      </c>
      <c r="O162" s="322">
        <v>6.5961732357580655E-2</v>
      </c>
      <c r="P162" s="322">
        <v>6.9433619621882214E-2</v>
      </c>
      <c r="Q162" s="322">
        <v>7.308040332115523E-2</v>
      </c>
      <c r="R162" s="322">
        <v>7.6930121690352196E-2</v>
      </c>
      <c r="S162" s="322">
        <v>8.1004405992112671E-2</v>
      </c>
      <c r="T162" s="322">
        <v>8.5316625858212425E-2</v>
      </c>
      <c r="U162" s="322">
        <v>8.9877146022284526E-2</v>
      </c>
      <c r="V162" s="322">
        <v>9.4697064619329363E-2</v>
      </c>
      <c r="W162" s="322">
        <v>9.9803996038900777E-2</v>
      </c>
      <c r="X162" s="322">
        <v>0.10521537052988608</v>
      </c>
      <c r="Y162" s="322">
        <v>0.11094968899118257</v>
      </c>
      <c r="Z162" s="322">
        <v>0.11698705840430786</v>
      </c>
      <c r="AA162" s="322">
        <v>0.12337998323178953</v>
      </c>
      <c r="AB162" s="322">
        <v>0.13015405784284739</v>
      </c>
      <c r="AC162" s="322">
        <v>0.20758159927996306</v>
      </c>
      <c r="AD162" s="322">
        <v>0.21538257582086401</v>
      </c>
      <c r="AE162" s="322">
        <v>0.22361498808869285</v>
      </c>
      <c r="AF162" s="322">
        <v>0.23225733230078227</v>
      </c>
      <c r="AG162" s="322">
        <v>0.24140777335141808</v>
      </c>
      <c r="AH162" s="322">
        <v>0.25111078995747649</v>
      </c>
      <c r="AI162" s="322">
        <v>0.26140021446837347</v>
      </c>
      <c r="AJ162" s="322">
        <v>0.27231196698563581</v>
      </c>
      <c r="AK162" s="322">
        <v>0.28388418476160499</v>
      </c>
      <c r="AL162" s="322">
        <v>0.29615735963776002</v>
      </c>
      <c r="AM162" s="322">
        <v>0.30917448402283237</v>
      </c>
      <c r="AN162" s="322">
        <v>0.32298120594202495</v>
      </c>
      <c r="AO162" s="322">
        <v>0.33762599372173768</v>
      </c>
      <c r="AP162" s="322">
        <v>0.35316031090932609</v>
      </c>
      <c r="AQ162" s="322">
        <v>0.36963880206476729</v>
      </c>
      <c r="AR162" s="322">
        <v>0.38478824925286048</v>
      </c>
      <c r="AS162" s="322">
        <v>0.39577024902604641</v>
      </c>
      <c r="AT162" s="322">
        <v>0.40741022187852971</v>
      </c>
      <c r="AU162" s="322">
        <v>0.41974827007978016</v>
      </c>
      <c r="AV162" s="322">
        <v>0.43139120994077212</v>
      </c>
      <c r="AW162" s="322">
        <v>0.4405218932106727</v>
      </c>
      <c r="AX162" s="322">
        <v>0.45014859280666841</v>
      </c>
      <c r="AY162" s="322">
        <v>0.4603015494657568</v>
      </c>
      <c r="AZ162" s="322">
        <v>0.47101318281094229</v>
      </c>
      <c r="BA162" s="322">
        <v>0.48233525301425184</v>
      </c>
      <c r="BB162" s="322">
        <v>0.49392947966321255</v>
      </c>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-0.39228687373918242</v>
      </c>
      <c r="F172" s="262">
        <f>-(F$158*'Fixed Data'!$B$25*'Fixed Data'!F$47*'Fixed Data'!$B$24*'Fixed Data'!$B$23+F$158*'Fixed Data'!$B$26)*'Fixed Data'!M44/10^6</f>
        <v>-0.39071009659092598</v>
      </c>
      <c r="G172" s="262">
        <f>-(G$158*'Fixed Data'!$B$25*'Fixed Data'!G$47*'Fixed Data'!$B$24*'Fixed Data'!$B$23+G$158*'Fixed Data'!$B$26)*'Fixed Data'!N44/10^6</f>
        <v>-0.40359043186261162</v>
      </c>
      <c r="H172" s="262">
        <f>-(H$158*'Fixed Data'!$B$25*'Fixed Data'!H$47*'Fixed Data'!$B$24*'Fixed Data'!$B$23+H$158*'Fixed Data'!$B$26)*'Fixed Data'!O44/10^6</f>
        <v>-0.3942790165117051</v>
      </c>
      <c r="I172" s="262">
        <f>-(I$158*'Fixed Data'!$B$25*'Fixed Data'!I$47*'Fixed Data'!$B$24*'Fixed Data'!$B$23+I$158*'Fixed Data'!$B$26)*'Fixed Data'!P44/10^6</f>
        <v>-0.38708373296050252</v>
      </c>
      <c r="J172" s="262">
        <f>-(J$158*'Fixed Data'!$B$25*'Fixed Data'!J$47*'Fixed Data'!$B$24*'Fixed Data'!$B$23+J$158*'Fixed Data'!$B$26)*'Fixed Data'!Q44/10^6</f>
        <v>-0.39399623035150705</v>
      </c>
      <c r="K172" s="262">
        <f>-(K$158*'Fixed Data'!$B$25*'Fixed Data'!K$47*'Fixed Data'!$B$24*'Fixed Data'!$B$23+K$158*'Fixed Data'!$B$26)*'Fixed Data'!R44/10^6</f>
        <v>-0.4227151120458521</v>
      </c>
      <c r="L172" s="262">
        <f>-(L$158*'Fixed Data'!$B$25*'Fixed Data'!L$47*'Fixed Data'!$B$24*'Fixed Data'!$B$23+L$158*'Fixed Data'!$B$26)*'Fixed Data'!S44/10^6</f>
        <v>-0.45361243370360993</v>
      </c>
      <c r="M172" s="262">
        <f>-(M$158*'Fixed Data'!$B$25*'Fixed Data'!M$47*'Fixed Data'!$B$24*'Fixed Data'!$B$23+M$158*'Fixed Data'!$B$26)*'Fixed Data'!T44/10^6</f>
        <v>-0.48687319952286229</v>
      </c>
      <c r="N172" s="262">
        <f>-(N$158*'Fixed Data'!$B$25*'Fixed Data'!N$47*'Fixed Data'!$B$24*'Fixed Data'!$B$23+N$158*'Fixed Data'!$B$26)*'Fixed Data'!U44/10^6</f>
        <v>-0.52266855820924596</v>
      </c>
      <c r="O172" s="262">
        <f>-(O$158*'Fixed Data'!$B$25*'Fixed Data'!O$47*'Fixed Data'!$B$24*'Fixed Data'!$B$23+O$158*'Fixed Data'!$B$26)*'Fixed Data'!V44/10^6</f>
        <v>-0.5611815841146689</v>
      </c>
      <c r="P172" s="262">
        <f>-(P$158*'Fixed Data'!$B$25*'Fixed Data'!P$47*'Fixed Data'!$B$24*'Fixed Data'!$B$23+P$158*'Fixed Data'!$B$26)*'Fixed Data'!W44/10^6</f>
        <v>-0.602599583574287</v>
      </c>
      <c r="Q172" s="262">
        <f>-(Q$158*'Fixed Data'!$B$25*'Fixed Data'!Q$47*'Fixed Data'!$B$24*'Fixed Data'!$B$23+Q$158*'Fixed Data'!$B$26)*'Fixed Data'!X44/10^6</f>
        <v>-0.64713350140235093</v>
      </c>
      <c r="R172" s="262">
        <f>-(R$158*'Fixed Data'!$B$25*'Fixed Data'!R$47*'Fixed Data'!$B$24*'Fixed Data'!$B$23+R$158*'Fixed Data'!$B$26)*'Fixed Data'!Y44/10^6</f>
        <v>-0.69502511470357187</v>
      </c>
      <c r="S172" s="262">
        <f>-(S$158*'Fixed Data'!$B$25*'Fixed Data'!S$47*'Fixed Data'!$B$24*'Fixed Data'!$B$23+S$158*'Fixed Data'!$B$26)*'Fixed Data'!Z44/10^6</f>
        <v>-0.74636520683482643</v>
      </c>
      <c r="T172" s="262">
        <f>-(T$158*'Fixed Data'!$B$25*'Fixed Data'!T$47*'Fixed Data'!$B$24*'Fixed Data'!$B$23+T$158*'Fixed Data'!$B$26)*'Fixed Data'!AA44/10^6</f>
        <v>-0.80157359830710884</v>
      </c>
      <c r="U172" s="262">
        <f>-(U$158*'Fixed Data'!$B$25*'Fixed Data'!U$47*'Fixed Data'!$B$24*'Fixed Data'!$B$23+U$158*'Fixed Data'!$B$26)*'Fixed Data'!AB44/10^6</f>
        <v>-0.86094460720783039</v>
      </c>
      <c r="V172" s="262">
        <f>-(V$158*'Fixed Data'!$B$25*'Fixed Data'!V$47*'Fixed Data'!$B$24*'Fixed Data'!$B$23+V$158*'Fixed Data'!$B$26)*'Fixed Data'!AC44/10^6</f>
        <v>-0.92479502758628229</v>
      </c>
      <c r="W172" s="262">
        <f>-(W$158*'Fixed Data'!$B$25*'Fixed Data'!W$47*'Fixed Data'!$B$24*'Fixed Data'!$B$23+W$158*'Fixed Data'!$B$26)*'Fixed Data'!AD44/10^6</f>
        <v>-0.99347045506123433</v>
      </c>
      <c r="X172" s="262">
        <f>-(X$158*'Fixed Data'!$B$25*'Fixed Data'!X$47*'Fixed Data'!$B$24*'Fixed Data'!$B$23+X$158*'Fixed Data'!$B$26)*'Fixed Data'!AE44/10^6</f>
        <v>-1.0673399975969444</v>
      </c>
      <c r="Y172" s="262">
        <f>-(Y$158*'Fixed Data'!$B$25*'Fixed Data'!Y$47*'Fixed Data'!$B$24*'Fixed Data'!$B$23+Y$158*'Fixed Data'!$B$26)*'Fixed Data'!AF44/10^6</f>
        <v>-1.1468012264441916</v>
      </c>
      <c r="Z172" s="262">
        <f>-(Z$158*'Fixed Data'!$B$25*'Fixed Data'!Z$47*'Fixed Data'!$B$24*'Fixed Data'!$B$23+Z$158*'Fixed Data'!$B$26)*'Fixed Data'!AG44/10^6</f>
        <v>-1.2322726753522404</v>
      </c>
      <c r="AA172" s="262">
        <f>-(AA$158*'Fixed Data'!$B$25*'Fixed Data'!AA$47*'Fixed Data'!$B$24*'Fixed Data'!$B$23+AA$158*'Fixed Data'!$B$26)*'Fixed Data'!AH44/10^6</f>
        <v>-1.3242230896032532</v>
      </c>
      <c r="AB172" s="262">
        <f>-(AB$158*'Fixed Data'!$B$25*'Fixed Data'!AB$47*'Fixed Data'!$B$24*'Fixed Data'!$B$23+AB$158*'Fixed Data'!$B$26)*'Fixed Data'!AI44/10^6</f>
        <v>-1.4231501843389904</v>
      </c>
      <c r="AC172" s="262">
        <f>-(AC$158*'Fixed Data'!$B$25*'Fixed Data'!AC$47*'Fixed Data'!$B$24*'Fixed Data'!$B$23+AC$158*'Fixed Data'!$B$26)*'Fixed Data'!AJ44/10^6</f>
        <v>-12.730654103276038</v>
      </c>
      <c r="AD172" s="262">
        <f>-(AD$158*'Fixed Data'!$B$25*'Fixed Data'!AD$47*'Fixed Data'!$B$24*'Fixed Data'!$B$23+AD$158*'Fixed Data'!$B$26)*'Fixed Data'!AK44/10^6</f>
        <v>-13.665423296388683</v>
      </c>
      <c r="AE172" s="262">
        <f>-(AE$158*'Fixed Data'!$B$25*'Fixed Data'!AE$47*'Fixed Data'!$B$24*'Fixed Data'!$B$23+AE$158*'Fixed Data'!$B$26)*'Fixed Data'!AL44/10^6</f>
        <v>-14.667992168406723</v>
      </c>
      <c r="AF172" s="262">
        <f>-(AF$158*'Fixed Data'!$B$25*'Fixed Data'!AF$47*'Fixed Data'!$B$24*'Fixed Data'!$B$23+AF$158*'Fixed Data'!$B$26)*'Fixed Data'!AM44/10^6</f>
        <v>-15.742497435554503</v>
      </c>
      <c r="AG172" s="262">
        <f>-(AG$158*'Fixed Data'!$B$25*'Fixed Data'!AG$47*'Fixed Data'!$B$24*'Fixed Data'!$B$23+AG$158*'Fixed Data'!$B$26)*'Fixed Data'!AN44/10^6</f>
        <v>-16.893611569141171</v>
      </c>
      <c r="AH172" s="262">
        <f>-(AH$158*'Fixed Data'!$B$25*'Fixed Data'!AH$47*'Fixed Data'!$B$24*'Fixed Data'!$B$23+AH$158*'Fixed Data'!$B$26)*'Fixed Data'!AO44/10^6</f>
        <v>-18.126734637258309</v>
      </c>
      <c r="AI172" s="262">
        <f>-(AI$158*'Fixed Data'!$B$25*'Fixed Data'!AI$47*'Fixed Data'!$B$24*'Fixed Data'!$B$23+AI$158*'Fixed Data'!$B$26)*'Fixed Data'!AP44/10^6</f>
        <v>-19.448411393847085</v>
      </c>
      <c r="AJ172" s="262">
        <f>-(AJ$158*'Fixed Data'!$B$25*'Fixed Data'!AJ$47*'Fixed Data'!$B$24*'Fixed Data'!$B$23+AJ$158*'Fixed Data'!$B$26)*'Fixed Data'!AQ44/10^6</f>
        <v>-20.864534767134096</v>
      </c>
      <c r="AK172" s="262">
        <f>-(AK$158*'Fixed Data'!$B$25*'Fixed Data'!AK$47*'Fixed Data'!$B$24*'Fixed Data'!$B$23+AK$158*'Fixed Data'!$B$26)*'Fixed Data'!AR44/10^6</f>
        <v>-22.381652156038463</v>
      </c>
      <c r="AL172" s="262">
        <f>-(AL$158*'Fixed Data'!$B$25*'Fixed Data'!AL$47*'Fixed Data'!$B$24*'Fixed Data'!$B$23+AL$158*'Fixed Data'!$B$26)*'Fixed Data'!AS44/10^6</f>
        <v>-24.006915728070098</v>
      </c>
      <c r="AM172" s="262">
        <f>-(AM$158*'Fixed Data'!$B$25*'Fixed Data'!AM$47*'Fixed Data'!$B$24*'Fixed Data'!$B$23+AM$158*'Fixed Data'!$B$26)*'Fixed Data'!AT44/10^6</f>
        <v>-25.748023009640001</v>
      </c>
      <c r="AN172" s="262">
        <f>-(AN$158*'Fixed Data'!$B$25*'Fixed Data'!AN$47*'Fixed Data'!$B$24*'Fixed Data'!$B$23+AN$158*'Fixed Data'!$B$26)*'Fixed Data'!AU44/10^6</f>
        <v>-27.613155154363042</v>
      </c>
      <c r="AO172" s="262">
        <f>-(AO$158*'Fixed Data'!$B$25*'Fixed Data'!AO$47*'Fixed Data'!$B$24*'Fixed Data'!$B$23+AO$158*'Fixed Data'!$B$26)*'Fixed Data'!AV44/10^6</f>
        <v>-29.610971195241063</v>
      </c>
      <c r="AP172" s="262">
        <f>-(AP$158*'Fixed Data'!$B$25*'Fixed Data'!AP$47*'Fixed Data'!$B$24*'Fixed Data'!$B$23+AP$158*'Fixed Data'!$B$26)*'Fixed Data'!AW44/10^6</f>
        <v>-31.750808451206478</v>
      </c>
      <c r="AQ172" s="262">
        <f>-(AQ$158*'Fixed Data'!$B$25*'Fixed Data'!AQ$47*'Fixed Data'!$B$24*'Fixed Data'!$B$23+AQ$158*'Fixed Data'!$B$26)*'Fixed Data'!AX44/10^6</f>
        <v>-34.042667168317088</v>
      </c>
      <c r="AR172" s="262">
        <f>-(AR$158*'Fixed Data'!$B$25*'Fixed Data'!AR$47*'Fixed Data'!$B$24*'Fixed Data'!$B$23+AR$158*'Fixed Data'!$B$26)*'Fixed Data'!AY44/10^6</f>
        <v>-36.172336164969167</v>
      </c>
      <c r="AS172" s="262">
        <f>-(AS$158*'Fixed Data'!$B$25*'Fixed Data'!AS$47*'Fixed Data'!$B$24*'Fixed Data'!$B$23+AS$158*'Fixed Data'!$B$26)*'Fixed Data'!AZ44/10^6</f>
        <v>-37.730832911923031</v>
      </c>
      <c r="AT172" s="262">
        <f>-(AT$158*'Fixed Data'!$B$25*'Fixed Data'!AT$47*'Fixed Data'!$B$24*'Fixed Data'!$B$23+AT$158*'Fixed Data'!$B$26)*'Fixed Data'!BA44/10^6</f>
        <v>-39.383614161236352</v>
      </c>
      <c r="AU172" s="262">
        <f>-(AU$158*'Fixed Data'!$B$25*'Fixed Data'!AU$47*'Fixed Data'!$B$24*'Fixed Data'!$B$23+AU$158*'Fixed Data'!$B$26)*'Fixed Data'!BB44/10^6</f>
        <v>-41.137190855774961</v>
      </c>
      <c r="AV172" s="262">
        <f>-(AV$158*'Fixed Data'!$B$25*'Fixed Data'!AV$47*'Fixed Data'!$B$24*'Fixed Data'!$B$23+AV$158*'Fixed Data'!$B$26)*'Fixed Data'!BC44/10^6</f>
        <v>-42.817746732421817</v>
      </c>
      <c r="AW172" s="262">
        <f>-(AW$158*'Fixed Data'!$B$25*'Fixed Data'!AW$47*'Fixed Data'!$B$24*'Fixed Data'!$B$23+AW$158*'Fixed Data'!$B$26)*'Fixed Data'!BD44/10^6</f>
        <v>-44.199178222653195</v>
      </c>
      <c r="AX172" s="262">
        <f>-(AX$158*'Fixed Data'!$B$25*'Fixed Data'!AX$47*'Fixed Data'!$B$24*'Fixed Data'!$B$23+AX$158*'Fixed Data'!$B$26)*'Fixed Data'!BE44/10^6</f>
        <v>-45.653160376082631</v>
      </c>
      <c r="AY172" s="262">
        <f>-(AY$158*'Fixed Data'!$B$25*'Fixed Data'!AY$47*'Fixed Data'!$B$24*'Fixed Data'!$B$23+AY$158*'Fixed Data'!$B$26)*'Fixed Data'!BF44/10^6</f>
        <v>-47.18459710902431</v>
      </c>
      <c r="AZ172" s="262">
        <f>-(AZ$158*'Fixed Data'!$B$25*'Fixed Data'!AZ$47*'Fixed Data'!$B$24*'Fixed Data'!$B$23+AZ$158*'Fixed Data'!$B$26)*'Fixed Data'!BG44/10^6</f>
        <v>-48.798721973597615</v>
      </c>
      <c r="BA172" s="262">
        <f>-(BA$158*'Fixed Data'!$B$25*'Fixed Data'!BA$47*'Fixed Data'!$B$24*'Fixed Data'!$B$23+BA$158*'Fixed Data'!$B$26)*'Fixed Data'!BH44/10^6</f>
        <v>-50.501128547447003</v>
      </c>
      <c r="BB172" s="262">
        <f>-(BB$158*'Fixed Data'!$B$25*'Fixed Data'!BB$47*'Fixed Data'!$B$24*'Fixed Data'!$B$23+BB$158*'Fixed Data'!$B$26)*'Fixed Data'!BI44/10^6</f>
        <v>-52.257002496269777</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-1.1768606209387809</v>
      </c>
      <c r="F176" s="262">
        <f>-(F$158*'Fixed Data'!$B$25*'Fixed Data'!F$47*'Fixed Data'!$B$24*'Fixed Data'!$B$23+F$158*'Fixed Data'!$B$26)*'Fixed Data'!M46/10^6</f>
        <v>-1.1721302894992964</v>
      </c>
      <c r="G176" s="262">
        <f>-(G$158*'Fixed Data'!$B$25*'Fixed Data'!G$47*'Fixed Data'!$B$24*'Fixed Data'!$B$23+G$158*'Fixed Data'!$B$26)*'Fixed Data'!N46/10^6</f>
        <v>-1.2107712955878349</v>
      </c>
      <c r="H176" s="262">
        <f>-(H$158*'Fixed Data'!$B$25*'Fixed Data'!H$47*'Fixed Data'!$B$24*'Fixed Data'!$B$23+H$158*'Fixed Data'!$B$26)*'Fixed Data'!O46/10^6</f>
        <v>-1.1828370495351153</v>
      </c>
      <c r="I176" s="262">
        <f>-(I$158*'Fixed Data'!$B$25*'Fixed Data'!I$47*'Fixed Data'!$B$24*'Fixed Data'!$B$23+I$158*'Fixed Data'!$B$26)*'Fixed Data'!P46/10^6</f>
        <v>-1.1612511988815073</v>
      </c>
      <c r="J176" s="262">
        <f>-(J$158*'Fixed Data'!$B$25*'Fixed Data'!J$47*'Fixed Data'!$B$24*'Fixed Data'!$B$23+J$158*'Fixed Data'!$B$26)*'Fixed Data'!Q46/10^6</f>
        <v>-1.1819886907949178</v>
      </c>
      <c r="K176" s="262">
        <f>-(K$158*'Fixed Data'!$B$25*'Fixed Data'!K$47*'Fixed Data'!$B$24*'Fixed Data'!$B$23+K$158*'Fixed Data'!$B$26)*'Fixed Data'!R46/10^6</f>
        <v>-1.2681453361375565</v>
      </c>
      <c r="L176" s="262">
        <f>-(L$158*'Fixed Data'!$B$25*'Fixed Data'!L$47*'Fixed Data'!$B$24*'Fixed Data'!$B$23+L$158*'Fixed Data'!$B$26)*'Fixed Data'!S46/10^6</f>
        <v>-1.3608373011108295</v>
      </c>
      <c r="M176" s="262">
        <f>-(M$158*'Fixed Data'!$B$25*'Fixed Data'!M$47*'Fixed Data'!$B$24*'Fixed Data'!$B$23+M$158*'Fixed Data'!$B$26)*'Fixed Data'!T46/10^6</f>
        <v>-1.4606195982620078</v>
      </c>
      <c r="N176" s="262">
        <f>-(N$158*'Fixed Data'!$B$25*'Fixed Data'!N$47*'Fixed Data'!$B$24*'Fixed Data'!$B$23+N$158*'Fixed Data'!$B$26)*'Fixed Data'!U46/10^6</f>
        <v>-1.5680056743035553</v>
      </c>
      <c r="O176" s="262">
        <f>-(O$158*'Fixed Data'!$B$25*'Fixed Data'!O$47*'Fixed Data'!$B$24*'Fixed Data'!$B$23+O$158*'Fixed Data'!$B$26)*'Fixed Data'!V46/10^6</f>
        <v>-1.6835447523440068</v>
      </c>
      <c r="P176" s="262">
        <f>-(P$158*'Fixed Data'!$B$25*'Fixed Data'!P$47*'Fixed Data'!$B$24*'Fixed Data'!$B$23+P$158*'Fixed Data'!$B$26)*'Fixed Data'!W46/10^6</f>
        <v>-1.8077987510854914</v>
      </c>
      <c r="Q176" s="262">
        <f>-(Q$158*'Fixed Data'!$B$25*'Fixed Data'!Q$47*'Fixed Data'!$B$24*'Fixed Data'!$B$23+Q$158*'Fixed Data'!$B$26)*'Fixed Data'!X46/10^6</f>
        <v>-1.9414005042070532</v>
      </c>
      <c r="R176" s="262">
        <f>-(R$158*'Fixed Data'!$B$25*'Fixed Data'!R$47*'Fixed Data'!$B$24*'Fixed Data'!$B$23+R$158*'Fixed Data'!$B$26)*'Fixed Data'!Y46/10^6</f>
        <v>-2.0850753441107157</v>
      </c>
      <c r="S176" s="262">
        <f>-(S$158*'Fixed Data'!$B$25*'Fixed Data'!S$47*'Fixed Data'!$B$24*'Fixed Data'!$B$23+S$158*'Fixed Data'!$B$26)*'Fixed Data'!Z46/10^6</f>
        <v>-2.2390956200751466</v>
      </c>
      <c r="T176" s="262">
        <f>-(T$158*'Fixed Data'!$B$25*'Fixed Data'!T$47*'Fixed Data'!$B$24*'Fixed Data'!$B$23+T$158*'Fixed Data'!$B$26)*'Fixed Data'!AA46/10^6</f>
        <v>-2.404720794467051</v>
      </c>
      <c r="U176" s="262">
        <f>-(U$158*'Fixed Data'!$B$25*'Fixed Data'!U$47*'Fixed Data'!$B$24*'Fixed Data'!$B$23+U$158*'Fixed Data'!$B$26)*'Fixed Data'!AB46/10^6</f>
        <v>-2.5828338221042029</v>
      </c>
      <c r="V176" s="262">
        <f>-(V$158*'Fixed Data'!$B$25*'Fixed Data'!V$47*'Fixed Data'!$B$24*'Fixed Data'!$B$23+V$158*'Fixed Data'!$B$26)*'Fixed Data'!AC46/10^6</f>
        <v>-2.7743850822501144</v>
      </c>
      <c r="W176" s="262">
        <f>-(W$158*'Fixed Data'!$B$25*'Fixed Data'!W$47*'Fixed Data'!$B$24*'Fixed Data'!$B$23+W$158*'Fixed Data'!$B$26)*'Fixed Data'!AD46/10^6</f>
        <v>-2.980411365183703</v>
      </c>
      <c r="X176" s="262">
        <f>-(X$158*'Fixed Data'!$B$25*'Fixed Data'!X$47*'Fixed Data'!$B$24*'Fixed Data'!$B$23+X$158*'Fixed Data'!$B$26)*'Fixed Data'!AE46/10^6</f>
        <v>-3.202019992790833</v>
      </c>
      <c r="Y176" s="262">
        <f>-(Y$158*'Fixed Data'!$B$25*'Fixed Data'!Y$47*'Fixed Data'!$B$24*'Fixed Data'!$B$23+Y$158*'Fixed Data'!$B$26)*'Fixed Data'!AF46/10^6</f>
        <v>-3.4404036793325745</v>
      </c>
      <c r="Z176" s="262">
        <f>-(Z$158*'Fixed Data'!$B$25*'Fixed Data'!Z$47*'Fixed Data'!$B$24*'Fixed Data'!$B$23+Z$158*'Fixed Data'!$B$26)*'Fixed Data'!AG46/10^6</f>
        <v>-3.6968180254180369</v>
      </c>
      <c r="AA176" s="262">
        <f>-(AA$158*'Fixed Data'!$B$25*'Fixed Data'!AA$47*'Fixed Data'!$B$24*'Fixed Data'!$B$23+AA$158*'Fixed Data'!$B$26)*'Fixed Data'!AH46/10^6</f>
        <v>-3.9726692694859587</v>
      </c>
      <c r="AB176" s="262">
        <f>-(AB$158*'Fixed Data'!$B$25*'Fixed Data'!AB$47*'Fixed Data'!$B$24*'Fixed Data'!$B$23+AB$158*'Fixed Data'!$B$26)*'Fixed Data'!AI46/10^6</f>
        <v>-4.2694505530169709</v>
      </c>
      <c r="AC176" s="262">
        <f>-(AC$158*'Fixed Data'!$B$25*'Fixed Data'!AC$47*'Fixed Data'!$B$24*'Fixed Data'!$B$23+AC$158*'Fixed Data'!$B$26)*'Fixed Data'!AJ46/10^6</f>
        <v>-38.19196231018892</v>
      </c>
      <c r="AD176" s="262">
        <f>-(AD$158*'Fixed Data'!$B$25*'Fixed Data'!AD$47*'Fixed Data'!$B$24*'Fixed Data'!$B$23+AD$158*'Fixed Data'!$B$26)*'Fixed Data'!AK46/10^6</f>
        <v>-40.996269889984305</v>
      </c>
      <c r="AE176" s="262">
        <f>-(AE$158*'Fixed Data'!$B$25*'Fixed Data'!AE$47*'Fixed Data'!$B$24*'Fixed Data'!$B$23+AE$158*'Fixed Data'!$B$26)*'Fixed Data'!AL46/10^6</f>
        <v>-44.003976506648748</v>
      </c>
      <c r="AF176" s="262">
        <f>-(AF$158*'Fixed Data'!$B$25*'Fixed Data'!AF$47*'Fixed Data'!$B$24*'Fixed Data'!$B$23+AF$158*'Fixed Data'!$B$26)*'Fixed Data'!AM46/10^6</f>
        <v>-47.227492308910321</v>
      </c>
      <c r="AG176" s="262">
        <f>-(AG$158*'Fixed Data'!$B$25*'Fixed Data'!AG$47*'Fixed Data'!$B$24*'Fixed Data'!$B$23+AG$158*'Fixed Data'!$B$26)*'Fixed Data'!AN46/10^6</f>
        <v>-50.68083470916158</v>
      </c>
      <c r="AH176" s="262">
        <f>-(AH$158*'Fixed Data'!$B$25*'Fixed Data'!AH$47*'Fixed Data'!$B$24*'Fixed Data'!$B$23+AH$158*'Fixed Data'!$B$26)*'Fixed Data'!AO46/10^6</f>
        <v>-54.380203914071672</v>
      </c>
      <c r="AI176" s="262">
        <f>-(AI$158*'Fixed Data'!$B$25*'Fixed Data'!AI$47*'Fixed Data'!$B$24*'Fixed Data'!$B$23+AI$158*'Fixed Data'!$B$26)*'Fixed Data'!AP46/10^6</f>
        <v>-58.345234184346516</v>
      </c>
      <c r="AJ176" s="262">
        <f>-(AJ$158*'Fixed Data'!$B$25*'Fixed Data'!AJ$47*'Fixed Data'!$B$24*'Fixed Data'!$B$23+AJ$158*'Fixed Data'!$B$26)*'Fixed Data'!AQ46/10^6</f>
        <v>-62.593604304668624</v>
      </c>
      <c r="AK176" s="262">
        <f>-(AK$158*'Fixed Data'!$B$25*'Fixed Data'!AK$47*'Fixed Data'!$B$24*'Fixed Data'!$B$23+AK$158*'Fixed Data'!$B$26)*'Fixed Data'!AR46/10^6</f>
        <v>-67.14495647180982</v>
      </c>
      <c r="AL176" s="262">
        <f>-(AL$158*'Fixed Data'!$B$25*'Fixed Data'!AL$47*'Fixed Data'!$B$24*'Fixed Data'!$B$23+AL$158*'Fixed Data'!$B$26)*'Fixed Data'!AS46/10^6</f>
        <v>-72.020747188357788</v>
      </c>
      <c r="AM176" s="262">
        <f>-(AM$158*'Fixed Data'!$B$25*'Fixed Data'!AM$47*'Fixed Data'!$B$24*'Fixed Data'!$B$23+AM$158*'Fixed Data'!$B$26)*'Fixed Data'!AT46/10^6</f>
        <v>-77.244069033693208</v>
      </c>
      <c r="AN176" s="262">
        <f>-(AN$158*'Fixed Data'!$B$25*'Fixed Data'!AN$47*'Fixed Data'!$B$24*'Fixed Data'!$B$23+AN$158*'Fixed Data'!$B$26)*'Fixed Data'!AU46/10^6</f>
        <v>-82.839465468490815</v>
      </c>
      <c r="AO176" s="262">
        <f>-(AO$158*'Fixed Data'!$B$25*'Fixed Data'!AO$47*'Fixed Data'!$B$24*'Fixed Data'!$B$23+AO$158*'Fixed Data'!$B$26)*'Fixed Data'!AV46/10^6</f>
        <v>-88.832913591790842</v>
      </c>
      <c r="AP176" s="262">
        <f>-(AP$158*'Fixed Data'!$B$25*'Fixed Data'!AP$47*'Fixed Data'!$B$24*'Fixed Data'!$B$23+AP$158*'Fixed Data'!$B$26)*'Fixed Data'!AW46/10^6</f>
        <v>-95.252425360416964</v>
      </c>
      <c r="AQ176" s="262">
        <f>-(AQ$158*'Fixed Data'!$B$25*'Fixed Data'!AQ$47*'Fixed Data'!$B$24*'Fixed Data'!$B$23+AQ$158*'Fixed Data'!$B$26)*'Fixed Data'!AX46/10^6</f>
        <v>-102.12800151255738</v>
      </c>
      <c r="AR176" s="262">
        <f>-(AR$158*'Fixed Data'!$B$25*'Fixed Data'!AR$47*'Fixed Data'!$B$24*'Fixed Data'!$B$23+AR$158*'Fixed Data'!$B$26)*'Fixed Data'!AY46/10^6</f>
        <v>-108.51700850332443</v>
      </c>
      <c r="AS176" s="262">
        <f>-(AS$158*'Fixed Data'!$B$25*'Fixed Data'!AS$47*'Fixed Data'!$B$24*'Fixed Data'!$B$23+AS$158*'Fixed Data'!$B$26)*'Fixed Data'!AZ46/10^6</f>
        <v>-113.1924987448787</v>
      </c>
      <c r="AT176" s="262">
        <f>-(AT$158*'Fixed Data'!$B$25*'Fixed Data'!AT$47*'Fixed Data'!$B$24*'Fixed Data'!$B$23+AT$158*'Fixed Data'!$B$26)*'Fixed Data'!BA46/10^6</f>
        <v>-118.15084249355486</v>
      </c>
      <c r="AU176" s="262">
        <f>-(AU$158*'Fixed Data'!$B$25*'Fixed Data'!AU$47*'Fixed Data'!$B$24*'Fixed Data'!$B$23+AU$158*'Fixed Data'!$B$26)*'Fixed Data'!BB46/10^6</f>
        <v>-123.41157257795604</v>
      </c>
      <c r="AV176" s="262">
        <f>-(AV$158*'Fixed Data'!$B$25*'Fixed Data'!AV$47*'Fixed Data'!$B$24*'Fixed Data'!$B$23+AV$158*'Fixed Data'!$B$26)*'Fixed Data'!BC46/10^6</f>
        <v>-128.45324020868475</v>
      </c>
      <c r="AW176" s="262">
        <f>-(AW$158*'Fixed Data'!$B$25*'Fixed Data'!AW$47*'Fixed Data'!$B$24*'Fixed Data'!$B$23+AW$158*'Fixed Data'!$B$26)*'Fixed Data'!BD46/10^6</f>
        <v>-132.59753468010348</v>
      </c>
      <c r="AX176" s="262">
        <f>-(AX$158*'Fixed Data'!$B$25*'Fixed Data'!AX$47*'Fixed Data'!$B$24*'Fixed Data'!$B$23+AX$158*'Fixed Data'!$B$26)*'Fixed Data'!BE46/10^6</f>
        <v>-136.95948114115012</v>
      </c>
      <c r="AY176" s="262">
        <f>-(AY$158*'Fixed Data'!$B$25*'Fixed Data'!AY$47*'Fixed Data'!$B$24*'Fixed Data'!$B$23+AY$158*'Fixed Data'!$B$26)*'Fixed Data'!BF46/10^6</f>
        <v>-141.55379134077145</v>
      </c>
      <c r="AZ176" s="262">
        <f>-(AZ$158*'Fixed Data'!$B$25*'Fixed Data'!AZ$47*'Fixed Data'!$B$24*'Fixed Data'!$B$23+AZ$158*'Fixed Data'!$B$26)*'Fixed Data'!BG46/10^6</f>
        <v>-146.3961659353281</v>
      </c>
      <c r="BA176" s="262">
        <f>-(BA$158*'Fixed Data'!$B$25*'Fixed Data'!BA$47*'Fixed Data'!$B$24*'Fixed Data'!$B$23+BA$158*'Fixed Data'!$B$26)*'Fixed Data'!BH46/10^6</f>
        <v>-151.50338565775604</v>
      </c>
      <c r="BB176" s="262">
        <f>-(BB$158*'Fixed Data'!$B$25*'Fixed Data'!BB$47*'Fixed Data'!$B$24*'Fixed Data'!$B$23+BB$158*'Fixed Data'!$B$26)*'Fixed Data'!BI46/10^6</f>
        <v>-156.77100750513767</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-4.2662850167436996</v>
      </c>
      <c r="F190" s="21">
        <f t="shared" ref="F190:BB190" si="17">(F133+F83)*F186</f>
        <v>-1.3769073004930039</v>
      </c>
      <c r="G190" s="21">
        <f t="shared" si="17"/>
        <v>-2.9832102808612526</v>
      </c>
      <c r="H190" s="21">
        <f t="shared" si="17"/>
        <v>-3.7581257732345232</v>
      </c>
      <c r="I190" s="21">
        <f>(I133+I83)*I186</f>
        <v>-2.7357905335011901</v>
      </c>
      <c r="J190" s="21">
        <f t="shared" si="17"/>
        <v>-0.69215537864419774</v>
      </c>
      <c r="K190" s="21">
        <f t="shared" si="17"/>
        <v>-0.62463113288835648</v>
      </c>
      <c r="L190" s="21">
        <f t="shared" si="17"/>
        <v>-0.56183990017265728</v>
      </c>
      <c r="M190" s="21">
        <f t="shared" si="17"/>
        <v>-0.50350640573303218</v>
      </c>
      <c r="N190" s="21">
        <f t="shared" si="17"/>
        <v>-0.44936967512709897</v>
      </c>
      <c r="O190" s="21">
        <f t="shared" si="17"/>
        <v>-0.39918234481939108</v>
      </c>
      <c r="P190" s="21">
        <f t="shared" si="17"/>
        <v>-0.35271000429288318</v>
      </c>
      <c r="Q190" s="21">
        <f t="shared" si="17"/>
        <v>-0.30973056830063367</v>
      </c>
      <c r="R190" s="21">
        <f t="shared" si="17"/>
        <v>-0.27003367793049066</v>
      </c>
      <c r="S190" s="21">
        <f t="shared" si="17"/>
        <v>-0.23342012921247876</v>
      </c>
      <c r="T190" s="21">
        <f t="shared" si="17"/>
        <v>-0.19970132805279528</v>
      </c>
      <c r="U190" s="21">
        <f t="shared" si="17"/>
        <v>-0.16869877033037903</v>
      </c>
      <c r="V190" s="21">
        <f t="shared" si="17"/>
        <v>-0.14024354604189121</v>
      </c>
      <c r="W190" s="21">
        <f t="shared" si="17"/>
        <v>-0.11417586642872798</v>
      </c>
      <c r="X190" s="21">
        <f t="shared" si="17"/>
        <v>-9.03446130654737E-2</v>
      </c>
      <c r="Y190" s="21">
        <f t="shared" si="17"/>
        <v>-6.860690793307278E-2</v>
      </c>
      <c r="Z190" s="21">
        <f t="shared" si="17"/>
        <v>-4.8827703542030129E-2</v>
      </c>
      <c r="AA190" s="21">
        <f t="shared" si="17"/>
        <v>-3.0879392211220859E-2</v>
      </c>
      <c r="AB190" s="21">
        <f t="shared" si="17"/>
        <v>-1.4641433646467434E-2</v>
      </c>
      <c r="AC190" s="21">
        <f t="shared" si="17"/>
        <v>2.9219892682719886E-18</v>
      </c>
      <c r="AD190" s="21">
        <f t="shared" si="17"/>
        <v>2.8231780369777672E-18</v>
      </c>
      <c r="AE190" s="21">
        <f t="shared" si="17"/>
        <v>2.7277082482876976E-18</v>
      </c>
      <c r="AF190" s="21">
        <f t="shared" si="17"/>
        <v>2.6354669065581619E-18</v>
      </c>
      <c r="AG190" s="21">
        <f t="shared" si="17"/>
        <v>2.5463448372542629E-18</v>
      </c>
      <c r="AH190" s="21">
        <f t="shared" si="17"/>
        <v>2.4602365577335878E-18</v>
      </c>
      <c r="AI190" s="21">
        <f t="shared" si="17"/>
        <v>2.3770401523996017E-18</v>
      </c>
      <c r="AJ190" s="21">
        <f t="shared" si="17"/>
        <v>2.3078059732034966E-18</v>
      </c>
      <c r="AK190" s="21">
        <f t="shared" si="17"/>
        <v>2.2405883234985405E-18</v>
      </c>
      <c r="AL190" s="21">
        <f t="shared" si="17"/>
        <v>2.1753284694160586E-18</v>
      </c>
      <c r="AM190" s="21">
        <f t="shared" si="17"/>
        <v>2.1119693877825809E-18</v>
      </c>
      <c r="AN190" s="21">
        <f t="shared" si="17"/>
        <v>2.0504557162937681E-18</v>
      </c>
      <c r="AO190" s="21">
        <f t="shared" si="17"/>
        <v>1.9907337051395806E-18</v>
      </c>
      <c r="AP190" s="21">
        <f t="shared" si="17"/>
        <v>1.9327511700384276E-18</v>
      </c>
      <c r="AQ190" s="21">
        <f t="shared" si="17"/>
        <v>1.8764574466392504E-18</v>
      </c>
      <c r="AR190" s="21">
        <f t="shared" si="17"/>
        <v>1.8218033462516995E-18</v>
      </c>
      <c r="AS190" s="21">
        <f t="shared" si="17"/>
        <v>1.7687411128657275E-18</v>
      </c>
      <c r="AT190" s="21">
        <f t="shared" si="17"/>
        <v>1.7172243814230365E-18</v>
      </c>
      <c r="AU190" s="21">
        <f t="shared" si="17"/>
        <v>1.667208137303919E-18</v>
      </c>
      <c r="AV190" s="21">
        <f t="shared" si="17"/>
        <v>1.6186486769940961E-18</v>
      </c>
      <c r="AW190" s="21">
        <f t="shared" si="17"/>
        <v>1.5715035698971807E-18</v>
      </c>
      <c r="AX190" s="21">
        <f t="shared" si="17"/>
        <v>1.5257316212593986E-18</v>
      </c>
      <c r="AY190" s="21">
        <f t="shared" si="17"/>
        <v>1.4812928361741733E-18</v>
      </c>
      <c r="AZ190" s="21">
        <f t="shared" si="17"/>
        <v>1.4381483846351197E-18</v>
      </c>
      <c r="BA190" s="21">
        <f t="shared" si="17"/>
        <v>1.3962605676069123E-18</v>
      </c>
      <c r="BB190" s="21">
        <f t="shared" si="17"/>
        <v>1.3555927840843809E-18</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-0.13137463378940692</v>
      </c>
      <c r="F192" s="21">
        <f t="shared" ref="F192:BB192" si="19">F77*F186</f>
        <v>-0.1245254893048512</v>
      </c>
      <c r="G192" s="21">
        <f t="shared" si="19"/>
        <v>-0.12241661460677547</v>
      </c>
      <c r="H192" s="21">
        <f t="shared" si="19"/>
        <v>-0.11381488101758208</v>
      </c>
      <c r="I192" s="21">
        <f t="shared" si="19"/>
        <v>-0.1063398848123379</v>
      </c>
      <c r="J192" s="21">
        <f t="shared" si="19"/>
        <v>-0.10300995847952857</v>
      </c>
      <c r="K192" s="21">
        <f t="shared" si="19"/>
        <v>-0.10517942695844654</v>
      </c>
      <c r="L192" s="21">
        <f t="shared" si="19"/>
        <v>-0.10741473397595501</v>
      </c>
      <c r="M192" s="21">
        <f t="shared" si="19"/>
        <v>-0.10972122724854479</v>
      </c>
      <c r="N192" s="21">
        <f t="shared" si="19"/>
        <v>-0.11209778821371147</v>
      </c>
      <c r="O192" s="21">
        <f t="shared" si="19"/>
        <v>-0.11454337089131744</v>
      </c>
      <c r="P192" s="21">
        <f t="shared" si="19"/>
        <v>-0.11705534709872675</v>
      </c>
      <c r="Q192" s="21">
        <f t="shared" si="19"/>
        <v>-0.11963333065174367</v>
      </c>
      <c r="R192" s="21">
        <f t="shared" si="19"/>
        <v>-0.12227979142563376</v>
      </c>
      <c r="S192" s="21">
        <f t="shared" si="19"/>
        <v>-0.12499688345718159</v>
      </c>
      <c r="T192" s="21">
        <f t="shared" si="19"/>
        <v>-0.12778645177165374</v>
      </c>
      <c r="U192" s="21">
        <f t="shared" si="19"/>
        <v>-0.13065024401276781</v>
      </c>
      <c r="V192" s="21">
        <f t="shared" si="19"/>
        <v>-0.13359004893453616</v>
      </c>
      <c r="W192" s="21">
        <f t="shared" si="19"/>
        <v>-0.1366083315343829</v>
      </c>
      <c r="X192" s="21">
        <f t="shared" si="19"/>
        <v>-0.13970714687239991</v>
      </c>
      <c r="Y192" s="21">
        <f t="shared" si="19"/>
        <v>-0.14288860477503615</v>
      </c>
      <c r="Z192" s="21">
        <f t="shared" si="19"/>
        <v>-0.14615371982993791</v>
      </c>
      <c r="AA192" s="21">
        <f t="shared" si="19"/>
        <v>-0.14950572350959701</v>
      </c>
      <c r="AB192" s="21">
        <f t="shared" si="19"/>
        <v>-0.15294701455201432</v>
      </c>
      <c r="AC192" s="21">
        <f t="shared" si="19"/>
        <v>-1.3032086751806597</v>
      </c>
      <c r="AD192" s="21">
        <f t="shared" si="19"/>
        <v>-1.3325843609821524</v>
      </c>
      <c r="AE192" s="21">
        <f t="shared" si="19"/>
        <v>-1.3627427601012136</v>
      </c>
      <c r="AF192" s="21">
        <f t="shared" si="19"/>
        <v>-1.3937033603222391</v>
      </c>
      <c r="AG192" s="21">
        <f t="shared" si="19"/>
        <v>-1.4254889337729046</v>
      </c>
      <c r="AH192" s="21">
        <f t="shared" si="19"/>
        <v>-1.4581214197108479</v>
      </c>
      <c r="AI192" s="21">
        <f t="shared" si="19"/>
        <v>-1.4916230363568312</v>
      </c>
      <c r="AJ192" s="21">
        <f t="shared" si="19"/>
        <v>-1.5334244402048969</v>
      </c>
      <c r="AK192" s="21">
        <f t="shared" si="19"/>
        <v>-1.5765207962912975</v>
      </c>
      <c r="AL192" s="21">
        <f t="shared" si="19"/>
        <v>-1.6209525675641598</v>
      </c>
      <c r="AM192" s="21">
        <f t="shared" si="19"/>
        <v>-1.6667614886632047</v>
      </c>
      <c r="AN192" s="21">
        <f t="shared" si="19"/>
        <v>-1.7139906057424996</v>
      </c>
      <c r="AO192" s="21">
        <f t="shared" si="19"/>
        <v>-1.7626843175447422</v>
      </c>
      <c r="AP192" s="21">
        <f t="shared" si="19"/>
        <v>-1.8128884177662756</v>
      </c>
      <c r="AQ192" s="21">
        <f t="shared" si="19"/>
        <v>-1.8646501387532612</v>
      </c>
      <c r="AR192" s="21">
        <f t="shared" si="19"/>
        <v>-1.9009442384535866</v>
      </c>
      <c r="AS192" s="21">
        <f t="shared" si="19"/>
        <v>-1.9026918498990533</v>
      </c>
      <c r="AT192" s="21">
        <f t="shared" si="19"/>
        <v>-1.9060125281735025</v>
      </c>
      <c r="AU192" s="21">
        <f t="shared" si="19"/>
        <v>-1.910910736750677</v>
      </c>
      <c r="AV192" s="21">
        <f t="shared" si="19"/>
        <v>-1.9093314051422212</v>
      </c>
      <c r="AW192" s="21">
        <f t="shared" si="19"/>
        <v>-1.8922492866458869</v>
      </c>
      <c r="AX192" s="21">
        <f t="shared" si="19"/>
        <v>-1.8767021759642482</v>
      </c>
      <c r="AY192" s="21">
        <f t="shared" si="19"/>
        <v>-1.8626773944349746</v>
      </c>
      <c r="AZ192" s="21">
        <f t="shared" si="19"/>
        <v>-1.8501634991622931</v>
      </c>
      <c r="BA192" s="21">
        <f t="shared" si="19"/>
        <v>-1.8391506240624467</v>
      </c>
      <c r="BB192" s="21">
        <f t="shared" si="19"/>
        <v>-1.8282033017734842</v>
      </c>
    </row>
    <row r="193" spans="1:54" outlineLevel="2">
      <c r="A193" s="425"/>
      <c r="B193" s="150" t="s">
        <v>484</v>
      </c>
      <c r="C193" s="19"/>
      <c r="D193" s="135" t="s">
        <v>380</v>
      </c>
      <c r="E193" s="21">
        <f t="shared" ref="E193:AJ193" si="20">SUMIF($B$143:$B$154,"Environmental",E$143:E$154)*E186</f>
        <v>-0.78333401518927104</v>
      </c>
      <c r="F193" s="21">
        <f t="shared" si="20"/>
        <v>-0.75570698650412405</v>
      </c>
      <c r="G193" s="21">
        <f t="shared" si="20"/>
        <v>-0.75329920691483998</v>
      </c>
      <c r="H193" s="21">
        <f t="shared" si="20"/>
        <v>-0.71002808319852917</v>
      </c>
      <c r="I193" s="21">
        <f t="shared" si="20"/>
        <v>-0.674677956932486</v>
      </c>
      <c r="J193" s="21">
        <f t="shared" si="20"/>
        <v>-0.66448004469648347</v>
      </c>
      <c r="K193" s="21">
        <f t="shared" si="20"/>
        <v>-0.68740179853197458</v>
      </c>
      <c r="L193" s="21">
        <f t="shared" si="20"/>
        <v>-0.71340696000507287</v>
      </c>
      <c r="M193" s="21">
        <f t="shared" si="20"/>
        <v>-0.74036677994687017</v>
      </c>
      <c r="N193" s="21">
        <f t="shared" si="20"/>
        <v>-0.76591762352748682</v>
      </c>
      <c r="O193" s="21">
        <f t="shared" si="20"/>
        <v>-0.79477987153812935</v>
      </c>
      <c r="P193" s="21">
        <f t="shared" si="20"/>
        <v>-0.82462878038775944</v>
      </c>
      <c r="Q193" s="21">
        <f t="shared" si="20"/>
        <v>-0.85548272079302168</v>
      </c>
      <c r="R193" s="21">
        <f t="shared" si="20"/>
        <v>-0.8899753061071235</v>
      </c>
      <c r="S193" s="21">
        <f t="shared" si="20"/>
        <v>-0.92301248627971866</v>
      </c>
      <c r="T193" s="21">
        <f t="shared" si="20"/>
        <v>-0.9571690867343039</v>
      </c>
      <c r="U193" s="21">
        <f t="shared" si="20"/>
        <v>-0.9924814517431837</v>
      </c>
      <c r="V193" s="21">
        <f t="shared" si="20"/>
        <v>-1.0318216587927356</v>
      </c>
      <c r="W193" s="21">
        <f t="shared" si="20"/>
        <v>-1.0696278459511088</v>
      </c>
      <c r="X193" s="21">
        <f t="shared" si="20"/>
        <v>-1.1116780700637869</v>
      </c>
      <c r="Y193" s="21">
        <f t="shared" si="20"/>
        <v>-1.1521534894415468</v>
      </c>
      <c r="Z193" s="21">
        <f t="shared" si="20"/>
        <v>-1.1970886832649841</v>
      </c>
      <c r="AA193" s="21">
        <f t="shared" si="20"/>
        <v>-1.2435780083312644</v>
      </c>
      <c r="AB193" s="21">
        <f t="shared" si="20"/>
        <v>-1.2916749093076103</v>
      </c>
      <c r="AC193" s="21">
        <f t="shared" si="20"/>
        <v>-11.16551331965114</v>
      </c>
      <c r="AD193" s="21">
        <f t="shared" si="20"/>
        <v>-11.581891167078108</v>
      </c>
      <c r="AE193" s="21">
        <f t="shared" si="20"/>
        <v>-12.0152690549728</v>
      </c>
      <c r="AF193" s="21">
        <f t="shared" si="20"/>
        <v>-12.46243636426834</v>
      </c>
      <c r="AG193" s="21">
        <f t="shared" si="20"/>
        <v>-12.924193065861655</v>
      </c>
      <c r="AH193" s="21">
        <f t="shared" si="20"/>
        <v>-13.401474456218853</v>
      </c>
      <c r="AI193" s="21">
        <f t="shared" si="20"/>
        <v>-13.895480755564478</v>
      </c>
      <c r="AJ193" s="21">
        <f t="shared" si="20"/>
        <v>-14.476271940717549</v>
      </c>
      <c r="AK193" s="21">
        <f t="shared" ref="AK193:BB193" si="21">SUMIF($B$143:$B$154,"Environmental",AK$143:AK$154)*AK186</f>
        <v>-15.079653224501463</v>
      </c>
      <c r="AL193" s="21">
        <f t="shared" si="21"/>
        <v>-15.706697710269724</v>
      </c>
      <c r="AM193" s="21">
        <f t="shared" si="21"/>
        <v>-16.358396982717398</v>
      </c>
      <c r="AN193" s="21">
        <f t="shared" si="21"/>
        <v>-17.035676425867301</v>
      </c>
      <c r="AO193" s="21">
        <f t="shared" si="21"/>
        <v>-17.739443091009115</v>
      </c>
      <c r="AP193" s="21">
        <f t="shared" si="21"/>
        <v>-18.470720998144124</v>
      </c>
      <c r="AQ193" s="21">
        <f t="shared" si="21"/>
        <v>-19.230594928140945</v>
      </c>
      <c r="AR193" s="21">
        <f t="shared" si="21"/>
        <v>-19.841935449930144</v>
      </c>
      <c r="AS193" s="21">
        <f t="shared" si="21"/>
        <v>-20.097422661810441</v>
      </c>
      <c r="AT193" s="21">
        <f t="shared" si="21"/>
        <v>-20.370152618355576</v>
      </c>
      <c r="AU193" s="21">
        <f t="shared" si="21"/>
        <v>-20.660767750184828</v>
      </c>
      <c r="AV193" s="21">
        <f t="shared" si="21"/>
        <v>-20.881763712164805</v>
      </c>
      <c r="AW193" s="21">
        <f t="shared" si="21"/>
        <v>-20.930883489573535</v>
      </c>
      <c r="AX193" s="21">
        <f t="shared" si="21"/>
        <v>-20.99291326276612</v>
      </c>
      <c r="AY193" s="21">
        <f t="shared" si="21"/>
        <v>-21.068284539131025</v>
      </c>
      <c r="AZ193" s="21">
        <f t="shared" si="21"/>
        <v>-21.157436381125549</v>
      </c>
      <c r="BA193" s="21">
        <f t="shared" si="21"/>
        <v>-21.260819626501487</v>
      </c>
      <c r="BB193" s="21">
        <f t="shared" si="21"/>
        <v>-21.362222354780446</v>
      </c>
    </row>
    <row r="194" spans="1:54" outlineLevel="2">
      <c r="A194" s="425"/>
      <c r="B194" s="150" t="s">
        <v>485</v>
      </c>
      <c r="C194" s="19"/>
      <c r="D194" s="135" t="s">
        <v>380</v>
      </c>
      <c r="E194" s="21">
        <f t="shared" ref="E194:AJ194" si="22">SUM(E172:E174)*E186</f>
        <v>-0.39228687373918242</v>
      </c>
      <c r="F194" s="21">
        <f t="shared" si="22"/>
        <v>-0.37749767786562899</v>
      </c>
      <c r="G194" s="21">
        <f t="shared" si="22"/>
        <v>-0.37675598670924565</v>
      </c>
      <c r="H194" s="21">
        <f t="shared" si="22"/>
        <v>-0.35561708294069416</v>
      </c>
      <c r="I194" s="21">
        <f t="shared" si="22"/>
        <v>-0.33732111055697961</v>
      </c>
      <c r="J194" s="21">
        <f t="shared" si="22"/>
        <v>-0.33173425379937899</v>
      </c>
      <c r="K194" s="21">
        <f t="shared" si="22"/>
        <v>-0.34387901600792459</v>
      </c>
      <c r="L194" s="21">
        <f t="shared" si="22"/>
        <v>-0.35653527254482559</v>
      </c>
      <c r="M194" s="21">
        <f t="shared" si="22"/>
        <v>-0.36973713412964193</v>
      </c>
      <c r="N194" s="21">
        <f t="shared" si="22"/>
        <v>-0.38349810934781398</v>
      </c>
      <c r="O194" s="21">
        <f t="shared" si="22"/>
        <v>-0.39783218288634181</v>
      </c>
      <c r="P194" s="21">
        <f t="shared" si="22"/>
        <v>-0.41274800186423793</v>
      </c>
      <c r="Q194" s="21">
        <f t="shared" si="22"/>
        <v>-0.42826214299144044</v>
      </c>
      <c r="R194" s="21">
        <f t="shared" si="22"/>
        <v>-0.4444019447365315</v>
      </c>
      <c r="S194" s="21">
        <f t="shared" si="22"/>
        <v>-0.4610908336786384</v>
      </c>
      <c r="T194" s="21">
        <f t="shared" si="22"/>
        <v>-0.47845176096684111</v>
      </c>
      <c r="U194" s="21">
        <f t="shared" si="22"/>
        <v>-0.4965118446357214</v>
      </c>
      <c r="V194" s="21">
        <f t="shared" si="22"/>
        <v>-0.5152992845733807</v>
      </c>
      <c r="W194" s="21">
        <f t="shared" si="22"/>
        <v>-0.53484588629633745</v>
      </c>
      <c r="X194" s="21">
        <f t="shared" si="22"/>
        <v>-0.5551829733274618</v>
      </c>
      <c r="Y194" s="21">
        <f t="shared" si="22"/>
        <v>-0.5763431726352497</v>
      </c>
      <c r="Z194" s="21">
        <f t="shared" si="22"/>
        <v>-0.5983557555066471</v>
      </c>
      <c r="AA194" s="21">
        <f t="shared" si="22"/>
        <v>-0.62126009774911761</v>
      </c>
      <c r="AB194" s="21">
        <f t="shared" si="22"/>
        <v>-0.64509353298865135</v>
      </c>
      <c r="AC194" s="21">
        <f t="shared" si="22"/>
        <v>-5.5754807836722451</v>
      </c>
      <c r="AD194" s="21">
        <f t="shared" si="22"/>
        <v>-5.7824827249668376</v>
      </c>
      <c r="AE194" s="21">
        <f t="shared" si="22"/>
        <v>-5.9968277533305123</v>
      </c>
      <c r="AF194" s="21">
        <f t="shared" si="22"/>
        <v>-6.2184792115992513</v>
      </c>
      <c r="AG194" s="21">
        <f t="shared" si="22"/>
        <v>-6.4475201803513258</v>
      </c>
      <c r="AH194" s="21">
        <f t="shared" si="22"/>
        <v>-6.6841999531811158</v>
      </c>
      <c r="AI194" s="21">
        <f t="shared" si="22"/>
        <v>-6.9290491001395473</v>
      </c>
      <c r="AJ194" s="21">
        <f t="shared" si="22"/>
        <v>-7.2170711502825382</v>
      </c>
      <c r="AK194" s="21">
        <f t="shared" ref="AK194:BB194" si="23">SUM(AK172:AK174)*AK186</f>
        <v>-7.5163535270119501</v>
      </c>
      <c r="AL194" s="21">
        <f t="shared" si="23"/>
        <v>-7.8273400209386503</v>
      </c>
      <c r="AM194" s="21">
        <f t="shared" si="23"/>
        <v>-8.1505045829237428</v>
      </c>
      <c r="AN194" s="21">
        <f t="shared" si="23"/>
        <v>-8.4863202310908754</v>
      </c>
      <c r="AO194" s="21">
        <f t="shared" si="23"/>
        <v>-8.8352493307857571</v>
      </c>
      <c r="AP194" s="21">
        <f t="shared" si="23"/>
        <v>-9.197794902671685</v>
      </c>
      <c r="AQ194" s="21">
        <f t="shared" si="23"/>
        <v>-9.5744820071101522</v>
      </c>
      <c r="AR194" s="21">
        <f t="shared" si="23"/>
        <v>-9.8771361922119105</v>
      </c>
      <c r="AS194" s="21">
        <f t="shared" si="23"/>
        <v>-10.002617266352146</v>
      </c>
      <c r="AT194" s="21">
        <f t="shared" si="23"/>
        <v>-10.136676867902491</v>
      </c>
      <c r="AU194" s="21">
        <f t="shared" si="23"/>
        <v>-10.279629010695601</v>
      </c>
      <c r="AV194" s="21">
        <f t="shared" si="23"/>
        <v>-10.387939079413117</v>
      </c>
      <c r="AW194" s="21">
        <f t="shared" si="23"/>
        <v>-10.410762884564205</v>
      </c>
      <c r="AX194" s="21">
        <f t="shared" si="23"/>
        <v>-10.440035680111247</v>
      </c>
      <c r="AY194" s="21">
        <f t="shared" si="23"/>
        <v>-10.47596797352807</v>
      </c>
      <c r="AZ194" s="21">
        <f t="shared" si="23"/>
        <v>-10.518774244351226</v>
      </c>
      <c r="BA194" s="21">
        <f t="shared" si="23"/>
        <v>-10.568675046408483</v>
      </c>
      <c r="BB194" s="21">
        <f t="shared" si="23"/>
        <v>-10.617609080698687</v>
      </c>
    </row>
    <row r="195" spans="1:54" outlineLevel="2">
      <c r="A195" s="425"/>
      <c r="B195" s="150" t="s">
        <v>486</v>
      </c>
      <c r="C195" s="19"/>
      <c r="D195" s="135" t="s">
        <v>380</v>
      </c>
      <c r="E195" s="21">
        <f>SUM(E176:E178)*E186</f>
        <v>-1.1768606209387809</v>
      </c>
      <c r="F195" s="21">
        <f t="shared" ref="F195:BB195" si="24">SUM(F176:F178)*F186</f>
        <v>-1.1324930333326537</v>
      </c>
      <c r="G195" s="21">
        <f t="shared" si="24"/>
        <v>-1.130267960127737</v>
      </c>
      <c r="H195" s="21">
        <f t="shared" si="24"/>
        <v>-1.0668512488220825</v>
      </c>
      <c r="I195" s="21">
        <f t="shared" si="24"/>
        <v>-1.0119633316709387</v>
      </c>
      <c r="J195" s="21">
        <f t="shared" si="24"/>
        <v>-0.99520276117955786</v>
      </c>
      <c r="K195" s="21">
        <f t="shared" si="24"/>
        <v>-1.031637048023774</v>
      </c>
      <c r="L195" s="21">
        <f t="shared" si="24"/>
        <v>-1.0696058176344765</v>
      </c>
      <c r="M195" s="21">
        <f t="shared" si="24"/>
        <v>-1.1092114021561061</v>
      </c>
      <c r="N195" s="21">
        <f t="shared" si="24"/>
        <v>-1.150494327805579</v>
      </c>
      <c r="O195" s="21">
        <f t="shared" si="24"/>
        <v>-1.1934965486590254</v>
      </c>
      <c r="P195" s="21">
        <f t="shared" si="24"/>
        <v>-1.238244005841096</v>
      </c>
      <c r="Q195" s="21">
        <f t="shared" si="24"/>
        <v>-1.2847864289743216</v>
      </c>
      <c r="R195" s="21">
        <f t="shared" si="24"/>
        <v>-1.3332058342095945</v>
      </c>
      <c r="S195" s="21">
        <f t="shared" si="24"/>
        <v>-1.3832725007706814</v>
      </c>
      <c r="T195" s="21">
        <f t="shared" si="24"/>
        <v>-1.4353552826293705</v>
      </c>
      <c r="U195" s="21">
        <f t="shared" si="24"/>
        <v>-1.4895355341843934</v>
      </c>
      <c r="V195" s="21">
        <f t="shared" si="24"/>
        <v>-1.5458978534366745</v>
      </c>
      <c r="W195" s="21">
        <f t="shared" si="24"/>
        <v>-1.6045376588890121</v>
      </c>
      <c r="X195" s="21">
        <f t="shared" si="24"/>
        <v>-1.6655489199823852</v>
      </c>
      <c r="Y195" s="21">
        <f t="shared" si="24"/>
        <v>-1.7290295179057489</v>
      </c>
      <c r="Z195" s="21">
        <f t="shared" si="24"/>
        <v>-1.7950672662098148</v>
      </c>
      <c r="AA195" s="21">
        <f t="shared" si="24"/>
        <v>-1.863780293564592</v>
      </c>
      <c r="AB195" s="21">
        <f t="shared" si="24"/>
        <v>-1.9352805989659541</v>
      </c>
      <c r="AC195" s="21">
        <f t="shared" si="24"/>
        <v>-16.726442351174754</v>
      </c>
      <c r="AD195" s="21">
        <f t="shared" si="24"/>
        <v>-17.347448175246754</v>
      </c>
      <c r="AE195" s="21">
        <f t="shared" si="24"/>
        <v>-17.990483260575594</v>
      </c>
      <c r="AF195" s="21">
        <f t="shared" si="24"/>
        <v>-18.655437635685271</v>
      </c>
      <c r="AG195" s="21">
        <f t="shared" si="24"/>
        <v>-19.342560541717319</v>
      </c>
      <c r="AH195" s="21">
        <f t="shared" si="24"/>
        <v>-20.05259986039027</v>
      </c>
      <c r="AI195" s="21">
        <f t="shared" si="24"/>
        <v>-20.787147301418095</v>
      </c>
      <c r="AJ195" s="21">
        <f t="shared" si="24"/>
        <v>-21.651213451977444</v>
      </c>
      <c r="AK195" s="21">
        <f t="shared" si="24"/>
        <v>-22.549060582276539</v>
      </c>
      <c r="AL195" s="21">
        <f t="shared" si="24"/>
        <v>-23.482020064168221</v>
      </c>
      <c r="AM195" s="21">
        <f t="shared" si="24"/>
        <v>-24.451513750282182</v>
      </c>
      <c r="AN195" s="21">
        <f t="shared" si="24"/>
        <v>-25.458960694932721</v>
      </c>
      <c r="AO195" s="21">
        <f t="shared" si="24"/>
        <v>-26.50574799416772</v>
      </c>
      <c r="AP195" s="21">
        <f t="shared" si="24"/>
        <v>-27.593384709984214</v>
      </c>
      <c r="AQ195" s="21">
        <f t="shared" si="24"/>
        <v>-28.72344602346967</v>
      </c>
      <c r="AR195" s="21">
        <f t="shared" si="24"/>
        <v>-29.631408578934039</v>
      </c>
      <c r="AS195" s="21">
        <f t="shared" si="24"/>
        <v>-30.007851801471443</v>
      </c>
      <c r="AT195" s="21">
        <f t="shared" si="24"/>
        <v>-30.410030606241616</v>
      </c>
      <c r="AU195" s="21">
        <f t="shared" si="24"/>
        <v>-30.838887034743387</v>
      </c>
      <c r="AV195" s="21">
        <f t="shared" si="24"/>
        <v>-31.163817241009767</v>
      </c>
      <c r="AW195" s="21">
        <f t="shared" si="24"/>
        <v>-31.232288656553013</v>
      </c>
      <c r="AX195" s="21">
        <f t="shared" si="24"/>
        <v>-31.320107043284246</v>
      </c>
      <c r="AY195" s="21">
        <f t="shared" si="24"/>
        <v>-31.427903923625568</v>
      </c>
      <c r="AZ195" s="21">
        <f t="shared" si="24"/>
        <v>-31.556322736186818</v>
      </c>
      <c r="BA195" s="21">
        <f t="shared" si="24"/>
        <v>-31.706025142451445</v>
      </c>
      <c r="BB195" s="21">
        <f t="shared" si="24"/>
        <v>-31.852827245413664</v>
      </c>
    </row>
    <row r="196" spans="1:54" outlineLevel="2">
      <c r="A196" s="425"/>
      <c r="B196" s="150" t="s">
        <v>283</v>
      </c>
      <c r="C196" s="19"/>
      <c r="D196" s="135" t="s">
        <v>380</v>
      </c>
      <c r="E196" s="21">
        <f t="shared" ref="E196:AJ196" si="25">SUMIF($B$143:$B$154,"Safety",E$143:E$154)*E187</f>
        <v>-0.5855388372077609</v>
      </c>
      <c r="F196" s="21">
        <f t="shared" si="25"/>
        <v>-0.5634043479175086</v>
      </c>
      <c r="G196" s="21">
        <f t="shared" si="25"/>
        <v>-0.56450420229378229</v>
      </c>
      <c r="H196" s="21">
        <f t="shared" si="25"/>
        <v>-0.53616606948198653</v>
      </c>
      <c r="I196" s="21">
        <f t="shared" si="25"/>
        <v>-0.4959378892071219</v>
      </c>
      <c r="J196" s="21">
        <f t="shared" si="25"/>
        <v>-0.48715169385304574</v>
      </c>
      <c r="K196" s="21">
        <f t="shared" si="25"/>
        <v>-0.50425467881818642</v>
      </c>
      <c r="L196" s="21">
        <f t="shared" si="25"/>
        <v>-0.52221827692321221</v>
      </c>
      <c r="M196" s="21">
        <f t="shared" si="25"/>
        <v>-0.54105288422457287</v>
      </c>
      <c r="N196" s="21">
        <f t="shared" si="25"/>
        <v>-0.56081876897279315</v>
      </c>
      <c r="O196" s="21">
        <f t="shared" si="25"/>
        <v>-0.58151990732073566</v>
      </c>
      <c r="P196" s="21">
        <f t="shared" si="25"/>
        <v>-0.60308190398494133</v>
      </c>
      <c r="Q196" s="21">
        <f t="shared" si="25"/>
        <v>-0.6253762509351487</v>
      </c>
      <c r="R196" s="21">
        <f t="shared" si="25"/>
        <v>-0.64859086300491109</v>
      </c>
      <c r="S196" s="21">
        <f t="shared" si="25"/>
        <v>-0.67284806265974062</v>
      </c>
      <c r="T196" s="21">
        <f t="shared" si="25"/>
        <v>-0.69819380941921216</v>
      </c>
      <c r="U196" s="21">
        <f t="shared" si="25"/>
        <v>-0.72464542289097811</v>
      </c>
      <c r="V196" s="21">
        <f t="shared" si="25"/>
        <v>-0.75222325408632995</v>
      </c>
      <c r="W196" s="21">
        <f t="shared" si="25"/>
        <v>-0.7810739000698933</v>
      </c>
      <c r="X196" s="21">
        <f t="shared" si="25"/>
        <v>-0.81125491745831857</v>
      </c>
      <c r="Y196" s="21">
        <f t="shared" si="25"/>
        <v>-0.8428265351829346</v>
      </c>
      <c r="Z196" s="21">
        <f t="shared" si="25"/>
        <v>-0.87555592197561627</v>
      </c>
      <c r="AA196" s="21">
        <f t="shared" si="25"/>
        <v>-0.90975559148014695</v>
      </c>
      <c r="AB196" s="21">
        <f t="shared" si="25"/>
        <v>-0.9455221281115217</v>
      </c>
      <c r="AC196" s="21">
        <f t="shared" si="25"/>
        <v>-1.4857194049297842</v>
      </c>
      <c r="AD196" s="21">
        <f t="shared" si="25"/>
        <v>-1.5187715959505266</v>
      </c>
      <c r="AE196" s="21">
        <f t="shared" si="25"/>
        <v>-1.5535197075240128</v>
      </c>
      <c r="AF196" s="21">
        <f t="shared" si="25"/>
        <v>-1.5897149147239467</v>
      </c>
      <c r="AG196" s="21">
        <f t="shared" si="25"/>
        <v>-1.627927364355608</v>
      </c>
      <c r="AH196" s="21">
        <f t="shared" si="25"/>
        <v>-1.6683344014549795</v>
      </c>
      <c r="AI196" s="21">
        <f t="shared" si="25"/>
        <v>-1.7110300156162979</v>
      </c>
      <c r="AJ196" s="21">
        <f t="shared" si="25"/>
        <v>-1.7598230249573954</v>
      </c>
      <c r="AK196" s="21">
        <f t="shared" ref="AK196:BB196" si="26">SUMIF($B$143:$B$154,"Safety",AK$143:AK$154)*AK187</f>
        <v>-1.811315262905403</v>
      </c>
      <c r="AL196" s="21">
        <f t="shared" si="26"/>
        <v>-1.8656318927962727</v>
      </c>
      <c r="AM196" s="21">
        <f t="shared" si="26"/>
        <v>-1.9229042187906635</v>
      </c>
      <c r="AN196" s="21">
        <f t="shared" si="26"/>
        <v>-1.9832699841898371</v>
      </c>
      <c r="AO196" s="21">
        <f t="shared" si="26"/>
        <v>-2.0468736843126978</v>
      </c>
      <c r="AP196" s="21">
        <f t="shared" si="26"/>
        <v>-2.1138668946444548</v>
      </c>
      <c r="AQ196" s="21">
        <f t="shared" si="26"/>
        <v>-2.184408615002182</v>
      </c>
      <c r="AR196" s="21">
        <f t="shared" si="26"/>
        <v>-2.2450639036052151</v>
      </c>
      <c r="AS196" s="21">
        <f t="shared" si="26"/>
        <v>-2.2798203725765114</v>
      </c>
      <c r="AT196" s="21">
        <f t="shared" si="26"/>
        <v>-2.3170744427843677</v>
      </c>
      <c r="AU196" s="21">
        <f t="shared" si="26"/>
        <v>-2.3569347549304687</v>
      </c>
      <c r="AV196" s="21">
        <f t="shared" si="26"/>
        <v>-2.3915557922402844</v>
      </c>
      <c r="AW196" s="21">
        <f t="shared" si="26"/>
        <v>-2.4111670605320734</v>
      </c>
      <c r="AX196" s="21">
        <f t="shared" si="26"/>
        <v>-2.4325752380675891</v>
      </c>
      <c r="AY196" s="21">
        <f t="shared" si="26"/>
        <v>-2.455858845045447</v>
      </c>
      <c r="AZ196" s="21">
        <f t="shared" si="26"/>
        <v>-2.4811019305805582</v>
      </c>
      <c r="BA196" s="21">
        <f t="shared" si="26"/>
        <v>-2.5084828077392785</v>
      </c>
      <c r="BB196" s="21">
        <f t="shared" si="26"/>
        <v>-2.5361658540369367</v>
      </c>
    </row>
    <row r="197" spans="1:54" outlineLevel="2">
      <c r="A197" s="425"/>
      <c r="B197" s="150" t="s">
        <v>286</v>
      </c>
      <c r="C197" s="19"/>
      <c r="D197" s="135" t="s">
        <v>380</v>
      </c>
      <c r="E197" s="21">
        <f>SUMIF($B$143:$B$154,"Financial",E$143:E$154)*E186</f>
        <v>-5.3385810954243773</v>
      </c>
      <c r="F197" s="21">
        <f t="shared" ref="F197:BB197" si="27">SUMIF($B$143:$B$154,"Financial",F$143:F$154)*F186</f>
        <v>-4.6222189880347608</v>
      </c>
      <c r="G197" s="21">
        <f t="shared" si="27"/>
        <v>-4.5350427252881049</v>
      </c>
      <c r="H197" s="21">
        <f t="shared" si="27"/>
        <v>-4.1938385624064516</v>
      </c>
      <c r="I197" s="21">
        <f t="shared" si="27"/>
        <v>-3.9465862048982965</v>
      </c>
      <c r="J197" s="21">
        <f t="shared" si="27"/>
        <v>-3.8154329262679747</v>
      </c>
      <c r="K197" s="21">
        <f t="shared" si="27"/>
        <v>-3.7804629444805329</v>
      </c>
      <c r="L197" s="21">
        <f t="shared" si="27"/>
        <v>-3.7490444580447342</v>
      </c>
      <c r="M197" s="21">
        <f t="shared" si="27"/>
        <v>-3.7201536980708005</v>
      </c>
      <c r="N197" s="21">
        <f t="shared" si="27"/>
        <v>-3.6944354160416548</v>
      </c>
      <c r="O197" s="21">
        <f t="shared" si="27"/>
        <v>-3.6615592112621616</v>
      </c>
      <c r="P197" s="21">
        <f t="shared" si="27"/>
        <v>-3.6260308071181431</v>
      </c>
      <c r="Q197" s="21">
        <f t="shared" si="27"/>
        <v>-3.5917494220196597</v>
      </c>
      <c r="R197" s="21">
        <f t="shared" si="27"/>
        <v>-3.559456489399877</v>
      </c>
      <c r="S197" s="21">
        <f t="shared" si="27"/>
        <v>-3.5296342895568937</v>
      </c>
      <c r="T197" s="21">
        <f t="shared" si="27"/>
        <v>-3.5022991361856386</v>
      </c>
      <c r="U197" s="21">
        <f t="shared" si="27"/>
        <v>-3.4770496173919749</v>
      </c>
      <c r="V197" s="21">
        <f t="shared" si="27"/>
        <v>-3.4535337954768157</v>
      </c>
      <c r="W197" s="21">
        <f t="shared" si="27"/>
        <v>-3.4328620206629301</v>
      </c>
      <c r="X197" s="21">
        <f t="shared" si="27"/>
        <v>-3.4149925644575267</v>
      </c>
      <c r="Y197" s="21">
        <f t="shared" si="27"/>
        <v>-3.3996584697020826</v>
      </c>
      <c r="Z197" s="21">
        <f t="shared" si="27"/>
        <v>-3.3804697122293419</v>
      </c>
      <c r="AA197" s="21">
        <f t="shared" si="27"/>
        <v>-3.3632011314635069</v>
      </c>
      <c r="AB197" s="21">
        <f t="shared" si="27"/>
        <v>-3.3485776024779539</v>
      </c>
      <c r="AC197" s="21">
        <f t="shared" si="27"/>
        <v>-18.024622600689003</v>
      </c>
      <c r="AD197" s="21">
        <f t="shared" si="27"/>
        <v>-17.62011872971598</v>
      </c>
      <c r="AE197" s="21">
        <f t="shared" si="27"/>
        <v>-17.231803349416303</v>
      </c>
      <c r="AF197" s="21">
        <f t="shared" si="27"/>
        <v>-16.859103895674473</v>
      </c>
      <c r="AG197" s="21">
        <f t="shared" si="27"/>
        <v>-16.50377232845296</v>
      </c>
      <c r="AH197" s="21">
        <f t="shared" si="27"/>
        <v>-16.165688934155803</v>
      </c>
      <c r="AI197" s="21">
        <f t="shared" si="27"/>
        <v>-15.844414712693286</v>
      </c>
      <c r="AJ197" s="21">
        <f t="shared" si="27"/>
        <v>-15.614958080616628</v>
      </c>
      <c r="AK197" s="21">
        <f t="shared" si="27"/>
        <v>-15.399001843353055</v>
      </c>
      <c r="AL197" s="21">
        <f t="shared" si="27"/>
        <v>-15.19633751384759</v>
      </c>
      <c r="AM197" s="21">
        <f t="shared" si="27"/>
        <v>-15.006724252729338</v>
      </c>
      <c r="AN197" s="21">
        <f t="shared" si="27"/>
        <v>-14.830064174474824</v>
      </c>
      <c r="AO197" s="21">
        <f t="shared" si="27"/>
        <v>-14.666220057243514</v>
      </c>
      <c r="AP197" s="21">
        <f t="shared" si="27"/>
        <v>-14.515068246309495</v>
      </c>
      <c r="AQ197" s="21">
        <f t="shared" si="27"/>
        <v>-14.376482567729905</v>
      </c>
      <c r="AR197" s="21">
        <f t="shared" si="27"/>
        <v>-14.213478681963242</v>
      </c>
      <c r="AS197" s="21">
        <f t="shared" si="27"/>
        <v>-13.984670671770539</v>
      </c>
      <c r="AT197" s="21">
        <f t="shared" si="27"/>
        <v>-13.767887364229894</v>
      </c>
      <c r="AU197" s="21">
        <f t="shared" si="27"/>
        <v>-13.562944910969492</v>
      </c>
      <c r="AV197" s="21">
        <f t="shared" si="27"/>
        <v>-13.351178808263175</v>
      </c>
      <c r="AW197" s="21">
        <f t="shared" si="27"/>
        <v>-13.087991554419428</v>
      </c>
      <c r="AX197" s="21">
        <f t="shared" si="27"/>
        <v>-12.823097833005402</v>
      </c>
      <c r="AY197" s="21">
        <f t="shared" si="27"/>
        <v>-12.567573989415374</v>
      </c>
      <c r="AZ197" s="21">
        <f t="shared" si="27"/>
        <v>-12.321247403201262</v>
      </c>
      <c r="BA197" s="21">
        <f t="shared" si="27"/>
        <v>-12.084559113899726</v>
      </c>
      <c r="BB197" s="21">
        <f t="shared" si="27"/>
        <v>-11.853912151049183</v>
      </c>
    </row>
    <row r="198" spans="1:54" outlineLevel="2">
      <c r="A198" s="426"/>
      <c r="B198" s="150" t="s">
        <v>467</v>
      </c>
      <c r="C198" s="19"/>
      <c r="D198" s="135" t="s">
        <v>380</v>
      </c>
      <c r="E198" s="21">
        <f>SUMIF($B$143:$B$154,"Other",E$143:E$154)*E186</f>
        <v>0</v>
      </c>
      <c r="F198" s="21">
        <f t="shared" ref="F198:BB198" si="28">SUMIF($B$143:$B$154,"Other",F$143:F$154)*F186</f>
        <v>0</v>
      </c>
      <c r="G198" s="21">
        <f t="shared" si="28"/>
        <v>0</v>
      </c>
      <c r="H198" s="21">
        <f t="shared" si="28"/>
        <v>0</v>
      </c>
      <c r="I198" s="21">
        <f t="shared" si="28"/>
        <v>0</v>
      </c>
      <c r="J198" s="21">
        <f t="shared" si="28"/>
        <v>0</v>
      </c>
      <c r="K198" s="21">
        <f t="shared" si="28"/>
        <v>0</v>
      </c>
      <c r="L198" s="21">
        <f t="shared" si="28"/>
        <v>0</v>
      </c>
      <c r="M198" s="21">
        <f t="shared" si="28"/>
        <v>0</v>
      </c>
      <c r="N198" s="21">
        <f t="shared" si="28"/>
        <v>0</v>
      </c>
      <c r="O198" s="21">
        <f t="shared" si="28"/>
        <v>0</v>
      </c>
      <c r="P198" s="21">
        <f t="shared" si="28"/>
        <v>0</v>
      </c>
      <c r="Q198" s="21">
        <f t="shared" si="28"/>
        <v>0</v>
      </c>
      <c r="R198" s="21">
        <f t="shared" si="28"/>
        <v>0</v>
      </c>
      <c r="S198" s="21">
        <f t="shared" si="28"/>
        <v>0</v>
      </c>
      <c r="T198" s="21">
        <f t="shared" si="28"/>
        <v>0</v>
      </c>
      <c r="U198" s="21">
        <f t="shared" si="28"/>
        <v>0</v>
      </c>
      <c r="V198" s="21">
        <f t="shared" si="28"/>
        <v>0</v>
      </c>
      <c r="W198" s="21">
        <f t="shared" si="28"/>
        <v>0</v>
      </c>
      <c r="X198" s="21">
        <f t="shared" si="28"/>
        <v>0</v>
      </c>
      <c r="Y198" s="21">
        <f t="shared" si="28"/>
        <v>0</v>
      </c>
      <c r="Z198" s="21">
        <f t="shared" si="28"/>
        <v>0</v>
      </c>
      <c r="AA198" s="21">
        <f t="shared" si="28"/>
        <v>0</v>
      </c>
      <c r="AB198" s="21">
        <f t="shared" si="28"/>
        <v>0</v>
      </c>
      <c r="AC198" s="21">
        <f t="shared" si="28"/>
        <v>0</v>
      </c>
      <c r="AD198" s="21">
        <f t="shared" si="28"/>
        <v>0</v>
      </c>
      <c r="AE198" s="21">
        <f t="shared" si="28"/>
        <v>0</v>
      </c>
      <c r="AF198" s="21">
        <f t="shared" si="28"/>
        <v>0</v>
      </c>
      <c r="AG198" s="21">
        <f t="shared" si="28"/>
        <v>0</v>
      </c>
      <c r="AH198" s="21">
        <f t="shared" si="28"/>
        <v>0</v>
      </c>
      <c r="AI198" s="21">
        <f t="shared" si="28"/>
        <v>0</v>
      </c>
      <c r="AJ198" s="21">
        <f t="shared" si="28"/>
        <v>0</v>
      </c>
      <c r="AK198" s="21">
        <f t="shared" si="28"/>
        <v>0</v>
      </c>
      <c r="AL198" s="21">
        <f t="shared" si="28"/>
        <v>0</v>
      </c>
      <c r="AM198" s="21">
        <f t="shared" si="28"/>
        <v>0</v>
      </c>
      <c r="AN198" s="21">
        <f t="shared" si="28"/>
        <v>0</v>
      </c>
      <c r="AO198" s="21">
        <f t="shared" si="28"/>
        <v>0</v>
      </c>
      <c r="AP198" s="21">
        <f t="shared" si="28"/>
        <v>0</v>
      </c>
      <c r="AQ198" s="21">
        <f t="shared" si="28"/>
        <v>0</v>
      </c>
      <c r="AR198" s="21">
        <f t="shared" si="28"/>
        <v>0</v>
      </c>
      <c r="AS198" s="21">
        <f t="shared" si="28"/>
        <v>0</v>
      </c>
      <c r="AT198" s="21">
        <f t="shared" si="28"/>
        <v>0</v>
      </c>
      <c r="AU198" s="21">
        <f t="shared" si="28"/>
        <v>0</v>
      </c>
      <c r="AV198" s="21">
        <f t="shared" si="28"/>
        <v>0</v>
      </c>
      <c r="AW198" s="21">
        <f t="shared" si="28"/>
        <v>0</v>
      </c>
      <c r="AX198" s="21">
        <f t="shared" si="28"/>
        <v>0</v>
      </c>
      <c r="AY198" s="21">
        <f t="shared" si="28"/>
        <v>0</v>
      </c>
      <c r="AZ198" s="21">
        <f t="shared" si="28"/>
        <v>0</v>
      </c>
      <c r="BA198" s="21">
        <f t="shared" si="28"/>
        <v>0</v>
      </c>
      <c r="BB198" s="21">
        <f t="shared" si="28"/>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-11.105113598354516</v>
      </c>
      <c r="F200" s="21">
        <f t="shared" ref="F200:BB200" si="29">SUM(F190:F193,F196:F198)</f>
        <v>-7.4427631122542488</v>
      </c>
      <c r="G200" s="21">
        <f t="shared" si="29"/>
        <v>-8.9584730299647557</v>
      </c>
      <c r="H200" s="21">
        <f t="shared" si="29"/>
        <v>-9.3119733693390732</v>
      </c>
      <c r="I200" s="21">
        <f t="shared" si="29"/>
        <v>-7.9593324693514322</v>
      </c>
      <c r="J200" s="21">
        <f t="shared" si="29"/>
        <v>-5.76223000194123</v>
      </c>
      <c r="K200" s="21">
        <f t="shared" si="29"/>
        <v>-5.7019299816774964</v>
      </c>
      <c r="L200" s="21">
        <f t="shared" si="29"/>
        <v>-5.6539243291216312</v>
      </c>
      <c r="M200" s="21">
        <f t="shared" si="29"/>
        <v>-5.6148009952238205</v>
      </c>
      <c r="N200" s="21">
        <f t="shared" si="29"/>
        <v>-5.5826392718827451</v>
      </c>
      <c r="O200" s="21">
        <f t="shared" si="29"/>
        <v>-5.5515847058317345</v>
      </c>
      <c r="P200" s="21">
        <f t="shared" si="29"/>
        <v>-5.5235068428824539</v>
      </c>
      <c r="Q200" s="21">
        <f t="shared" si="29"/>
        <v>-5.5019722927002075</v>
      </c>
      <c r="R200" s="21">
        <f t="shared" si="29"/>
        <v>-5.4903361278680363</v>
      </c>
      <c r="S200" s="21">
        <f t="shared" si="29"/>
        <v>-5.4839118511660132</v>
      </c>
      <c r="T200" s="21">
        <f t="shared" si="29"/>
        <v>-5.4851498121636038</v>
      </c>
      <c r="U200" s="21">
        <f t="shared" si="29"/>
        <v>-5.4935255063692834</v>
      </c>
      <c r="V200" s="21">
        <f t="shared" si="29"/>
        <v>-5.5114123033323086</v>
      </c>
      <c r="W200" s="21">
        <f t="shared" si="29"/>
        <v>-5.5343479646470435</v>
      </c>
      <c r="X200" s="21">
        <f t="shared" si="29"/>
        <v>-5.567977311917506</v>
      </c>
      <c r="Y200" s="21">
        <f t="shared" si="29"/>
        <v>-5.6061340070346724</v>
      </c>
      <c r="Z200" s="21">
        <f t="shared" si="29"/>
        <v>-5.6480957408419101</v>
      </c>
      <c r="AA200" s="21">
        <f t="shared" si="29"/>
        <v>-5.6969198469957361</v>
      </c>
      <c r="AB200" s="21">
        <f t="shared" si="29"/>
        <v>-5.7533630880955675</v>
      </c>
      <c r="AC200" s="21">
        <f t="shared" si="29"/>
        <v>-31.979064000450585</v>
      </c>
      <c r="AD200" s="21">
        <f t="shared" si="29"/>
        <v>-32.053365853726767</v>
      </c>
      <c r="AE200" s="21">
        <f t="shared" si="29"/>
        <v>-32.163334872014332</v>
      </c>
      <c r="AF200" s="21">
        <f t="shared" si="29"/>
        <v>-32.304958534988998</v>
      </c>
      <c r="AG200" s="21">
        <f t="shared" si="29"/>
        <v>-32.481381692443129</v>
      </c>
      <c r="AH200" s="21">
        <f t="shared" si="29"/>
        <v>-32.693619211540479</v>
      </c>
      <c r="AI200" s="21">
        <f t="shared" si="29"/>
        <v>-32.942548520230893</v>
      </c>
      <c r="AJ200" s="21">
        <f t="shared" si="29"/>
        <v>-33.384477486496465</v>
      </c>
      <c r="AK200" s="21">
        <f t="shared" si="29"/>
        <v>-33.866491127051219</v>
      </c>
      <c r="AL200" s="21">
        <f t="shared" si="29"/>
        <v>-34.389619684477744</v>
      </c>
      <c r="AM200" s="21">
        <f t="shared" si="29"/>
        <v>-34.954786942900604</v>
      </c>
      <c r="AN200" s="21">
        <f t="shared" si="29"/>
        <v>-35.563001190274463</v>
      </c>
      <c r="AO200" s="21">
        <f t="shared" si="29"/>
        <v>-36.215221150110068</v>
      </c>
      <c r="AP200" s="21">
        <f t="shared" si="29"/>
        <v>-36.912544556864347</v>
      </c>
      <c r="AQ200" s="21">
        <f t="shared" si="29"/>
        <v>-37.6561362496263</v>
      </c>
      <c r="AR200" s="21">
        <f t="shared" si="29"/>
        <v>-38.20142227395219</v>
      </c>
      <c r="AS200" s="21">
        <f t="shared" si="29"/>
        <v>-38.264605556056544</v>
      </c>
      <c r="AT200" s="21">
        <f t="shared" si="29"/>
        <v>-38.361126953543341</v>
      </c>
      <c r="AU200" s="21">
        <f t="shared" si="29"/>
        <v>-38.491558152835466</v>
      </c>
      <c r="AV200" s="21">
        <f t="shared" si="29"/>
        <v>-38.533829717810491</v>
      </c>
      <c r="AW200" s="21">
        <f t="shared" si="29"/>
        <v>-38.322291391170921</v>
      </c>
      <c r="AX200" s="21">
        <f t="shared" si="29"/>
        <v>-38.125288509803354</v>
      </c>
      <c r="AY200" s="21">
        <f t="shared" si="29"/>
        <v>-37.954394768026823</v>
      </c>
      <c r="AZ200" s="21">
        <f t="shared" si="29"/>
        <v>-37.809949214069661</v>
      </c>
      <c r="BA200" s="21">
        <f t="shared" si="29"/>
        <v>-37.693012172202941</v>
      </c>
      <c r="BB200" s="21">
        <f t="shared" si="29"/>
        <v>-37.580503661640051</v>
      </c>
    </row>
    <row r="201" spans="1:54" outlineLevel="2">
      <c r="A201" s="425"/>
      <c r="B201" s="150" t="s">
        <v>489</v>
      </c>
      <c r="C201" s="19"/>
      <c r="D201" s="135" t="s">
        <v>380</v>
      </c>
      <c r="E201" s="21">
        <f>SUM(E190:E192,E194,E196:E198)</f>
        <v>-10.714066456904426</v>
      </c>
      <c r="F201" s="21">
        <f t="shared" ref="F201:BB201" si="30">SUM(F190:F192,F194,F196:F198)</f>
        <v>-7.0645538036157536</v>
      </c>
      <c r="G201" s="21">
        <f t="shared" si="30"/>
        <v>-8.5819298097591599</v>
      </c>
      <c r="H201" s="21">
        <f t="shared" si="30"/>
        <v>-8.9575623690812378</v>
      </c>
      <c r="I201" s="21">
        <f t="shared" si="30"/>
        <v>-7.6219756229759259</v>
      </c>
      <c r="J201" s="21">
        <f t="shared" si="30"/>
        <v>-5.4294842110441257</v>
      </c>
      <c r="K201" s="21">
        <f t="shared" si="30"/>
        <v>-5.3584071991534472</v>
      </c>
      <c r="L201" s="21">
        <f t="shared" si="30"/>
        <v>-5.2970526416613843</v>
      </c>
      <c r="M201" s="21">
        <f t="shared" si="30"/>
        <v>-5.2441713494065922</v>
      </c>
      <c r="N201" s="21">
        <f t="shared" si="30"/>
        <v>-5.2002197577030724</v>
      </c>
      <c r="O201" s="21">
        <f t="shared" si="30"/>
        <v>-5.1546370171799474</v>
      </c>
      <c r="P201" s="21">
        <f t="shared" si="30"/>
        <v>-5.1116260643589317</v>
      </c>
      <c r="Q201" s="21">
        <f t="shared" si="30"/>
        <v>-5.0747517148986265</v>
      </c>
      <c r="R201" s="21">
        <f t="shared" si="30"/>
        <v>-5.0447627664974437</v>
      </c>
      <c r="S201" s="21">
        <f t="shared" si="30"/>
        <v>-5.0219901985649331</v>
      </c>
      <c r="T201" s="21">
        <f t="shared" si="30"/>
        <v>-5.0064324863961414</v>
      </c>
      <c r="U201" s="21">
        <f t="shared" si="30"/>
        <v>-4.9975558992618208</v>
      </c>
      <c r="V201" s="21">
        <f t="shared" si="30"/>
        <v>-4.9948899291129543</v>
      </c>
      <c r="W201" s="21">
        <f t="shared" si="30"/>
        <v>-4.9995660049922712</v>
      </c>
      <c r="X201" s="21">
        <f t="shared" si="30"/>
        <v>-5.0114822151811804</v>
      </c>
      <c r="Y201" s="21">
        <f t="shared" si="30"/>
        <v>-5.0303236902283759</v>
      </c>
      <c r="Z201" s="21">
        <f t="shared" si="30"/>
        <v>-5.0493628130835733</v>
      </c>
      <c r="AA201" s="21">
        <f t="shared" si="30"/>
        <v>-5.0746019364135897</v>
      </c>
      <c r="AB201" s="21">
        <f t="shared" si="30"/>
        <v>-5.106781711776609</v>
      </c>
      <c r="AC201" s="21">
        <f t="shared" si="30"/>
        <v>-26.389031464471692</v>
      </c>
      <c r="AD201" s="21">
        <f t="shared" si="30"/>
        <v>-26.253957411615495</v>
      </c>
      <c r="AE201" s="21">
        <f t="shared" si="30"/>
        <v>-26.144893570372041</v>
      </c>
      <c r="AF201" s="21">
        <f t="shared" si="30"/>
        <v>-26.061001382319908</v>
      </c>
      <c r="AG201" s="21">
        <f t="shared" si="30"/>
        <v>-26.004708806932797</v>
      </c>
      <c r="AH201" s="21">
        <f t="shared" si="30"/>
        <v>-25.976344708502744</v>
      </c>
      <c r="AI201" s="21">
        <f t="shared" si="30"/>
        <v>-25.976116864805963</v>
      </c>
      <c r="AJ201" s="21">
        <f t="shared" si="30"/>
        <v>-26.125276696061459</v>
      </c>
      <c r="AK201" s="21">
        <f t="shared" si="30"/>
        <v>-26.303191429561707</v>
      </c>
      <c r="AL201" s="21">
        <f t="shared" si="30"/>
        <v>-26.510261995146671</v>
      </c>
      <c r="AM201" s="21">
        <f t="shared" si="30"/>
        <v>-26.746894543106947</v>
      </c>
      <c r="AN201" s="21">
        <f t="shared" si="30"/>
        <v>-27.013644995498034</v>
      </c>
      <c r="AO201" s="21">
        <f t="shared" si="30"/>
        <v>-27.311027389886711</v>
      </c>
      <c r="AP201" s="21">
        <f t="shared" si="30"/>
        <v>-27.639618461391912</v>
      </c>
      <c r="AQ201" s="21">
        <f t="shared" si="30"/>
        <v>-28.0000233285955</v>
      </c>
      <c r="AR201" s="21">
        <f t="shared" si="30"/>
        <v>-28.236623016233956</v>
      </c>
      <c r="AS201" s="21">
        <f t="shared" si="30"/>
        <v>-28.16980016059825</v>
      </c>
      <c r="AT201" s="21">
        <f t="shared" si="30"/>
        <v>-28.127651203090252</v>
      </c>
      <c r="AU201" s="21">
        <f t="shared" si="30"/>
        <v>-28.110419413346239</v>
      </c>
      <c r="AV201" s="21">
        <f t="shared" si="30"/>
        <v>-28.040005085058798</v>
      </c>
      <c r="AW201" s="21">
        <f t="shared" si="30"/>
        <v>-27.802170786161593</v>
      </c>
      <c r="AX201" s="21">
        <f t="shared" si="30"/>
        <v>-27.572410927148486</v>
      </c>
      <c r="AY201" s="21">
        <f t="shared" si="30"/>
        <v>-27.362078202423866</v>
      </c>
      <c r="AZ201" s="21">
        <f t="shared" si="30"/>
        <v>-27.171287077295339</v>
      </c>
      <c r="BA201" s="21">
        <f t="shared" si="30"/>
        <v>-27.000867592109934</v>
      </c>
      <c r="BB201" s="21">
        <f t="shared" si="30"/>
        <v>-26.83589038755829</v>
      </c>
    </row>
    <row r="202" spans="1:54" outlineLevel="2">
      <c r="A202" s="426"/>
      <c r="B202" s="150" t="s">
        <v>490</v>
      </c>
      <c r="C202" s="19"/>
      <c r="D202" s="135" t="s">
        <v>380</v>
      </c>
      <c r="E202" s="21">
        <f>SUM(E190:E192,E195:E198)</f>
        <v>-11.498640204104024</v>
      </c>
      <c r="F202" s="21">
        <f t="shared" ref="F202:BB202" si="31">SUM(F190:F192,F195:F198)</f>
        <v>-7.8195491590827784</v>
      </c>
      <c r="G202" s="21">
        <f t="shared" si="31"/>
        <v>-9.3354417831776519</v>
      </c>
      <c r="H202" s="21">
        <f t="shared" si="31"/>
        <v>-9.6687965349626257</v>
      </c>
      <c r="I202" s="21">
        <f t="shared" si="31"/>
        <v>-8.2966178440898837</v>
      </c>
      <c r="J202" s="21">
        <f t="shared" si="31"/>
        <v>-6.0929527184243044</v>
      </c>
      <c r="K202" s="21">
        <f t="shared" si="31"/>
        <v>-6.0461652311692964</v>
      </c>
      <c r="L202" s="21">
        <f t="shared" si="31"/>
        <v>-6.0101231867510352</v>
      </c>
      <c r="M202" s="21">
        <f t="shared" si="31"/>
        <v>-5.9836456174330568</v>
      </c>
      <c r="N202" s="21">
        <f t="shared" si="31"/>
        <v>-5.967215976160837</v>
      </c>
      <c r="O202" s="21">
        <f t="shared" si="31"/>
        <v>-5.950301382952631</v>
      </c>
      <c r="P202" s="21">
        <f t="shared" si="31"/>
        <v>-5.9371220683357899</v>
      </c>
      <c r="Q202" s="21">
        <f t="shared" si="31"/>
        <v>-5.9312760008815069</v>
      </c>
      <c r="R202" s="21">
        <f t="shared" si="31"/>
        <v>-5.9335666559705071</v>
      </c>
      <c r="S202" s="21">
        <f t="shared" si="31"/>
        <v>-5.9441718656569762</v>
      </c>
      <c r="T202" s="21">
        <f t="shared" si="31"/>
        <v>-5.9633360080586701</v>
      </c>
      <c r="U202" s="21">
        <f t="shared" si="31"/>
        <v>-5.9905795888104931</v>
      </c>
      <c r="V202" s="21">
        <f t="shared" si="31"/>
        <v>-6.025488497976248</v>
      </c>
      <c r="W202" s="21">
        <f t="shared" si="31"/>
        <v>-6.0692577775849461</v>
      </c>
      <c r="X202" s="21">
        <f t="shared" si="31"/>
        <v>-6.1218481618361036</v>
      </c>
      <c r="Y202" s="21">
        <f t="shared" si="31"/>
        <v>-6.1830100354988744</v>
      </c>
      <c r="Z202" s="21">
        <f t="shared" si="31"/>
        <v>-6.2460743237867415</v>
      </c>
      <c r="AA202" s="21">
        <f t="shared" si="31"/>
        <v>-6.3171221322290636</v>
      </c>
      <c r="AB202" s="21">
        <f t="shared" si="31"/>
        <v>-6.3969687777539121</v>
      </c>
      <c r="AC202" s="21">
        <f t="shared" si="31"/>
        <v>-37.539993031974205</v>
      </c>
      <c r="AD202" s="21">
        <f t="shared" si="31"/>
        <v>-37.818922861895416</v>
      </c>
      <c r="AE202" s="21">
        <f t="shared" si="31"/>
        <v>-38.138549077617128</v>
      </c>
      <c r="AF202" s="21">
        <f t="shared" si="31"/>
        <v>-38.49795980640593</v>
      </c>
      <c r="AG202" s="21">
        <f t="shared" si="31"/>
        <v>-38.89974916829879</v>
      </c>
      <c r="AH202" s="21">
        <f t="shared" si="31"/>
        <v>-39.344744615711903</v>
      </c>
      <c r="AI202" s="21">
        <f t="shared" si="31"/>
        <v>-39.834215066084511</v>
      </c>
      <c r="AJ202" s="21">
        <f t="shared" si="31"/>
        <v>-40.559418997756367</v>
      </c>
      <c r="AK202" s="21">
        <f t="shared" si="31"/>
        <v>-41.335898484826295</v>
      </c>
      <c r="AL202" s="21">
        <f t="shared" si="31"/>
        <v>-42.164942038376246</v>
      </c>
      <c r="AM202" s="21">
        <f t="shared" si="31"/>
        <v>-43.047903710465391</v>
      </c>
      <c r="AN202" s="21">
        <f t="shared" si="31"/>
        <v>-43.986285459339882</v>
      </c>
      <c r="AO202" s="21">
        <f t="shared" si="31"/>
        <v>-44.981526053268674</v>
      </c>
      <c r="AP202" s="21">
        <f t="shared" si="31"/>
        <v>-46.035208268704437</v>
      </c>
      <c r="AQ202" s="21">
        <f t="shared" si="31"/>
        <v>-47.148987344955017</v>
      </c>
      <c r="AR202" s="21">
        <f t="shared" si="31"/>
        <v>-47.990895402956085</v>
      </c>
      <c r="AS202" s="21">
        <f t="shared" si="31"/>
        <v>-48.175034695717542</v>
      </c>
      <c r="AT202" s="21">
        <f t="shared" si="31"/>
        <v>-48.401004941429377</v>
      </c>
      <c r="AU202" s="21">
        <f t="shared" si="31"/>
        <v>-48.669677437394029</v>
      </c>
      <c r="AV202" s="21">
        <f t="shared" si="31"/>
        <v>-48.815883246655446</v>
      </c>
      <c r="AW202" s="21">
        <f t="shared" si="31"/>
        <v>-48.623696558150399</v>
      </c>
      <c r="AX202" s="21">
        <f t="shared" si="31"/>
        <v>-48.452482290321484</v>
      </c>
      <c r="AY202" s="21">
        <f t="shared" si="31"/>
        <v>-48.314014152521359</v>
      </c>
      <c r="AZ202" s="21">
        <f t="shared" si="31"/>
        <v>-48.208835569130933</v>
      </c>
      <c r="BA202" s="21">
        <f t="shared" si="31"/>
        <v>-48.138217688152892</v>
      </c>
      <c r="BB202" s="21">
        <f t="shared" si="31"/>
        <v>-48.071108552273273</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-11.105113598354516</v>
      </c>
      <c r="F204" s="21">
        <f>F200+E204</f>
        <v>-18.547876710608765</v>
      </c>
      <c r="G204" s="21">
        <f t="shared" ref="G204:BB206" si="32">G200+F204</f>
        <v>-27.506349740573519</v>
      </c>
      <c r="H204" s="21">
        <f t="shared" si="32"/>
        <v>-36.81832310991259</v>
      </c>
      <c r="I204" s="21">
        <f t="shared" si="32"/>
        <v>-44.777655579264021</v>
      </c>
      <c r="J204" s="21">
        <f t="shared" si="32"/>
        <v>-50.539885581205255</v>
      </c>
      <c r="K204" s="21">
        <f t="shared" si="32"/>
        <v>-56.241815562882749</v>
      </c>
      <c r="L204" s="21">
        <f t="shared" si="32"/>
        <v>-61.895739892004379</v>
      </c>
      <c r="M204" s="21">
        <f t="shared" si="32"/>
        <v>-67.510540887228203</v>
      </c>
      <c r="N204" s="21">
        <f t="shared" si="32"/>
        <v>-73.093180159110943</v>
      </c>
      <c r="O204" s="21">
        <f t="shared" si="32"/>
        <v>-78.644764864942672</v>
      </c>
      <c r="P204" s="21">
        <f t="shared" si="32"/>
        <v>-84.168271707825127</v>
      </c>
      <c r="Q204" s="21">
        <f t="shared" si="32"/>
        <v>-89.670244000525329</v>
      </c>
      <c r="R204" s="21">
        <f t="shared" si="32"/>
        <v>-95.160580128393363</v>
      </c>
      <c r="S204" s="21">
        <f t="shared" si="32"/>
        <v>-100.64449197955938</v>
      </c>
      <c r="T204" s="21">
        <f t="shared" si="32"/>
        <v>-106.12964179172297</v>
      </c>
      <c r="U204" s="21">
        <f t="shared" si="32"/>
        <v>-111.62316729809226</v>
      </c>
      <c r="V204" s="21">
        <f t="shared" si="32"/>
        <v>-117.13457960142456</v>
      </c>
      <c r="W204" s="21">
        <f t="shared" si="32"/>
        <v>-122.6689275660716</v>
      </c>
      <c r="X204" s="21">
        <f t="shared" si="32"/>
        <v>-128.2369048779891</v>
      </c>
      <c r="Y204" s="21">
        <f t="shared" si="32"/>
        <v>-133.84303888502379</v>
      </c>
      <c r="Z204" s="21">
        <f t="shared" si="32"/>
        <v>-139.4911346258657</v>
      </c>
      <c r="AA204" s="21">
        <f t="shared" si="32"/>
        <v>-145.18805447286144</v>
      </c>
      <c r="AB204" s="21">
        <f t="shared" si="32"/>
        <v>-150.94141756095701</v>
      </c>
      <c r="AC204" s="21">
        <f t="shared" si="32"/>
        <v>-182.9204815614076</v>
      </c>
      <c r="AD204" s="21">
        <f t="shared" si="32"/>
        <v>-214.97384741513437</v>
      </c>
      <c r="AE204" s="21">
        <f t="shared" si="32"/>
        <v>-247.1371822871487</v>
      </c>
      <c r="AF204" s="21">
        <f t="shared" si="32"/>
        <v>-279.44214082213773</v>
      </c>
      <c r="AG204" s="21">
        <f t="shared" si="32"/>
        <v>-311.92352251458084</v>
      </c>
      <c r="AH204" s="21">
        <f t="shared" si="32"/>
        <v>-344.6171417261213</v>
      </c>
      <c r="AI204" s="21">
        <f t="shared" si="32"/>
        <v>-377.5596902463522</v>
      </c>
      <c r="AJ204" s="21">
        <f t="shared" si="32"/>
        <v>-410.94416773284865</v>
      </c>
      <c r="AK204" s="21">
        <f t="shared" si="32"/>
        <v>-444.81065885989989</v>
      </c>
      <c r="AL204" s="21">
        <f t="shared" si="32"/>
        <v>-479.20027854437762</v>
      </c>
      <c r="AM204" s="21">
        <f t="shared" si="32"/>
        <v>-514.15506548727819</v>
      </c>
      <c r="AN204" s="21">
        <f t="shared" si="32"/>
        <v>-549.71806667755266</v>
      </c>
      <c r="AO204" s="21">
        <f t="shared" si="32"/>
        <v>-585.93328782766275</v>
      </c>
      <c r="AP204" s="21">
        <f t="shared" si="32"/>
        <v>-622.84583238452706</v>
      </c>
      <c r="AQ204" s="21">
        <f t="shared" si="32"/>
        <v>-660.5019686341534</v>
      </c>
      <c r="AR204" s="21">
        <f t="shared" si="32"/>
        <v>-698.70339090810558</v>
      </c>
      <c r="AS204" s="21">
        <f t="shared" si="32"/>
        <v>-736.96799646416207</v>
      </c>
      <c r="AT204" s="21">
        <f t="shared" si="32"/>
        <v>-775.32912341770543</v>
      </c>
      <c r="AU204" s="21">
        <f t="shared" si="32"/>
        <v>-813.82068157054096</v>
      </c>
      <c r="AV204" s="21">
        <f t="shared" si="32"/>
        <v>-852.35451128835143</v>
      </c>
      <c r="AW204" s="21">
        <f t="shared" si="32"/>
        <v>-890.67680267952232</v>
      </c>
      <c r="AX204" s="21">
        <f t="shared" si="32"/>
        <v>-928.80209118932567</v>
      </c>
      <c r="AY204" s="21">
        <f t="shared" si="32"/>
        <v>-966.75648595735254</v>
      </c>
      <c r="AZ204" s="21">
        <f t="shared" si="32"/>
        <v>-1004.5664351714222</v>
      </c>
      <c r="BA204" s="21">
        <f t="shared" si="32"/>
        <v>-1042.2594473436252</v>
      </c>
      <c r="BB204" s="21">
        <f t="shared" si="32"/>
        <v>-1079.8399510052652</v>
      </c>
    </row>
    <row r="205" spans="1:54" outlineLevel="2">
      <c r="A205" s="425"/>
      <c r="B205" s="150" t="s">
        <v>493</v>
      </c>
      <c r="C205" s="19"/>
      <c r="D205" s="135" t="s">
        <v>380</v>
      </c>
      <c r="E205" s="21">
        <f>E201</f>
        <v>-10.714066456904426</v>
      </c>
      <c r="F205" s="21">
        <f t="shared" ref="F205:U206" si="33">F201+E205</f>
        <v>-17.778620260520178</v>
      </c>
      <c r="G205" s="21">
        <f t="shared" si="33"/>
        <v>-26.360550070279338</v>
      </c>
      <c r="H205" s="21">
        <f t="shared" si="33"/>
        <v>-35.318112439360576</v>
      </c>
      <c r="I205" s="21">
        <f t="shared" si="33"/>
        <v>-42.9400880623365</v>
      </c>
      <c r="J205" s="21">
        <f t="shared" si="33"/>
        <v>-48.369572273380626</v>
      </c>
      <c r="K205" s="21">
        <f t="shared" si="33"/>
        <v>-53.727979472534074</v>
      </c>
      <c r="L205" s="21">
        <f t="shared" si="33"/>
        <v>-59.025032114195454</v>
      </c>
      <c r="M205" s="21">
        <f t="shared" si="33"/>
        <v>-64.269203463602054</v>
      </c>
      <c r="N205" s="21">
        <f t="shared" si="33"/>
        <v>-69.469423221305121</v>
      </c>
      <c r="O205" s="21">
        <f t="shared" si="33"/>
        <v>-74.624060238485072</v>
      </c>
      <c r="P205" s="21">
        <f t="shared" si="33"/>
        <v>-79.735686302844002</v>
      </c>
      <c r="Q205" s="21">
        <f t="shared" si="33"/>
        <v>-84.810438017742626</v>
      </c>
      <c r="R205" s="21">
        <f t="shared" si="33"/>
        <v>-89.855200784240068</v>
      </c>
      <c r="S205" s="21">
        <f t="shared" si="33"/>
        <v>-94.877190982805004</v>
      </c>
      <c r="T205" s="21">
        <f t="shared" si="33"/>
        <v>-99.88362346920114</v>
      </c>
      <c r="U205" s="21">
        <f t="shared" si="33"/>
        <v>-104.88117936846297</v>
      </c>
      <c r="V205" s="21">
        <f t="shared" si="32"/>
        <v>-109.87606929757592</v>
      </c>
      <c r="W205" s="21">
        <f t="shared" si="32"/>
        <v>-114.8756353025682</v>
      </c>
      <c r="X205" s="21">
        <f t="shared" si="32"/>
        <v>-119.88711751774937</v>
      </c>
      <c r="Y205" s="21">
        <f t="shared" si="32"/>
        <v>-124.91744120797775</v>
      </c>
      <c r="Z205" s="21">
        <f t="shared" si="32"/>
        <v>-129.96680402106131</v>
      </c>
      <c r="AA205" s="21">
        <f t="shared" si="32"/>
        <v>-135.04140595747489</v>
      </c>
      <c r="AB205" s="21">
        <f t="shared" si="32"/>
        <v>-140.14818766925151</v>
      </c>
      <c r="AC205" s="21">
        <f t="shared" si="32"/>
        <v>-166.5372191337232</v>
      </c>
      <c r="AD205" s="21">
        <f t="shared" si="32"/>
        <v>-192.79117654533869</v>
      </c>
      <c r="AE205" s="21">
        <f t="shared" si="32"/>
        <v>-218.93607011571072</v>
      </c>
      <c r="AF205" s="21">
        <f t="shared" si="32"/>
        <v>-244.99707149803064</v>
      </c>
      <c r="AG205" s="21">
        <f t="shared" si="32"/>
        <v>-271.0017803049634</v>
      </c>
      <c r="AH205" s="21">
        <f t="shared" si="32"/>
        <v>-296.97812501346613</v>
      </c>
      <c r="AI205" s="21">
        <f t="shared" si="32"/>
        <v>-322.95424187827211</v>
      </c>
      <c r="AJ205" s="21">
        <f t="shared" si="32"/>
        <v>-349.07951857433358</v>
      </c>
      <c r="AK205" s="21">
        <f t="shared" si="32"/>
        <v>-375.38271000389528</v>
      </c>
      <c r="AL205" s="21">
        <f t="shared" si="32"/>
        <v>-401.89297199904195</v>
      </c>
      <c r="AM205" s="21">
        <f t="shared" si="32"/>
        <v>-428.63986654214887</v>
      </c>
      <c r="AN205" s="21">
        <f t="shared" si="32"/>
        <v>-455.65351153764692</v>
      </c>
      <c r="AO205" s="21">
        <f t="shared" si="32"/>
        <v>-482.96453892753362</v>
      </c>
      <c r="AP205" s="21">
        <f t="shared" si="32"/>
        <v>-510.60415738892556</v>
      </c>
      <c r="AQ205" s="21">
        <f t="shared" si="32"/>
        <v>-538.6041807175211</v>
      </c>
      <c r="AR205" s="21">
        <f t="shared" si="32"/>
        <v>-566.84080373375502</v>
      </c>
      <c r="AS205" s="21">
        <f t="shared" si="32"/>
        <v>-595.01060389435327</v>
      </c>
      <c r="AT205" s="21">
        <f t="shared" si="32"/>
        <v>-623.13825509744356</v>
      </c>
      <c r="AU205" s="21">
        <f t="shared" si="32"/>
        <v>-651.24867451078978</v>
      </c>
      <c r="AV205" s="21">
        <f t="shared" si="32"/>
        <v>-679.28867959584863</v>
      </c>
      <c r="AW205" s="21">
        <f t="shared" si="32"/>
        <v>-707.09085038201022</v>
      </c>
      <c r="AX205" s="21">
        <f t="shared" si="32"/>
        <v>-734.66326130915866</v>
      </c>
      <c r="AY205" s="21">
        <f t="shared" si="32"/>
        <v>-762.0253395115825</v>
      </c>
      <c r="AZ205" s="21">
        <f t="shared" si="32"/>
        <v>-789.19662658887785</v>
      </c>
      <c r="BA205" s="21">
        <f t="shared" si="32"/>
        <v>-816.19749418098775</v>
      </c>
      <c r="BB205" s="21">
        <f t="shared" si="32"/>
        <v>-843.03338456854601</v>
      </c>
    </row>
    <row r="206" spans="1:54" outlineLevel="2">
      <c r="A206" s="426"/>
      <c r="B206" s="150" t="s">
        <v>494</v>
      </c>
      <c r="C206" s="19"/>
      <c r="D206" s="135" t="s">
        <v>380</v>
      </c>
      <c r="E206" s="21">
        <f>E202</f>
        <v>-11.498640204104024</v>
      </c>
      <c r="F206" s="21">
        <f t="shared" si="33"/>
        <v>-19.318189363186804</v>
      </c>
      <c r="G206" s="21">
        <f t="shared" si="32"/>
        <v>-28.653631146364454</v>
      </c>
      <c r="H206" s="21">
        <f t="shared" si="32"/>
        <v>-38.322427681327078</v>
      </c>
      <c r="I206" s="21">
        <f t="shared" si="32"/>
        <v>-46.619045525416965</v>
      </c>
      <c r="J206" s="21">
        <f t="shared" si="32"/>
        <v>-52.711998243841272</v>
      </c>
      <c r="K206" s="21">
        <f t="shared" si="32"/>
        <v>-58.758163475010569</v>
      </c>
      <c r="L206" s="21">
        <f t="shared" si="32"/>
        <v>-64.768286661761607</v>
      </c>
      <c r="M206" s="21">
        <f t="shared" si="32"/>
        <v>-70.751932279194662</v>
      </c>
      <c r="N206" s="21">
        <f t="shared" si="32"/>
        <v>-76.719148255355492</v>
      </c>
      <c r="O206" s="21">
        <f t="shared" si="32"/>
        <v>-82.669449638308123</v>
      </c>
      <c r="P206" s="21">
        <f t="shared" si="32"/>
        <v>-88.606571706643919</v>
      </c>
      <c r="Q206" s="21">
        <f t="shared" si="32"/>
        <v>-94.53784770752543</v>
      </c>
      <c r="R206" s="21">
        <f t="shared" si="32"/>
        <v>-100.47141436349594</v>
      </c>
      <c r="S206" s="21">
        <f t="shared" si="32"/>
        <v>-106.41558622915292</v>
      </c>
      <c r="T206" s="21">
        <f t="shared" si="32"/>
        <v>-112.3789222372116</v>
      </c>
      <c r="U206" s="21">
        <f t="shared" si="32"/>
        <v>-118.36950182602209</v>
      </c>
      <c r="V206" s="21">
        <f t="shared" si="32"/>
        <v>-124.39499032399834</v>
      </c>
      <c r="W206" s="21">
        <f t="shared" si="32"/>
        <v>-130.46424810158328</v>
      </c>
      <c r="X206" s="21">
        <f t="shared" si="32"/>
        <v>-136.58609626341939</v>
      </c>
      <c r="Y206" s="21">
        <f t="shared" si="32"/>
        <v>-142.76910629891827</v>
      </c>
      <c r="Z206" s="21">
        <f t="shared" si="32"/>
        <v>-149.015180622705</v>
      </c>
      <c r="AA206" s="21">
        <f t="shared" si="32"/>
        <v>-155.33230275493406</v>
      </c>
      <c r="AB206" s="21">
        <f t="shared" si="32"/>
        <v>-161.72927153268796</v>
      </c>
      <c r="AC206" s="21">
        <f t="shared" si="32"/>
        <v>-199.26926456466217</v>
      </c>
      <c r="AD206" s="21">
        <f t="shared" si="32"/>
        <v>-237.08818742655757</v>
      </c>
      <c r="AE206" s="21">
        <f t="shared" si="32"/>
        <v>-275.22673650417471</v>
      </c>
      <c r="AF206" s="21">
        <f t="shared" si="32"/>
        <v>-313.72469631058061</v>
      </c>
      <c r="AG206" s="21">
        <f t="shared" si="32"/>
        <v>-352.62444547887941</v>
      </c>
      <c r="AH206" s="21">
        <f t="shared" si="32"/>
        <v>-391.96919009459134</v>
      </c>
      <c r="AI206" s="21">
        <f t="shared" si="32"/>
        <v>-431.80340516067588</v>
      </c>
      <c r="AJ206" s="21">
        <f t="shared" si="32"/>
        <v>-472.36282415843226</v>
      </c>
      <c r="AK206" s="21">
        <f t="shared" si="32"/>
        <v>-513.69872264325852</v>
      </c>
      <c r="AL206" s="21">
        <f t="shared" si="32"/>
        <v>-555.86366468163476</v>
      </c>
      <c r="AM206" s="21">
        <f t="shared" si="32"/>
        <v>-598.91156839210021</v>
      </c>
      <c r="AN206" s="21">
        <f t="shared" si="32"/>
        <v>-642.89785385144012</v>
      </c>
      <c r="AO206" s="21">
        <f t="shared" si="32"/>
        <v>-687.8793799047088</v>
      </c>
      <c r="AP206" s="21">
        <f t="shared" si="32"/>
        <v>-733.91458817341322</v>
      </c>
      <c r="AQ206" s="21">
        <f t="shared" si="32"/>
        <v>-781.06357551836822</v>
      </c>
      <c r="AR206" s="21">
        <f t="shared" si="32"/>
        <v>-829.05447092132431</v>
      </c>
      <c r="AS206" s="21">
        <f t="shared" si="32"/>
        <v>-877.22950561704181</v>
      </c>
      <c r="AT206" s="21">
        <f t="shared" si="32"/>
        <v>-925.6305105584712</v>
      </c>
      <c r="AU206" s="21">
        <f t="shared" si="32"/>
        <v>-974.30018799586526</v>
      </c>
      <c r="AV206" s="21">
        <f t="shared" si="32"/>
        <v>-1023.1160712425207</v>
      </c>
      <c r="AW206" s="21">
        <f t="shared" si="32"/>
        <v>-1071.739767800671</v>
      </c>
      <c r="AX206" s="21">
        <f t="shared" si="32"/>
        <v>-1120.1922500909925</v>
      </c>
      <c r="AY206" s="21">
        <f t="shared" si="32"/>
        <v>-1168.5062642435139</v>
      </c>
      <c r="AZ206" s="21">
        <f t="shared" si="32"/>
        <v>-1216.7150998126449</v>
      </c>
      <c r="BA206" s="21">
        <f t="shared" si="32"/>
        <v>-1264.8533175007979</v>
      </c>
      <c r="BB206" s="21">
        <f t="shared" si="32"/>
        <v>-1312.9244260530711</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-4.2662850167436996</v>
      </c>
      <c r="F210" s="21">
        <f>F190-Baseline!F190</f>
        <v>-1.3769073004930039</v>
      </c>
      <c r="G210" s="21">
        <f>G190-Baseline!G190</f>
        <v>-2.9832102808612526</v>
      </c>
      <c r="H210" s="21">
        <f>H190-Baseline!H190</f>
        <v>-3.7581257732345232</v>
      </c>
      <c r="I210" s="21">
        <f>I190-Baseline!I190</f>
        <v>-2.7357905335011901</v>
      </c>
      <c r="J210" s="21">
        <f>J190-Baseline!J190</f>
        <v>-0.69215537864419774</v>
      </c>
      <c r="K210" s="21">
        <f>K190-Baseline!K190</f>
        <v>-0.62463113288835648</v>
      </c>
      <c r="L210" s="21">
        <f>L190-Baseline!L190</f>
        <v>-0.56183990017265728</v>
      </c>
      <c r="M210" s="21">
        <f>M190-Baseline!M190</f>
        <v>-0.50350640573303218</v>
      </c>
      <c r="N210" s="21">
        <f>N190-Baseline!N190</f>
        <v>-0.44936967512709897</v>
      </c>
      <c r="O210" s="21">
        <f>O190-Baseline!O190</f>
        <v>-0.39918234481939108</v>
      </c>
      <c r="P210" s="21">
        <f>P190-Baseline!P190</f>
        <v>-0.35271000429288318</v>
      </c>
      <c r="Q210" s="21">
        <f>Q190-Baseline!Q190</f>
        <v>-0.30973056830063367</v>
      </c>
      <c r="R210" s="21">
        <f>R190-Baseline!R190</f>
        <v>-0.27003367793049066</v>
      </c>
      <c r="S210" s="21">
        <f>S190-Baseline!S190</f>
        <v>-0.23342012921247876</v>
      </c>
      <c r="T210" s="21">
        <f>T190-Baseline!T190</f>
        <v>-0.19970132805279528</v>
      </c>
      <c r="U210" s="21">
        <f>U190-Baseline!U190</f>
        <v>-0.16869877033037903</v>
      </c>
      <c r="V210" s="21">
        <f>V190-Baseline!V190</f>
        <v>-0.14024354604189121</v>
      </c>
      <c r="W210" s="21">
        <f>W190-Baseline!W190</f>
        <v>-0.11417586642872798</v>
      </c>
      <c r="X210" s="21">
        <f>X190-Baseline!X190</f>
        <v>-9.03446130654737E-2</v>
      </c>
      <c r="Y210" s="21">
        <f>Y190-Baseline!Y190</f>
        <v>-6.860690793307278E-2</v>
      </c>
      <c r="Z210" s="21">
        <f>Z190-Baseline!Z190</f>
        <v>-4.8827703542030129E-2</v>
      </c>
      <c r="AA210" s="21">
        <f>AA190-Baseline!AA190</f>
        <v>-3.0879392211220859E-2</v>
      </c>
      <c r="AB210" s="21">
        <f>AB190-Baseline!AB190</f>
        <v>-1.4641433646467434E-2</v>
      </c>
      <c r="AC210" s="21">
        <f>AC190-Baseline!AC190</f>
        <v>2.9219892682719886E-18</v>
      </c>
      <c r="AD210" s="21">
        <f>AD190-Baseline!AD190</f>
        <v>2.8231780369777672E-18</v>
      </c>
      <c r="AE210" s="21">
        <f>AE190-Baseline!AE190</f>
        <v>2.7277082482876976E-18</v>
      </c>
      <c r="AF210" s="21">
        <f>AF190-Baseline!AF190</f>
        <v>2.6354669065581619E-18</v>
      </c>
      <c r="AG210" s="21">
        <f>AG190-Baseline!AG190</f>
        <v>2.5463448372542629E-18</v>
      </c>
      <c r="AH210" s="21">
        <f>AH190-Baseline!AH190</f>
        <v>2.4602365577335878E-18</v>
      </c>
      <c r="AI210" s="21">
        <f>AI190-Baseline!AI190</f>
        <v>2.3770401523996017E-18</v>
      </c>
      <c r="AJ210" s="21">
        <f>AJ190-Baseline!AJ190</f>
        <v>2.3078059732034966E-18</v>
      </c>
      <c r="AK210" s="21">
        <f>AK190-Baseline!AK190</f>
        <v>2.2405883234985405E-18</v>
      </c>
      <c r="AL210" s="21">
        <f>AL190-Baseline!AL190</f>
        <v>2.1753284694160586E-18</v>
      </c>
      <c r="AM210" s="21">
        <f>AM190-Baseline!AM190</f>
        <v>2.1119693877825809E-18</v>
      </c>
      <c r="AN210" s="21">
        <f>AN190-Baseline!AN190</f>
        <v>2.0504557162937681E-18</v>
      </c>
      <c r="AO210" s="21">
        <f>AO190-Baseline!AO190</f>
        <v>1.9907337051395806E-18</v>
      </c>
      <c r="AP210" s="21">
        <f>AP190-Baseline!AP190</f>
        <v>1.9327511700384276E-18</v>
      </c>
      <c r="AQ210" s="21">
        <f>AQ190-Baseline!AQ190</f>
        <v>1.8764574466392504E-18</v>
      </c>
      <c r="AR210" s="21">
        <f>AR190-Baseline!AR190</f>
        <v>1.8218033462516995E-18</v>
      </c>
      <c r="AS210" s="21">
        <f>AS190-Baseline!AS190</f>
        <v>1.7687411128657275E-18</v>
      </c>
      <c r="AT210" s="21">
        <f>AT190-Baseline!AT190</f>
        <v>1.7172243814230365E-18</v>
      </c>
      <c r="AU210" s="21">
        <f>AU190-Baseline!AU190</f>
        <v>1.667208137303919E-18</v>
      </c>
      <c r="AV210" s="21">
        <f>AV190-Baseline!AV190</f>
        <v>1.6186486769940961E-18</v>
      </c>
      <c r="AW210" s="21">
        <f>AW190-Baseline!AW190</f>
        <v>1.5715035698971807E-18</v>
      </c>
      <c r="AX210" s="21">
        <f>AX190-Baseline!AX190</f>
        <v>1.5257316212593986E-18</v>
      </c>
      <c r="AY210" s="21">
        <f>AY190-Baseline!AY190</f>
        <v>1.4812928361741733E-18</v>
      </c>
      <c r="AZ210" s="21">
        <f>AZ190-Baseline!AZ190</f>
        <v>1.4381483846351197E-18</v>
      </c>
      <c r="BA210" s="21">
        <f>BA190-Baseline!BA190</f>
        <v>1.3962605676069123E-18</v>
      </c>
      <c r="BB210" s="21">
        <f>BB190-Baseline!BB190</f>
        <v>1.3555927840843809E-18</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v>
      </c>
      <c r="F212" s="21">
        <f>F77*F186-Baseline!F77*Baseline!F186</f>
        <v>9.5708358763304385E-3</v>
      </c>
      <c r="G212" s="21">
        <f>G77*G186-Baseline!G77*Baseline!G186</f>
        <v>1.4473207168152563E-2</v>
      </c>
      <c r="H212" s="21">
        <f>H77*H186-Baseline!H77*Baseline!H186</f>
        <v>2.5940012045355065E-2</v>
      </c>
      <c r="I212" s="21">
        <f>I77*I186-Baseline!I77*Baseline!I186</f>
        <v>3.6357084348570892E-2</v>
      </c>
      <c r="J212" s="21">
        <f>J77*J186-Baseline!J77*Baseline!J186</f>
        <v>4.2708097475845919E-2</v>
      </c>
      <c r="K212" s="21">
        <f>K77*K186-Baseline!K77*Baseline!K186</f>
        <v>4.3640786185718927E-2</v>
      </c>
      <c r="L212" s="21">
        <f>L77*L186-Baseline!L77*Baseline!L186</f>
        <v>4.4590821651079957E-2</v>
      </c>
      <c r="M212" s="21">
        <f>M77*M186-Baseline!M77*Baseline!M186</f>
        <v>4.5553065852646554E-2</v>
      </c>
      <c r="N212" s="21">
        <f>N77*N186-Baseline!N77*Baseline!N186</f>
        <v>4.6532584076777989E-2</v>
      </c>
      <c r="O212" s="21">
        <f>O77*O186-Baseline!O77*Baseline!O186</f>
        <v>4.7533032859857771E-2</v>
      </c>
      <c r="P212" s="21">
        <f>P77*P186-Baseline!P77*Baseline!P186</f>
        <v>4.8559134745426141E-2</v>
      </c>
      <c r="Q212" s="21">
        <f>Q77*Q186-Baseline!Q77*Baseline!Q186</f>
        <v>4.9613179461133389E-2</v>
      </c>
      <c r="R212" s="21">
        <f>R77*R186-Baseline!R77*Baseline!R186</f>
        <v>5.0695711293935505E-2</v>
      </c>
      <c r="S212" s="21">
        <f>S77*S186-Baseline!S77*Baseline!S186</f>
        <v>5.1807348868797773E-2</v>
      </c>
      <c r="T212" s="21">
        <f>T77*T186-Baseline!T77*Baseline!T186</f>
        <v>5.2948855033125686E-2</v>
      </c>
      <c r="U212" s="21">
        <f>U77*U186-Baseline!U77*Baseline!U186</f>
        <v>5.4121159644977879E-2</v>
      </c>
      <c r="V212" s="21">
        <f>V77*V186-Baseline!V77*Baseline!V186</f>
        <v>5.532522289163988E-2</v>
      </c>
      <c r="W212" s="21">
        <f>W77*W186-Baseline!W77*Baseline!W186</f>
        <v>5.656140201561935E-2</v>
      </c>
      <c r="X212" s="21">
        <f>X77*X186-Baseline!X77*Baseline!X186</f>
        <v>5.7830539404457371E-2</v>
      </c>
      <c r="Y212" s="21">
        <f>Y77*Y186-Baseline!Y77*Baseline!Y186</f>
        <v>5.9133499847345339E-2</v>
      </c>
      <c r="Z212" s="21">
        <f>Z77*Z186-Baseline!Z77*Baseline!Z186</f>
        <v>6.0471171120586281E-2</v>
      </c>
      <c r="AA212" s="21">
        <f>AA77*AA186-Baseline!AA77*Baseline!AA186</f>
        <v>6.1844464588701631E-2</v>
      </c>
      <c r="AB212" s="21">
        <f>AB77*AB186-Baseline!AB77*Baseline!AB186</f>
        <v>6.3254388518808352E-2</v>
      </c>
      <c r="AC212" s="21">
        <f>AC77*AC186-Baseline!AC77*Baseline!AC186</f>
        <v>0.64701853499829376</v>
      </c>
      <c r="AD212" s="21">
        <f>AD77*AD186-Baseline!AD77*Baseline!AD186</f>
        <v>0.66187902423346667</v>
      </c>
      <c r="AE212" s="21">
        <f>AE77*AE186-Baseline!AE77*Baseline!AE186</f>
        <v>0.67713544264767811</v>
      </c>
      <c r="AF212" s="21">
        <f>AF77*AF186-Baseline!AF77*Baseline!AF186</f>
        <v>0.69279923198187854</v>
      </c>
      <c r="AG212" s="21">
        <f>AG77*AG186-Baseline!AG77*Baseline!AG186</f>
        <v>0.70887937168639659</v>
      </c>
      <c r="AH212" s="21">
        <f>AH77*AH186-Baseline!AH77*Baseline!AH186</f>
        <v>0.72538651763372841</v>
      </c>
      <c r="AI212" s="21">
        <f>AI77*AI186-Baseline!AI77*Baseline!AI186</f>
        <v>0.74233191235884788</v>
      </c>
      <c r="AJ212" s="21">
        <f>AJ77*AJ186-Baseline!AJ77*Baseline!AJ186</f>
        <v>0.76341509156010345</v>
      </c>
      <c r="AK212" s="21">
        <f>AK77*AK186-Baseline!AK77*Baseline!AK186</f>
        <v>0.78515159593878558</v>
      </c>
      <c r="AL212" s="21">
        <f>AL77*AL186-Baseline!AL77*Baseline!AL186</f>
        <v>0.80756187119031675</v>
      </c>
      <c r="AM212" s="21">
        <f>AM77*AM186-Baseline!AM77*Baseline!AM186</f>
        <v>0.82639984422549917</v>
      </c>
      <c r="AN212" s="21">
        <f>AN77*AN186-Baseline!AN77*Baseline!AN186</f>
        <v>0.84419810267272322</v>
      </c>
      <c r="AO212" s="21">
        <f>AO77*AO186-Baseline!AO77*Baseline!AO186</f>
        <v>0.8627179641295597</v>
      </c>
      <c r="AP212" s="21">
        <f>AP77*AP186-Baseline!AP77*Baseline!AP186</f>
        <v>0.88197702137236367</v>
      </c>
      <c r="AQ212" s="21">
        <f>AQ77*AQ186-Baseline!AQ77*Baseline!AQ186</f>
        <v>0.90199356494813077</v>
      </c>
      <c r="AR212" s="21">
        <f>AR77*AR186-Baseline!AR77*Baseline!AR186</f>
        <v>0.90654806500574781</v>
      </c>
      <c r="AS212" s="21">
        <f>AS77*AS186-Baseline!AS77*Baseline!AS186</f>
        <v>0.87746712826387308</v>
      </c>
      <c r="AT212" s="21">
        <f>AT77*AT186-Baseline!AT77*Baseline!AT186</f>
        <v>0.84907419740200996</v>
      </c>
      <c r="AU212" s="21">
        <f>AU77*AU186-Baseline!AU77*Baseline!AU186</f>
        <v>0.82134394575560798</v>
      </c>
      <c r="AV212" s="21">
        <f>AV77*AV186-Baseline!AV77*Baseline!AV186</f>
        <v>0.78977453275750809</v>
      </c>
      <c r="AW212" s="21">
        <f>AW77*AW186-Baseline!AW77*Baseline!AW186</f>
        <v>0.7493270584380467</v>
      </c>
      <c r="AX212" s="21">
        <f>AX77*AX186-Baseline!AX77*Baseline!AX186</f>
        <v>0.70943484636096055</v>
      </c>
      <c r="AY212" s="21">
        <f>AY77*AY186-Baseline!AY77*Baseline!AY186</f>
        <v>0.6700617193648557</v>
      </c>
      <c r="AZ212" s="21">
        <f>AZ77*AZ186-Baseline!AZ77*Baseline!AZ186</f>
        <v>0.63117206088492983</v>
      </c>
      <c r="BA212" s="21">
        <f>BA77*BA186-Baseline!BA77*Baseline!BA186</f>
        <v>0.59273043328489461</v>
      </c>
      <c r="BB212" s="21">
        <f>BB77*BB186-Baseline!BB77*Baseline!BB186</f>
        <v>0.55520891070948597</v>
      </c>
    </row>
    <row r="213" spans="1:54" outlineLevel="2">
      <c r="A213" s="475"/>
      <c r="B213" s="150" t="s">
        <v>484</v>
      </c>
      <c r="C213" s="19"/>
      <c r="D213" s="135" t="s">
        <v>380</v>
      </c>
      <c r="E213" s="21">
        <f>E193-Baseline!E193</f>
        <v>0</v>
      </c>
      <c r="F213" s="21">
        <f>F193-Baseline!F193</f>
        <v>5.8082466319170245E-2</v>
      </c>
      <c r="G213" s="21">
        <f>G193-Baseline!G193</f>
        <v>8.9061893406420789E-2</v>
      </c>
      <c r="H213" s="21">
        <f>H193-Baseline!H193</f>
        <v>0.16182538580227468</v>
      </c>
      <c r="I213" s="21">
        <f>I193-Baseline!I193</f>
        <v>0.2306690799186375</v>
      </c>
      <c r="J213" s="21">
        <f>J193-Baseline!J193</f>
        <v>0.27549451469094255</v>
      </c>
      <c r="K213" s="21">
        <f>K193-Baseline!K193</f>
        <v>0.28521504424305533</v>
      </c>
      <c r="L213" s="21">
        <f>L193-Baseline!L193</f>
        <v>0.29615492531356413</v>
      </c>
      <c r="M213" s="21">
        <f>M193-Baseline!M193</f>
        <v>0.30737877735940999</v>
      </c>
      <c r="N213" s="21">
        <f>N193-Baseline!N193</f>
        <v>0.31793781822645639</v>
      </c>
      <c r="O213" s="21">
        <f>O193-Baseline!O193</f>
        <v>0.32981653548524204</v>
      </c>
      <c r="P213" s="21">
        <f>P193-Baseline!P193</f>
        <v>0.3420882604195119</v>
      </c>
      <c r="Q213" s="21">
        <f>Q193-Baseline!Q193</f>
        <v>0.35477753165759773</v>
      </c>
      <c r="R213" s="21">
        <f>R193-Baseline!R193</f>
        <v>0.36897291572972379</v>
      </c>
      <c r="S213" s="21">
        <f>S193-Baseline!S193</f>
        <v>0.38256017721698155</v>
      </c>
      <c r="T213" s="21">
        <f>T193-Baseline!T193</f>
        <v>0.39660704646723954</v>
      </c>
      <c r="U213" s="21">
        <f>U193-Baseline!U193</f>
        <v>0.41113009394167599</v>
      </c>
      <c r="V213" s="21">
        <f>V193-Baseline!V193</f>
        <v>0.42732047568231457</v>
      </c>
      <c r="W213" s="21">
        <f>W193-Baseline!W193</f>
        <v>0.4428694057120115</v>
      </c>
      <c r="X213" s="21">
        <f>X193-Baseline!X193</f>
        <v>0.46016931756979162</v>
      </c>
      <c r="Y213" s="21">
        <f>Y193-Baseline!Y193</f>
        <v>0.47681106760945324</v>
      </c>
      <c r="Z213" s="21">
        <f>Z193-Baseline!Z193</f>
        <v>0.49529601228395226</v>
      </c>
      <c r="AA213" s="21">
        <f>AA193-Baseline!AA193</f>
        <v>0.5144178717318082</v>
      </c>
      <c r="AB213" s="21">
        <f>AB193-Baseline!AB193</f>
        <v>0.53419876676019862</v>
      </c>
      <c r="AC213" s="21">
        <f>AC193-Baseline!AC193</f>
        <v>5.5434668354882852</v>
      </c>
      <c r="AD213" s="21">
        <f>AD193-Baseline!AD193</f>
        <v>5.7525895162043952</v>
      </c>
      <c r="AE213" s="21">
        <f>AE193-Baseline!AE193</f>
        <v>5.9702863726575064</v>
      </c>
      <c r="AF213" s="21">
        <f>AF193-Baseline!AF193</f>
        <v>6.1949813623121894</v>
      </c>
      <c r="AG213" s="21">
        <f>AG193-Baseline!AG193</f>
        <v>6.4270536536772909</v>
      </c>
      <c r="AH213" s="21">
        <f>AH193-Baseline!AH193</f>
        <v>6.6669680285484816</v>
      </c>
      <c r="AI213" s="21">
        <f>AI193-Baseline!AI193</f>
        <v>6.9153254884139166</v>
      </c>
      <c r="AJ213" s="21">
        <f>AJ193-Baseline!AJ193</f>
        <v>7.2070094745556261</v>
      </c>
      <c r="AK213" s="21">
        <f>AK193-Baseline!AK193</f>
        <v>7.5100904620309876</v>
      </c>
      <c r="AL213" s="21">
        <f>AL193-Baseline!AL193</f>
        <v>7.8251087952479654</v>
      </c>
      <c r="AM213" s="21">
        <f>AM193-Baseline!AM193</f>
        <v>8.1106845881943599</v>
      </c>
      <c r="AN213" s="21">
        <f>AN193-Baseline!AN193</f>
        <v>8.3906444226008716</v>
      </c>
      <c r="AO213" s="21">
        <f>AO193-Baseline!AO193</f>
        <v>8.6822898893120239</v>
      </c>
      <c r="AP213" s="21">
        <f>AP193-Baseline!AP193</f>
        <v>8.9860751102461869</v>
      </c>
      <c r="AQ213" s="21">
        <f>AQ193-Baseline!AQ193</f>
        <v>9.3024812080324395</v>
      </c>
      <c r="AR213" s="21">
        <f>AR193-Baseline!AR193</f>
        <v>9.4624912315871299</v>
      </c>
      <c r="AS213" s="21">
        <f>AS193-Baseline!AS193</f>
        <v>9.2683572221638002</v>
      </c>
      <c r="AT213" s="21">
        <f>AT193-Baseline!AT193</f>
        <v>9.0743217737193618</v>
      </c>
      <c r="AU213" s="21">
        <f>AU193-Baseline!AU193</f>
        <v>8.8803711130600611</v>
      </c>
      <c r="AV213" s="21">
        <f>AV193-Baseline!AV193</f>
        <v>8.6375184184953966</v>
      </c>
      <c r="AW213" s="21">
        <f>AW193-Baseline!AW193</f>
        <v>8.2885893874757421</v>
      </c>
      <c r="AX213" s="21">
        <f>AX193-Baseline!AX193</f>
        <v>7.9357845831810714</v>
      </c>
      <c r="AY213" s="21">
        <f>AY193-Baseline!AY193</f>
        <v>7.5789028226438653</v>
      </c>
      <c r="AZ213" s="21">
        <f>AZ193-Baseline!AZ193</f>
        <v>7.2177311517404625</v>
      </c>
      <c r="BA213" s="21">
        <f>BA193-Baseline!BA193</f>
        <v>6.8520406454650029</v>
      </c>
      <c r="BB213" s="21">
        <f>BB193-Baseline!BB193</f>
        <v>6.4875149237647598</v>
      </c>
    </row>
    <row r="214" spans="1:54" outlineLevel="2">
      <c r="A214" s="475"/>
      <c r="B214" s="150" t="s">
        <v>485</v>
      </c>
      <c r="C214" s="19"/>
      <c r="D214" s="135" t="s">
        <v>380</v>
      </c>
      <c r="E214" s="21">
        <f>E194-Baseline!E194</f>
        <v>0</v>
      </c>
      <c r="F214" s="21">
        <f>F194-Baseline!F194</f>
        <v>2.9013885741118184E-2</v>
      </c>
      <c r="G214" s="21">
        <f>G194-Baseline!G194</f>
        <v>4.4543524300196147E-2</v>
      </c>
      <c r="H214" s="21">
        <f>H194-Baseline!H194</f>
        <v>8.1050134503858062E-2</v>
      </c>
      <c r="I214" s="21">
        <f>I194-Baseline!I194</f>
        <v>0.11532843100889656</v>
      </c>
      <c r="J214" s="21">
        <f>J194-Baseline!J194</f>
        <v>0.1375375648768607</v>
      </c>
      <c r="K214" s="21">
        <f>K194-Baseline!K194</f>
        <v>0.14268142587700317</v>
      </c>
      <c r="L214" s="21">
        <f>L194-Baseline!L194</f>
        <v>0.14800763509710252</v>
      </c>
      <c r="M214" s="21">
        <f>M194-Baseline!M194</f>
        <v>0.1535041162183115</v>
      </c>
      <c r="N214" s="21">
        <f>N194-Baseline!N194</f>
        <v>0.1591927753515639</v>
      </c>
      <c r="O214" s="21">
        <f>O194-Baseline!O194</f>
        <v>0.1650917907749373</v>
      </c>
      <c r="P214" s="21">
        <f>P194-Baseline!P194</f>
        <v>0.17122400928448428</v>
      </c>
      <c r="Q214" s="21">
        <f>Q194-Baseline!Q194</f>
        <v>0.17760473975681473</v>
      </c>
      <c r="R214" s="21">
        <f>R194-Baseline!R194</f>
        <v>0.18424363033468349</v>
      </c>
      <c r="S214" s="21">
        <f>S194-Baseline!S194</f>
        <v>0.19110791421273293</v>
      </c>
      <c r="T214" s="21">
        <f>T194-Baseline!T194</f>
        <v>0.19824850428624669</v>
      </c>
      <c r="U214" s="21">
        <f>U194-Baseline!U194</f>
        <v>0.2056773564581037</v>
      </c>
      <c r="V214" s="21">
        <f>V194-Baseline!V194</f>
        <v>0.2134069715693816</v>
      </c>
      <c r="W214" s="21">
        <f>W194-Baseline!W194</f>
        <v>0.22144793697003284</v>
      </c>
      <c r="X214" s="21">
        <f>X194-Baseline!X194</f>
        <v>0.22981308783738708</v>
      </c>
      <c r="Y214" s="21">
        <f>Y194-Baseline!Y194</f>
        <v>0.2385157932271964</v>
      </c>
      <c r="Z214" s="21">
        <f>Z194-Baseline!Z194</f>
        <v>0.24756997854267726</v>
      </c>
      <c r="AA214" s="21">
        <f>AA194-Baseline!AA194</f>
        <v>0.25699014869589443</v>
      </c>
      <c r="AB214" s="21">
        <f>AB194-Baseline!AB194</f>
        <v>0.26679171925096912</v>
      </c>
      <c r="AC214" s="21">
        <f>AC194-Baseline!AC194</f>
        <v>2.7681210824219429</v>
      </c>
      <c r="AD214" s="21">
        <f>AD194-Baseline!AD194</f>
        <v>2.872091355497445</v>
      </c>
      <c r="AE214" s="21">
        <f>AE194-Baseline!AE194</f>
        <v>2.9797733909309052</v>
      </c>
      <c r="AF214" s="21">
        <f>AF194-Baseline!AF194</f>
        <v>3.0911582367822836</v>
      </c>
      <c r="AG214" s="21">
        <f>AG194-Baseline!AG194</f>
        <v>3.2062781731218539</v>
      </c>
      <c r="AH214" s="21">
        <f>AH194-Baseline!AH194</f>
        <v>3.3252570476381038</v>
      </c>
      <c r="AI214" s="21">
        <f>AI194-Baseline!AI194</f>
        <v>3.448360707741486</v>
      </c>
      <c r="AJ214" s="21">
        <f>AJ194-Baseline!AJ194</f>
        <v>3.593017620256874</v>
      </c>
      <c r="AK214" s="21">
        <f>AK194-Baseline!AK194</f>
        <v>3.7433549758788738</v>
      </c>
      <c r="AL214" s="21">
        <f>AL194-Baseline!AL194</f>
        <v>3.8995967434450352</v>
      </c>
      <c r="AM214" s="21">
        <f>AM194-Baseline!AM194</f>
        <v>4.0411155186274108</v>
      </c>
      <c r="AN214" s="21">
        <f>AN194-Baseline!AN194</f>
        <v>4.1797985436778724</v>
      </c>
      <c r="AO214" s="21">
        <f>AO194-Baseline!AO194</f>
        <v>4.3242730643055562</v>
      </c>
      <c r="AP214" s="21">
        <f>AP194-Baseline!AP194</f>
        <v>4.4747617514417506</v>
      </c>
      <c r="AQ214" s="21">
        <f>AQ194-Baseline!AQ194</f>
        <v>4.6314968039523414</v>
      </c>
      <c r="AR214" s="21">
        <f>AR194-Baseline!AR194</f>
        <v>4.7103426401039989</v>
      </c>
      <c r="AS214" s="21">
        <f>AS194-Baseline!AS194</f>
        <v>4.6129213452479512</v>
      </c>
      <c r="AT214" s="21">
        <f>AT194-Baseline!AT194</f>
        <v>4.5156003167437486</v>
      </c>
      <c r="AU214" s="21">
        <f>AU194-Baseline!AU194</f>
        <v>4.418370199178046</v>
      </c>
      <c r="AV214" s="21">
        <f>AV194-Baseline!AV194</f>
        <v>4.2968599954211957</v>
      </c>
      <c r="AW214" s="21">
        <f>AW194-Baseline!AW194</f>
        <v>4.1226419708231461</v>
      </c>
      <c r="AX214" s="21">
        <f>AX194-Baseline!AX194</f>
        <v>3.9465639266481922</v>
      </c>
      <c r="AY214" s="21">
        <f>AY194-Baseline!AY194</f>
        <v>3.7685243474395076</v>
      </c>
      <c r="AZ214" s="21">
        <f>AZ194-Baseline!AZ194</f>
        <v>3.5884160620380463</v>
      </c>
      <c r="BA214" s="21">
        <f>BA194-Baseline!BA194</f>
        <v>3.4061241409731604</v>
      </c>
      <c r="BB214" s="21">
        <f>BB194-Baseline!BB194</f>
        <v>3.2244724458791421</v>
      </c>
    </row>
    <row r="215" spans="1:54" outlineLevel="2">
      <c r="A215" s="475"/>
      <c r="B215" s="150" t="s">
        <v>486</v>
      </c>
      <c r="C215" s="19"/>
      <c r="D215" s="135" t="s">
        <v>380</v>
      </c>
      <c r="E215" s="21">
        <f>E195-Baseline!E195</f>
        <v>0</v>
      </c>
      <c r="F215" s="21">
        <f>F195-Baseline!F195</f>
        <v>8.7041657203045908E-2</v>
      </c>
      <c r="G215" s="21">
        <f>G195-Baseline!G195</f>
        <v>0.13363057290058888</v>
      </c>
      <c r="H215" s="21">
        <f>H195-Baseline!H195</f>
        <v>0.24315040351157413</v>
      </c>
      <c r="I215" s="21">
        <f>I195-Baseline!I195</f>
        <v>0.34598529302668957</v>
      </c>
      <c r="J215" s="21">
        <f>J195-Baseline!J195</f>
        <v>0.41261269453995875</v>
      </c>
      <c r="K215" s="21">
        <f>K195-Baseline!K195</f>
        <v>0.42804427763100961</v>
      </c>
      <c r="L215" s="21">
        <f>L195-Baseline!L195</f>
        <v>0.44402290529130739</v>
      </c>
      <c r="M215" s="21">
        <f>M195-Baseline!M195</f>
        <v>0.4605123485582745</v>
      </c>
      <c r="N215" s="21">
        <f>N195-Baseline!N195</f>
        <v>0.47757832595595362</v>
      </c>
      <c r="O215" s="21">
        <f>O195-Baseline!O195</f>
        <v>0.495275372324812</v>
      </c>
      <c r="P215" s="21">
        <f>P195-Baseline!P195</f>
        <v>0.51367202795649103</v>
      </c>
      <c r="Q215" s="21">
        <f>Q195-Baseline!Q195</f>
        <v>0.53281421927044437</v>
      </c>
      <c r="R215" s="21">
        <f>R195-Baseline!R195</f>
        <v>0.55273089100405071</v>
      </c>
      <c r="S215" s="21">
        <f>S195-Baseline!S195</f>
        <v>0.57332374252826757</v>
      </c>
      <c r="T215" s="21">
        <f>T195-Baseline!T195</f>
        <v>0.59474551274638676</v>
      </c>
      <c r="U215" s="21">
        <f>U195-Baseline!U195</f>
        <v>0.61703206948915201</v>
      </c>
      <c r="V215" s="21">
        <f>V195-Baseline!V195</f>
        <v>0.64022091459074892</v>
      </c>
      <c r="W215" s="21">
        <f>W195-Baseline!W195</f>
        <v>0.66434381091009898</v>
      </c>
      <c r="X215" s="21">
        <f>X195-Baseline!X195</f>
        <v>0.68943926351216112</v>
      </c>
      <c r="Y215" s="21">
        <f>Y195-Baseline!Y195</f>
        <v>0.71554737968158943</v>
      </c>
      <c r="Z215" s="21">
        <f>Z195-Baseline!Z195</f>
        <v>0.74270993549971664</v>
      </c>
      <c r="AA215" s="21">
        <f>AA195-Baseline!AA195</f>
        <v>0.7709704462189122</v>
      </c>
      <c r="AB215" s="21">
        <f>AB195-Baseline!AB195</f>
        <v>0.8003751577529068</v>
      </c>
      <c r="AC215" s="21">
        <f>AC195-Baseline!AC195</f>
        <v>8.3043632473442841</v>
      </c>
      <c r="AD215" s="21">
        <f>AD195-Baseline!AD195</f>
        <v>8.6162740666643103</v>
      </c>
      <c r="AE215" s="21">
        <f>AE195-Baseline!AE195</f>
        <v>8.9393201730829368</v>
      </c>
      <c r="AF215" s="21">
        <f>AF195-Baseline!AF195</f>
        <v>9.2734747107880295</v>
      </c>
      <c r="AG215" s="21">
        <f>AG195-Baseline!AG195</f>
        <v>9.618834519695433</v>
      </c>
      <c r="AH215" s="21">
        <f>AH195-Baseline!AH195</f>
        <v>9.9757711433356349</v>
      </c>
      <c r="AI215" s="21">
        <f>AI195-Baseline!AI195</f>
        <v>10.345082123721852</v>
      </c>
      <c r="AJ215" s="21">
        <f>AJ195-Baseline!AJ195</f>
        <v>10.779052861333103</v>
      </c>
      <c r="AK215" s="21">
        <f>AK195-Baseline!AK195</f>
        <v>11.230064928254514</v>
      </c>
      <c r="AL215" s="21">
        <f>AL195-Baseline!AL195</f>
        <v>11.698790231008818</v>
      </c>
      <c r="AM215" s="21">
        <f>AM195-Baseline!AM195</f>
        <v>12.123346556631382</v>
      </c>
      <c r="AN215" s="21">
        <f>AN195-Baseline!AN195</f>
        <v>12.539395631851271</v>
      </c>
      <c r="AO215" s="21">
        <f>AO195-Baseline!AO195</f>
        <v>12.972819193802763</v>
      </c>
      <c r="AP215" s="21">
        <f>AP195-Baseline!AP195</f>
        <v>13.424285255283245</v>
      </c>
      <c r="AQ215" s="21">
        <f>AQ195-Baseline!AQ195</f>
        <v>13.894490412891841</v>
      </c>
      <c r="AR215" s="21">
        <f>AR195-Baseline!AR195</f>
        <v>14.131027921408045</v>
      </c>
      <c r="AS215" s="21">
        <f>AS195-Baseline!AS195</f>
        <v>13.838764036857587</v>
      </c>
      <c r="AT215" s="21">
        <f>AT195-Baseline!AT195</f>
        <v>13.54680095136013</v>
      </c>
      <c r="AU215" s="21">
        <f>AU195-Baseline!AU195</f>
        <v>13.255110598675977</v>
      </c>
      <c r="AV215" s="21">
        <f>AV195-Baseline!AV195</f>
        <v>12.890579987409538</v>
      </c>
      <c r="AW215" s="21">
        <f>AW195-Baseline!AW195</f>
        <v>12.367925913602154</v>
      </c>
      <c r="AX215" s="21">
        <f>AX195-Baseline!AX195</f>
        <v>11.839691781059926</v>
      </c>
      <c r="AY215" s="21">
        <f>AY195-Baseline!AY195</f>
        <v>11.30557304341259</v>
      </c>
      <c r="AZ215" s="21">
        <f>AZ195-Baseline!AZ195</f>
        <v>10.765248187182987</v>
      </c>
      <c r="BA215" s="21">
        <f>BA195-Baseline!BA195</f>
        <v>10.218372423959167</v>
      </c>
      <c r="BB215" s="21">
        <f>BB195-Baseline!BB195</f>
        <v>9.6734173386449527</v>
      </c>
    </row>
    <row r="216" spans="1:54" outlineLevel="2">
      <c r="A216" s="475"/>
      <c r="B216" s="150" t="s">
        <v>283</v>
      </c>
      <c r="C216" s="19"/>
      <c r="D216" s="135" t="s">
        <v>380</v>
      </c>
      <c r="E216" s="21">
        <f>E196-Baseline!E196</f>
        <v>0</v>
      </c>
      <c r="F216" s="21">
        <f>F196-Baseline!F196</f>
        <v>4.2421710917002642E-2</v>
      </c>
      <c r="G216" s="21">
        <f>G196-Baseline!G196</f>
        <v>6.2314338565868654E-2</v>
      </c>
      <c r="H216" s="21">
        <f>H196-Baseline!H196</f>
        <v>0.11202018124171598</v>
      </c>
      <c r="I216" s="21">
        <f>I196-Baseline!I196</f>
        <v>0.17459297282514408</v>
      </c>
      <c r="J216" s="21">
        <f>J196-Baseline!J196</f>
        <v>0.20674395850762933</v>
      </c>
      <c r="K216" s="21">
        <f>K196-Baseline!K196</f>
        <v>0.2140712234072587</v>
      </c>
      <c r="L216" s="21">
        <f>L196-Baseline!L196</f>
        <v>0.22165071084204291</v>
      </c>
      <c r="M216" s="21">
        <f>M196-Baseline!M196</f>
        <v>0.22912292838110282</v>
      </c>
      <c r="N216" s="21">
        <f>N196-Baseline!N196</f>
        <v>0.23681171191659856</v>
      </c>
      <c r="O216" s="21">
        <f>O196-Baseline!O196</f>
        <v>0.24483178165520847</v>
      </c>
      <c r="P216" s="21">
        <f>P196-Baseline!P196</f>
        <v>0.2532601565525564</v>
      </c>
      <c r="Q216" s="21">
        <f>Q196-Baseline!Q196</f>
        <v>0.26217078069476774</v>
      </c>
      <c r="R216" s="21">
        <f>R196-Baseline!R196</f>
        <v>0.27154660425302946</v>
      </c>
      <c r="S216" s="21">
        <f>S196-Baseline!S196</f>
        <v>0.28138049716861924</v>
      </c>
      <c r="T216" s="21">
        <f>T196-Baseline!T196</f>
        <v>0.2916939361077302</v>
      </c>
      <c r="U216" s="21">
        <f>U196-Baseline!U196</f>
        <v>0.30254016588914701</v>
      </c>
      <c r="V216" s="21">
        <f>V196-Baseline!V196</f>
        <v>0.31397267323137446</v>
      </c>
      <c r="W216" s="21">
        <f>W196-Baseline!W196</f>
        <v>0.32592212392045183</v>
      </c>
      <c r="X216" s="21">
        <f>X196-Baseline!X196</f>
        <v>0.33841180819827277</v>
      </c>
      <c r="Y216" s="21">
        <f>Y196-Baseline!Y196</f>
        <v>0.35146609428572118</v>
      </c>
      <c r="Z216" s="21">
        <f>Z196-Baseline!Z196</f>
        <v>0.36511047837763722</v>
      </c>
      <c r="AA216" s="21">
        <f>AA196-Baseline!AA196</f>
        <v>0.37937163696514897</v>
      </c>
      <c r="AB216" s="21">
        <f>AB196-Baseline!AB196</f>
        <v>0.39429772761011528</v>
      </c>
      <c r="AC216" s="21">
        <f>AC196-Baseline!AC196</f>
        <v>0.49452101734025677</v>
      </c>
      <c r="AD216" s="21">
        <f>AD196-Baseline!AD196</f>
        <v>0.508253003644769</v>
      </c>
      <c r="AE216" s="21">
        <f>AE196-Baseline!AE196</f>
        <v>0.52296744579123677</v>
      </c>
      <c r="AF216" s="21">
        <f>AF196-Baseline!AF196</f>
        <v>0.53902737160895242</v>
      </c>
      <c r="AG216" s="21">
        <f>AG196-Baseline!AG196</f>
        <v>0.55598225615802477</v>
      </c>
      <c r="AH216" s="21">
        <f>AH196-Baseline!AH196</f>
        <v>0.5737800452615176</v>
      </c>
      <c r="AI216" s="21">
        <f>AI196-Baseline!AI196</f>
        <v>0.59245797088067298</v>
      </c>
      <c r="AJ216" s="21">
        <f>AJ196-Baseline!AJ196</f>
        <v>0.61334817443341572</v>
      </c>
      <c r="AK216" s="21">
        <f>AK196-Baseline!AK196</f>
        <v>0.63528797532586778</v>
      </c>
      <c r="AL216" s="21">
        <f>AL196-Baseline!AL196</f>
        <v>0.65832672679199011</v>
      </c>
      <c r="AM216" s="21">
        <f>AM196-Baseline!AM196</f>
        <v>0.67965770945308601</v>
      </c>
      <c r="AN216" s="21">
        <f>AN196-Baseline!AN196</f>
        <v>0.70090049711304214</v>
      </c>
      <c r="AO216" s="21">
        <f>AO196-Baseline!AO196</f>
        <v>0.7232534071053176</v>
      </c>
      <c r="AP216" s="21">
        <f>AP196-Baseline!AP196</f>
        <v>0.74676806647109828</v>
      </c>
      <c r="AQ216" s="21">
        <f>AQ196-Baseline!AQ196</f>
        <v>0.77149862113003076</v>
      </c>
      <c r="AR216" s="21">
        <f>AR196-Baseline!AR196</f>
        <v>0.78499843179199669</v>
      </c>
      <c r="AS216" s="21">
        <f>AS196-Baseline!AS196</f>
        <v>0.77244679921519577</v>
      </c>
      <c r="AT216" s="21">
        <f>AT196-Baseline!AT196</f>
        <v>0.75984098295394586</v>
      </c>
      <c r="AU216" s="21">
        <f>AU196-Baseline!AU196</f>
        <v>0.74716941219629796</v>
      </c>
      <c r="AV216" s="21">
        <f>AV196-Baseline!AV196</f>
        <v>0.73069526563831744</v>
      </c>
      <c r="AW216" s="21">
        <f>AW196-Baseline!AW196</f>
        <v>0.70639067543853962</v>
      </c>
      <c r="AX216" s="21">
        <f>AX196-Baseline!AX196</f>
        <v>0.68179736412617586</v>
      </c>
      <c r="AY216" s="21">
        <f>AY196-Baseline!AY196</f>
        <v>0.65688298513896237</v>
      </c>
      <c r="AZ216" s="21">
        <f>AZ196-Baseline!AZ196</f>
        <v>0.63161215283239658</v>
      </c>
      <c r="BA216" s="21">
        <f>BA196-Baseline!BA196</f>
        <v>0.60585782364915008</v>
      </c>
      <c r="BB216" s="21">
        <f>BB196-Baseline!BB196</f>
        <v>0.57980217527920752</v>
      </c>
    </row>
    <row r="217" spans="1:54" outlineLevel="2">
      <c r="A217" s="475"/>
      <c r="B217" s="150" t="s">
        <v>286</v>
      </c>
      <c r="C217" s="19"/>
      <c r="D217" s="135"/>
      <c r="E217" s="21">
        <f>E197-Baseline!E197</f>
        <v>0</v>
      </c>
      <c r="F217" s="21">
        <f>F197-Baseline!F197</f>
        <v>0.68827021563803292</v>
      </c>
      <c r="G217" s="21">
        <f>G197-Baseline!G197</f>
        <v>0.73647936499376954</v>
      </c>
      <c r="H217" s="21">
        <f>H197-Baseline!H197</f>
        <v>1.0029515688416817</v>
      </c>
      <c r="I217" s="21">
        <f>I197-Baseline!I197</f>
        <v>1.1799966288532735</v>
      </c>
      <c r="J217" s="21">
        <f>J197-Baseline!J197</f>
        <v>1.2453676170709889</v>
      </c>
      <c r="K217" s="21">
        <f>K197-Baseline!K197</f>
        <v>1.218885438542503</v>
      </c>
      <c r="L217" s="21">
        <f>L197-Baseline!L197</f>
        <v>1.1930818232619664</v>
      </c>
      <c r="M217" s="21">
        <f>M197-Baseline!M197</f>
        <v>1.1625399466896691</v>
      </c>
      <c r="N217" s="21">
        <f>N197-Baseline!N197</f>
        <v>1.1320989697886619</v>
      </c>
      <c r="O217" s="21">
        <f>O197-Baseline!O197</f>
        <v>1.1129364231508228</v>
      </c>
      <c r="P217" s="21">
        <f>P197-Baseline!P197</f>
        <v>1.1001444359132426</v>
      </c>
      <c r="Q217" s="21">
        <f>Q197-Baseline!Q197</f>
        <v>1.0887265420770276</v>
      </c>
      <c r="R217" s="21">
        <f>R197-Baseline!R197</f>
        <v>1.0786178205654267</v>
      </c>
      <c r="S217" s="21">
        <f>S197-Baseline!S197</f>
        <v>1.0699622869237366</v>
      </c>
      <c r="T217" s="21">
        <f>T197-Baseline!T197</f>
        <v>1.0626714610425694</v>
      </c>
      <c r="U217" s="21">
        <f>U197-Baseline!U197</f>
        <v>1.0571200459159282</v>
      </c>
      <c r="V217" s="21">
        <f>V197-Baseline!V197</f>
        <v>1.053616863746297</v>
      </c>
      <c r="W217" s="21">
        <f>W197-Baseline!W197</f>
        <v>1.0509964457374741</v>
      </c>
      <c r="X217" s="21">
        <f>X197-Baseline!X197</f>
        <v>1.0492491858913935</v>
      </c>
      <c r="Y217" s="21">
        <f>Y197-Baseline!Y197</f>
        <v>1.0481462998434883</v>
      </c>
      <c r="Z217" s="21">
        <f>Z197-Baseline!Z197</f>
        <v>1.0475385612547337</v>
      </c>
      <c r="AA217" s="21">
        <f>AA197-Baseline!AA197</f>
        <v>1.0477843790830104</v>
      </c>
      <c r="AB217" s="21">
        <f>AB197-Baseline!AB197</f>
        <v>1.049089983878758</v>
      </c>
      <c r="AC217" s="21">
        <f>AC197-Baseline!AC197</f>
        <v>4.2178463157673249</v>
      </c>
      <c r="AD217" s="21">
        <f>AD197-Baseline!AD197</f>
        <v>4.1253455046890757</v>
      </c>
      <c r="AE217" s="21">
        <f>AE197-Baseline!AE197</f>
        <v>4.0396106035222594</v>
      </c>
      <c r="AF217" s="21">
        <f>AF197-Baseline!AF197</f>
        <v>3.9606142124170809</v>
      </c>
      <c r="AG217" s="21">
        <f>AG197-Baseline!AG197</f>
        <v>3.886004625538046</v>
      </c>
      <c r="AH217" s="21">
        <f>AH197-Baseline!AH197</f>
        <v>3.8153432299344203</v>
      </c>
      <c r="AI217" s="21">
        <f>AI197-Baseline!AI197</f>
        <v>3.7485342454272619</v>
      </c>
      <c r="AJ217" s="21">
        <f>AJ197-Baseline!AJ197</f>
        <v>3.703376835860638</v>
      </c>
      <c r="AK217" s="21">
        <f>AK197-Baseline!AK197</f>
        <v>3.6614308436051495</v>
      </c>
      <c r="AL217" s="21">
        <f>AL197-Baseline!AL197</f>
        <v>3.6226415710423989</v>
      </c>
      <c r="AM217" s="21">
        <f>AM197-Baseline!AM197</f>
        <v>3.5783487731258212</v>
      </c>
      <c r="AN217" s="21">
        <f>AN197-Baseline!AN197</f>
        <v>3.5336167896406927</v>
      </c>
      <c r="AO217" s="21">
        <f>AO197-Baseline!AO197</f>
        <v>3.4919700629371206</v>
      </c>
      <c r="AP217" s="21">
        <f>AP197-Baseline!AP197</f>
        <v>3.4533633510727864</v>
      </c>
      <c r="AQ217" s="21">
        <f>AQ197-Baseline!AQ197</f>
        <v>3.4177680729430975</v>
      </c>
      <c r="AR217" s="21">
        <f>AR197-Baseline!AR197</f>
        <v>3.350353959901593</v>
      </c>
      <c r="AS217" s="21">
        <f>AS197-Baseline!AS197</f>
        <v>3.212093183793451</v>
      </c>
      <c r="AT217" s="21">
        <f>AT197-Baseline!AT197</f>
        <v>3.0764368225208951</v>
      </c>
      <c r="AU217" s="21">
        <f>AU197-Baseline!AU197</f>
        <v>2.9432638041131369</v>
      </c>
      <c r="AV217" s="21">
        <f>AV197-Baseline!AV197</f>
        <v>2.8027664862404862</v>
      </c>
      <c r="AW217" s="21">
        <f>AW197-Baseline!AW197</f>
        <v>2.6676905662054491</v>
      </c>
      <c r="AX217" s="21">
        <f>AX197-Baseline!AX197</f>
        <v>2.5475822250539135</v>
      </c>
      <c r="AY217" s="21">
        <f>AY197-Baseline!AY197</f>
        <v>2.4310285791408699</v>
      </c>
      <c r="AZ217" s="21">
        <f>AZ197-Baseline!AZ197</f>
        <v>2.3178318820535946</v>
      </c>
      <c r="BA217" s="21">
        <f>BA197-Baseline!BA197</f>
        <v>2.2072129676435317</v>
      </c>
      <c r="BB217" s="21">
        <f>BB197-Baseline!BB197</f>
        <v>2.0992266538764159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-4.2662850167436996</v>
      </c>
      <c r="F220" s="21">
        <f>F200-Baseline!F200</f>
        <v>-0.57856207174246777</v>
      </c>
      <c r="G220" s="21">
        <f>G200-Baseline!G200</f>
        <v>-2.0808814767270416</v>
      </c>
      <c r="H220" s="21">
        <f>H200-Baseline!H200</f>
        <v>-2.4553886253034962</v>
      </c>
      <c r="I220" s="21">
        <f>I200-Baseline!I200</f>
        <v>-1.1141747675555642</v>
      </c>
      <c r="J220" s="21">
        <f>J200-Baseline!J200</f>
        <v>1.0781588091012093</v>
      </c>
      <c r="K220" s="21">
        <f>K200-Baseline!K200</f>
        <v>1.1371813594901798</v>
      </c>
      <c r="L220" s="21">
        <f>L200-Baseline!L200</f>
        <v>1.1936383808959965</v>
      </c>
      <c r="M220" s="21">
        <f>M200-Baseline!M200</f>
        <v>1.2410883125497962</v>
      </c>
      <c r="N220" s="21">
        <f>N200-Baseline!N200</f>
        <v>1.2840114088813959</v>
      </c>
      <c r="O220" s="21">
        <f>O200-Baseline!O200</f>
        <v>1.3359354283317408</v>
      </c>
      <c r="P220" s="21">
        <f>P200-Baseline!P200</f>
        <v>1.3913419833378535</v>
      </c>
      <c r="Q220" s="21">
        <f>Q200-Baseline!Q200</f>
        <v>1.4455574655898928</v>
      </c>
      <c r="R220" s="21">
        <f>R200-Baseline!R200</f>
        <v>1.4997993739116247</v>
      </c>
      <c r="S220" s="21">
        <f>S200-Baseline!S200</f>
        <v>1.552290180965656</v>
      </c>
      <c r="T220" s="21">
        <f>T200-Baseline!T200</f>
        <v>1.6042199705978692</v>
      </c>
      <c r="U220" s="21">
        <f>U200-Baseline!U200</f>
        <v>1.6562126950613498</v>
      </c>
      <c r="V220" s="21">
        <f>V200-Baseline!V200</f>
        <v>1.7099916895097351</v>
      </c>
      <c r="W220" s="21">
        <f>W200-Baseline!W200</f>
        <v>1.7621735109568286</v>
      </c>
      <c r="X220" s="21">
        <f>X200-Baseline!X200</f>
        <v>1.8153162379984416</v>
      </c>
      <c r="Y220" s="21">
        <f>Y200-Baseline!Y200</f>
        <v>1.8669500536529355</v>
      </c>
      <c r="Z220" s="21">
        <f>Z200-Baseline!Z200</f>
        <v>1.9195885194948792</v>
      </c>
      <c r="AA220" s="21">
        <f>AA200-Baseline!AA200</f>
        <v>1.9725389601574479</v>
      </c>
      <c r="AB220" s="21">
        <f>AB200-Baseline!AB200</f>
        <v>2.0261994331214135</v>
      </c>
      <c r="AC220" s="21">
        <f>AC200-Baseline!AC200</f>
        <v>10.902852703594164</v>
      </c>
      <c r="AD220" s="21">
        <f>AD200-Baseline!AD200</f>
        <v>11.048067048771706</v>
      </c>
      <c r="AE220" s="21">
        <f>AE200-Baseline!AE200</f>
        <v>11.20999986461868</v>
      </c>
      <c r="AF220" s="21">
        <f>AF200-Baseline!AF200</f>
        <v>11.387422178320101</v>
      </c>
      <c r="AG220" s="21">
        <f>AG200-Baseline!AG200</f>
        <v>11.577919907059758</v>
      </c>
      <c r="AH220" s="21">
        <f>AH200-Baseline!AH200</f>
        <v>11.781477821378147</v>
      </c>
      <c r="AI220" s="21">
        <f>AI200-Baseline!AI200</f>
        <v>11.998649617080702</v>
      </c>
      <c r="AJ220" s="21">
        <f>AJ200-Baseline!AJ200</f>
        <v>12.287149576409789</v>
      </c>
      <c r="AK220" s="21">
        <f>AK200-Baseline!AK200</f>
        <v>12.591960876900785</v>
      </c>
      <c r="AL220" s="21">
        <f>AL200-Baseline!AL200</f>
        <v>12.913638964272671</v>
      </c>
      <c r="AM220" s="21">
        <f>AM200-Baseline!AM200</f>
        <v>13.195090914998765</v>
      </c>
      <c r="AN220" s="21">
        <f>AN200-Baseline!AN200</f>
        <v>13.469359812027328</v>
      </c>
      <c r="AO220" s="21">
        <f>AO200-Baseline!AO200</f>
        <v>13.760231323484021</v>
      </c>
      <c r="AP220" s="21">
        <f>AP200-Baseline!AP200</f>
        <v>14.068183549162441</v>
      </c>
      <c r="AQ220" s="21">
        <f>AQ200-Baseline!AQ200</f>
        <v>14.393741467053687</v>
      </c>
      <c r="AR220" s="21">
        <f>AR200-Baseline!AR200</f>
        <v>14.504391688286468</v>
      </c>
      <c r="AS220" s="21">
        <f>AS200-Baseline!AS200</f>
        <v>14.130364333436312</v>
      </c>
      <c r="AT220" s="21">
        <f>AT200-Baseline!AT200</f>
        <v>13.759673776596209</v>
      </c>
      <c r="AU220" s="21">
        <f>AU200-Baseline!AU200</f>
        <v>13.392148275125102</v>
      </c>
      <c r="AV220" s="21">
        <f>AV200-Baseline!AV200</f>
        <v>12.960754703131698</v>
      </c>
      <c r="AW220" s="21">
        <f>AW200-Baseline!AW200</f>
        <v>12.411997687557779</v>
      </c>
      <c r="AX220" s="21">
        <f>AX200-Baseline!AX200</f>
        <v>11.874599018722122</v>
      </c>
      <c r="AY220" s="21">
        <f>AY200-Baseline!AY200</f>
        <v>11.33687610628855</v>
      </c>
      <c r="AZ220" s="21">
        <f>AZ200-Baseline!AZ200</f>
        <v>10.798347247511387</v>
      </c>
      <c r="BA220" s="21">
        <f>BA200-Baseline!BA200</f>
        <v>10.257841870042576</v>
      </c>
      <c r="BB220" s="21">
        <f>BB200-Baseline!BB200</f>
        <v>9.7217526636298714</v>
      </c>
    </row>
    <row r="221" spans="1:54" outlineLevel="2">
      <c r="A221" s="475"/>
      <c r="B221" s="150" t="s">
        <v>489</v>
      </c>
      <c r="C221" s="19"/>
      <c r="D221" s="135" t="s">
        <v>380</v>
      </c>
      <c r="E221" s="21">
        <f>E201-Baseline!E201</f>
        <v>-4.2662850167436988</v>
      </c>
      <c r="F221" s="21">
        <f>F201-Baseline!F201</f>
        <v>-0.60763065232051972</v>
      </c>
      <c r="G221" s="21">
        <f>G201-Baseline!G201</f>
        <v>-2.1253998458332646</v>
      </c>
      <c r="H221" s="21">
        <f>H201-Baseline!H201</f>
        <v>-2.536163876601913</v>
      </c>
      <c r="I221" s="21">
        <f>I201-Baseline!I201</f>
        <v>-1.229515416465305</v>
      </c>
      <c r="J221" s="21">
        <f>J201-Baseline!J201</f>
        <v>0.94020185928712685</v>
      </c>
      <c r="K221" s="21">
        <f>K201-Baseline!K201</f>
        <v>0.99464774112412702</v>
      </c>
      <c r="L221" s="21">
        <f>L201-Baseline!L201</f>
        <v>1.0454910906795343</v>
      </c>
      <c r="M221" s="21">
        <f>M201-Baseline!M201</f>
        <v>1.0872136514086979</v>
      </c>
      <c r="N221" s="21">
        <f>N201-Baseline!N201</f>
        <v>1.1252663660065032</v>
      </c>
      <c r="O221" s="21">
        <f>O201-Baseline!O201</f>
        <v>1.1712106836214353</v>
      </c>
      <c r="P221" s="21">
        <f>P201-Baseline!P201</f>
        <v>1.2204777322028271</v>
      </c>
      <c r="Q221" s="21">
        <f>Q201-Baseline!Q201</f>
        <v>1.2683846736891091</v>
      </c>
      <c r="R221" s="21">
        <f>R201-Baseline!R201</f>
        <v>1.3150700885165847</v>
      </c>
      <c r="S221" s="21">
        <f>S201-Baseline!S201</f>
        <v>1.3608379179614074</v>
      </c>
      <c r="T221" s="21">
        <f>T201-Baseline!T201</f>
        <v>1.405861428416876</v>
      </c>
      <c r="U221" s="21">
        <f>U201-Baseline!U201</f>
        <v>1.4507599575777785</v>
      </c>
      <c r="V221" s="21">
        <f>V201-Baseline!V201</f>
        <v>1.4960781853968008</v>
      </c>
      <c r="W221" s="21">
        <f>W201-Baseline!W201</f>
        <v>1.5407520422148506</v>
      </c>
      <c r="X221" s="21">
        <f>X201-Baseline!X201</f>
        <v>1.5849600082660373</v>
      </c>
      <c r="Y221" s="21">
        <f>Y201-Baseline!Y201</f>
        <v>1.6286547792706783</v>
      </c>
      <c r="Z221" s="21">
        <f>Z201-Baseline!Z201</f>
        <v>1.6718624857536044</v>
      </c>
      <c r="AA221" s="21">
        <f>AA201-Baseline!AA201</f>
        <v>1.7151112371215342</v>
      </c>
      <c r="AB221" s="21">
        <f>AB201-Baseline!AB201</f>
        <v>1.7587923856121828</v>
      </c>
      <c r="AC221" s="21">
        <f>AC201-Baseline!AC201</f>
        <v>8.1275069505278168</v>
      </c>
      <c r="AD221" s="21">
        <f>AD201-Baseline!AD201</f>
        <v>8.167568888064757</v>
      </c>
      <c r="AE221" s="21">
        <f>AE201-Baseline!AE201</f>
        <v>8.2194868828920775</v>
      </c>
      <c r="AF221" s="21">
        <f>AF201-Baseline!AF201</f>
        <v>8.2835990527902013</v>
      </c>
      <c r="AG221" s="21">
        <f>AG201-Baseline!AG201</f>
        <v>8.3571444265043198</v>
      </c>
      <c r="AH221" s="21">
        <f>AH201-Baseline!AH201</f>
        <v>8.4397668404677759</v>
      </c>
      <c r="AI221" s="21">
        <f>AI201-Baseline!AI201</f>
        <v>8.5316848364082709</v>
      </c>
      <c r="AJ221" s="21">
        <f>AJ201-Baseline!AJ201</f>
        <v>8.6731577221110321</v>
      </c>
      <c r="AK221" s="21">
        <f>AK201-Baseline!AK201</f>
        <v>8.8252253907486704</v>
      </c>
      <c r="AL221" s="21">
        <f>AL201-Baseline!AL201</f>
        <v>8.9881269124697454</v>
      </c>
      <c r="AM221" s="21">
        <f>AM201-Baseline!AM201</f>
        <v>9.1255218454318197</v>
      </c>
      <c r="AN221" s="21">
        <f>AN201-Baseline!AN201</f>
        <v>9.2585139331043322</v>
      </c>
      <c r="AO221" s="21">
        <f>AO201-Baseline!AO201</f>
        <v>9.4022144984775551</v>
      </c>
      <c r="AP221" s="21">
        <f>AP201-Baseline!AP201</f>
        <v>9.5568701903579978</v>
      </c>
      <c r="AQ221" s="21">
        <f>AQ201-Baseline!AQ201</f>
        <v>9.7227570629736029</v>
      </c>
      <c r="AR221" s="21">
        <f>AR201-Baseline!AR201</f>
        <v>9.7522430968033333</v>
      </c>
      <c r="AS221" s="21">
        <f>AS201-Baseline!AS201</f>
        <v>9.4749284565204732</v>
      </c>
      <c r="AT221" s="21">
        <f>AT201-Baseline!AT201</f>
        <v>9.2009523196205976</v>
      </c>
      <c r="AU221" s="21">
        <f>AU201-Baseline!AU201</f>
        <v>8.9301473612430833</v>
      </c>
      <c r="AV221" s="21">
        <f>AV201-Baseline!AV201</f>
        <v>8.6200962800575063</v>
      </c>
      <c r="AW221" s="21">
        <f>AW201-Baseline!AW201</f>
        <v>8.2460502709051831</v>
      </c>
      <c r="AX221" s="21">
        <f>AX201-Baseline!AX201</f>
        <v>7.8853783621892397</v>
      </c>
      <c r="AY221" s="21">
        <f>AY201-Baseline!AY201</f>
        <v>7.5264976310841902</v>
      </c>
      <c r="AZ221" s="21">
        <f>AZ201-Baseline!AZ201</f>
        <v>7.1690321578089637</v>
      </c>
      <c r="BA221" s="21">
        <f>BA201-Baseline!BA201</f>
        <v>6.8119253655507421</v>
      </c>
      <c r="BB221" s="21">
        <f>BB201-Baseline!BB201</f>
        <v>6.4587101857442484</v>
      </c>
    </row>
    <row r="222" spans="1:54" outlineLevel="2">
      <c r="A222" s="476"/>
      <c r="B222" s="150" t="s">
        <v>490</v>
      </c>
      <c r="C222" s="19"/>
      <c r="D222" s="135" t="s">
        <v>380</v>
      </c>
      <c r="E222" s="21">
        <f>E202-Baseline!E202</f>
        <v>-4.2662850167436979</v>
      </c>
      <c r="F222" s="21">
        <f>F202-Baseline!F202</f>
        <v>-0.54960288085859244</v>
      </c>
      <c r="G222" s="21">
        <f>G202-Baseline!G202</f>
        <v>-2.0363127972328723</v>
      </c>
      <c r="H222" s="21">
        <f>H202-Baseline!H202</f>
        <v>-2.3740636075941968</v>
      </c>
      <c r="I222" s="21">
        <f>I202-Baseline!I202</f>
        <v>-0.99885855444751037</v>
      </c>
      <c r="J222" s="21">
        <f>J202-Baseline!J202</f>
        <v>1.2152769889502251</v>
      </c>
      <c r="K222" s="21">
        <f>K202-Baseline!K202</f>
        <v>1.280010592878134</v>
      </c>
      <c r="L222" s="21">
        <f>L202-Baseline!L202</f>
        <v>1.3415063608737396</v>
      </c>
      <c r="M222" s="21">
        <f>M202-Baseline!M202</f>
        <v>1.39422188374866</v>
      </c>
      <c r="N222" s="21">
        <f>N202-Baseline!N202</f>
        <v>1.443651916610893</v>
      </c>
      <c r="O222" s="21">
        <f>O202-Baseline!O202</f>
        <v>1.5013942651713101</v>
      </c>
      <c r="P222" s="21">
        <f>P202-Baseline!P202</f>
        <v>1.5629257508748333</v>
      </c>
      <c r="Q222" s="21">
        <f>Q202-Baseline!Q202</f>
        <v>1.62359415320274</v>
      </c>
      <c r="R222" s="21">
        <f>R202-Baseline!R202</f>
        <v>1.6835573491859517</v>
      </c>
      <c r="S222" s="21">
        <f>S202-Baseline!S202</f>
        <v>1.7430537462769422</v>
      </c>
      <c r="T222" s="21">
        <f>T202-Baseline!T202</f>
        <v>1.8023584368770162</v>
      </c>
      <c r="U222" s="21">
        <f>U202-Baseline!U202</f>
        <v>1.8621146706088263</v>
      </c>
      <c r="V222" s="21">
        <f>V202-Baseline!V202</f>
        <v>1.9228921284181686</v>
      </c>
      <c r="W222" s="21">
        <f>W202-Baseline!W202</f>
        <v>1.9836479161549168</v>
      </c>
      <c r="X222" s="21">
        <f>X202-Baseline!X202</f>
        <v>2.0445861839408117</v>
      </c>
      <c r="Y222" s="21">
        <f>Y202-Baseline!Y202</f>
        <v>2.105686365725072</v>
      </c>
      <c r="Z222" s="21">
        <f>Z202-Baseline!Z202</f>
        <v>2.1670024427106434</v>
      </c>
      <c r="AA222" s="21">
        <f>AA202-Baseline!AA202</f>
        <v>2.2290915346445521</v>
      </c>
      <c r="AB222" s="21">
        <f>AB202-Baseline!AB202</f>
        <v>2.2923758241141208</v>
      </c>
      <c r="AC222" s="21">
        <f>AC202-Baseline!AC202</f>
        <v>13.663749115450159</v>
      </c>
      <c r="AD222" s="21">
        <f>AD202-Baseline!AD202</f>
        <v>13.911751599231621</v>
      </c>
      <c r="AE222" s="21">
        <f>AE202-Baseline!AE202</f>
        <v>14.179033665044102</v>
      </c>
      <c r="AF222" s="21">
        <f>AF202-Baseline!AF202</f>
        <v>14.465915526795939</v>
      </c>
      <c r="AG222" s="21">
        <f>AG202-Baseline!AG202</f>
        <v>14.769700773077908</v>
      </c>
      <c r="AH222" s="21">
        <f>AH202-Baseline!AH202</f>
        <v>15.0902809361653</v>
      </c>
      <c r="AI222" s="21">
        <f>AI202-Baseline!AI202</f>
        <v>15.428406252388626</v>
      </c>
      <c r="AJ222" s="21">
        <f>AJ202-Baseline!AJ202</f>
        <v>15.859192963187255</v>
      </c>
      <c r="AK222" s="21">
        <f>AK202-Baseline!AK202</f>
        <v>16.311935343124311</v>
      </c>
      <c r="AL222" s="21">
        <f>AL202-Baseline!AL202</f>
        <v>16.787320400033522</v>
      </c>
      <c r="AM222" s="21">
        <f>AM202-Baseline!AM202</f>
        <v>17.207752883435788</v>
      </c>
      <c r="AN222" s="21">
        <f>AN202-Baseline!AN202</f>
        <v>17.618111021277727</v>
      </c>
      <c r="AO222" s="21">
        <f>AO202-Baseline!AO202</f>
        <v>18.050760627974768</v>
      </c>
      <c r="AP222" s="21">
        <f>AP202-Baseline!AP202</f>
        <v>18.506393694199488</v>
      </c>
      <c r="AQ222" s="21">
        <f>AQ202-Baseline!AQ202</f>
        <v>18.985750671913095</v>
      </c>
      <c r="AR222" s="21">
        <f>AR202-Baseline!AR202</f>
        <v>19.172928378107372</v>
      </c>
      <c r="AS222" s="21">
        <f>AS202-Baseline!AS202</f>
        <v>18.700771148130102</v>
      </c>
      <c r="AT222" s="21">
        <f>AT202-Baseline!AT202</f>
        <v>18.23215295423698</v>
      </c>
      <c r="AU222" s="21">
        <f>AU202-Baseline!AU202</f>
        <v>17.766887760741014</v>
      </c>
      <c r="AV222" s="21">
        <f>AV202-Baseline!AV202</f>
        <v>17.213816272045847</v>
      </c>
      <c r="AW222" s="21">
        <f>AW202-Baseline!AW202</f>
        <v>16.491334213684198</v>
      </c>
      <c r="AX222" s="21">
        <f>AX202-Baseline!AX202</f>
        <v>15.778506216600988</v>
      </c>
      <c r="AY222" s="21">
        <f>AY202-Baseline!AY202</f>
        <v>15.063546327057281</v>
      </c>
      <c r="AZ222" s="21">
        <f>AZ202-Baseline!AZ202</f>
        <v>14.345864282953904</v>
      </c>
      <c r="BA222" s="21">
        <f>BA202-Baseline!BA202</f>
        <v>13.624173648536747</v>
      </c>
      <c r="BB222" s="21">
        <f>BB202-Baseline!BB202</f>
        <v>12.907655078510061</v>
      </c>
    </row>
    <row r="223" spans="1:54" outlineLevel="2">
      <c r="B223" s="19"/>
      <c r="C223" s="19"/>
      <c r="D223" s="19"/>
      <c r="E223" s="15"/>
    </row>
    <row r="224" spans="1:54" outlineLevel="2">
      <c r="A224" s="474" t="s">
        <v>491</v>
      </c>
      <c r="B224" s="150" t="s">
        <v>488</v>
      </c>
      <c r="C224" s="19"/>
      <c r="D224" s="135" t="s">
        <v>380</v>
      </c>
      <c r="E224" s="21">
        <f>E204-Baseline!E204</f>
        <v>-4.2662850167436996</v>
      </c>
      <c r="F224" s="21">
        <f>F204-Baseline!F204</f>
        <v>-4.8448470884861692</v>
      </c>
      <c r="G224" s="21">
        <f>G204-Baseline!G204</f>
        <v>-6.925728565213209</v>
      </c>
      <c r="H224" s="21">
        <f>H204-Baseline!H204</f>
        <v>-9.3811171905167043</v>
      </c>
      <c r="I224" s="21">
        <f>I204-Baseline!I204</f>
        <v>-10.495291958072265</v>
      </c>
      <c r="J224" s="21">
        <f>J204-Baseline!J204</f>
        <v>-9.417133148971061</v>
      </c>
      <c r="K224" s="21">
        <f>K204-Baseline!K204</f>
        <v>-8.2799517894808758</v>
      </c>
      <c r="L224" s="21">
        <f>L204-Baseline!L204</f>
        <v>-7.0863134085848785</v>
      </c>
      <c r="M224" s="21">
        <f>M204-Baseline!M204</f>
        <v>-5.8452250960350867</v>
      </c>
      <c r="N224" s="21">
        <f>N204-Baseline!N204</f>
        <v>-4.5612136871536819</v>
      </c>
      <c r="O224" s="21">
        <f>O204-Baseline!O204</f>
        <v>-3.2252782588219304</v>
      </c>
      <c r="P224" s="21">
        <f>P204-Baseline!P204</f>
        <v>-1.8339362754840778</v>
      </c>
      <c r="Q224" s="21">
        <f>Q204-Baseline!Q204</f>
        <v>-0.38837880989417783</v>
      </c>
      <c r="R224" s="21">
        <f>R204-Baseline!R204</f>
        <v>1.1114205640174504</v>
      </c>
      <c r="S224" s="21">
        <f>S204-Baseline!S204</f>
        <v>2.6637107449831063</v>
      </c>
      <c r="T224" s="21">
        <f>T204-Baseline!T204</f>
        <v>4.2679307155809738</v>
      </c>
      <c r="U224" s="21">
        <f>U204-Baseline!U204</f>
        <v>5.9241434106423299</v>
      </c>
      <c r="V224" s="21">
        <f>V204-Baseline!V204</f>
        <v>7.634135100152065</v>
      </c>
      <c r="W224" s="21">
        <f>W204-Baseline!W204</f>
        <v>9.3963086111089069</v>
      </c>
      <c r="X224" s="21">
        <f>X204-Baseline!X204</f>
        <v>11.211624849107352</v>
      </c>
      <c r="Y224" s="21">
        <f>Y204-Baseline!Y204</f>
        <v>13.078574902760266</v>
      </c>
      <c r="Z224" s="21">
        <f>Z204-Baseline!Z204</f>
        <v>14.998163422255146</v>
      </c>
      <c r="AA224" s="21">
        <f>AA204-Baseline!AA204</f>
        <v>16.970702382412583</v>
      </c>
      <c r="AB224" s="21">
        <f>AB204-Baseline!AB204</f>
        <v>18.996901815533988</v>
      </c>
      <c r="AC224" s="21">
        <f>AC204-Baseline!AC204</f>
        <v>29.899754519128152</v>
      </c>
      <c r="AD224" s="21">
        <f>AD204-Baseline!AD204</f>
        <v>40.947821567899865</v>
      </c>
      <c r="AE224" s="21">
        <f>AE204-Baseline!AE204</f>
        <v>52.157821432518546</v>
      </c>
      <c r="AF224" s="21">
        <f>AF204-Baseline!AF204</f>
        <v>63.545243610838611</v>
      </c>
      <c r="AG224" s="21">
        <f>AG204-Baseline!AG204</f>
        <v>75.123163517898377</v>
      </c>
      <c r="AH224" s="21">
        <f>AH204-Baseline!AH204</f>
        <v>86.904641339276509</v>
      </c>
      <c r="AI224" s="21">
        <f>AI204-Baseline!AI204</f>
        <v>98.903290956357182</v>
      </c>
      <c r="AJ224" s="21">
        <f>AJ204-Baseline!AJ204</f>
        <v>111.19044053276696</v>
      </c>
      <c r="AK224" s="21">
        <f>AK204-Baseline!AK204</f>
        <v>123.78240140966767</v>
      </c>
      <c r="AL224" s="21">
        <f>AL204-Baseline!AL204</f>
        <v>136.69604037394038</v>
      </c>
      <c r="AM224" s="21">
        <f>AM204-Baseline!AM204</f>
        <v>149.89113128893916</v>
      </c>
      <c r="AN224" s="21">
        <f>AN204-Baseline!AN204</f>
        <v>163.36049110096644</v>
      </c>
      <c r="AO224" s="21">
        <f>AO204-Baseline!AO204</f>
        <v>177.12072242445038</v>
      </c>
      <c r="AP224" s="21">
        <f>AP204-Baseline!AP204</f>
        <v>191.18890597361292</v>
      </c>
      <c r="AQ224" s="21">
        <f>AQ204-Baseline!AQ204</f>
        <v>205.58264744066651</v>
      </c>
      <c r="AR224" s="21">
        <f>AR204-Baseline!AR204</f>
        <v>220.08703912895294</v>
      </c>
      <c r="AS224" s="21">
        <f>AS204-Baseline!AS204</f>
        <v>234.21740346238926</v>
      </c>
      <c r="AT224" s="21">
        <f>AT204-Baseline!AT204</f>
        <v>247.97707723898543</v>
      </c>
      <c r="AU224" s="21">
        <f>AU204-Baseline!AU204</f>
        <v>261.36922551411044</v>
      </c>
      <c r="AV224" s="21">
        <f>AV204-Baseline!AV204</f>
        <v>274.32998021724211</v>
      </c>
      <c r="AW224" s="21">
        <f>AW204-Baseline!AW204</f>
        <v>286.74197790480002</v>
      </c>
      <c r="AX224" s="21">
        <f>AX204-Baseline!AX204</f>
        <v>298.61657692352219</v>
      </c>
      <c r="AY224" s="21">
        <f>AY204-Baseline!AY204</f>
        <v>309.9534530298107</v>
      </c>
      <c r="AZ224" s="21">
        <f>AZ204-Baseline!AZ204</f>
        <v>320.75180027732199</v>
      </c>
      <c r="BA224" s="21">
        <f>BA204-Baseline!BA204</f>
        <v>331.0096421473645</v>
      </c>
      <c r="BB224" s="21">
        <f>BB204-Baseline!BB204</f>
        <v>340.73139481099429</v>
      </c>
    </row>
    <row r="225" spans="1:54" outlineLevel="2">
      <c r="A225" s="475"/>
      <c r="B225" s="150" t="s">
        <v>489</v>
      </c>
      <c r="C225" s="19"/>
      <c r="D225" s="135" t="s">
        <v>380</v>
      </c>
      <c r="E225" s="21">
        <f>E205-Baseline!E205</f>
        <v>-4.2662850167436988</v>
      </c>
      <c r="F225" s="21">
        <f>F205-Baseline!F205</f>
        <v>-4.8739156690642176</v>
      </c>
      <c r="G225" s="21">
        <f>G205-Baseline!G205</f>
        <v>-6.9993155148974822</v>
      </c>
      <c r="H225" s="21">
        <f>H205-Baseline!H205</f>
        <v>-9.5354793914993934</v>
      </c>
      <c r="I225" s="21">
        <f>I205-Baseline!I205</f>
        <v>-10.764994807964698</v>
      </c>
      <c r="J225" s="21">
        <f>J205-Baseline!J205</f>
        <v>-9.8247929486775689</v>
      </c>
      <c r="K225" s="21">
        <f>K205-Baseline!K205</f>
        <v>-8.8301452075534428</v>
      </c>
      <c r="L225" s="21">
        <f>L205-Baseline!L205</f>
        <v>-7.7846541168739023</v>
      </c>
      <c r="M225" s="21">
        <f>M205-Baseline!M205</f>
        <v>-6.6974404654652133</v>
      </c>
      <c r="N225" s="21">
        <f>N205-Baseline!N205</f>
        <v>-5.5721740994587066</v>
      </c>
      <c r="O225" s="21">
        <f>O205-Baseline!O205</f>
        <v>-4.4009634158372819</v>
      </c>
      <c r="P225" s="21">
        <f>P205-Baseline!P205</f>
        <v>-3.1804856836344584</v>
      </c>
      <c r="Q225" s="21">
        <f>Q205-Baseline!Q205</f>
        <v>-1.9121010099453457</v>
      </c>
      <c r="R225" s="21">
        <f>R205-Baseline!R205</f>
        <v>-0.59703092142875391</v>
      </c>
      <c r="S225" s="21">
        <f>S205-Baseline!S205</f>
        <v>0.76380699653265083</v>
      </c>
      <c r="T225" s="21">
        <f>T205-Baseline!T205</f>
        <v>2.1696684249495348</v>
      </c>
      <c r="U225" s="21">
        <f>U205-Baseline!U205</f>
        <v>3.620428382527308</v>
      </c>
      <c r="V225" s="21">
        <f>V205-Baseline!V205</f>
        <v>5.1165065679241053</v>
      </c>
      <c r="W225" s="21">
        <f>W205-Baseline!W205</f>
        <v>6.6572586101389533</v>
      </c>
      <c r="X225" s="21">
        <f>X205-Baseline!X205</f>
        <v>8.2422186184049906</v>
      </c>
      <c r="Y225" s="21">
        <f>Y205-Baseline!Y205</f>
        <v>9.8708733976756804</v>
      </c>
      <c r="Z225" s="21">
        <f>Z205-Baseline!Z205</f>
        <v>11.542735883429287</v>
      </c>
      <c r="AA225" s="21">
        <f>AA205-Baseline!AA205</f>
        <v>13.257847120550821</v>
      </c>
      <c r="AB225" s="21">
        <f>AB205-Baseline!AB205</f>
        <v>15.016639506162988</v>
      </c>
      <c r="AC225" s="21">
        <f>AC205-Baseline!AC205</f>
        <v>23.144146456690805</v>
      </c>
      <c r="AD225" s="21">
        <f>AD205-Baseline!AD205</f>
        <v>31.311715344755584</v>
      </c>
      <c r="AE225" s="21">
        <f>AE205-Baseline!AE205</f>
        <v>39.531202227647668</v>
      </c>
      <c r="AF225" s="21">
        <f>AF205-Baseline!AF205</f>
        <v>47.814801280437877</v>
      </c>
      <c r="AG225" s="21">
        <f>AG205-Baseline!AG205</f>
        <v>56.171945706942211</v>
      </c>
      <c r="AH225" s="21">
        <f>AH205-Baseline!AH205</f>
        <v>64.611712547410036</v>
      </c>
      <c r="AI225" s="21">
        <f>AI205-Baseline!AI205</f>
        <v>73.143397383818296</v>
      </c>
      <c r="AJ225" s="21">
        <f>AJ205-Baseline!AJ205</f>
        <v>81.816555105929353</v>
      </c>
      <c r="AK225" s="21">
        <f>AK205-Baseline!AK205</f>
        <v>90.641780496677995</v>
      </c>
      <c r="AL225" s="21">
        <f>AL205-Baseline!AL205</f>
        <v>99.629907409147734</v>
      </c>
      <c r="AM225" s="21">
        <f>AM205-Baseline!AM205</f>
        <v>108.75542925457955</v>
      </c>
      <c r="AN225" s="21">
        <f>AN205-Baseline!AN205</f>
        <v>118.01394318768388</v>
      </c>
      <c r="AO225" s="21">
        <f>AO205-Baseline!AO205</f>
        <v>127.4161576861614</v>
      </c>
      <c r="AP225" s="21">
        <f>AP205-Baseline!AP205</f>
        <v>136.97302787651932</v>
      </c>
      <c r="AQ225" s="21">
        <f>AQ205-Baseline!AQ205</f>
        <v>146.69578493949291</v>
      </c>
      <c r="AR225" s="21">
        <f>AR205-Baseline!AR205</f>
        <v>156.44802803629625</v>
      </c>
      <c r="AS225" s="21">
        <f>AS205-Baseline!AS205</f>
        <v>165.92295649281675</v>
      </c>
      <c r="AT225" s="21">
        <f>AT205-Baseline!AT205</f>
        <v>175.12390881243732</v>
      </c>
      <c r="AU225" s="21">
        <f>AU205-Baseline!AU205</f>
        <v>184.05405617368046</v>
      </c>
      <c r="AV225" s="21">
        <f>AV205-Baseline!AV205</f>
        <v>192.67415245373786</v>
      </c>
      <c r="AW225" s="21">
        <f>AW205-Baseline!AW205</f>
        <v>200.9202027246431</v>
      </c>
      <c r="AX225" s="21">
        <f>AX205-Baseline!AX205</f>
        <v>208.80558108683238</v>
      </c>
      <c r="AY225" s="21">
        <f>AY205-Baseline!AY205</f>
        <v>216.3320787179166</v>
      </c>
      <c r="AZ225" s="21">
        <f>AZ205-Baseline!AZ205</f>
        <v>223.50111087572554</v>
      </c>
      <c r="BA225" s="21">
        <f>BA205-Baseline!BA205</f>
        <v>230.31303624127634</v>
      </c>
      <c r="BB225" s="21">
        <f>BB205-Baseline!BB205</f>
        <v>236.7717464270205</v>
      </c>
    </row>
    <row r="226" spans="1:54" outlineLevel="2">
      <c r="A226" s="476"/>
      <c r="B226" s="150" t="s">
        <v>490</v>
      </c>
      <c r="C226" s="19"/>
      <c r="D226" s="135" t="s">
        <v>380</v>
      </c>
      <c r="E226" s="21">
        <f>E206-Baseline!E206</f>
        <v>-4.2662850167436979</v>
      </c>
      <c r="F226" s="21">
        <f>F206-Baseline!F206</f>
        <v>-4.8158878976022912</v>
      </c>
      <c r="G226" s="21">
        <f>G206-Baseline!G206</f>
        <v>-6.8522006948351617</v>
      </c>
      <c r="H226" s="21">
        <f>H206-Baseline!H206</f>
        <v>-9.2262643024293567</v>
      </c>
      <c r="I226" s="21">
        <f>I206-Baseline!I206</f>
        <v>-10.225122856876872</v>
      </c>
      <c r="J226" s="21">
        <f>J206-Baseline!J206</f>
        <v>-9.00984586792665</v>
      </c>
      <c r="K226" s="21">
        <f>K206-Baseline!K206</f>
        <v>-7.7298352750485151</v>
      </c>
      <c r="L226" s="21">
        <f>L206-Baseline!L206</f>
        <v>-6.3883289141747781</v>
      </c>
      <c r="M226" s="21">
        <f>M206-Baseline!M206</f>
        <v>-4.9941070304261217</v>
      </c>
      <c r="N226" s="21">
        <f>N206-Baseline!N206</f>
        <v>-3.5504551138152181</v>
      </c>
      <c r="O226" s="21">
        <f>O206-Baseline!O206</f>
        <v>-2.0490608486439044</v>
      </c>
      <c r="P226" s="21">
        <f>P206-Baseline!P206</f>
        <v>-0.48613509776907904</v>
      </c>
      <c r="Q226" s="21">
        <f>Q206-Baseline!Q206</f>
        <v>1.1374590554336521</v>
      </c>
      <c r="R226" s="21">
        <f>R206-Baseline!R206</f>
        <v>2.8210164046195985</v>
      </c>
      <c r="S226" s="21">
        <f>S206-Baseline!S206</f>
        <v>4.5640701508965265</v>
      </c>
      <c r="T226" s="21">
        <f>T206-Baseline!T206</f>
        <v>6.3664285877735409</v>
      </c>
      <c r="U226" s="21">
        <f>U206-Baseline!U206</f>
        <v>8.2285432583823734</v>
      </c>
      <c r="V226" s="21">
        <f>V206-Baseline!V206</f>
        <v>10.151435386800529</v>
      </c>
      <c r="W226" s="21">
        <f>W206-Baseline!W206</f>
        <v>12.135083302955451</v>
      </c>
      <c r="X226" s="21">
        <f>X206-Baseline!X206</f>
        <v>14.179669486896245</v>
      </c>
      <c r="Y226" s="21">
        <f>Y206-Baseline!Y206</f>
        <v>16.285355852621308</v>
      </c>
      <c r="Z226" s="21">
        <f>Z206-Baseline!Z206</f>
        <v>18.452358295331976</v>
      </c>
      <c r="AA226" s="21">
        <f>AA206-Baseline!AA206</f>
        <v>20.681449829976543</v>
      </c>
      <c r="AB226" s="21">
        <f>AB206-Baseline!AB206</f>
        <v>22.973825654090689</v>
      </c>
      <c r="AC226" s="21">
        <f>AC206-Baseline!AC206</f>
        <v>36.637574769540862</v>
      </c>
      <c r="AD226" s="21">
        <f>AD206-Baseline!AD206</f>
        <v>50.549326368772483</v>
      </c>
      <c r="AE226" s="21">
        <f>AE206-Baseline!AE206</f>
        <v>64.728360033816557</v>
      </c>
      <c r="AF226" s="21">
        <f>AF206-Baseline!AF206</f>
        <v>79.194275560612539</v>
      </c>
      <c r="AG226" s="21">
        <f>AG206-Baseline!AG206</f>
        <v>93.963976333690425</v>
      </c>
      <c r="AH226" s="21">
        <f>AH206-Baseline!AH206</f>
        <v>109.05425726985573</v>
      </c>
      <c r="AI226" s="21">
        <f>AI206-Baseline!AI206</f>
        <v>124.48266352224437</v>
      </c>
      <c r="AJ226" s="21">
        <f>AJ206-Baseline!AJ206</f>
        <v>140.34185648543161</v>
      </c>
      <c r="AK226" s="21">
        <f>AK206-Baseline!AK206</f>
        <v>156.653791828556</v>
      </c>
      <c r="AL226" s="21">
        <f>AL206-Baseline!AL206</f>
        <v>173.44111222858953</v>
      </c>
      <c r="AM226" s="21">
        <f>AM206-Baseline!AM206</f>
        <v>190.64886511202531</v>
      </c>
      <c r="AN226" s="21">
        <f>AN206-Baseline!AN206</f>
        <v>208.26697613330305</v>
      </c>
      <c r="AO226" s="21">
        <f>AO206-Baseline!AO206</f>
        <v>226.31773676127784</v>
      </c>
      <c r="AP226" s="21">
        <f>AP206-Baseline!AP206</f>
        <v>244.8241304554773</v>
      </c>
      <c r="AQ226" s="21">
        <f>AQ206-Baseline!AQ206</f>
        <v>263.80988112739033</v>
      </c>
      <c r="AR226" s="21">
        <f>AR206-Baseline!AR206</f>
        <v>282.9828095054977</v>
      </c>
      <c r="AS226" s="21">
        <f>AS206-Baseline!AS206</f>
        <v>301.68358065362793</v>
      </c>
      <c r="AT226" s="21">
        <f>AT206-Baseline!AT206</f>
        <v>319.91573360786481</v>
      </c>
      <c r="AU226" s="21">
        <f>AU206-Baseline!AU206</f>
        <v>337.68262136860574</v>
      </c>
      <c r="AV226" s="21">
        <f>AV206-Baseline!AV206</f>
        <v>354.8964376406517</v>
      </c>
      <c r="AW226" s="21">
        <f>AW206-Baseline!AW206</f>
        <v>371.38777185433605</v>
      </c>
      <c r="AX226" s="21">
        <f>AX206-Baseline!AX206</f>
        <v>387.16627807093687</v>
      </c>
      <c r="AY226" s="21">
        <f>AY206-Baseline!AY206</f>
        <v>402.22982439799421</v>
      </c>
      <c r="AZ226" s="21">
        <f>AZ206-Baseline!AZ206</f>
        <v>416.57568868094813</v>
      </c>
      <c r="BA226" s="21">
        <f>BA206-Baseline!BA206</f>
        <v>430.19986232948486</v>
      </c>
      <c r="BB226" s="21">
        <f>BB206-Baseline!BB206</f>
        <v>443.10751740799492</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279">
        <v>-7.7418131488863811</v>
      </c>
      <c r="F229" s="279">
        <v>-8.023168575959529</v>
      </c>
      <c r="G229" s="279">
        <v>-8.2996503387998413</v>
      </c>
      <c r="H229" s="279">
        <v>-8.5486473229635234</v>
      </c>
      <c r="I229" s="279">
        <v>-5.9742185827744088</v>
      </c>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c r="B310" s="19"/>
      <c r="C310" s="19"/>
      <c r="D310" s="19"/>
      <c r="E310" s="15"/>
    </row>
    <row r="311" spans="2:5">
      <c r="B311" s="19"/>
      <c r="C311" s="19"/>
      <c r="D311" s="19"/>
      <c r="E311" s="15"/>
    </row>
    <row r="312" spans="2:5">
      <c r="B312" s="19"/>
      <c r="C312" s="19"/>
      <c r="D312" s="19"/>
      <c r="E312" s="15"/>
    </row>
    <row r="313" spans="2:5">
      <c r="B313" s="19"/>
      <c r="C313" s="19"/>
      <c r="D313" s="19"/>
      <c r="E313" s="15"/>
    </row>
    <row r="314" spans="2:5">
      <c r="B314" s="19"/>
      <c r="C314" s="19"/>
      <c r="D314" s="19"/>
      <c r="E314" s="15"/>
    </row>
    <row r="315" spans="2:5">
      <c r="B315" s="19"/>
      <c r="C315" s="19"/>
      <c r="D315" s="19"/>
      <c r="E315" s="15"/>
    </row>
    <row r="316" spans="2:5">
      <c r="B316" s="19"/>
      <c r="C316" s="19"/>
      <c r="D316" s="19"/>
      <c r="E316" s="15"/>
    </row>
    <row r="317" spans="2:5">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2:5" ht="12.75" customHeight="1">
      <c r="B337" s="19"/>
      <c r="C337" s="19"/>
      <c r="D337" s="19"/>
      <c r="E337" s="15"/>
    </row>
    <row r="338" spans="2:5" ht="12.75" customHeight="1">
      <c r="B338" s="19"/>
      <c r="C338" s="19"/>
      <c r="D338" s="19"/>
      <c r="E338" s="15"/>
    </row>
    <row r="339" spans="2:5" ht="12.75" customHeight="1">
      <c r="B339" s="19"/>
      <c r="C339" s="19"/>
      <c r="D339" s="19"/>
      <c r="E339" s="15"/>
    </row>
    <row r="340" spans="2:5" ht="12.75" customHeight="1">
      <c r="B340" s="19"/>
      <c r="C340" s="19"/>
      <c r="D340" s="19"/>
      <c r="E340" s="15"/>
    </row>
    <row r="341" spans="2:5" ht="12.75" customHeight="1">
      <c r="B341" s="19"/>
      <c r="C341" s="19"/>
      <c r="D341" s="19"/>
      <c r="E341" s="15"/>
    </row>
    <row r="342" spans="2:5" ht="12.75" customHeight="1">
      <c r="B342" s="19"/>
      <c r="C342" s="19"/>
      <c r="D342" s="19"/>
      <c r="E342" s="15"/>
    </row>
    <row r="343" spans="2:5" ht="12.75" customHeight="1">
      <c r="B343" s="19"/>
      <c r="C343" s="19"/>
      <c r="D343" s="19"/>
      <c r="E343" s="15"/>
    </row>
    <row r="344" spans="2:5" ht="12.75" customHeight="1">
      <c r="B344" s="19"/>
      <c r="C344" s="19"/>
      <c r="D344" s="19"/>
      <c r="E344" s="15"/>
    </row>
    <row r="345" spans="2:5" ht="12.75" customHeight="1">
      <c r="B345" s="19"/>
      <c r="C345" s="19"/>
      <c r="D345" s="19"/>
      <c r="E345" s="15"/>
    </row>
    <row r="346" spans="2:5" ht="12.75" customHeight="1">
      <c r="B346" s="19"/>
      <c r="C346" s="19"/>
      <c r="D346" s="19"/>
      <c r="E346" s="15"/>
    </row>
    <row r="347" spans="2:5" ht="12.75" customHeight="1">
      <c r="B347" s="19"/>
      <c r="C347" s="19"/>
      <c r="D347" s="19"/>
      <c r="E347" s="15"/>
    </row>
    <row r="348" spans="2:5" ht="12.75" customHeight="1">
      <c r="B348" s="19"/>
      <c r="C348" s="19"/>
      <c r="D348" s="19"/>
      <c r="E348" s="15"/>
    </row>
    <row r="349" spans="2:5" ht="12.75" customHeight="1">
      <c r="B349" s="19"/>
      <c r="C349" s="19"/>
      <c r="D349" s="19"/>
      <c r="E349" s="15"/>
    </row>
    <row r="350" spans="2:5" ht="12.75" customHeight="1">
      <c r="B350" s="19"/>
      <c r="C350" s="19"/>
      <c r="D350" s="19"/>
      <c r="E350" s="15"/>
    </row>
    <row r="351" spans="2:5" ht="12.75" customHeight="1">
      <c r="B351" s="19"/>
      <c r="C351" s="19"/>
      <c r="D351" s="19"/>
      <c r="E351" s="15"/>
    </row>
    <row r="352" spans="2:5" ht="12.75" customHeight="1">
      <c r="B352" s="19"/>
      <c r="C352" s="19"/>
      <c r="D352" s="19"/>
      <c r="E352" s="15"/>
    </row>
    <row r="353" spans="1:5" ht="12.75" customHeight="1">
      <c r="B353" s="19"/>
      <c r="C353" s="19"/>
      <c r="D353" s="19"/>
      <c r="E353" s="15"/>
    </row>
    <row r="354" spans="1:5" ht="12.75" customHeight="1">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A358" s="20"/>
      <c r="B358" s="19"/>
      <c r="C358" s="19"/>
      <c r="D358" s="19"/>
      <c r="E358" s="15"/>
    </row>
    <row r="359" spans="1:5" ht="12.75" customHeight="1">
      <c r="B359" s="19"/>
      <c r="C359" s="19"/>
      <c r="D359" s="19"/>
      <c r="E359" s="15"/>
    </row>
    <row r="360" spans="1:5" ht="12.75" customHeight="1">
      <c r="B360" s="19"/>
      <c r="C360" s="19"/>
      <c r="D360" s="19"/>
      <c r="E360" s="15"/>
    </row>
    <row r="361" spans="1:5" ht="12.75" customHeight="1">
      <c r="B361" s="19"/>
      <c r="C361" s="19"/>
      <c r="D361" s="19"/>
      <c r="E361" s="15"/>
    </row>
    <row r="362" spans="1:5" ht="13.5" customHeight="1" thickBot="1">
      <c r="A362" s="29"/>
      <c r="B362" s="19"/>
      <c r="C362" s="19"/>
      <c r="D362" s="19"/>
      <c r="E362" s="15"/>
    </row>
    <row r="363" spans="1:5" ht="12.75" customHeight="1">
      <c r="B363" s="19"/>
      <c r="C363" s="19"/>
      <c r="D363" s="19"/>
      <c r="E363" s="15"/>
    </row>
    <row r="364" spans="1:5" ht="12.75" customHeight="1">
      <c r="B364" s="19"/>
      <c r="C364" s="19"/>
      <c r="D364" s="19"/>
      <c r="E364" s="15"/>
    </row>
    <row r="365" spans="1:5" ht="12.75" customHeight="1">
      <c r="B365" s="19"/>
      <c r="C365" s="19"/>
      <c r="D365" s="19"/>
      <c r="E365" s="15"/>
    </row>
    <row r="366" spans="1:5" ht="12.75" customHeight="1">
      <c r="B366" s="19"/>
      <c r="C366" s="19"/>
      <c r="D366" s="19"/>
      <c r="E366" s="15"/>
    </row>
  </sheetData>
  <mergeCells count="42">
    <mergeCell ref="A19:B19"/>
    <mergeCell ref="I2:U2"/>
    <mergeCell ref="I3:N4"/>
    <mergeCell ref="P3:U4"/>
    <mergeCell ref="I5:N18"/>
    <mergeCell ref="P5:U18"/>
    <mergeCell ref="I20:N20"/>
    <mergeCell ref="P20:U20"/>
    <mergeCell ref="I21:N45"/>
    <mergeCell ref="P21:U45"/>
    <mergeCell ref="B23:G23"/>
    <mergeCell ref="D30:G30"/>
    <mergeCell ref="D31:G36"/>
    <mergeCell ref="AX51:BB51"/>
    <mergeCell ref="A54:A64"/>
    <mergeCell ref="Y51:AC51"/>
    <mergeCell ref="AD51:AH51"/>
    <mergeCell ref="A66:A71"/>
    <mergeCell ref="E51:I51"/>
    <mergeCell ref="J51:N51"/>
    <mergeCell ref="O51:S51"/>
    <mergeCell ref="T51:X51"/>
    <mergeCell ref="A186:A187"/>
    <mergeCell ref="A204:A206"/>
    <mergeCell ref="AI51:AM51"/>
    <mergeCell ref="AN51:AR51"/>
    <mergeCell ref="AS51:AW51"/>
    <mergeCell ref="A75:A77"/>
    <mergeCell ref="A143:A154"/>
    <mergeCell ref="A158:A169"/>
    <mergeCell ref="A172:A174"/>
    <mergeCell ref="A176:A178"/>
    <mergeCell ref="A224:A226"/>
    <mergeCell ref="A190:A198"/>
    <mergeCell ref="A200:A202"/>
    <mergeCell ref="A210:A218"/>
    <mergeCell ref="A220:A222"/>
    <mergeCell ref="A31:A40"/>
    <mergeCell ref="D37:G37"/>
    <mergeCell ref="D38:G38"/>
    <mergeCell ref="D39:G39"/>
    <mergeCell ref="D40:G40"/>
  </mergeCells>
  <dataValidations disablePrompts="1" count="1">
    <dataValidation type="list" allowBlank="1" showInputMessage="1" showErrorMessage="1" sqref="B7" xr:uid="{965FF3CD-C8A9-4C46-A1AC-E31BDCC71085}">
      <formula1>"Y,N"</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52EC8162-14FC-4574-9D0D-58AF58D1D078}">
          <x14:formula1>
            <xm:f>'Fixed Data'!$E$55:$E$58</xm:f>
          </x14:formula1>
          <xm:sqref>B158:B169 B143:B154</xm:sqref>
        </x14:dataValidation>
        <x14:dataValidation type="list" allowBlank="1" showInputMessage="1" showErrorMessage="1" xr:uid="{B0598D84-B337-401F-B7EF-DF3FDC5A8369}">
          <x14:formula1>
            <xm:f>'Fixed Data'!$C$64:$C$65</xm:f>
          </x14:formula1>
          <xm:sqref>B66:B70</xm:sqref>
        </x14:dataValidation>
        <x14:dataValidation type="list" allowBlank="1" showInputMessage="1" showErrorMessage="1" xr:uid="{68B6272B-E00A-40F8-B3EA-C2B1F1AA056F}">
          <x14:formula1>
            <xm:f>'Fixed Data'!$C$55:$C$61</xm:f>
          </x14:formula1>
          <xm:sqref>C54:C63</xm:sqref>
        </x14:dataValidation>
        <x14:dataValidation type="list" allowBlank="1" showInputMessage="1" showErrorMessage="1" xr:uid="{44981C67-D259-46AB-9ECC-8ADD27C4852B}">
          <x14:formula1>
            <xm:f>'Fixed Data'!$A$55:$A$78</xm:f>
          </x14:formula1>
          <xm:sqref>B54:B63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9D58-2AE7-4474-8DBF-75D3CBDF048C}">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498</v>
      </c>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73" t="s">
        <v>501</v>
      </c>
      <c r="C23" s="473"/>
      <c r="D23" s="473"/>
      <c r="E23" s="473"/>
      <c r="F23" s="473"/>
      <c r="G23" s="473"/>
      <c r="H23" s="473"/>
      <c r="I23" s="473"/>
      <c r="J23" s="473"/>
      <c r="K23" s="473"/>
      <c r="L23" s="473"/>
      <c r="M23" s="473"/>
      <c r="N23" s="473"/>
      <c r="O23" s="473"/>
      <c r="P23" s="473"/>
      <c r="Q23" s="473"/>
      <c r="R23" s="473"/>
      <c r="S23" s="473"/>
    </row>
    <row r="24" spans="1:19">
      <c r="A24" s="158" t="s">
        <v>483</v>
      </c>
      <c r="B24" s="473" t="s">
        <v>502</v>
      </c>
      <c r="C24" s="473"/>
      <c r="D24" s="473"/>
      <c r="E24" s="473"/>
      <c r="F24" s="473"/>
      <c r="G24" s="473"/>
      <c r="H24" s="473"/>
      <c r="I24" s="473"/>
      <c r="J24" s="473"/>
      <c r="K24" s="473"/>
      <c r="L24" s="473"/>
      <c r="M24" s="473"/>
      <c r="N24" s="473"/>
      <c r="O24" s="473"/>
      <c r="P24" s="473"/>
      <c r="Q24" s="473"/>
      <c r="R24" s="473"/>
      <c r="S24" s="473"/>
    </row>
    <row r="25" spans="1:19">
      <c r="A25" s="159" t="s">
        <v>386</v>
      </c>
      <c r="B25" s="473" t="s">
        <v>503</v>
      </c>
      <c r="C25" s="473"/>
      <c r="D25" s="473"/>
      <c r="E25" s="473"/>
      <c r="F25" s="473"/>
      <c r="G25" s="473"/>
      <c r="H25" s="473"/>
      <c r="I25" s="473"/>
      <c r="J25" s="473"/>
      <c r="K25" s="473"/>
      <c r="L25" s="473"/>
      <c r="M25" s="473"/>
      <c r="N25" s="473"/>
      <c r="O25" s="473"/>
      <c r="P25" s="473"/>
      <c r="Q25" s="473"/>
      <c r="R25" s="473"/>
      <c r="S25" s="473"/>
    </row>
    <row r="26" spans="1:19">
      <c r="A26" s="159" t="s">
        <v>462</v>
      </c>
      <c r="B26" s="473" t="s">
        <v>503</v>
      </c>
      <c r="C26" s="473"/>
      <c r="D26" s="473"/>
      <c r="E26" s="473"/>
      <c r="F26" s="473"/>
      <c r="G26" s="473"/>
      <c r="H26" s="473"/>
      <c r="I26" s="473"/>
      <c r="J26" s="473"/>
      <c r="K26" s="473"/>
      <c r="L26" s="473"/>
      <c r="M26" s="473"/>
      <c r="N26" s="473"/>
      <c r="O26" s="473"/>
      <c r="P26" s="473"/>
      <c r="Q26" s="473"/>
      <c r="R26" s="473"/>
      <c r="S26" s="473"/>
    </row>
    <row r="27" spans="1:19">
      <c r="A27" s="159" t="s">
        <v>463</v>
      </c>
      <c r="B27" s="473" t="s">
        <v>503</v>
      </c>
      <c r="C27" s="473"/>
      <c r="D27" s="473"/>
      <c r="E27" s="473"/>
      <c r="F27" s="473"/>
      <c r="G27" s="473"/>
      <c r="H27" s="473"/>
      <c r="I27" s="473"/>
      <c r="J27" s="473"/>
      <c r="K27" s="473"/>
      <c r="L27" s="473"/>
      <c r="M27" s="473"/>
      <c r="N27" s="473"/>
      <c r="O27" s="473"/>
      <c r="P27" s="473"/>
      <c r="Q27" s="473"/>
      <c r="R27" s="473"/>
      <c r="S27" s="473"/>
    </row>
    <row r="31" spans="1:19">
      <c r="A31" s="4" t="s">
        <v>504</v>
      </c>
    </row>
    <row r="32" spans="1:19">
      <c r="A32" t="s">
        <v>505</v>
      </c>
    </row>
    <row r="34" spans="1:1">
      <c r="A34" s="4" t="s">
        <v>506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pageSetUpPr autoPageBreaks="0"/>
  </sheetPr>
  <dimension ref="A1:BB358"/>
  <sheetViews>
    <sheetView zoomScale="80" zoomScaleNormal="80" workbookViewId="0">
      <selection activeCell="B5" sqref="B5"/>
    </sheetView>
  </sheetViews>
  <sheetFormatPr defaultColWidth="9" defaultRowHeight="12.75" outlineLevelRow="3"/>
  <cols>
    <col min="1" max="1" width="31.375" customWidth="1"/>
    <col min="2" max="2" width="42.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319" t="s">
        <v>560</v>
      </c>
      <c r="E4" s="53" t="s">
        <v>337</v>
      </c>
      <c r="F4" s="91">
        <v>45632</v>
      </c>
      <c r="G4" s="28"/>
      <c r="H4" s="10"/>
      <c r="I4" s="443"/>
      <c r="J4" s="444"/>
      <c r="K4" s="444"/>
      <c r="L4" s="444"/>
      <c r="M4" s="444"/>
      <c r="N4" s="445"/>
      <c r="P4" s="449"/>
      <c r="Q4" s="450"/>
      <c r="R4" s="450"/>
      <c r="S4" s="450"/>
      <c r="T4" s="450"/>
      <c r="U4" s="451"/>
    </row>
    <row r="5" spans="1:21" outlineLevel="1">
      <c r="A5" s="13" t="s">
        <v>338</v>
      </c>
      <c r="B5" s="88" t="s">
        <v>339</v>
      </c>
      <c r="E5" s="14"/>
      <c r="H5" s="10"/>
      <c r="I5" s="452" t="s">
        <v>167</v>
      </c>
      <c r="J5" s="453"/>
      <c r="K5" s="453"/>
      <c r="L5" s="453"/>
      <c r="M5" s="453"/>
      <c r="N5" s="454"/>
      <c r="P5" s="452" t="s">
        <v>561</v>
      </c>
      <c r="Q5" s="464"/>
      <c r="R5" s="464"/>
      <c r="S5" s="464"/>
      <c r="T5" s="464"/>
      <c r="U5" s="465"/>
    </row>
    <row r="6" spans="1:21" outlineLevel="1">
      <c r="A6" s="13" t="s">
        <v>341</v>
      </c>
      <c r="B6" s="88" t="s">
        <v>342</v>
      </c>
      <c r="E6" s="53" t="s">
        <v>343</v>
      </c>
      <c r="F6" s="90" t="s">
        <v>344</v>
      </c>
      <c r="H6" s="10"/>
      <c r="I6" s="455"/>
      <c r="J6" s="456"/>
      <c r="K6" s="456"/>
      <c r="L6" s="456"/>
      <c r="M6" s="456"/>
      <c r="N6" s="457"/>
      <c r="P6" s="466"/>
      <c r="Q6" s="467"/>
      <c r="R6" s="467"/>
      <c r="S6" s="467"/>
      <c r="T6" s="467"/>
      <c r="U6" s="468"/>
    </row>
    <row r="7" spans="1:21" outlineLevel="1">
      <c r="A7" s="13" t="s">
        <v>345</v>
      </c>
      <c r="B7" s="88" t="s">
        <v>172</v>
      </c>
      <c r="E7" s="14"/>
      <c r="H7" s="10"/>
      <c r="I7" s="455"/>
      <c r="J7" s="456"/>
      <c r="K7" s="456"/>
      <c r="L7" s="456"/>
      <c r="M7" s="456"/>
      <c r="N7" s="457"/>
      <c r="P7" s="466"/>
      <c r="Q7" s="467"/>
      <c r="R7" s="467"/>
      <c r="S7" s="467"/>
      <c r="T7" s="467"/>
      <c r="U7" s="468"/>
    </row>
    <row r="8" spans="1:21" ht="39" outlineLevel="1" thickBot="1">
      <c r="A8" s="34" t="s">
        <v>346</v>
      </c>
      <c r="B8" s="320" t="s">
        <v>347</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26.25" outlineLevel="1" thickBot="1">
      <c r="A10" s="32" t="s">
        <v>348</v>
      </c>
      <c r="B10" s="35">
        <f>Baseline!B10</f>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38.25" outlineLevel="1">
      <c r="A12" s="26" t="s">
        <v>349</v>
      </c>
      <c r="B12" s="26" t="s">
        <v>350</v>
      </c>
      <c r="C12" s="26" t="s">
        <v>351</v>
      </c>
      <c r="D12" s="26" t="s">
        <v>352</v>
      </c>
      <c r="E12" s="26" t="s">
        <v>353</v>
      </c>
      <c r="F12" s="26" t="s">
        <v>354</v>
      </c>
      <c r="G12" s="26" t="s">
        <v>355</v>
      </c>
      <c r="I12" s="455"/>
      <c r="J12" s="456"/>
      <c r="K12" s="456"/>
      <c r="L12" s="456"/>
      <c r="M12" s="456"/>
      <c r="N12" s="457"/>
      <c r="P12" s="466"/>
      <c r="Q12" s="467"/>
      <c r="R12" s="467"/>
      <c r="S12" s="467"/>
      <c r="T12" s="467"/>
      <c r="U12" s="468"/>
    </row>
    <row r="13" spans="1:21" outlineLevel="1">
      <c r="A13" s="58">
        <v>2035</v>
      </c>
      <c r="B13" s="21">
        <f t="shared" ref="B13:B18" si="0">INDEX($E$204:$AW$204,1,MATCH($A13,$E$53:$BB$53,0))</f>
        <v>-87.602711381592442</v>
      </c>
      <c r="C13" s="21">
        <f>B13-Baseline!B13</f>
        <v>-25.937395590399326</v>
      </c>
      <c r="D13" s="21">
        <f t="shared" ref="D13:D18" si="1">INDEX($E$205:$AW$205,1,MATCH($A13,$E$53:$BB$53,0))</f>
        <v>-84.638820640838588</v>
      </c>
      <c r="E13" s="21">
        <f>D13-Baseline!D13</f>
        <v>-27.067057642701748</v>
      </c>
      <c r="F13" s="21">
        <f t="shared" ref="F13:F18" si="2">INDEX($E$206:$AW$206,1,MATCH($A13,$E$53:$BB$53,0))</f>
        <v>-90.567002482364757</v>
      </c>
      <c r="G13" s="21">
        <f>F13-Baseline!F13</f>
        <v>-24.809177233596216</v>
      </c>
      <c r="I13" s="455"/>
      <c r="J13" s="456"/>
      <c r="K13" s="456"/>
      <c r="L13" s="456"/>
      <c r="M13" s="456"/>
      <c r="N13" s="457"/>
      <c r="P13" s="466"/>
      <c r="Q13" s="467"/>
      <c r="R13" s="467"/>
      <c r="S13" s="467"/>
      <c r="T13" s="467"/>
      <c r="U13" s="468"/>
    </row>
    <row r="14" spans="1:21" outlineLevel="1">
      <c r="A14" s="58">
        <v>2040</v>
      </c>
      <c r="B14" s="21">
        <f t="shared" si="0"/>
        <v>-114.25777091515853</v>
      </c>
      <c r="C14" s="21">
        <f>B14-Baseline!B14</f>
        <v>-17.985770222747718</v>
      </c>
      <c r="D14" s="21">
        <f t="shared" si="1"/>
        <v>-109.51021036577183</v>
      </c>
      <c r="E14" s="21">
        <f>D14-Baseline!D14</f>
        <v>-20.252040502960512</v>
      </c>
      <c r="F14" s="21">
        <f t="shared" si="2"/>
        <v>-119.01039645688616</v>
      </c>
      <c r="G14" s="21">
        <f>F14-Baseline!F14</f>
        <v>-15.717965688770619</v>
      </c>
      <c r="I14" s="455"/>
      <c r="J14" s="456"/>
      <c r="K14" s="456"/>
      <c r="L14" s="456"/>
      <c r="M14" s="456"/>
      <c r="N14" s="457"/>
      <c r="P14" s="466"/>
      <c r="Q14" s="467"/>
      <c r="R14" s="467"/>
      <c r="S14" s="467"/>
      <c r="T14" s="467"/>
      <c r="U14" s="468"/>
    </row>
    <row r="15" spans="1:21" outlineLevel="1">
      <c r="A15" s="58">
        <v>2045</v>
      </c>
      <c r="B15" s="21">
        <f t="shared" si="0"/>
        <v>-139.41641073525736</v>
      </c>
      <c r="C15" s="21">
        <f>B15-Baseline!B15</f>
        <v>-7.3511745580768491</v>
      </c>
      <c r="D15" s="21">
        <f t="shared" si="1"/>
        <v>-132.51533619919988</v>
      </c>
      <c r="E15" s="21">
        <f>D15-Baseline!D15</f>
        <v>-10.982442286492727</v>
      </c>
      <c r="F15" s="21">
        <f t="shared" si="2"/>
        <v>-146.3195847483631</v>
      </c>
      <c r="G15" s="21">
        <f>F15-Baseline!F15</f>
        <v>-3.7202533438243677</v>
      </c>
      <c r="I15" s="455"/>
      <c r="J15" s="456"/>
      <c r="K15" s="456"/>
      <c r="L15" s="456"/>
      <c r="M15" s="456"/>
      <c r="N15" s="457"/>
      <c r="P15" s="466"/>
      <c r="Q15" s="467"/>
      <c r="R15" s="467"/>
      <c r="S15" s="467"/>
      <c r="T15" s="467"/>
      <c r="U15" s="468"/>
    </row>
    <row r="16" spans="1:21" outlineLevel="1">
      <c r="A16" s="58">
        <v>2050</v>
      </c>
      <c r="B16" s="21">
        <f t="shared" si="0"/>
        <v>-164.40144777604107</v>
      </c>
      <c r="C16" s="21">
        <f>B16-Baseline!B16</f>
        <v>5.5368716004499277</v>
      </c>
      <c r="D16" s="21">
        <f t="shared" si="1"/>
        <v>-154.8996784308649</v>
      </c>
      <c r="E16" s="21">
        <f>D16-Baseline!D16</f>
        <v>0.26514874454960591</v>
      </c>
      <c r="F16" s="21">
        <f t="shared" si="2"/>
        <v>-173.89889696946707</v>
      </c>
      <c r="G16" s="21">
        <f>F16-Baseline!F16</f>
        <v>10.804200217311575</v>
      </c>
      <c r="I16" s="455"/>
      <c r="J16" s="456"/>
      <c r="K16" s="456"/>
      <c r="L16" s="456"/>
      <c r="M16" s="456"/>
      <c r="N16" s="457"/>
      <c r="P16" s="466"/>
      <c r="Q16" s="467"/>
      <c r="R16" s="467"/>
      <c r="S16" s="467"/>
      <c r="T16" s="467"/>
      <c r="U16" s="468"/>
    </row>
    <row r="17" spans="1:21" outlineLevel="1">
      <c r="A17" s="58">
        <v>2060</v>
      </c>
      <c r="B17" s="21">
        <f t="shared" si="0"/>
        <v>-445.95929695980766</v>
      </c>
      <c r="C17" s="21">
        <f>B17-Baseline!B17</f>
        <v>169.93702195851034</v>
      </c>
      <c r="D17" s="21">
        <f t="shared" si="1"/>
        <v>-380.4587598216051</v>
      </c>
      <c r="E17" s="21">
        <f>D17-Baseline!D17</f>
        <v>121.06411958658458</v>
      </c>
      <c r="F17" s="21">
        <f t="shared" si="2"/>
        <v>-510.91783430056608</v>
      </c>
      <c r="G17" s="21">
        <f>F17-Baseline!F17</f>
        <v>218.38694260965821</v>
      </c>
      <c r="I17" s="455"/>
      <c r="J17" s="456"/>
      <c r="K17" s="456"/>
      <c r="L17" s="456"/>
      <c r="M17" s="456"/>
      <c r="N17" s="457"/>
      <c r="P17" s="466"/>
      <c r="Q17" s="467"/>
      <c r="R17" s="467"/>
      <c r="S17" s="467"/>
      <c r="T17" s="467"/>
      <c r="U17" s="468"/>
    </row>
    <row r="18" spans="1:21" outlineLevel="1">
      <c r="A18" s="58">
        <v>2070</v>
      </c>
      <c r="B18" s="21">
        <f t="shared" si="0"/>
        <v>-766.09629307966111</v>
      </c>
      <c r="C18" s="21">
        <f>B18-Baseline!B18</f>
        <v>360.58819842593243</v>
      </c>
      <c r="D18" s="21">
        <f t="shared" si="1"/>
        <v>-620.36211827752504</v>
      </c>
      <c r="E18" s="21">
        <f>D18-Baseline!D18</f>
        <v>251.60071377206145</v>
      </c>
      <c r="F18" s="21">
        <f t="shared" si="2"/>
        <v>-909.89836670405407</v>
      </c>
      <c r="G18" s="21">
        <f>F18-Baseline!F18</f>
        <v>468.11414217911829</v>
      </c>
      <c r="I18" s="458"/>
      <c r="J18" s="459"/>
      <c r="K18" s="459"/>
      <c r="L18" s="459"/>
      <c r="M18" s="459"/>
      <c r="N18" s="460"/>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52" t="s">
        <v>359</v>
      </c>
      <c r="J21" s="464"/>
      <c r="K21" s="464"/>
      <c r="L21" s="464"/>
      <c r="M21" s="464"/>
      <c r="N21" s="465"/>
      <c r="P21" s="452" t="s">
        <v>168</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360</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361</v>
      </c>
      <c r="I24" s="466"/>
      <c r="J24" s="467"/>
      <c r="K24" s="467"/>
      <c r="L24" s="467"/>
      <c r="M24" s="467"/>
      <c r="N24" s="468"/>
      <c r="P24" s="455"/>
      <c r="Q24" s="456"/>
      <c r="R24" s="456"/>
      <c r="S24" s="456"/>
      <c r="T24" s="456"/>
      <c r="U24" s="457"/>
    </row>
    <row r="25" spans="1:21" ht="13.5" outlineLevel="1" thickBot="1">
      <c r="B25" s="30" t="s">
        <v>362</v>
      </c>
      <c r="C25" s="30" t="s">
        <v>362</v>
      </c>
      <c r="D25" s="30" t="s">
        <v>362</v>
      </c>
      <c r="E25" s="30" t="s">
        <v>362</v>
      </c>
      <c r="F25" s="30" t="s">
        <v>362</v>
      </c>
      <c r="G25" s="30" t="s">
        <v>362</v>
      </c>
      <c r="I25" s="466"/>
      <c r="J25" s="467"/>
      <c r="K25" s="467"/>
      <c r="L25" s="467"/>
      <c r="M25" s="467"/>
      <c r="N25" s="468"/>
      <c r="P25" s="455"/>
      <c r="Q25" s="456"/>
      <c r="R25" s="456"/>
      <c r="S25" s="456"/>
      <c r="T25" s="456"/>
      <c r="U25" s="457"/>
    </row>
    <row r="26" spans="1:21" outlineLevel="1">
      <c r="A26" s="54" t="s">
        <v>363</v>
      </c>
      <c r="B26" s="21">
        <f>E64</f>
        <v>-11.888612896741598</v>
      </c>
      <c r="C26" s="21">
        <f>F64</f>
        <v>-7.2581677398398963</v>
      </c>
      <c r="D26" s="21">
        <f>G64</f>
        <v>-10.686824878792205</v>
      </c>
      <c r="E26" s="21">
        <f>H64</f>
        <v>-11.888612896741595</v>
      </c>
      <c r="F26" s="21">
        <f>I64</f>
        <v>-9.349243771251329</v>
      </c>
      <c r="G26" s="21">
        <f>SUM(J64:BB64)</f>
        <v>0</v>
      </c>
      <c r="I26" s="466"/>
      <c r="J26" s="467"/>
      <c r="K26" s="467"/>
      <c r="L26" s="467"/>
      <c r="M26" s="467"/>
      <c r="N26" s="468"/>
      <c r="P26" s="455"/>
      <c r="Q26" s="456"/>
      <c r="R26" s="456"/>
      <c r="S26" s="456"/>
      <c r="T26" s="456"/>
      <c r="U26" s="457"/>
    </row>
    <row r="27" spans="1:21" outlineLevel="1">
      <c r="A27" s="54" t="s">
        <v>364</v>
      </c>
      <c r="B27" s="21">
        <f>E71+E77</f>
        <v>-0.13137463378940692</v>
      </c>
      <c r="C27" s="21">
        <f>F71+F77</f>
        <v>-0.12633347075204582</v>
      </c>
      <c r="D27" s="21">
        <f>G71+G77</f>
        <v>-0.12618681746712959</v>
      </c>
      <c r="E27" s="21">
        <f>H71+H77</f>
        <v>-0.11636868046083443</v>
      </c>
      <c r="F27" s="21">
        <f>I71+I77</f>
        <v>-0.10882277026369774</v>
      </c>
      <c r="G27" s="21">
        <f>SUM(J71:BB71)+SUM(J77:BB77)</f>
        <v>-132.98125145016462</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3.5" outlineLevel="1" thickBot="1">
      <c r="A29" s="154"/>
      <c r="B29" s="248"/>
      <c r="C29" s="248"/>
      <c r="D29" s="248"/>
      <c r="E29" s="248"/>
      <c r="F29" s="248"/>
      <c r="G29" s="248"/>
      <c r="I29" s="466"/>
      <c r="J29" s="467"/>
      <c r="K29" s="467"/>
      <c r="L29" s="467"/>
      <c r="M29" s="467"/>
      <c r="N29" s="468"/>
      <c r="P29" s="455"/>
      <c r="Q29" s="456"/>
      <c r="R29" s="456"/>
      <c r="S29" s="456"/>
      <c r="T29" s="456"/>
      <c r="U29" s="457"/>
    </row>
    <row r="30" spans="1:21" ht="13.5" outlineLevel="1" thickBot="1">
      <c r="A30" s="308"/>
      <c r="B30" s="309" t="s">
        <v>365</v>
      </c>
      <c r="C30" s="310" t="s">
        <v>366</v>
      </c>
      <c r="D30" s="413" t="s">
        <v>321</v>
      </c>
      <c r="E30" s="414"/>
      <c r="F30" s="414"/>
      <c r="G30" s="415"/>
      <c r="I30" s="466"/>
      <c r="J30" s="467"/>
      <c r="K30" s="467"/>
      <c r="L30" s="467"/>
      <c r="M30" s="467"/>
      <c r="N30" s="468"/>
      <c r="P30" s="455"/>
      <c r="Q30" s="456"/>
      <c r="R30" s="456"/>
      <c r="S30" s="456"/>
      <c r="T30" s="456"/>
      <c r="U30" s="457"/>
    </row>
    <row r="31" spans="1:21" outlineLevel="1">
      <c r="A31" s="433" t="s">
        <v>367</v>
      </c>
      <c r="B31" s="331" t="s">
        <v>508</v>
      </c>
      <c r="C31" s="307">
        <v>4</v>
      </c>
      <c r="D31" s="477" t="s">
        <v>509</v>
      </c>
      <c r="E31" s="478"/>
      <c r="F31" s="478"/>
      <c r="G31" s="479"/>
      <c r="I31" s="466"/>
      <c r="J31" s="467"/>
      <c r="K31" s="467"/>
      <c r="L31" s="467"/>
      <c r="M31" s="467"/>
      <c r="N31" s="468"/>
      <c r="P31" s="455"/>
      <c r="Q31" s="456"/>
      <c r="R31" s="456"/>
      <c r="S31" s="456"/>
      <c r="T31" s="456"/>
      <c r="U31" s="457"/>
    </row>
    <row r="32" spans="1:21" outlineLevel="1">
      <c r="A32" s="433"/>
      <c r="B32" s="331" t="s">
        <v>510</v>
      </c>
      <c r="C32" s="252">
        <v>18</v>
      </c>
      <c r="D32" s="455"/>
      <c r="E32" s="456"/>
      <c r="F32" s="456"/>
      <c r="G32" s="480"/>
      <c r="I32" s="466"/>
      <c r="J32" s="467"/>
      <c r="K32" s="467"/>
      <c r="L32" s="467"/>
      <c r="M32" s="467"/>
      <c r="N32" s="468"/>
      <c r="P32" s="455"/>
      <c r="Q32" s="456"/>
      <c r="R32" s="456"/>
      <c r="S32" s="456"/>
      <c r="T32" s="456"/>
      <c r="U32" s="457"/>
    </row>
    <row r="33" spans="1:21" outlineLevel="1">
      <c r="A33" s="433"/>
      <c r="B33" s="331" t="s">
        <v>511</v>
      </c>
      <c r="C33" s="252">
        <v>4</v>
      </c>
      <c r="D33" s="455"/>
      <c r="E33" s="456"/>
      <c r="F33" s="456"/>
      <c r="G33" s="480"/>
      <c r="I33" s="466"/>
      <c r="J33" s="467"/>
      <c r="K33" s="467"/>
      <c r="L33" s="467"/>
      <c r="M33" s="467"/>
      <c r="N33" s="468"/>
      <c r="P33" s="455"/>
      <c r="Q33" s="456"/>
      <c r="R33" s="456"/>
      <c r="S33" s="456"/>
      <c r="T33" s="456"/>
      <c r="U33" s="457"/>
    </row>
    <row r="34" spans="1:21" outlineLevel="1">
      <c r="A34" s="433"/>
      <c r="B34" s="331" t="s">
        <v>512</v>
      </c>
      <c r="C34" s="252">
        <v>0</v>
      </c>
      <c r="D34" s="455"/>
      <c r="E34" s="456"/>
      <c r="F34" s="456"/>
      <c r="G34" s="480"/>
      <c r="I34" s="466"/>
      <c r="J34" s="467"/>
      <c r="K34" s="467"/>
      <c r="L34" s="467"/>
      <c r="M34" s="467"/>
      <c r="N34" s="468"/>
      <c r="P34" s="455"/>
      <c r="Q34" s="456"/>
      <c r="R34" s="456"/>
      <c r="S34" s="456"/>
      <c r="T34" s="456"/>
      <c r="U34" s="457"/>
    </row>
    <row r="35" spans="1:21" outlineLevel="1">
      <c r="A35" s="433"/>
      <c r="B35" s="331" t="s">
        <v>513</v>
      </c>
      <c r="C35" s="252">
        <v>21</v>
      </c>
      <c r="D35" s="455"/>
      <c r="E35" s="456"/>
      <c r="F35" s="456"/>
      <c r="G35" s="480"/>
      <c r="I35" s="466"/>
      <c r="J35" s="467"/>
      <c r="K35" s="467"/>
      <c r="L35" s="467"/>
      <c r="M35" s="467"/>
      <c r="N35" s="468"/>
      <c r="P35" s="455"/>
      <c r="Q35" s="456"/>
      <c r="R35" s="456"/>
      <c r="S35" s="456"/>
      <c r="T35" s="456"/>
      <c r="U35" s="457"/>
    </row>
    <row r="36" spans="1:21" outlineLevel="1">
      <c r="A36" s="433"/>
      <c r="B36" s="331" t="s">
        <v>514</v>
      </c>
      <c r="C36" s="252">
        <v>0</v>
      </c>
      <c r="D36" s="458"/>
      <c r="E36" s="459"/>
      <c r="F36" s="459"/>
      <c r="G36" s="481"/>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3.5"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316" t="s">
        <v>310</v>
      </c>
      <c r="C54" s="121" t="s">
        <v>279</v>
      </c>
      <c r="D54" s="321"/>
      <c r="E54" s="242">
        <v>-4.5420916994537706</v>
      </c>
      <c r="F54" s="242">
        <v>-1.1134345605014595</v>
      </c>
      <c r="G54" s="242">
        <v>-1.1134345605014595</v>
      </c>
      <c r="H54" s="242">
        <v>-1.1134345605014595</v>
      </c>
      <c r="I54" s="242">
        <v>0</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17" t="s">
        <v>311</v>
      </c>
      <c r="C55" s="121" t="s">
        <v>279</v>
      </c>
      <c r="D55" s="148"/>
      <c r="E55" s="241">
        <v>-7.346521197287827</v>
      </c>
      <c r="F55" s="241">
        <v>-6.144733179338437</v>
      </c>
      <c r="G55" s="241">
        <v>-9.5733903182907447</v>
      </c>
      <c r="H55" s="241">
        <v>-10.775178336240135</v>
      </c>
      <c r="I55" s="241">
        <v>-9.349243771251329</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17"/>
      <c r="C56" s="121"/>
      <c r="D56" s="148"/>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17"/>
      <c r="C57" s="121"/>
      <c r="D57" s="148"/>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17"/>
      <c r="C58" s="121"/>
      <c r="D58" s="148"/>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17"/>
      <c r="C59" s="121"/>
      <c r="D59" s="148"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17"/>
      <c r="C60" s="121"/>
      <c r="D60" s="148"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-11.888612896741598</v>
      </c>
      <c r="F64" s="23">
        <f t="shared" ref="F64:BB64" si="3">SUM(F54:F63)</f>
        <v>-7.2581677398398963</v>
      </c>
      <c r="G64" s="23">
        <f t="shared" si="3"/>
        <v>-10.686824878792205</v>
      </c>
      <c r="H64" s="23">
        <f t="shared" si="3"/>
        <v>-11.888612896741595</v>
      </c>
      <c r="I64" s="23">
        <f t="shared" si="3"/>
        <v>-9.349243771251329</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-0.13137463378940692</v>
      </c>
      <c r="F75" s="275">
        <f>-F158*'Fixed Data'!$B$27/10^2</f>
        <v>-0.12633347075204582</v>
      </c>
      <c r="G75" s="275">
        <f>-G158*'Fixed Data'!$B$27/10^2</f>
        <v>-0.12618681746712959</v>
      </c>
      <c r="H75" s="275">
        <f>-H158*'Fixed Data'!$B$27/10^2</f>
        <v>-0.11636868046083443</v>
      </c>
      <c r="I75" s="275">
        <f>-I158*'Fixed Data'!$B$27/10^2</f>
        <v>-0.10882277026369774</v>
      </c>
      <c r="J75" s="275">
        <f>-J158*'Fixed Data'!$B$27/10^2</f>
        <v>-0.10567080509680578</v>
      </c>
      <c r="K75" s="275">
        <f>-K158*'Fixed Data'!$B$27/10^2</f>
        <v>-0.11163828656428654</v>
      </c>
      <c r="L75" s="275">
        <f>-L158*'Fixed Data'!$B$27/10^2</f>
        <v>-0.1179834962116772</v>
      </c>
      <c r="M75" s="275">
        <f>-M158*'Fixed Data'!$B$27/10^2</f>
        <v>-0.12474112696362223</v>
      </c>
      <c r="N75" s="275">
        <f>-N158*'Fixed Data'!$B$27/10^2</f>
        <v>-0.13193409774855228</v>
      </c>
      <c r="O75" s="275">
        <f>-O158*'Fixed Data'!$B$27/10^2</f>
        <v>-0.13957493145699831</v>
      </c>
      <c r="P75" s="275">
        <f>-P158*'Fixed Data'!$B$27/10^2</f>
        <v>-0.14767898940132038</v>
      </c>
      <c r="Q75" s="275">
        <f>-Q158*'Fixed Data'!$B$27/10^2</f>
        <v>-0.15626730263544322</v>
      </c>
      <c r="R75" s="275">
        <f>-R158*'Fixed Data'!$B$27/10^2</f>
        <v>-0.16537017350596273</v>
      </c>
      <c r="S75" s="275">
        <f>-S158*'Fixed Data'!$B$27/10^2</f>
        <v>-0.17501933648915305</v>
      </c>
      <c r="T75" s="275">
        <f>-T158*'Fixed Data'!$B$27/10^2</f>
        <v>-0.18524811919206749</v>
      </c>
      <c r="U75" s="275">
        <f>-U158*'Fixed Data'!$B$27/10^2</f>
        <v>-0.19609190166082183</v>
      </c>
      <c r="V75" s="275">
        <f>-V158*'Fixed Data'!$B$27/10^2</f>
        <v>-0.20758824344713087</v>
      </c>
      <c r="W75" s="275">
        <f>-W158*'Fixed Data'!$B$27/10^2</f>
        <v>-0.21977701856464582</v>
      </c>
      <c r="X75" s="275">
        <f>-X158*'Fixed Data'!$B$27/10^2</f>
        <v>-0.23270055882577487</v>
      </c>
      <c r="Y75" s="275">
        <f>-Y158*'Fixed Data'!$B$27/10^2</f>
        <v>-0.24640380608021986</v>
      </c>
      <c r="Z75" s="275">
        <f>-Z158*'Fixed Data'!$B$27/10^2</f>
        <v>-0.260932102612429</v>
      </c>
      <c r="AA75" s="275">
        <f>-AA158*'Fixed Data'!$B$27/10^2</f>
        <v>-0.2763380046079395</v>
      </c>
      <c r="AB75" s="275">
        <f>-AB158*'Fixed Data'!$B$27/10^2</f>
        <v>-0.2926756701820884</v>
      </c>
      <c r="AC75" s="275">
        <f>-AC158*'Fixed Data'!$B$27/10^2</f>
        <v>-2.5027234085152803</v>
      </c>
      <c r="AD75" s="275">
        <f>-AD158*'Fixed Data'!$B$27/10^2</f>
        <v>-2.6492852359968184</v>
      </c>
      <c r="AE75" s="275">
        <f>-AE158*'Fixed Data'!$B$27/10^2</f>
        <v>-2.8046676099382073</v>
      </c>
      <c r="AF75" s="275">
        <f>-AF158*'Fixed Data'!$B$27/10^2</f>
        <v>-2.9694095268080725</v>
      </c>
      <c r="AG75" s="275">
        <f>-AG158*'Fixed Data'!$B$27/10^2</f>
        <v>-3.1440832072217635</v>
      </c>
      <c r="AH75" s="275">
        <f>-AH158*'Fixed Data'!$B$27/10^2</f>
        <v>-3.3292961539090165</v>
      </c>
      <c r="AI75" s="275">
        <f>-AI158*'Fixed Data'!$B$27/10^2</f>
        <v>-3.5256933375010222</v>
      </c>
      <c r="AJ75" s="275">
        <f>-AJ158*'Fixed Data'!$B$27/10^2</f>
        <v>-3.7339595180876466</v>
      </c>
      <c r="AK75" s="275">
        <f>-AK158*'Fixed Data'!$B$27/10^2</f>
        <v>-3.9548217109903088</v>
      </c>
      <c r="AL75" s="275">
        <f>-AL158*'Fixed Data'!$B$27/10^2</f>
        <v>-4.1890518057219239</v>
      </c>
      <c r="AM75" s="275">
        <f>-AM158*'Fixed Data'!$B$27/10^2</f>
        <v>-4.4374693476638498</v>
      </c>
      <c r="AN75" s="275">
        <f>-AN158*'Fixed Data'!$B$27/10^2</f>
        <v>-4.7009444925829742</v>
      </c>
      <c r="AO75" s="275">
        <f>-AO158*'Fixed Data'!$B$27/10^2</f>
        <v>-4.9804011447424736</v>
      </c>
      <c r="AP75" s="275">
        <f>-AP158*'Fixed Data'!$B$27/10^2</f>
        <v>-5.2768202900292547</v>
      </c>
      <c r="AQ75" s="275">
        <f>-AQ158*'Fixed Data'!$B$27/10^2</f>
        <v>-5.5912435362321879</v>
      </c>
      <c r="AR75" s="275">
        <f>-AR158*'Fixed Data'!$B$27/10^2</f>
        <v>-5.8622481260945003</v>
      </c>
      <c r="AS75" s="275">
        <f>-AS158*'Fixed Data'!$B$27/10^2</f>
        <v>-6.0132239864848565</v>
      </c>
      <c r="AT75" s="275">
        <f>-AT158*'Fixed Data'!$B$27/10^2</f>
        <v>-6.1730912151891175</v>
      </c>
      <c r="AU75" s="275">
        <f>-AU158*'Fixed Data'!$B$27/10^2</f>
        <v>-6.3423862568843061</v>
      </c>
      <c r="AV75" s="275">
        <f>-AV158*'Fixed Data'!$B$27/10^2</f>
        <v>-6.488452067669602</v>
      </c>
      <c r="AW75" s="275">
        <f>-AW158*'Fixed Data'!$B$27/10^2</f>
        <v>-6.5705535180629111</v>
      </c>
      <c r="AX75" s="275">
        <f>-AX158*'Fixed Data'!$B$27/10^2</f>
        <v>-6.6571760529321491</v>
      </c>
      <c r="AY75" s="275">
        <f>-AY158*'Fixed Data'!$B$27/10^2</f>
        <v>-6.7485775741535727</v>
      </c>
      <c r="AZ75" s="275">
        <f>-AZ158*'Fixed Data'!$B$27/10^2</f>
        <v>-6.8450340899086646</v>
      </c>
      <c r="BA75" s="275">
        <f>-BA158*'Fixed Data'!$B$27/10^2</f>
        <v>-6.9468413863861986</v>
      </c>
      <c r="BB75" s="275">
        <f>-BB158*'Fixed Data'!$B$27/10^2</f>
        <v>-7.0501628792110287</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-0.13137463378940692</v>
      </c>
      <c r="F77" s="23">
        <f t="shared" si="5"/>
        <v>-0.12633347075204582</v>
      </c>
      <c r="G77" s="23">
        <f t="shared" si="5"/>
        <v>-0.12618681746712959</v>
      </c>
      <c r="H77" s="23">
        <f t="shared" si="5"/>
        <v>-0.11636868046083443</v>
      </c>
      <c r="I77" s="23">
        <f t="shared" si="5"/>
        <v>-0.10882277026369774</v>
      </c>
      <c r="J77" s="23">
        <f t="shared" si="5"/>
        <v>-0.10567080509680578</v>
      </c>
      <c r="K77" s="23">
        <f t="shared" si="5"/>
        <v>-0.11163828656428654</v>
      </c>
      <c r="L77" s="23">
        <f t="shared" si="5"/>
        <v>-0.1179834962116772</v>
      </c>
      <c r="M77" s="23">
        <f t="shared" si="5"/>
        <v>-0.12474112696362223</v>
      </c>
      <c r="N77" s="23">
        <f t="shared" si="5"/>
        <v>-0.13193409774855228</v>
      </c>
      <c r="O77" s="23">
        <f t="shared" si="5"/>
        <v>-0.13957493145699831</v>
      </c>
      <c r="P77" s="23">
        <f t="shared" si="5"/>
        <v>-0.14767898940132038</v>
      </c>
      <c r="Q77" s="23">
        <f t="shared" si="5"/>
        <v>-0.15626730263544322</v>
      </c>
      <c r="R77" s="23">
        <f t="shared" si="5"/>
        <v>-0.16537017350596273</v>
      </c>
      <c r="S77" s="23">
        <f t="shared" si="5"/>
        <v>-0.17501933648915305</v>
      </c>
      <c r="T77" s="23">
        <f t="shared" si="5"/>
        <v>-0.18524811919206749</v>
      </c>
      <c r="U77" s="23">
        <f t="shared" si="5"/>
        <v>-0.19609190166082183</v>
      </c>
      <c r="V77" s="23">
        <f t="shared" si="5"/>
        <v>-0.20758824344713087</v>
      </c>
      <c r="W77" s="23">
        <f t="shared" si="5"/>
        <v>-0.21977701856464582</v>
      </c>
      <c r="X77" s="23">
        <f t="shared" si="5"/>
        <v>-0.23270055882577487</v>
      </c>
      <c r="Y77" s="23">
        <f t="shared" si="5"/>
        <v>-0.24640380608021986</v>
      </c>
      <c r="Z77" s="23">
        <f t="shared" si="5"/>
        <v>-0.260932102612429</v>
      </c>
      <c r="AA77" s="23">
        <f t="shared" si="5"/>
        <v>-0.2763380046079395</v>
      </c>
      <c r="AB77" s="23">
        <f t="shared" si="5"/>
        <v>-0.2926756701820884</v>
      </c>
      <c r="AC77" s="23">
        <f t="shared" si="5"/>
        <v>-2.5027234085152803</v>
      </c>
      <c r="AD77" s="23">
        <f t="shared" si="5"/>
        <v>-2.6492852359968184</v>
      </c>
      <c r="AE77" s="23">
        <f t="shared" si="5"/>
        <v>-2.8046676099382073</v>
      </c>
      <c r="AF77" s="23">
        <f t="shared" si="5"/>
        <v>-2.9694095268080725</v>
      </c>
      <c r="AG77" s="23">
        <f t="shared" si="5"/>
        <v>-3.1440832072217635</v>
      </c>
      <c r="AH77" s="23">
        <f t="shared" si="5"/>
        <v>-3.3292961539090165</v>
      </c>
      <c r="AI77" s="23">
        <f t="shared" si="5"/>
        <v>-3.5256933375010222</v>
      </c>
      <c r="AJ77" s="23">
        <f t="shared" si="5"/>
        <v>-3.7339595180876466</v>
      </c>
      <c r="AK77" s="23">
        <f t="shared" ref="AK77:BB77" si="6">SUM(AK75:AK76)</f>
        <v>-3.9548217109903088</v>
      </c>
      <c r="AL77" s="23">
        <f t="shared" si="6"/>
        <v>-4.1890518057219239</v>
      </c>
      <c r="AM77" s="23">
        <f t="shared" si="6"/>
        <v>-4.4374693476638498</v>
      </c>
      <c r="AN77" s="23">
        <f t="shared" si="6"/>
        <v>-4.7009444925829742</v>
      </c>
      <c r="AO77" s="23">
        <f t="shared" si="6"/>
        <v>-4.9804011447424736</v>
      </c>
      <c r="AP77" s="23">
        <f t="shared" si="6"/>
        <v>-5.2768202900292547</v>
      </c>
      <c r="AQ77" s="23">
        <f t="shared" si="6"/>
        <v>-5.5912435362321879</v>
      </c>
      <c r="AR77" s="23">
        <f t="shared" si="6"/>
        <v>-5.8622481260945003</v>
      </c>
      <c r="AS77" s="23">
        <f t="shared" si="6"/>
        <v>-6.0132239864848565</v>
      </c>
      <c r="AT77" s="23">
        <f t="shared" si="6"/>
        <v>-6.1730912151891175</v>
      </c>
      <c r="AU77" s="23">
        <f t="shared" si="6"/>
        <v>-6.3423862568843061</v>
      </c>
      <c r="AV77" s="23">
        <f t="shared" si="6"/>
        <v>-6.488452067669602</v>
      </c>
      <c r="AW77" s="23">
        <f t="shared" si="6"/>
        <v>-6.5705535180629111</v>
      </c>
      <c r="AX77" s="23">
        <f t="shared" si="6"/>
        <v>-6.6571760529321491</v>
      </c>
      <c r="AY77" s="23">
        <f t="shared" si="6"/>
        <v>-6.7485775741535727</v>
      </c>
      <c r="AZ77" s="23">
        <f t="shared" si="6"/>
        <v>-6.8450340899086646</v>
      </c>
      <c r="BA77" s="23">
        <f t="shared" si="6"/>
        <v>-6.9468413863861986</v>
      </c>
      <c r="BB77" s="255">
        <f t="shared" si="6"/>
        <v>-7.0501628792110287</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-4.0064625462019192</v>
      </c>
      <c r="F82" s="21">
        <f t="shared" si="8"/>
        <v>-2.4460025283260451</v>
      </c>
      <c r="G82" s="21">
        <f t="shared" si="8"/>
        <v>-3.6014599841529731</v>
      </c>
      <c r="H82" s="21">
        <f t="shared" si="8"/>
        <v>-4.0064625462019174</v>
      </c>
      <c r="I82" s="21">
        <f t="shared" si="8"/>
        <v>-3.1506951509116981</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-7.8821503505396793</v>
      </c>
      <c r="F83" s="21">
        <f t="shared" si="9"/>
        <v>-4.8121652115138511</v>
      </c>
      <c r="G83" s="21">
        <f t="shared" si="9"/>
        <v>-7.0853648946392322</v>
      </c>
      <c r="H83" s="21">
        <f t="shared" si="9"/>
        <v>-7.8821503505396775</v>
      </c>
      <c r="I83" s="21">
        <f t="shared" si="9"/>
        <v>-6.1985486203396309</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-0.3338718788501599</v>
      </c>
      <c r="G84" s="21">
        <f>IF($E$82&lt;0,(IF(2050-F$80&lt;=0,0,(2/(2050-F$80+1))*(1-(SUM($E84:F84)/$E$82))*$E$82*'Fixed Data'!D$52)),0)</f>
        <v>-0.31935571020450076</v>
      </c>
      <c r="H84" s="21">
        <f>IF($E$82&lt;0,(IF(2050-G$80&lt;=0,0,(2/(2050-G$80+1))*(1-(SUM($E84:G84)/$E$82))*$E$82*'Fixed Data'!E$52)),0)</f>
        <v>-0.30483954155884169</v>
      </c>
      <c r="I84" s="21">
        <f>IF($E$82&lt;0,(IF(2050-H$80&lt;=0,0,(2/(2050-H$80+1))*(1-(SUM($E84:H84)/$E$82))*$E$82*'Fixed Data'!F$52)),0)</f>
        <v>-0.29032337291318255</v>
      </c>
      <c r="J84" s="21">
        <f>IF($E$82&lt;0,(IF(2050-I$80&lt;=0,0,(2/(2050-I$80+1))*(1-(SUM($E84:I84)/$E$82))*$E$82*'Fixed Data'!G$52)),0)</f>
        <v>-0.27580720426752342</v>
      </c>
      <c r="K84" s="21">
        <f>IF($E$82&lt;0,(IF(2050-J$80&lt;=0,0,(2/(2050-J$80+1))*(1-(SUM($E84:J84)/$E$82))*$E$82*'Fixed Data'!H$52)),0)</f>
        <v>-0.26129103562186434</v>
      </c>
      <c r="L84" s="21">
        <f>IF($E$82&lt;0,(IF(2050-K$80&lt;=0,0,(2/(2050-K$80+1))*(1-(SUM($E84:K84)/$E$82))*$E$82*'Fixed Data'!I$52)),0)</f>
        <v>-0.24677486697620515</v>
      </c>
      <c r="M84" s="21">
        <f>IF($E$82&lt;0,(IF(2050-L$80&lt;=0,0,(2/(2050-L$80+1))*(1-(SUM($E84:L84)/$E$82))*$E$82*'Fixed Data'!J$52)),0)</f>
        <v>-0.23225869833054602</v>
      </c>
      <c r="N84" s="21">
        <f>IF($E$82&lt;0,(IF(2050-M$80&lt;=0,0,(2/(2050-M$80+1))*(1-(SUM($E84:M84)/$E$82))*$E$82*'Fixed Data'!K$52)),0)</f>
        <v>-0.21774252968488689</v>
      </c>
      <c r="O84" s="21">
        <f>IF($E$82&lt;0,(IF(2050-N$80&lt;=0,0,(2/(2050-N$80+1))*(1-(SUM($E84:N84)/$E$82))*$E$82*'Fixed Data'!L$52)),0)</f>
        <v>-0.20322636103922775</v>
      </c>
      <c r="P84" s="21">
        <f>IF($E$82&lt;0,(IF(2050-O$80&lt;=0,0,(2/(2050-O$80+1))*(1-(SUM($E84:O84)/$E$82))*$E$82*'Fixed Data'!M$52)),0)</f>
        <v>-0.18871019239356862</v>
      </c>
      <c r="Q84" s="21">
        <f>IF($E$82&lt;0,(IF(2050-P$80&lt;=0,0,(2/(2050-P$80+1))*(1-(SUM($E84:P84)/$E$82))*$E$82*'Fixed Data'!N$52)),0)</f>
        <v>-0.17419402374790949</v>
      </c>
      <c r="R84" s="21">
        <f>IF($E$82&lt;0,(IF(2050-Q$80&lt;=0,0,(2/(2050-Q$80+1))*(1-(SUM($E84:Q84)/$E$82))*$E$82*'Fixed Data'!O$52)),0)</f>
        <v>-0.15967785510225044</v>
      </c>
      <c r="S84" s="21">
        <f>IF($E$82&lt;0,(IF(2050-R$80&lt;=0,0,(2/(2050-R$80+1))*(1-(SUM($E84:R84)/$E$82))*$E$82*'Fixed Data'!P$52)),0)</f>
        <v>-0.14516168645659128</v>
      </c>
      <c r="T84" s="21">
        <f>IF($E$82&lt;0,(IF(2050-S$80&lt;=0,0,(2/(2050-S$80+1))*(1-(SUM($E84:S84)/$E$82))*$E$82*'Fixed Data'!Q$52)),0)</f>
        <v>-0.13064551781093212</v>
      </c>
      <c r="U84" s="21">
        <f>IF($E$82&lt;0,(IF(2050-T$80&lt;=0,0,(2/(2050-T$80+1))*(1-(SUM($E84:T84)/$E$82))*$E$82*'Fixed Data'!R$52)),0)</f>
        <v>-0.11612934916527294</v>
      </c>
      <c r="V84" s="21">
        <f>IF($E$82&lt;0,(IF(2050-U$80&lt;=0,0,(2/(2050-U$80+1))*(1-(SUM($E84:U84)/$E$82))*$E$82*'Fixed Data'!S$52)),0)</f>
        <v>-0.10161318051961379</v>
      </c>
      <c r="W84" s="21">
        <f>IF($E$82&lt;0,(IF(2050-V$80&lt;=0,0,(2/(2050-V$80+1))*(1-(SUM($E84:V84)/$E$82))*$E$82*'Fixed Data'!T$52)),0)</f>
        <v>-8.7097011873954633E-2</v>
      </c>
      <c r="X84" s="21">
        <f>IF($E$82&lt;0,(IF(2050-W$80&lt;=0,0,(2/(2050-W$80+1))*(1-(SUM($E84:W84)/$E$82))*$E$82*'Fixed Data'!U$52)),0)</f>
        <v>-7.2580843228295513E-2</v>
      </c>
      <c r="Y84" s="21">
        <f>IF($E$82&lt;0,(IF(2050-X$80&lt;=0,0,(2/(2050-X$80+1))*(1-(SUM($E84:X84)/$E$82))*$E$82*'Fixed Data'!V$52)),0)</f>
        <v>-5.8064674582636415E-2</v>
      </c>
      <c r="Z84" s="21">
        <f>IF($E$82&lt;0,(IF(2050-Y$80&lt;=0,0,(2/(2050-Y$80+1))*(1-(SUM($E84:Y84)/$E$82))*$E$82*'Fixed Data'!W$52)),0)</f>
        <v>-4.3548505936977351E-2</v>
      </c>
      <c r="AA84" s="21">
        <f>IF($E$82&lt;0,(IF(2050-Z$80&lt;=0,0,(2/(2050-Z$80+1))*(1-(SUM($E84:Z84)/$E$82))*$E$82*'Fixed Data'!X$52)),0)</f>
        <v>-2.9032337291318086E-2</v>
      </c>
      <c r="AB84" s="21">
        <f>IF($E$82&lt;0,(IF(2050-AA$80&lt;=0,0,(2/(2050-AA$80+1))*(1-(SUM($E84:AA84)/$E$82))*$E$82*'Fixed Data'!Y$52)),0)</f>
        <v>-1.4516168645659192E-2</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-0.21269587202835175</v>
      </c>
      <c r="H85" s="21">
        <f>IF($F$82&lt;0,(IF(2050-G$80&lt;=0,0,(2/(2050-G$80+1))*(1-(SUM($E85:G85)/$F$82))*$F$82*'Fixed Data'!E$52)),0)</f>
        <v>-0.20302787784524487</v>
      </c>
      <c r="I85" s="21">
        <f>IF($F$82&lt;0,(IF(2050-H$80&lt;=0,0,(2/(2050-H$80+1))*(1-(SUM($E85:H85)/$F$82))*$F$82*'Fixed Data'!F$52)),0)</f>
        <v>-0.19335988366213794</v>
      </c>
      <c r="J85" s="21">
        <f>IF($F$82&lt;0,(IF(2050-I$80&lt;=0,0,(2/(2050-I$80+1))*(1-(SUM($E85:I85)/$F$82))*$F$82*'Fixed Data'!G$52)),0)</f>
        <v>-0.18369188947903109</v>
      </c>
      <c r="K85" s="21">
        <f>IF($F$82&lt;0,(IF(2050-J$80&lt;=0,0,(2/(2050-J$80+1))*(1-(SUM($E85:J85)/$F$82))*$F$82*'Fixed Data'!H$52)),0)</f>
        <v>-0.17402389529592413</v>
      </c>
      <c r="L85" s="21">
        <f>IF($F$82&lt;0,(IF(2050-K$80&lt;=0,0,(2/(2050-K$80+1))*(1-(SUM($E85:K85)/$F$82))*$F$82*'Fixed Data'!I$52)),0)</f>
        <v>-0.16435590111281725</v>
      </c>
      <c r="M85" s="21">
        <f>IF($F$82&lt;0,(IF(2050-L$80&lt;=0,0,(2/(2050-L$80+1))*(1-(SUM($E85:L85)/$F$82))*$F$82*'Fixed Data'!J$52)),0)</f>
        <v>-0.15468790692971035</v>
      </c>
      <c r="N85" s="21">
        <f>IF($F$82&lt;0,(IF(2050-M$80&lt;=0,0,(2/(2050-M$80+1))*(1-(SUM($E85:M85)/$F$82))*$F$82*'Fixed Data'!K$52)),0)</f>
        <v>-0.14501991274660347</v>
      </c>
      <c r="O85" s="21">
        <f>IF($F$82&lt;0,(IF(2050-N$80&lt;=0,0,(2/(2050-N$80+1))*(1-(SUM($E85:N85)/$F$82))*$F$82*'Fixed Data'!L$52)),0)</f>
        <v>-0.1353519185634966</v>
      </c>
      <c r="P85" s="21">
        <f>IF($F$82&lt;0,(IF(2050-O$80&lt;=0,0,(2/(2050-O$80+1))*(1-(SUM($E85:O85)/$F$82))*$F$82*'Fixed Data'!M$52)),0)</f>
        <v>-0.12568392438038967</v>
      </c>
      <c r="Q85" s="21">
        <f>IF($F$82&lt;0,(IF(2050-P$80&lt;=0,0,(2/(2050-P$80+1))*(1-(SUM($E85:P85)/$F$82))*$F$82*'Fixed Data'!N$52)),0)</f>
        <v>-0.11601593019728282</v>
      </c>
      <c r="R85" s="21">
        <f>IF($F$82&lt;0,(IF(2050-Q$80&lt;=0,0,(2/(2050-Q$80+1))*(1-(SUM($E85:Q85)/$F$82))*$F$82*'Fixed Data'!O$52)),0)</f>
        <v>-0.10634793601417589</v>
      </c>
      <c r="S85" s="21">
        <f>IF($F$82&lt;0,(IF(2050-R$80&lt;=0,0,(2/(2050-R$80+1))*(1-(SUM($E85:R85)/$F$82))*$F$82*'Fixed Data'!P$52)),0)</f>
        <v>-9.6679941831069011E-2</v>
      </c>
      <c r="T85" s="21">
        <f>IF($F$82&lt;0,(IF(2050-S$80&lt;=0,0,(2/(2050-S$80+1))*(1-(SUM($E85:S85)/$F$82))*$F$82*'Fixed Data'!Q$52)),0)</f>
        <v>-8.7011947647962121E-2</v>
      </c>
      <c r="U85" s="21">
        <f>IF($F$82&lt;0,(IF(2050-T$80&lt;=0,0,(2/(2050-T$80+1))*(1-(SUM($E85:T85)/$F$82))*$F$82*'Fixed Data'!R$52)),0)</f>
        <v>-7.7343953464855161E-2</v>
      </c>
      <c r="V85" s="21">
        <f>IF($F$82&lt;0,(IF(2050-U$80&lt;=0,0,(2/(2050-U$80+1))*(1-(SUM($E85:U85)/$F$82))*$F$82*'Fixed Data'!S$52)),0)</f>
        <v>-6.7675959281748299E-2</v>
      </c>
      <c r="W85" s="21">
        <f>IF($F$82&lt;0,(IF(2050-V$80&lt;=0,0,(2/(2050-V$80+1))*(1-(SUM($E85:V85)/$F$82))*$F$82*'Fixed Data'!T$52)),0)</f>
        <v>-5.8007965098641437E-2</v>
      </c>
      <c r="X85" s="21">
        <f>IF($F$82&lt;0,(IF(2050-W$80&lt;=0,0,(2/(2050-W$80+1))*(1-(SUM($E85:W85)/$F$82))*$F$82*'Fixed Data'!U$52)),0)</f>
        <v>-4.8339970915534568E-2</v>
      </c>
      <c r="Y85" s="21">
        <f>IF($F$82&lt;0,(IF(2050-X$80&lt;=0,0,(2/(2050-X$80+1))*(1-(SUM($E85:X85)/$F$82))*$F$82*'Fixed Data'!V$52)),0)</f>
        <v>-3.8671976732427588E-2</v>
      </c>
      <c r="Z85" s="21">
        <f>IF($F$82&lt;0,(IF(2050-Y$80&lt;=0,0,(2/(2050-Y$80+1))*(1-(SUM($E85:Y85)/$F$82))*$F$82*'Fixed Data'!W$52)),0)</f>
        <v>-2.9003982549320663E-2</v>
      </c>
      <c r="AA85" s="21">
        <f>IF($F$82&lt;0,(IF(2050-Z$80&lt;=0,0,(2/(2050-Z$80+1))*(1-(SUM($E85:Z85)/$F$82))*$F$82*'Fixed Data'!X$52)),0)</f>
        <v>-1.9335988366213863E-2</v>
      </c>
      <c r="AB85" s="21">
        <f>IF($F$82&lt;0,(IF(2050-AA$80&lt;=0,0,(2/(2050-AA$80+1))*(1-(SUM($E85:AA85)/$F$82))*$F$82*'Fixed Data'!Y$52)),0)</f>
        <v>-9.6679941831068414E-3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-0.32740545310481572</v>
      </c>
      <c r="I86" s="21">
        <f>IF($G$82&lt;0,(IF(2050-H$80&lt;=0,0,(2/(2050-H$80+1))*(1-(SUM($E86:H86)/$G$82))*$G$82*'Fixed Data'!F$52)),0)</f>
        <v>-0.31181471724268162</v>
      </c>
      <c r="J86" s="21">
        <f>IF($G$82&lt;0,(IF(2050-I$80&lt;=0,0,(2/(2050-I$80+1))*(1-(SUM($E86:I86)/$G$82))*$G$82*'Fixed Data'!G$52)),0)</f>
        <v>-0.29622398138054756</v>
      </c>
      <c r="K86" s="21">
        <f>IF($G$82&lt;0,(IF(2050-J$80&lt;=0,0,(2/(2050-J$80+1))*(1-(SUM($E86:J86)/$G$82))*$G$82*'Fixed Data'!H$52)),0)</f>
        <v>-0.28063324551841345</v>
      </c>
      <c r="L86" s="21">
        <f>IF($G$82&lt;0,(IF(2050-K$80&lt;=0,0,(2/(2050-K$80+1))*(1-(SUM($E86:K86)/$G$82))*$G$82*'Fixed Data'!I$52)),0)</f>
        <v>-0.2650425096562794</v>
      </c>
      <c r="M86" s="21">
        <f>IF($G$82&lt;0,(IF(2050-L$80&lt;=0,0,(2/(2050-L$80+1))*(1-(SUM($E86:L86)/$G$82))*$G$82*'Fixed Data'!J$52)),0)</f>
        <v>-0.24945177379414532</v>
      </c>
      <c r="N86" s="21">
        <f>IF($G$82&lt;0,(IF(2050-M$80&lt;=0,0,(2/(2050-M$80+1))*(1-(SUM($E86:M86)/$G$82))*$G$82*'Fixed Data'!K$52)),0)</f>
        <v>-0.23386103793201121</v>
      </c>
      <c r="O86" s="21">
        <f>IF($G$82&lt;0,(IF(2050-N$80&lt;=0,0,(2/(2050-N$80+1))*(1-(SUM($E86:N86)/$G$82))*$G$82*'Fixed Data'!L$52)),0)</f>
        <v>-0.21827030206987716</v>
      </c>
      <c r="P86" s="21">
        <f>IF($G$82&lt;0,(IF(2050-O$80&lt;=0,0,(2/(2050-O$80+1))*(1-(SUM($E86:O86)/$G$82))*$G$82*'Fixed Data'!M$52)),0)</f>
        <v>-0.20267956620774305</v>
      </c>
      <c r="Q86" s="21">
        <f>IF($G$82&lt;0,(IF(2050-P$80&lt;=0,0,(2/(2050-P$80+1))*(1-(SUM($E86:P86)/$G$82))*$G$82*'Fixed Data'!N$52)),0)</f>
        <v>-0.18708883034560894</v>
      </c>
      <c r="R86" s="21">
        <f>IF($G$82&lt;0,(IF(2050-Q$80&lt;=0,0,(2/(2050-Q$80+1))*(1-(SUM($E86:Q86)/$G$82))*$G$82*'Fixed Data'!O$52)),0)</f>
        <v>-0.17149809448347489</v>
      </c>
      <c r="S86" s="21">
        <f>IF($G$82&lt;0,(IF(2050-R$80&lt;=0,0,(2/(2050-R$80+1))*(1-(SUM($E86:R86)/$G$82))*$G$82*'Fixed Data'!P$52)),0)</f>
        <v>-0.15590735862134081</v>
      </c>
      <c r="T86" s="21">
        <f>IF($G$82&lt;0,(IF(2050-S$80&lt;=0,0,(2/(2050-S$80+1))*(1-(SUM($E86:S86)/$G$82))*$G$82*'Fixed Data'!Q$52)),0)</f>
        <v>-0.14031662275920678</v>
      </c>
      <c r="U86" s="21">
        <f>IF($G$82&lt;0,(IF(2050-T$80&lt;=0,0,(2/(2050-T$80+1))*(1-(SUM($E86:T86)/$G$82))*$G$82*'Fixed Data'!R$52)),0)</f>
        <v>-0.12472588689707269</v>
      </c>
      <c r="V86" s="21">
        <f>IF($G$82&lt;0,(IF(2050-U$80&lt;=0,0,(2/(2050-U$80+1))*(1-(SUM($E86:U86)/$G$82))*$G$82*'Fixed Data'!S$52)),0)</f>
        <v>-0.10913515103493858</v>
      </c>
      <c r="W86" s="21">
        <f>IF($G$82&lt;0,(IF(2050-V$80&lt;=0,0,(2/(2050-V$80+1))*(1-(SUM($E86:V86)/$G$82))*$G$82*'Fixed Data'!T$52)),0)</f>
        <v>-9.3544415172804402E-2</v>
      </c>
      <c r="X86" s="21">
        <f>IF($G$82&lt;0,(IF(2050-W$80&lt;=0,0,(2/(2050-W$80+1))*(1-(SUM($E86:W86)/$G$82))*$G$82*'Fixed Data'!U$52)),0)</f>
        <v>-7.7953679310670432E-2</v>
      </c>
      <c r="Y86" s="21">
        <f>IF($G$82&lt;0,(IF(2050-X$80&lt;=0,0,(2/(2050-X$80+1))*(1-(SUM($E86:X86)/$G$82))*$G$82*'Fixed Data'!V$52)),0)</f>
        <v>-6.2362943448536455E-2</v>
      </c>
      <c r="Z86" s="21">
        <f>IF($G$82&lt;0,(IF(2050-Y$80&lt;=0,0,(2/(2050-Y$80+1))*(1-(SUM($E86:Y86)/$G$82))*$G$82*'Fixed Data'!W$52)),0)</f>
        <v>-4.6772207586402263E-2</v>
      </c>
      <c r="AA86" s="21">
        <f>IF($G$82&lt;0,(IF(2050-Z$80&lt;=0,0,(2/(2050-Z$80+1))*(1-(SUM($E86:Z86)/$G$82))*$G$82*'Fixed Data'!X$52)),0)</f>
        <v>-3.1181471724268439E-2</v>
      </c>
      <c r="AB86" s="21">
        <f>IF($G$82&lt;0,(IF(2050-AA$80&lt;=0,0,(2/(2050-AA$80+1))*(1-(SUM($E86:AA86)/$G$82))*$G$82*'Fixed Data'!Y$52)),0)</f>
        <v>-1.5590735862133954E-2</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-0.38156786154303973</v>
      </c>
      <c r="J87" s="21">
        <f>IF($H$82&lt;0,(IF(2050-I$80&lt;=0,0,(2/(2050-I$80+1))*(1-(SUM($E87:I87)/$H$82))*$H$82*'Fixed Data'!G$52)),0)</f>
        <v>-0.36248946846588781</v>
      </c>
      <c r="K87" s="21">
        <f>IF($H$82&lt;0,(IF(2050-J$80&lt;=0,0,(2/(2050-J$80+1))*(1-(SUM($E87:J87)/$H$82))*$H$82*'Fixed Data'!H$52)),0)</f>
        <v>-0.34341107538873578</v>
      </c>
      <c r="L87" s="21">
        <f>IF($H$82&lt;0,(IF(2050-K$80&lt;=0,0,(2/(2050-K$80+1))*(1-(SUM($E87:K87)/$H$82))*$H$82*'Fixed Data'!I$52)),0)</f>
        <v>-0.3243326823115838</v>
      </c>
      <c r="M87" s="21">
        <f>IF($H$82&lt;0,(IF(2050-L$80&lt;=0,0,(2/(2050-L$80+1))*(1-(SUM($E87:L87)/$H$82))*$H$82*'Fixed Data'!J$52)),0)</f>
        <v>-0.30525428923443182</v>
      </c>
      <c r="N87" s="21">
        <f>IF($H$82&lt;0,(IF(2050-M$80&lt;=0,0,(2/(2050-M$80+1))*(1-(SUM($E87:M87)/$H$82))*$H$82*'Fixed Data'!K$52)),0)</f>
        <v>-0.28617589615727979</v>
      </c>
      <c r="O87" s="21">
        <f>IF($H$82&lt;0,(IF(2050-N$80&lt;=0,0,(2/(2050-N$80+1))*(1-(SUM($E87:N87)/$H$82))*$H$82*'Fixed Data'!L$52)),0)</f>
        <v>-0.26709750308012781</v>
      </c>
      <c r="P87" s="21">
        <f>IF($H$82&lt;0,(IF(2050-O$80&lt;=0,0,(2/(2050-O$80+1))*(1-(SUM($E87:O87)/$H$82))*$H$82*'Fixed Data'!M$52)),0)</f>
        <v>-0.24801911000297586</v>
      </c>
      <c r="Q87" s="21">
        <f>IF($H$82&lt;0,(IF(2050-P$80&lt;=0,0,(2/(2050-P$80+1))*(1-(SUM($E87:P87)/$H$82))*$H$82*'Fixed Data'!N$52)),0)</f>
        <v>-0.22894071692582388</v>
      </c>
      <c r="R87" s="21">
        <f>IF($H$82&lt;0,(IF(2050-Q$80&lt;=0,0,(2/(2050-Q$80+1))*(1-(SUM($E87:Q87)/$H$82))*$H$82*'Fixed Data'!O$52)),0)</f>
        <v>-0.20986232384867184</v>
      </c>
      <c r="S87" s="21">
        <f>IF($H$82&lt;0,(IF(2050-R$80&lt;=0,0,(2/(2050-R$80+1))*(1-(SUM($E87:R87)/$H$82))*$H$82*'Fixed Data'!P$52)),0)</f>
        <v>-0.19078393077151992</v>
      </c>
      <c r="T87" s="21">
        <f>IF($H$82&lt;0,(IF(2050-S$80&lt;=0,0,(2/(2050-S$80+1))*(1-(SUM($E87:S87)/$H$82))*$H$82*'Fixed Data'!Q$52)),0)</f>
        <v>-0.17170553769436792</v>
      </c>
      <c r="U87" s="21">
        <f>IF($H$82&lt;0,(IF(2050-T$80&lt;=0,0,(2/(2050-T$80+1))*(1-(SUM($E87:T87)/$H$82))*$H$82*'Fixed Data'!R$52)),0)</f>
        <v>-0.15262714461721594</v>
      </c>
      <c r="V87" s="21">
        <f>IF($H$82&lt;0,(IF(2050-U$80&lt;=0,0,(2/(2050-U$80+1))*(1-(SUM($E87:U87)/$H$82))*$H$82*'Fixed Data'!S$52)),0)</f>
        <v>-0.13354875154006399</v>
      </c>
      <c r="W87" s="21">
        <f>IF($H$82&lt;0,(IF(2050-V$80&lt;=0,0,(2/(2050-V$80+1))*(1-(SUM($E87:V87)/$H$82))*$H$82*'Fixed Data'!T$52)),0)</f>
        <v>-0.1144703584629119</v>
      </c>
      <c r="X87" s="21">
        <f>IF($H$82&lt;0,(IF(2050-W$80&lt;=0,0,(2/(2050-W$80+1))*(1-(SUM($E87:W87)/$H$82))*$H$82*'Fixed Data'!U$52)),0)</f>
        <v>-9.5391965385759891E-2</v>
      </c>
      <c r="Y87" s="21">
        <f>IF($H$82&lt;0,(IF(2050-X$80&lt;=0,0,(2/(2050-X$80+1))*(1-(SUM($E87:X87)/$H$82))*$H$82*'Fixed Data'!V$52)),0)</f>
        <v>-7.6313572308607858E-2</v>
      </c>
      <c r="Z87" s="21">
        <f>IF($H$82&lt;0,(IF(2050-Y$80&lt;=0,0,(2/(2050-Y$80+1))*(1-(SUM($E87:Y87)/$H$82))*$H$82*'Fixed Data'!W$52)),0)</f>
        <v>-5.7235179231455761E-2</v>
      </c>
      <c r="AA87" s="21">
        <f>IF($H$82&lt;0,(IF(2050-Z$80&lt;=0,0,(2/(2050-Z$80+1))*(1-(SUM($E87:Z87)/$H$82))*$H$82*'Fixed Data'!X$52)),0)</f>
        <v>-3.8156786154303839E-2</v>
      </c>
      <c r="AB87" s="21">
        <f>IF($H$82&lt;0,(IF(2050-AA$80&lt;=0,0,(2/(2050-AA$80+1))*(1-(SUM($E87:AA87)/$H$82))*$H$82*'Fixed Data'!Y$52)),0)</f>
        <v>-1.9078393077151919E-2</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-0.31506951509116982</v>
      </c>
      <c r="K88" s="21">
        <f>IF($I$82&lt;0,(IF(2050-J$80&lt;=0,0,(2/(2050-J$80+1))*(1-(SUM($E88:J88)/$I$82))*$I$82*'Fixed Data'!H$52)),0)</f>
        <v>-0.29848690903373981</v>
      </c>
      <c r="L88" s="21">
        <f>IF($I$82&lt;0,(IF(2050-K$80&lt;=0,0,(2/(2050-K$80+1))*(1-(SUM($E88:K88)/$I$82))*$I$82*'Fixed Data'!I$52)),0)</f>
        <v>-0.28190430297630981</v>
      </c>
      <c r="M88" s="21">
        <f>IF($I$82&lt;0,(IF(2050-L$80&lt;=0,0,(2/(2050-L$80+1))*(1-(SUM($E88:L88)/$I$82))*$I$82*'Fixed Data'!J$52)),0)</f>
        <v>-0.26532169691887986</v>
      </c>
      <c r="N88" s="21">
        <f>IF($I$82&lt;0,(IF(2050-M$80&lt;=0,0,(2/(2050-M$80+1))*(1-(SUM($E88:M88)/$I$82))*$I$82*'Fixed Data'!K$52)),0)</f>
        <v>-0.24873909086144982</v>
      </c>
      <c r="O88" s="21">
        <f>IF($I$82&lt;0,(IF(2050-N$80&lt;=0,0,(2/(2050-N$80+1))*(1-(SUM($E88:N88)/$I$82))*$I$82*'Fixed Data'!L$52)),0)</f>
        <v>-0.23215648480401987</v>
      </c>
      <c r="P88" s="21">
        <f>IF($I$82&lt;0,(IF(2050-O$80&lt;=0,0,(2/(2050-O$80+1))*(1-(SUM($E88:O88)/$I$82))*$I$82*'Fixed Data'!M$52)),0)</f>
        <v>-0.21557387874658987</v>
      </c>
      <c r="Q88" s="21">
        <f>IF($I$82&lt;0,(IF(2050-P$80&lt;=0,0,(2/(2050-P$80+1))*(1-(SUM($E88:P88)/$I$82))*$I$82*'Fixed Data'!N$52)),0)</f>
        <v>-0.19899127268915992</v>
      </c>
      <c r="R88" s="21">
        <f>IF($I$82&lt;0,(IF(2050-Q$80&lt;=0,0,(2/(2050-Q$80+1))*(1-(SUM($E88:Q88)/$I$82))*$I$82*'Fixed Data'!O$52)),0)</f>
        <v>-0.18240866663172986</v>
      </c>
      <c r="S88" s="21">
        <f>IF($I$82&lt;0,(IF(2050-R$80&lt;=0,0,(2/(2050-R$80+1))*(1-(SUM($E88:R88)/$I$82))*$I$82*'Fixed Data'!P$52)),0)</f>
        <v>-0.16582606057429986</v>
      </c>
      <c r="T88" s="21">
        <f>IF($I$82&lt;0,(IF(2050-S$80&lt;=0,0,(2/(2050-S$80+1))*(1-(SUM($E88:S88)/$I$82))*$I$82*'Fixed Data'!Q$52)),0)</f>
        <v>-0.14924345451686988</v>
      </c>
      <c r="U88" s="21">
        <f>IF($I$82&lt;0,(IF(2050-T$80&lt;=0,0,(2/(2050-T$80+1))*(1-(SUM($E88:T88)/$I$82))*$I$82*'Fixed Data'!R$52)),0)</f>
        <v>-0.13266084845943993</v>
      </c>
      <c r="V88" s="21">
        <f>IF($I$82&lt;0,(IF(2050-U$80&lt;=0,0,(2/(2050-U$80+1))*(1-(SUM($E88:U88)/$I$82))*$I$82*'Fixed Data'!S$52)),0)</f>
        <v>-0.11607824240200994</v>
      </c>
      <c r="W88" s="21">
        <f>IF($I$82&lt;0,(IF(2050-V$80&lt;=0,0,(2/(2050-V$80+1))*(1-(SUM($E88:V88)/$I$82))*$I$82*'Fixed Data'!T$52)),0)</f>
        <v>-9.9495636344579946E-2</v>
      </c>
      <c r="X88" s="21">
        <f>IF($I$82&lt;0,(IF(2050-W$80&lt;=0,0,(2/(2050-W$80+1))*(1-(SUM($E88:W88)/$I$82))*$I$82*'Fixed Data'!U$52)),0)</f>
        <v>-8.2913030287149969E-2</v>
      </c>
      <c r="Y88" s="21">
        <f>IF($I$82&lt;0,(IF(2050-X$80&lt;=0,0,(2/(2050-X$80+1))*(1-(SUM($E88:X88)/$I$82))*$I$82*'Fixed Data'!V$52)),0)</f>
        <v>-6.6330424229719895E-2</v>
      </c>
      <c r="Z88" s="21">
        <f>IF($I$82&lt;0,(IF(2050-Y$80&lt;=0,0,(2/(2050-Y$80+1))*(1-(SUM($E88:Y88)/$I$82))*$I$82*'Fixed Data'!W$52)),0)</f>
        <v>-4.9747818172289952E-2</v>
      </c>
      <c r="AA88" s="21">
        <f>IF($I$82&lt;0,(IF(2050-Z$80&lt;=0,0,(2/(2050-Z$80+1))*(1-(SUM($E88:Z88)/$I$82))*$I$82*'Fixed Data'!X$52)),0)</f>
        <v>-3.316521211485985E-2</v>
      </c>
      <c r="AB88" s="21">
        <f>IF($I$82&lt;0,(IF(2050-AA$80&lt;=0,0,(2/(2050-AA$80+1))*(1-(SUM($E88:AA88)/$I$82))*$I$82*'Fixed Data'!Y$52)),0)</f>
        <v>-1.658260605743004E-2</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-0.3338718788501599</v>
      </c>
      <c r="G128" s="21">
        <f t="shared" si="10"/>
        <v>-0.53205158223285254</v>
      </c>
      <c r="H128" s="21">
        <f t="shared" si="10"/>
        <v>-0.83527287250890225</v>
      </c>
      <c r="I128" s="21">
        <f t="shared" si="10"/>
        <v>-1.1770658353610419</v>
      </c>
      <c r="J128" s="21">
        <f t="shared" si="10"/>
        <v>-1.4332820586841597</v>
      </c>
      <c r="K128" s="21">
        <f t="shared" si="10"/>
        <v>-1.3578461608586776</v>
      </c>
      <c r="L128" s="21">
        <f t="shared" si="10"/>
        <v>-1.2824102630331953</v>
      </c>
      <c r="M128" s="21">
        <f t="shared" si="10"/>
        <v>-1.2069743652077134</v>
      </c>
      <c r="N128" s="21">
        <f t="shared" si="10"/>
        <v>-1.1315384673822311</v>
      </c>
      <c r="O128" s="21">
        <f t="shared" si="10"/>
        <v>-1.0561025695567492</v>
      </c>
      <c r="P128" s="21">
        <f t="shared" si="10"/>
        <v>-0.98066667173126698</v>
      </c>
      <c r="Q128" s="21">
        <f t="shared" si="10"/>
        <v>-0.9052307739057851</v>
      </c>
      <c r="R128" s="21">
        <f t="shared" si="10"/>
        <v>-0.82979487608030289</v>
      </c>
      <c r="S128" s="21">
        <f t="shared" si="10"/>
        <v>-0.75435897825482079</v>
      </c>
      <c r="T128" s="21">
        <f t="shared" si="10"/>
        <v>-0.67892308042933891</v>
      </c>
      <c r="U128" s="21">
        <f t="shared" si="10"/>
        <v>-0.60348718260385659</v>
      </c>
      <c r="V128" s="21">
        <f t="shared" si="10"/>
        <v>-0.5280512847783746</v>
      </c>
      <c r="W128" s="21">
        <f t="shared" si="10"/>
        <v>-0.45261538695289227</v>
      </c>
      <c r="X128" s="21">
        <f t="shared" si="10"/>
        <v>-0.37717948912741034</v>
      </c>
      <c r="Y128" s="21">
        <f t="shared" si="10"/>
        <v>-0.30174359130192824</v>
      </c>
      <c r="Z128" s="21">
        <f t="shared" si="10"/>
        <v>-0.226307693476446</v>
      </c>
      <c r="AA128" s="21">
        <f t="shared" si="10"/>
        <v>-0.15087179565096406</v>
      </c>
      <c r="AB128" s="21">
        <f t="shared" si="10"/>
        <v>-7.5435897825481935E-2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-4.0064625462019192</v>
      </c>
      <c r="G129" s="21">
        <f t="shared" ref="G129:AW129" si="11">F131</f>
        <v>-6.1185931956778044</v>
      </c>
      <c r="H129" s="21">
        <f t="shared" si="11"/>
        <v>-9.1880015975979248</v>
      </c>
      <c r="I129" s="21">
        <f t="shared" si="11"/>
        <v>-12.359191271290939</v>
      </c>
      <c r="J129" s="21">
        <f t="shared" si="11"/>
        <v>-14.332820586841596</v>
      </c>
      <c r="K129" s="21">
        <f t="shared" si="11"/>
        <v>-12.899538528157436</v>
      </c>
      <c r="L129" s="21">
        <f t="shared" si="11"/>
        <v>-11.541692367298758</v>
      </c>
      <c r="M129" s="21">
        <f t="shared" si="11"/>
        <v>-10.259282104265562</v>
      </c>
      <c r="N129" s="21">
        <f t="shared" si="11"/>
        <v>-9.0523077390578486</v>
      </c>
      <c r="O129" s="21">
        <f t="shared" si="11"/>
        <v>-7.9207692716756171</v>
      </c>
      <c r="P129" s="21">
        <f t="shared" si="11"/>
        <v>-6.8646667021188676</v>
      </c>
      <c r="Q129" s="21">
        <f t="shared" si="11"/>
        <v>-5.8840000303876003</v>
      </c>
      <c r="R129" s="21">
        <f t="shared" si="11"/>
        <v>-4.9787692564818151</v>
      </c>
      <c r="S129" s="21">
        <f t="shared" si="11"/>
        <v>-4.148974380401512</v>
      </c>
      <c r="T129" s="21">
        <f t="shared" si="11"/>
        <v>-3.394615402146691</v>
      </c>
      <c r="U129" s="21">
        <f t="shared" si="11"/>
        <v>-2.7156923217173521</v>
      </c>
      <c r="V129" s="21">
        <f t="shared" si="11"/>
        <v>-2.1122051391134953</v>
      </c>
      <c r="W129" s="21">
        <f t="shared" si="11"/>
        <v>-1.5841538543351206</v>
      </c>
      <c r="X129" s="21">
        <f t="shared" si="11"/>
        <v>-1.1315384673822284</v>
      </c>
      <c r="Y129" s="21">
        <f t="shared" si="11"/>
        <v>-0.75435897825481812</v>
      </c>
      <c r="Z129" s="21">
        <f t="shared" si="11"/>
        <v>-0.45261538695288989</v>
      </c>
      <c r="AA129" s="21">
        <f t="shared" si="11"/>
        <v>-0.22630769347644389</v>
      </c>
      <c r="AB129" s="21">
        <f t="shared" si="11"/>
        <v>-7.5435897825479825E-2</v>
      </c>
      <c r="AC129" s="21">
        <f t="shared" si="11"/>
        <v>2.1094237467877974E-15</v>
      </c>
      <c r="AD129" s="21">
        <f t="shared" si="11"/>
        <v>2.1094237467877974E-15</v>
      </c>
      <c r="AE129" s="21">
        <f t="shared" si="11"/>
        <v>2.1094237467877974E-15</v>
      </c>
      <c r="AF129" s="21">
        <f t="shared" si="11"/>
        <v>2.1094237467877974E-15</v>
      </c>
      <c r="AG129" s="21">
        <f t="shared" si="11"/>
        <v>2.1094237467877974E-15</v>
      </c>
      <c r="AH129" s="21">
        <f t="shared" si="11"/>
        <v>2.1094237467877974E-15</v>
      </c>
      <c r="AI129" s="21">
        <f t="shared" si="11"/>
        <v>2.1094237467877974E-15</v>
      </c>
      <c r="AJ129" s="21">
        <f t="shared" si="11"/>
        <v>2.1094237467877974E-15</v>
      </c>
      <c r="AK129" s="21">
        <f t="shared" si="11"/>
        <v>2.1094237467877974E-15</v>
      </c>
      <c r="AL129" s="21">
        <f t="shared" si="11"/>
        <v>2.1094237467877974E-15</v>
      </c>
      <c r="AM129" s="21">
        <f t="shared" si="11"/>
        <v>2.1094237467877974E-15</v>
      </c>
      <c r="AN129" s="21">
        <f t="shared" si="11"/>
        <v>2.1094237467877974E-15</v>
      </c>
      <c r="AO129" s="21">
        <f t="shared" si="11"/>
        <v>2.1094237467877974E-15</v>
      </c>
      <c r="AP129" s="21">
        <f t="shared" si="11"/>
        <v>2.1094237467877974E-15</v>
      </c>
      <c r="AQ129" s="21">
        <f t="shared" si="11"/>
        <v>2.1094237467877974E-15</v>
      </c>
      <c r="AR129" s="21">
        <f t="shared" si="11"/>
        <v>2.1094237467877974E-15</v>
      </c>
      <c r="AS129" s="21">
        <f t="shared" si="11"/>
        <v>2.1094237467877974E-15</v>
      </c>
      <c r="AT129" s="21">
        <f t="shared" si="11"/>
        <v>2.1094237467877974E-15</v>
      </c>
      <c r="AU129" s="21">
        <f t="shared" si="11"/>
        <v>2.1094237467877974E-15</v>
      </c>
      <c r="AV129" s="21">
        <f t="shared" si="11"/>
        <v>2.1094237467877974E-15</v>
      </c>
      <c r="AW129" s="21">
        <f t="shared" si="11"/>
        <v>2.1094237467877974E-15</v>
      </c>
      <c r="AX129" s="21">
        <f>AW131</f>
        <v>2.1094237467877974E-15</v>
      </c>
      <c r="AY129" s="21">
        <f>AX131</f>
        <v>2.1094237467877974E-15</v>
      </c>
      <c r="AZ129" s="21">
        <f>AY131</f>
        <v>2.1094237467877974E-15</v>
      </c>
      <c r="BA129" s="21">
        <f>AZ131</f>
        <v>2.1094237467877974E-15</v>
      </c>
      <c r="BB129" s="21">
        <f>BA131</f>
        <v>2.1094237467877974E-15</v>
      </c>
    </row>
    <row r="130" spans="1:54" ht="15" customHeight="1" outlineLevel="2">
      <c r="A130" s="8"/>
      <c r="B130" t="s">
        <v>448</v>
      </c>
      <c r="C130" t="s">
        <v>449</v>
      </c>
      <c r="D130" t="s">
        <v>380</v>
      </c>
      <c r="E130" s="21">
        <f>E131*(1/(1+'Fixed Data'!$B$10))</f>
        <v>-3.8553334740203229</v>
      </c>
      <c r="F130" s="21">
        <f>F131*(1/(1+'Fixed Data'!$B$10))</f>
        <v>-5.8877917587353785</v>
      </c>
      <c r="G130" s="21">
        <f>G131*(1/(1+'Fixed Data'!$B$10))</f>
        <v>-8.8414180115453487</v>
      </c>
      <c r="H130" s="21">
        <f>H131*(1/(1+'Fixed Data'!$B$10))</f>
        <v>-11.892986211788818</v>
      </c>
      <c r="I130" s="21">
        <f>I131*(1/(1+'Fixed Data'!$B$10))</f>
        <v>-13.792167616283292</v>
      </c>
      <c r="J130" s="21">
        <f>J131*(1/(1+'Fixed Data'!$B$10))</f>
        <v>-12.412950854654962</v>
      </c>
      <c r="K130" s="21">
        <f>K131*(1/(1+'Fixed Data'!$B$10))</f>
        <v>-11.106324448901809</v>
      </c>
      <c r="L130" s="21">
        <f>L131*(1/(1+'Fixed Data'!$B$10))</f>
        <v>-9.8722883990238302</v>
      </c>
      <c r="M130" s="21">
        <f>M131*(1/(1+'Fixed Data'!$B$10))</f>
        <v>-8.710842705021026</v>
      </c>
      <c r="N130" s="21">
        <f>N131*(1/(1+'Fixed Data'!$B$10))</f>
        <v>-7.6219873668933973</v>
      </c>
      <c r="O130" s="21">
        <f>O131*(1/(1+'Fixed Data'!$B$10))</f>
        <v>-6.6057223846409432</v>
      </c>
      <c r="P130" s="21">
        <f>P131*(1/(1+'Fixed Data'!$B$10))</f>
        <v>-5.6620477582636655</v>
      </c>
      <c r="Q130" s="21">
        <f>Q131*(1/(1+'Fixed Data'!$B$10))</f>
        <v>-4.7909634877615623</v>
      </c>
      <c r="R130" s="21">
        <f>R131*(1/(1+'Fixed Data'!$B$10))</f>
        <v>-3.9924695731346347</v>
      </c>
      <c r="S130" s="21">
        <f>S131*(1/(1+'Fixed Data'!$B$10))</f>
        <v>-3.2665660143828825</v>
      </c>
      <c r="T130" s="21">
        <f>T131*(1/(1+'Fixed Data'!$B$10))</f>
        <v>-2.6132528115063054</v>
      </c>
      <c r="U130" s="21">
        <f>U131*(1/(1+'Fixed Data'!$B$10))</f>
        <v>-2.0325299645049033</v>
      </c>
      <c r="V130" s="21">
        <f>V131*(1/(1+'Fixed Data'!$B$10))</f>
        <v>-1.5243974733786767</v>
      </c>
      <c r="W130" s="21">
        <f>W131*(1/(1+'Fixed Data'!$B$10))</f>
        <v>-1.0888553381276256</v>
      </c>
      <c r="X130" s="21">
        <f>X131*(1/(1+'Fixed Data'!$B$10))</f>
        <v>-0.72590355875174961</v>
      </c>
      <c r="Y130" s="21">
        <f>Y131*(1/(1+'Fixed Data'!$B$10))</f>
        <v>-0.43554213525104885</v>
      </c>
      <c r="Z130" s="21">
        <f>Z131*(1/(1+'Fixed Data'!$B$10))</f>
        <v>-0.2177710676255234</v>
      </c>
      <c r="AA130" s="21">
        <f>AA131*(1/(1+'Fixed Data'!$B$10))</f>
        <v>-7.2590355875173054E-2</v>
      </c>
      <c r="AB130" s="21">
        <f>AB131*(1/(1+'Fixed Data'!$B$10))</f>
        <v>2.0298534899805599E-15</v>
      </c>
      <c r="AC130" s="21">
        <f>AC131*(1/(1+'Fixed Data'!$B$10))</f>
        <v>2.0298534899805599E-15</v>
      </c>
      <c r="AD130" s="21">
        <f>AD131*(1/(1+'Fixed Data'!$B$10))</f>
        <v>2.0298534899805599E-15</v>
      </c>
      <c r="AE130" s="21">
        <f>AE131*(1/(1+'Fixed Data'!$B$10))</f>
        <v>2.0298534899805599E-15</v>
      </c>
      <c r="AF130" s="21">
        <f>AF131*(1/(1+'Fixed Data'!$B$10))</f>
        <v>2.0298534899805599E-15</v>
      </c>
      <c r="AG130" s="21">
        <f>AG131*(1/(1+'Fixed Data'!$B$10))</f>
        <v>2.0298534899805599E-15</v>
      </c>
      <c r="AH130" s="21">
        <f>AH131*(1/(1+'Fixed Data'!$B$10))</f>
        <v>2.0298534899805599E-15</v>
      </c>
      <c r="AI130" s="21">
        <f>AI131*(1/(1+'Fixed Data'!$B$10))</f>
        <v>2.0298534899805599E-15</v>
      </c>
      <c r="AJ130" s="21">
        <f>AJ131*(1/(1+'Fixed Data'!$B$10))</f>
        <v>2.0298534899805599E-15</v>
      </c>
      <c r="AK130" s="21">
        <f>AK131*(1/(1+'Fixed Data'!$B$10))</f>
        <v>2.0298534899805599E-15</v>
      </c>
      <c r="AL130" s="21">
        <f>AL131*(1/(1+'Fixed Data'!$B$10))</f>
        <v>2.0298534899805599E-15</v>
      </c>
      <c r="AM130" s="21">
        <f>AM131*(1/(1+'Fixed Data'!$B$10))</f>
        <v>2.0298534899805599E-15</v>
      </c>
      <c r="AN130" s="21">
        <f>AN131*(1/(1+'Fixed Data'!$B$10))</f>
        <v>2.0298534899805599E-15</v>
      </c>
      <c r="AO130" s="21">
        <f>AO131*(1/(1+'Fixed Data'!$B$10))</f>
        <v>2.0298534899805599E-15</v>
      </c>
      <c r="AP130" s="21">
        <f>AP131*(1/(1+'Fixed Data'!$B$10))</f>
        <v>2.0298534899805599E-15</v>
      </c>
      <c r="AQ130" s="21">
        <f>AQ131*(1/(1+'Fixed Data'!$B$10))</f>
        <v>2.0298534899805599E-15</v>
      </c>
      <c r="AR130" s="21">
        <f>AR131*(1/(1+'Fixed Data'!$B$10))</f>
        <v>2.0298534899805599E-15</v>
      </c>
      <c r="AS130" s="21">
        <f>AS131*(1/(1+'Fixed Data'!$B$10))</f>
        <v>2.0298534899805599E-15</v>
      </c>
      <c r="AT130" s="21">
        <f>AT131*(1/(1+'Fixed Data'!$B$10))</f>
        <v>2.0298534899805599E-15</v>
      </c>
      <c r="AU130" s="21">
        <f>AU131*(1/(1+'Fixed Data'!$B$10))</f>
        <v>2.0298534899805599E-15</v>
      </c>
      <c r="AV130" s="21">
        <f>AV131*(1/(1+'Fixed Data'!$B$10))</f>
        <v>2.0298534899805599E-15</v>
      </c>
      <c r="AW130" s="21">
        <f>AW131*(1/(1+'Fixed Data'!$B$10))</f>
        <v>2.0298534899805599E-15</v>
      </c>
      <c r="AX130" s="21">
        <f>AX131*(1/(1+'Fixed Data'!$B$10))</f>
        <v>2.0298534899805599E-15</v>
      </c>
      <c r="AY130" s="21">
        <f>AY131*(1/(1+'Fixed Data'!$B$10))</f>
        <v>2.0298534899805599E-15</v>
      </c>
      <c r="AZ130" s="21">
        <f>AZ131*(1/(1+'Fixed Data'!$B$10))</f>
        <v>2.0298534899805599E-15</v>
      </c>
      <c r="BA130" s="21">
        <f>BA131*(1/(1+'Fixed Data'!$B$10))</f>
        <v>2.0298534899805599E-15</v>
      </c>
      <c r="BB130" s="21">
        <f>BB131*(1/(1+'Fixed Data'!$B$10))</f>
        <v>2.0298534899805599E-15</v>
      </c>
    </row>
    <row r="131" spans="1:54" ht="13.9" customHeight="1" outlineLevel="2">
      <c r="A131" s="8"/>
      <c r="B131" t="s">
        <v>450</v>
      </c>
      <c r="C131" t="s">
        <v>451</v>
      </c>
      <c r="D131" t="s">
        <v>380</v>
      </c>
      <c r="E131" s="21">
        <f t="shared" ref="E131:BB131" si="12">E82-E128+E129</f>
        <v>-4.0064625462019192</v>
      </c>
      <c r="F131" s="21">
        <f t="shared" si="12"/>
        <v>-6.1185931956778044</v>
      </c>
      <c r="G131" s="21">
        <f t="shared" si="12"/>
        <v>-9.1880015975979248</v>
      </c>
      <c r="H131" s="21">
        <f t="shared" si="12"/>
        <v>-12.359191271290939</v>
      </c>
      <c r="I131" s="21">
        <f t="shared" si="12"/>
        <v>-14.332820586841596</v>
      </c>
      <c r="J131" s="21">
        <f t="shared" si="12"/>
        <v>-12.899538528157436</v>
      </c>
      <c r="K131" s="21">
        <f t="shared" si="12"/>
        <v>-11.541692367298758</v>
      </c>
      <c r="L131" s="21">
        <f t="shared" si="12"/>
        <v>-10.259282104265562</v>
      </c>
      <c r="M131" s="21">
        <f t="shared" si="12"/>
        <v>-9.0523077390578486</v>
      </c>
      <c r="N131" s="21">
        <f t="shared" si="12"/>
        <v>-7.9207692716756171</v>
      </c>
      <c r="O131" s="21">
        <f t="shared" si="12"/>
        <v>-6.8646667021188676</v>
      </c>
      <c r="P131" s="21">
        <f t="shared" si="12"/>
        <v>-5.8840000303876003</v>
      </c>
      <c r="Q131" s="21">
        <f t="shared" si="12"/>
        <v>-4.9787692564818151</v>
      </c>
      <c r="R131" s="21">
        <f t="shared" si="12"/>
        <v>-4.148974380401512</v>
      </c>
      <c r="S131" s="21">
        <f t="shared" si="12"/>
        <v>-3.394615402146691</v>
      </c>
      <c r="T131" s="21">
        <f t="shared" si="12"/>
        <v>-2.7156923217173521</v>
      </c>
      <c r="U131" s="21">
        <f t="shared" si="12"/>
        <v>-2.1122051391134953</v>
      </c>
      <c r="V131" s="21">
        <f t="shared" si="12"/>
        <v>-1.5841538543351206</v>
      </c>
      <c r="W131" s="21">
        <f t="shared" si="12"/>
        <v>-1.1315384673822284</v>
      </c>
      <c r="X131" s="21">
        <f t="shared" si="12"/>
        <v>-0.75435897825481812</v>
      </c>
      <c r="Y131" s="21">
        <f t="shared" si="12"/>
        <v>-0.45261538695288989</v>
      </c>
      <c r="Z131" s="21">
        <f t="shared" si="12"/>
        <v>-0.22630769347644389</v>
      </c>
      <c r="AA131" s="21">
        <f t="shared" si="12"/>
        <v>-7.5435897825479825E-2</v>
      </c>
      <c r="AB131" s="21">
        <f t="shared" si="12"/>
        <v>2.1094237467877974E-15</v>
      </c>
      <c r="AC131" s="21">
        <f t="shared" si="12"/>
        <v>2.1094237467877974E-15</v>
      </c>
      <c r="AD131" s="21">
        <f t="shared" si="12"/>
        <v>2.1094237467877974E-15</v>
      </c>
      <c r="AE131" s="21">
        <f t="shared" si="12"/>
        <v>2.1094237467877974E-15</v>
      </c>
      <c r="AF131" s="21">
        <f t="shared" si="12"/>
        <v>2.1094237467877974E-15</v>
      </c>
      <c r="AG131" s="21">
        <f t="shared" si="12"/>
        <v>2.1094237467877974E-15</v>
      </c>
      <c r="AH131" s="21">
        <f t="shared" si="12"/>
        <v>2.1094237467877974E-15</v>
      </c>
      <c r="AI131" s="21">
        <f t="shared" si="12"/>
        <v>2.1094237467877974E-15</v>
      </c>
      <c r="AJ131" s="21">
        <f t="shared" si="12"/>
        <v>2.1094237467877974E-15</v>
      </c>
      <c r="AK131" s="21">
        <f t="shared" si="12"/>
        <v>2.1094237467877974E-15</v>
      </c>
      <c r="AL131" s="21">
        <f t="shared" si="12"/>
        <v>2.1094237467877974E-15</v>
      </c>
      <c r="AM131" s="21">
        <f t="shared" si="12"/>
        <v>2.1094237467877974E-15</v>
      </c>
      <c r="AN131" s="21">
        <f t="shared" si="12"/>
        <v>2.1094237467877974E-15</v>
      </c>
      <c r="AO131" s="21">
        <f t="shared" si="12"/>
        <v>2.1094237467877974E-15</v>
      </c>
      <c r="AP131" s="21">
        <f t="shared" si="12"/>
        <v>2.1094237467877974E-15</v>
      </c>
      <c r="AQ131" s="21">
        <f t="shared" si="12"/>
        <v>2.1094237467877974E-15</v>
      </c>
      <c r="AR131" s="21">
        <f t="shared" si="12"/>
        <v>2.1094237467877974E-15</v>
      </c>
      <c r="AS131" s="21">
        <f t="shared" si="12"/>
        <v>2.1094237467877974E-15</v>
      </c>
      <c r="AT131" s="21">
        <f t="shared" si="12"/>
        <v>2.1094237467877974E-15</v>
      </c>
      <c r="AU131" s="21">
        <f t="shared" si="12"/>
        <v>2.1094237467877974E-15</v>
      </c>
      <c r="AV131" s="21">
        <f t="shared" si="12"/>
        <v>2.1094237467877974E-15</v>
      </c>
      <c r="AW131" s="21">
        <f t="shared" si="12"/>
        <v>2.1094237467877974E-15</v>
      </c>
      <c r="AX131" s="21">
        <f t="shared" si="12"/>
        <v>2.1094237467877974E-15</v>
      </c>
      <c r="AY131" s="21">
        <f t="shared" si="12"/>
        <v>2.1094237467877974E-15</v>
      </c>
      <c r="AZ131" s="21">
        <f t="shared" si="12"/>
        <v>2.1094237467877974E-15</v>
      </c>
      <c r="BA131" s="21">
        <f t="shared" si="12"/>
        <v>2.1094237467877974E-15</v>
      </c>
      <c r="BB131" s="21">
        <f t="shared" si="12"/>
        <v>2.1094237467877974E-15</v>
      </c>
    </row>
    <row r="132" spans="1:54" ht="15" outlineLevel="2">
      <c r="A132" s="8"/>
      <c r="B132" t="s">
        <v>452</v>
      </c>
      <c r="C132" t="s">
        <v>453</v>
      </c>
      <c r="D132" t="s">
        <v>380</v>
      </c>
      <c r="E132" s="21">
        <f>AVERAGE(E129:E130)*'Fixed Data'!$B$10</f>
        <v>-7.5564536090798329E-2</v>
      </c>
      <c r="F132" s="21">
        <f>AVERAGE(F129:F130)*'Fixed Data'!$B$10</f>
        <v>-0.19392738437677104</v>
      </c>
      <c r="G132" s="21">
        <f>AVERAGE(G129:G130)*'Fixed Data'!$B$10</f>
        <v>-0.2932162196615738</v>
      </c>
      <c r="H132" s="21">
        <f>AVERAGE(H129:H130)*'Fixed Data'!$B$10</f>
        <v>-0.41318736106398013</v>
      </c>
      <c r="I132" s="21">
        <f>AVERAGE(I129:I130)*'Fixed Data'!$B$10</f>
        <v>-0.51256663419645498</v>
      </c>
      <c r="J132" s="21">
        <f>AVERAGE(J129:J130)*'Fixed Data'!$B$10</f>
        <v>-0.52421712025333256</v>
      </c>
      <c r="K132" s="21">
        <f>AVERAGE(K129:K130)*'Fixed Data'!$B$10</f>
        <v>-0.47051491435036119</v>
      </c>
      <c r="L132" s="21">
        <f>AVERAGE(L129:L130)*'Fixed Data'!$B$10</f>
        <v>-0.41971402301992272</v>
      </c>
      <c r="M132" s="21">
        <f>AVERAGE(M129:M130)*'Fixed Data'!$B$10</f>
        <v>-0.3718144462620171</v>
      </c>
      <c r="N132" s="21">
        <f>AVERAGE(N129:N130)*'Fixed Data'!$B$10</f>
        <v>-0.32681618407664437</v>
      </c>
      <c r="O132" s="21">
        <f>AVERAGE(O129:O130)*'Fixed Data'!$B$10</f>
        <v>-0.28471923646380459</v>
      </c>
      <c r="P132" s="21">
        <f>AVERAGE(P129:P130)*'Fixed Data'!$B$10</f>
        <v>-0.24552360342349763</v>
      </c>
      <c r="Q132" s="21">
        <f>AVERAGE(Q129:Q130)*'Fixed Data'!$B$10</f>
        <v>-0.20922928495572357</v>
      </c>
      <c r="R132" s="21">
        <f>AVERAGE(R129:R130)*'Fixed Data'!$B$10</f>
        <v>-0.17583628106048241</v>
      </c>
      <c r="S132" s="21">
        <f>AVERAGE(S129:S130)*'Fixed Data'!$B$10</f>
        <v>-0.14534459173777411</v>
      </c>
      <c r="T132" s="21">
        <f>AVERAGE(T129:T130)*'Fixed Data'!$B$10</f>
        <v>-0.11775421698759872</v>
      </c>
      <c r="U132" s="21">
        <f>AVERAGE(U129:U130)*'Fixed Data'!$B$10</f>
        <v>-9.3065156809956195E-2</v>
      </c>
      <c r="V132" s="21">
        <f>AVERAGE(V129:V130)*'Fixed Data'!$B$10</f>
        <v>-7.1277411204846569E-2</v>
      </c>
      <c r="W132" s="21">
        <f>AVERAGE(W129:W130)*'Fixed Data'!$B$10</f>
        <v>-5.239098017226982E-2</v>
      </c>
      <c r="X132" s="21">
        <f>AVERAGE(X129:X130)*'Fixed Data'!$B$10</f>
        <v>-3.6405863712225969E-2</v>
      </c>
      <c r="Y132" s="21">
        <f>AVERAGE(Y129:Y130)*'Fixed Data'!$B$10</f>
        <v>-2.3322061824714992E-2</v>
      </c>
      <c r="Z132" s="21">
        <f>AVERAGE(Z129:Z130)*'Fixed Data'!$B$10</f>
        <v>-1.31395745097369E-2</v>
      </c>
      <c r="AA132" s="21">
        <f>AVERAGE(AA129:AA130)*'Fixed Data'!$B$10</f>
        <v>-5.858401767291692E-3</v>
      </c>
      <c r="AB132" s="21">
        <f>AVERAGE(AB129:AB130)*'Fixed Data'!$B$10</f>
        <v>-1.4785435973793649E-3</v>
      </c>
      <c r="AC132" s="21">
        <f>AVERAGE(AC129:AC130)*'Fixed Data'!$B$10</f>
        <v>8.1129833840659807E-17</v>
      </c>
      <c r="AD132" s="21">
        <f>AVERAGE(AD129:AD130)*'Fixed Data'!$B$10</f>
        <v>8.1129833840659807E-17</v>
      </c>
      <c r="AE132" s="21">
        <f>AVERAGE(AE129:AE130)*'Fixed Data'!$B$10</f>
        <v>8.1129833840659807E-17</v>
      </c>
      <c r="AF132" s="21">
        <f>AVERAGE(AF129:AF130)*'Fixed Data'!$B$10</f>
        <v>8.1129833840659807E-17</v>
      </c>
      <c r="AG132" s="21">
        <f>AVERAGE(AG129:AG130)*'Fixed Data'!$B$10</f>
        <v>8.1129833840659807E-17</v>
      </c>
      <c r="AH132" s="21">
        <f>AVERAGE(AH129:AH130)*'Fixed Data'!$B$10</f>
        <v>8.1129833840659807E-17</v>
      </c>
      <c r="AI132" s="21">
        <f>AVERAGE(AI129:AI130)*'Fixed Data'!$B$10</f>
        <v>8.1129833840659807E-17</v>
      </c>
      <c r="AJ132" s="21">
        <f>AVERAGE(AJ129:AJ130)*'Fixed Data'!$B$10</f>
        <v>8.1129833840659807E-17</v>
      </c>
      <c r="AK132" s="21">
        <f>AVERAGE(AK129:AK130)*'Fixed Data'!$B$10</f>
        <v>8.1129833840659807E-17</v>
      </c>
      <c r="AL132" s="21">
        <f>AVERAGE(AL129:AL130)*'Fixed Data'!$B$10</f>
        <v>8.1129833840659807E-17</v>
      </c>
      <c r="AM132" s="21">
        <f>AVERAGE(AM129:AM130)*'Fixed Data'!$B$10</f>
        <v>8.1129833840659807E-17</v>
      </c>
      <c r="AN132" s="21">
        <f>AVERAGE(AN129:AN130)*'Fixed Data'!$B$10</f>
        <v>8.1129833840659807E-17</v>
      </c>
      <c r="AO132" s="21">
        <f>AVERAGE(AO129:AO130)*'Fixed Data'!$B$10</f>
        <v>8.1129833840659807E-17</v>
      </c>
      <c r="AP132" s="21">
        <f>AVERAGE(AP129:AP130)*'Fixed Data'!$B$10</f>
        <v>8.1129833840659807E-17</v>
      </c>
      <c r="AQ132" s="21">
        <f>AVERAGE(AQ129:AQ130)*'Fixed Data'!$B$10</f>
        <v>8.1129833840659807E-17</v>
      </c>
      <c r="AR132" s="21">
        <f>AVERAGE(AR129:AR130)*'Fixed Data'!$B$10</f>
        <v>8.1129833840659807E-17</v>
      </c>
      <c r="AS132" s="21">
        <f>AVERAGE(AS129:AS130)*'Fixed Data'!$B$10</f>
        <v>8.1129833840659807E-17</v>
      </c>
      <c r="AT132" s="21">
        <f>AVERAGE(AT129:AT130)*'Fixed Data'!$B$10</f>
        <v>8.1129833840659807E-17</v>
      </c>
      <c r="AU132" s="21">
        <f>AVERAGE(AU129:AU130)*'Fixed Data'!$B$10</f>
        <v>8.1129833840659807E-17</v>
      </c>
      <c r="AV132" s="21">
        <f>AVERAGE(AV129:AV130)*'Fixed Data'!$B$10</f>
        <v>8.1129833840659807E-17</v>
      </c>
      <c r="AW132" s="21">
        <f>AVERAGE(AW129:AW130)*'Fixed Data'!$B$10</f>
        <v>8.1129833840659807E-17</v>
      </c>
      <c r="AX132" s="21">
        <f>AVERAGE(AX129:AX130)*'Fixed Data'!$B$10</f>
        <v>8.1129833840659807E-17</v>
      </c>
      <c r="AY132" s="21">
        <f>AVERAGE(AY129:AY130)*'Fixed Data'!$B$10</f>
        <v>8.1129833840659807E-17</v>
      </c>
      <c r="AZ132" s="21">
        <f>AVERAGE(AZ129:AZ130)*'Fixed Data'!$B$10</f>
        <v>8.1129833840659807E-17</v>
      </c>
      <c r="BA132" s="21">
        <f>AVERAGE(BA129:BA130)*'Fixed Data'!$B$10</f>
        <v>8.1129833840659807E-17</v>
      </c>
      <c r="BB132" s="21">
        <f>AVERAGE(BB129:BB130)*'Fixed Data'!$B$10</f>
        <v>8.1129833840659807E-17</v>
      </c>
    </row>
    <row r="133" spans="1:54" ht="13.5" outlineLevel="2" thickBot="1">
      <c r="A133" s="9"/>
      <c r="B133" s="3" t="s">
        <v>454</v>
      </c>
      <c r="C133" s="7" t="s">
        <v>455</v>
      </c>
      <c r="D133" s="7" t="s">
        <v>380</v>
      </c>
      <c r="E133" s="21">
        <f>E128+E132</f>
        <v>-7.5564536090798329E-2</v>
      </c>
      <c r="F133" s="21">
        <f t="shared" ref="F133:BB133" si="13">F128+F132</f>
        <v>-0.52779926322693094</v>
      </c>
      <c r="G133" s="21">
        <f t="shared" si="13"/>
        <v>-0.82526780189442639</v>
      </c>
      <c r="H133" s="21">
        <f t="shared" si="13"/>
        <v>-1.2484602335728825</v>
      </c>
      <c r="I133" s="21">
        <f t="shared" si="13"/>
        <v>-1.6896324695574969</v>
      </c>
      <c r="J133" s="21">
        <f t="shared" si="13"/>
        <v>-1.9574991789374923</v>
      </c>
      <c r="K133" s="21">
        <f t="shared" si="13"/>
        <v>-1.8283610752090387</v>
      </c>
      <c r="L133" s="21">
        <f t="shared" si="13"/>
        <v>-1.7021242860531181</v>
      </c>
      <c r="M133" s="21">
        <f t="shared" si="13"/>
        <v>-1.5787888114697304</v>
      </c>
      <c r="N133" s="21">
        <f t="shared" si="13"/>
        <v>-1.4583546514588754</v>
      </c>
      <c r="O133" s="21">
        <f t="shared" si="13"/>
        <v>-1.3408218060205539</v>
      </c>
      <c r="P133" s="21">
        <f t="shared" si="13"/>
        <v>-1.2261902751547646</v>
      </c>
      <c r="Q133" s="21">
        <f t="shared" si="13"/>
        <v>-1.1144600588615088</v>
      </c>
      <c r="R133" s="21">
        <f t="shared" si="13"/>
        <v>-1.0056311571407852</v>
      </c>
      <c r="S133" s="21">
        <f t="shared" si="13"/>
        <v>-0.89970356999259493</v>
      </c>
      <c r="T133" s="21">
        <f t="shared" si="13"/>
        <v>-0.7966772974169376</v>
      </c>
      <c r="U133" s="21">
        <f t="shared" si="13"/>
        <v>-0.69655233941381278</v>
      </c>
      <c r="V133" s="21">
        <f t="shared" si="13"/>
        <v>-0.59932869598322114</v>
      </c>
      <c r="W133" s="21">
        <f t="shared" si="13"/>
        <v>-0.50500636712516211</v>
      </c>
      <c r="X133" s="21">
        <f t="shared" si="13"/>
        <v>-0.41358535283963632</v>
      </c>
      <c r="Y133" s="21">
        <f t="shared" si="13"/>
        <v>-0.32506565312664321</v>
      </c>
      <c r="Z133" s="21">
        <f t="shared" si="13"/>
        <v>-0.2394472679861829</v>
      </c>
      <c r="AA133" s="21">
        <f t="shared" si="13"/>
        <v>-0.15673019741825575</v>
      </c>
      <c r="AB133" s="21">
        <f t="shared" si="13"/>
        <v>-7.6914441422861302E-2</v>
      </c>
      <c r="AC133" s="21">
        <f t="shared" si="13"/>
        <v>8.1129833840659807E-17</v>
      </c>
      <c r="AD133" s="21">
        <f t="shared" si="13"/>
        <v>8.1129833840659807E-17</v>
      </c>
      <c r="AE133" s="21">
        <f t="shared" si="13"/>
        <v>8.1129833840659807E-17</v>
      </c>
      <c r="AF133" s="21">
        <f t="shared" si="13"/>
        <v>8.1129833840659807E-17</v>
      </c>
      <c r="AG133" s="21">
        <f t="shared" si="13"/>
        <v>8.1129833840659807E-17</v>
      </c>
      <c r="AH133" s="21">
        <f t="shared" si="13"/>
        <v>8.1129833840659807E-17</v>
      </c>
      <c r="AI133" s="21">
        <f t="shared" si="13"/>
        <v>8.1129833840659807E-17</v>
      </c>
      <c r="AJ133" s="21">
        <f t="shared" si="13"/>
        <v>8.1129833840659807E-17</v>
      </c>
      <c r="AK133" s="21">
        <f t="shared" si="13"/>
        <v>8.1129833840659807E-17</v>
      </c>
      <c r="AL133" s="21">
        <f t="shared" si="13"/>
        <v>8.1129833840659807E-17</v>
      </c>
      <c r="AM133" s="21">
        <f t="shared" si="13"/>
        <v>8.1129833840659807E-17</v>
      </c>
      <c r="AN133" s="21">
        <f t="shared" si="13"/>
        <v>8.1129833840659807E-17</v>
      </c>
      <c r="AO133" s="21">
        <f t="shared" si="13"/>
        <v>8.1129833840659807E-17</v>
      </c>
      <c r="AP133" s="21">
        <f t="shared" si="13"/>
        <v>8.1129833840659807E-17</v>
      </c>
      <c r="AQ133" s="21">
        <f t="shared" si="13"/>
        <v>8.1129833840659807E-17</v>
      </c>
      <c r="AR133" s="21">
        <f t="shared" si="13"/>
        <v>8.1129833840659807E-17</v>
      </c>
      <c r="AS133" s="21">
        <f t="shared" si="13"/>
        <v>8.1129833840659807E-17</v>
      </c>
      <c r="AT133" s="21">
        <f t="shared" si="13"/>
        <v>8.1129833840659807E-17</v>
      </c>
      <c r="AU133" s="21">
        <f t="shared" si="13"/>
        <v>8.1129833840659807E-17</v>
      </c>
      <c r="AV133" s="21">
        <f t="shared" si="13"/>
        <v>8.1129833840659807E-17</v>
      </c>
      <c r="AW133" s="21">
        <f t="shared" si="13"/>
        <v>8.1129833840659807E-17</v>
      </c>
      <c r="AX133" s="21">
        <f t="shared" si="13"/>
        <v>8.1129833840659807E-17</v>
      </c>
      <c r="AY133" s="21">
        <f t="shared" si="13"/>
        <v>8.1129833840659807E-17</v>
      </c>
      <c r="AZ133" s="21">
        <f t="shared" si="13"/>
        <v>8.1129833840659807E-17</v>
      </c>
      <c r="BA133" s="21">
        <f t="shared" si="13"/>
        <v>8.1129833840659807E-17</v>
      </c>
      <c r="BB133" s="21">
        <f t="shared" si="13"/>
        <v>8.1129833840659807E-17</v>
      </c>
    </row>
    <row r="134" spans="1:54" ht="13.5" outlineLevel="2" thickBot="1">
      <c r="A134" s="139"/>
      <c r="B134" s="142" t="s">
        <v>456</v>
      </c>
      <c r="C134" s="143"/>
      <c r="D134" s="243"/>
      <c r="E134" s="245">
        <f t="shared" ref="E134:AJ134" si="14">E83+E77+E71</f>
        <v>-8.0135249843290861</v>
      </c>
      <c r="F134" s="245">
        <f t="shared" si="14"/>
        <v>-4.9384986822658972</v>
      </c>
      <c r="G134" s="245">
        <f t="shared" si="14"/>
        <v>-7.2115517121063615</v>
      </c>
      <c r="H134" s="245">
        <f t="shared" si="14"/>
        <v>-7.9985190310005123</v>
      </c>
      <c r="I134" s="245">
        <f t="shared" si="14"/>
        <v>-6.3073713906033291</v>
      </c>
      <c r="J134" s="245">
        <f t="shared" si="14"/>
        <v>-0.10567080509680578</v>
      </c>
      <c r="K134" s="245">
        <f t="shared" si="14"/>
        <v>-0.11163828656428654</v>
      </c>
      <c r="L134" s="245">
        <f t="shared" si="14"/>
        <v>-0.1179834962116772</v>
      </c>
      <c r="M134" s="245">
        <f t="shared" si="14"/>
        <v>-0.12474112696362223</v>
      </c>
      <c r="N134" s="245">
        <f t="shared" si="14"/>
        <v>-0.13193409774855228</v>
      </c>
      <c r="O134" s="245">
        <f t="shared" si="14"/>
        <v>-0.13957493145699831</v>
      </c>
      <c r="P134" s="245">
        <f t="shared" si="14"/>
        <v>-0.14767898940132038</v>
      </c>
      <c r="Q134" s="245">
        <f t="shared" si="14"/>
        <v>-0.15626730263544322</v>
      </c>
      <c r="R134" s="245">
        <f t="shared" si="14"/>
        <v>-0.16537017350596273</v>
      </c>
      <c r="S134" s="245">
        <f t="shared" si="14"/>
        <v>-0.17501933648915305</v>
      </c>
      <c r="T134" s="245">
        <f t="shared" si="14"/>
        <v>-0.18524811919206749</v>
      </c>
      <c r="U134" s="245">
        <f t="shared" si="14"/>
        <v>-0.19609190166082183</v>
      </c>
      <c r="V134" s="245">
        <f t="shared" si="14"/>
        <v>-0.20758824344713087</v>
      </c>
      <c r="W134" s="245">
        <f t="shared" si="14"/>
        <v>-0.21977701856464582</v>
      </c>
      <c r="X134" s="245">
        <f t="shared" si="14"/>
        <v>-0.23270055882577487</v>
      </c>
      <c r="Y134" s="245">
        <f t="shared" si="14"/>
        <v>-0.24640380608021986</v>
      </c>
      <c r="Z134" s="245">
        <f t="shared" si="14"/>
        <v>-0.260932102612429</v>
      </c>
      <c r="AA134" s="245">
        <f t="shared" si="14"/>
        <v>-0.2763380046079395</v>
      </c>
      <c r="AB134" s="245">
        <f t="shared" si="14"/>
        <v>-0.2926756701820884</v>
      </c>
      <c r="AC134" s="245">
        <f t="shared" si="14"/>
        <v>-2.5027234085152803</v>
      </c>
      <c r="AD134" s="245">
        <f t="shared" si="14"/>
        <v>-2.6492852359968184</v>
      </c>
      <c r="AE134" s="245">
        <f t="shared" si="14"/>
        <v>-2.8046676099382073</v>
      </c>
      <c r="AF134" s="245">
        <f t="shared" si="14"/>
        <v>-2.9694095268080725</v>
      </c>
      <c r="AG134" s="245">
        <f t="shared" si="14"/>
        <v>-3.1440832072217635</v>
      </c>
      <c r="AH134" s="245">
        <f t="shared" si="14"/>
        <v>-3.3292961539090165</v>
      </c>
      <c r="AI134" s="245">
        <f t="shared" si="14"/>
        <v>-3.5256933375010222</v>
      </c>
      <c r="AJ134" s="245">
        <f t="shared" si="14"/>
        <v>-3.7339595180876466</v>
      </c>
      <c r="AK134" s="245">
        <f t="shared" ref="AK134:BB134" si="15">AK83+AK77+AK71</f>
        <v>-3.9548217109903088</v>
      </c>
      <c r="AL134" s="245">
        <f t="shared" si="15"/>
        <v>-4.1890518057219239</v>
      </c>
      <c r="AM134" s="245">
        <f t="shared" si="15"/>
        <v>-4.4374693476638498</v>
      </c>
      <c r="AN134" s="245">
        <f t="shared" si="15"/>
        <v>-4.7009444925829742</v>
      </c>
      <c r="AO134" s="245">
        <f t="shared" si="15"/>
        <v>-4.9804011447424736</v>
      </c>
      <c r="AP134" s="245">
        <f t="shared" si="15"/>
        <v>-5.2768202900292547</v>
      </c>
      <c r="AQ134" s="245">
        <f t="shared" si="15"/>
        <v>-5.5912435362321879</v>
      </c>
      <c r="AR134" s="245">
        <f t="shared" si="15"/>
        <v>-5.8622481260945003</v>
      </c>
      <c r="AS134" s="245">
        <f t="shared" si="15"/>
        <v>-6.0132239864848565</v>
      </c>
      <c r="AT134" s="245">
        <f t="shared" si="15"/>
        <v>-6.1730912151891175</v>
      </c>
      <c r="AU134" s="245">
        <f t="shared" si="15"/>
        <v>-6.3423862568843061</v>
      </c>
      <c r="AV134" s="245">
        <f t="shared" si="15"/>
        <v>-6.488452067669602</v>
      </c>
      <c r="AW134" s="245">
        <f t="shared" si="15"/>
        <v>-6.5705535180629111</v>
      </c>
      <c r="AX134" s="245">
        <f t="shared" si="15"/>
        <v>-6.6571760529321491</v>
      </c>
      <c r="AY134" s="245">
        <f t="shared" si="15"/>
        <v>-6.7485775741535727</v>
      </c>
      <c r="AZ134" s="245">
        <f t="shared" si="15"/>
        <v>-6.8450340899086646</v>
      </c>
      <c r="BA134" s="245">
        <f t="shared" si="15"/>
        <v>-6.9468413863861986</v>
      </c>
      <c r="BB134" s="245">
        <f t="shared" si="15"/>
        <v>-7.0501628792110287</v>
      </c>
    </row>
    <row r="135" spans="1:54" ht="13.5" outlineLevel="2" thickBot="1">
      <c r="A135" s="138"/>
      <c r="B135" s="140" t="s">
        <v>457</v>
      </c>
      <c r="C135" s="141"/>
      <c r="D135" s="244"/>
      <c r="E135" s="245">
        <f>E133+E134</f>
        <v>-8.0890895204198845</v>
      </c>
      <c r="F135" s="245">
        <f t="shared" ref="F135:AW135" si="16">F133+F134</f>
        <v>-5.466297945492828</v>
      </c>
      <c r="G135" s="245">
        <f t="shared" si="16"/>
        <v>-8.0368195140007881</v>
      </c>
      <c r="H135" s="245">
        <f t="shared" si="16"/>
        <v>-9.2469792645733939</v>
      </c>
      <c r="I135" s="245">
        <f t="shared" si="16"/>
        <v>-7.9970038601608255</v>
      </c>
      <c r="J135" s="245">
        <f t="shared" si="16"/>
        <v>-2.0631699840342979</v>
      </c>
      <c r="K135" s="245">
        <f t="shared" si="16"/>
        <v>-1.9399993617733253</v>
      </c>
      <c r="L135" s="245">
        <f t="shared" si="16"/>
        <v>-1.8201077822647953</v>
      </c>
      <c r="M135" s="245">
        <f t="shared" si="16"/>
        <v>-1.7035299384333527</v>
      </c>
      <c r="N135" s="245">
        <f t="shared" si="16"/>
        <v>-1.5902887492074278</v>
      </c>
      <c r="O135" s="245">
        <f t="shared" si="16"/>
        <v>-1.4803967374775522</v>
      </c>
      <c r="P135" s="245">
        <f t="shared" si="16"/>
        <v>-1.373869264556085</v>
      </c>
      <c r="Q135" s="245">
        <f t="shared" si="16"/>
        <v>-1.2707273614969521</v>
      </c>
      <c r="R135" s="245">
        <f t="shared" si="16"/>
        <v>-1.1710013306467479</v>
      </c>
      <c r="S135" s="245">
        <f t="shared" si="16"/>
        <v>-1.0747229064817481</v>
      </c>
      <c r="T135" s="245">
        <f t="shared" si="16"/>
        <v>-0.98192541660900512</v>
      </c>
      <c r="U135" s="245">
        <f t="shared" si="16"/>
        <v>-0.89264424107463458</v>
      </c>
      <c r="V135" s="245">
        <f t="shared" si="16"/>
        <v>-0.80691693943035203</v>
      </c>
      <c r="W135" s="245">
        <f t="shared" si="16"/>
        <v>-0.72478338568980794</v>
      </c>
      <c r="X135" s="245">
        <f t="shared" si="16"/>
        <v>-0.64628591166541116</v>
      </c>
      <c r="Y135" s="245">
        <f t="shared" si="16"/>
        <v>-0.5714694592068631</v>
      </c>
      <c r="Z135" s="245">
        <f t="shared" si="16"/>
        <v>-0.50037937059861193</v>
      </c>
      <c r="AA135" s="245">
        <f t="shared" si="16"/>
        <v>-0.43306820202619523</v>
      </c>
      <c r="AB135" s="245">
        <f t="shared" si="16"/>
        <v>-0.3695901116049497</v>
      </c>
      <c r="AC135" s="245">
        <f t="shared" si="16"/>
        <v>-2.5027234085152803</v>
      </c>
      <c r="AD135" s="245">
        <f t="shared" si="16"/>
        <v>-2.6492852359968184</v>
      </c>
      <c r="AE135" s="245">
        <f t="shared" si="16"/>
        <v>-2.8046676099382073</v>
      </c>
      <c r="AF135" s="245">
        <f t="shared" si="16"/>
        <v>-2.9694095268080725</v>
      </c>
      <c r="AG135" s="245">
        <f t="shared" si="16"/>
        <v>-3.1440832072217635</v>
      </c>
      <c r="AH135" s="245">
        <f t="shared" si="16"/>
        <v>-3.3292961539090165</v>
      </c>
      <c r="AI135" s="245">
        <f t="shared" si="16"/>
        <v>-3.5256933375010222</v>
      </c>
      <c r="AJ135" s="245">
        <f t="shared" si="16"/>
        <v>-3.7339595180876466</v>
      </c>
      <c r="AK135" s="245">
        <f t="shared" si="16"/>
        <v>-3.9548217109903088</v>
      </c>
      <c r="AL135" s="245">
        <f t="shared" si="16"/>
        <v>-4.1890518057219239</v>
      </c>
      <c r="AM135" s="245">
        <f t="shared" si="16"/>
        <v>-4.4374693476638498</v>
      </c>
      <c r="AN135" s="245">
        <f t="shared" si="16"/>
        <v>-4.7009444925829742</v>
      </c>
      <c r="AO135" s="245">
        <f t="shared" si="16"/>
        <v>-4.9804011447424736</v>
      </c>
      <c r="AP135" s="245">
        <f t="shared" si="16"/>
        <v>-5.2768202900292547</v>
      </c>
      <c r="AQ135" s="245">
        <f t="shared" si="16"/>
        <v>-5.5912435362321879</v>
      </c>
      <c r="AR135" s="245">
        <f t="shared" si="16"/>
        <v>-5.8622481260945003</v>
      </c>
      <c r="AS135" s="245">
        <f t="shared" si="16"/>
        <v>-6.0132239864848565</v>
      </c>
      <c r="AT135" s="245">
        <f t="shared" si="16"/>
        <v>-6.1730912151891175</v>
      </c>
      <c r="AU135" s="245">
        <f t="shared" si="16"/>
        <v>-6.3423862568843061</v>
      </c>
      <c r="AV135" s="245">
        <f t="shared" si="16"/>
        <v>-6.488452067669602</v>
      </c>
      <c r="AW135" s="245">
        <f t="shared" si="16"/>
        <v>-6.5705535180629111</v>
      </c>
      <c r="AX135" s="245">
        <f>AX133+AX134</f>
        <v>-6.6571760529321491</v>
      </c>
      <c r="AY135" s="245">
        <f>AY133+AY134</f>
        <v>-6.7485775741535727</v>
      </c>
      <c r="AZ135" s="245">
        <f>AZ133+AZ134</f>
        <v>-6.8450340899086646</v>
      </c>
      <c r="BA135" s="245">
        <f>BA133+BA134</f>
        <v>-6.9468413863861986</v>
      </c>
      <c r="BB135" s="245">
        <f>BB133+BB134</f>
        <v>-7.0501628792110287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-0.78333401518927104</v>
      </c>
      <c r="F143" s="21">
        <f>-(F$158*'Fixed Data'!$B$25*'Fixed Data'!F$47*'Fixed Data'!$B$24*'Fixed Data'!$B$23+F$158*'Fixed Data'!$B$26)*'Fixed Data'!M42/10^6</f>
        <v>-0.76667907116520051</v>
      </c>
      <c r="G143" s="21">
        <f>-(G$158*'Fixed Data'!$B$25*'Fixed Data'!G$47*'Fixed Data'!$B$24*'Fixed Data'!$B$23+G$158*'Fixed Data'!$B$26)*'Fixed Data'!N42/10^6</f>
        <v>-0.77649941412311607</v>
      </c>
      <c r="H143" s="21">
        <f>-(H$158*'Fixed Data'!$B$25*'Fixed Data'!H$47*'Fixed Data'!$B$24*'Fixed Data'!$B$23+H$158*'Fixed Data'!$B$26)*'Fixed Data'!O42/10^6</f>
        <v>-0.72595982522869329</v>
      </c>
      <c r="I143" s="21">
        <f>-(I$158*'Fixed Data'!$B$25*'Fixed Data'!I$47*'Fixed Data'!$B$24*'Fixed Data'!$B$23+I$158*'Fixed Data'!$B$26)*'Fixed Data'!P42/10^6</f>
        <v>-0.69043073009541589</v>
      </c>
      <c r="J143" s="21">
        <f>-(J$158*'Fixed Data'!$B$25*'Fixed Data'!J$47*'Fixed Data'!$B$24*'Fixed Data'!$B$23+J$158*'Fixed Data'!$B$26)*'Fixed Data'!Q42/10^6</f>
        <v>-0.68164420537838721</v>
      </c>
      <c r="K143" s="21">
        <f>-(K$158*'Fixed Data'!$B$25*'Fixed Data'!K$47*'Fixed Data'!$B$24*'Fixed Data'!$B$23+K$158*'Fixed Data'!$B$26)*'Fixed Data'!R42/10^6</f>
        <v>-0.72961377703299812</v>
      </c>
      <c r="L143" s="21">
        <f>-(L$158*'Fixed Data'!$B$25*'Fixed Data'!L$47*'Fixed Data'!$B$24*'Fixed Data'!$B$23+L$158*'Fixed Data'!$B$26)*'Fixed Data'!S42/10^6</f>
        <v>-0.78360057552238882</v>
      </c>
      <c r="M143" s="21">
        <f>-(M$158*'Fixed Data'!$B$25*'Fixed Data'!M$47*'Fixed Data'!$B$24*'Fixed Data'!$B$23+M$158*'Fixed Data'!$B$26)*'Fixed Data'!T42/10^6</f>
        <v>-0.84171667427485475</v>
      </c>
      <c r="N143" s="21">
        <f>-(N$158*'Fixed Data'!$B$25*'Fixed Data'!N$47*'Fixed Data'!$B$24*'Fixed Data'!$B$23+N$158*'Fixed Data'!$B$26)*'Fixed Data'!U42/10^6</f>
        <v>-0.90145088694492281</v>
      </c>
      <c r="O143" s="21">
        <f>-(O$158*'Fixed Data'!$B$25*'Fixed Data'!O$47*'Fixed Data'!$B$24*'Fixed Data'!$B$23+O$158*'Fixed Data'!$B$26)*'Fixed Data'!V42/10^6</f>
        <v>-0.96846587655074046</v>
      </c>
      <c r="P143" s="21">
        <f>-(P$158*'Fixed Data'!$B$25*'Fixed Data'!P$47*'Fixed Data'!$B$24*'Fixed Data'!$B$23+P$158*'Fixed Data'!$B$26)*'Fixed Data'!W42/10^6</f>
        <v>-1.0403655017672604</v>
      </c>
      <c r="Q143" s="21">
        <f>-(Q$158*'Fixed Data'!$B$25*'Fixed Data'!Q$47*'Fixed Data'!$B$24*'Fixed Data'!$B$23+Q$158*'Fixed Data'!$B$26)*'Fixed Data'!X42/10^6</f>
        <v>-1.1174475917477686</v>
      </c>
      <c r="R143" s="21">
        <f>-(R$158*'Fixed Data'!$B$25*'Fixed Data'!R$47*'Fixed Data'!$B$24*'Fixed Data'!$B$23+R$158*'Fixed Data'!$B$26)*'Fixed Data'!Y42/10^6</f>
        <v>-1.2035952062975519</v>
      </c>
      <c r="S143" s="21">
        <f>-(S$158*'Fixed Data'!$B$25*'Fixed Data'!S$47*'Fixed Data'!$B$24*'Fixed Data'!$B$23+S$158*'Fixed Data'!$B$26)*'Fixed Data'!Z42/10^6</f>
        <v>-1.2923924857311979</v>
      </c>
      <c r="T143" s="21">
        <f>-(T$158*'Fixed Data'!$B$25*'Fixed Data'!T$47*'Fixed Data'!$B$24*'Fixed Data'!$B$23+T$158*'Fixed Data'!$B$26)*'Fixed Data'!AA42/10^6</f>
        <v>-1.387578812996288</v>
      </c>
      <c r="U143" s="21">
        <f>-(U$158*'Fixed Data'!$B$25*'Fixed Data'!U$47*'Fixed Data'!$B$24*'Fixed Data'!$B$23+U$158*'Fixed Data'!$B$26)*'Fixed Data'!AB42/10^6</f>
        <v>-1.4896074378276318</v>
      </c>
      <c r="V143" s="21">
        <f>-(V$158*'Fixed Data'!$B$25*'Fixed Data'!V$47*'Fixed Data'!$B$24*'Fixed Data'!$B$23+V$158*'Fixed Data'!$B$26)*'Fixed Data'!AC42/10^6</f>
        <v>-1.6033682703750745</v>
      </c>
      <c r="W143" s="21">
        <f>-(W$158*'Fixed Data'!$B$25*'Fixed Data'!W$47*'Fixed Data'!$B$24*'Fixed Data'!$B$23+W$158*'Fixed Data'!$B$26)*'Fixed Data'!AD42/10^6</f>
        <v>-1.7208292958156204</v>
      </c>
      <c r="X143" s="21">
        <f>-(X$158*'Fixed Data'!$B$25*'Fixed Data'!X$47*'Fixed Data'!$B$24*'Fixed Data'!$B$23+X$158*'Fixed Data'!$B$26)*'Fixed Data'!AE42/10^6</f>
        <v>-1.8516454879324979</v>
      </c>
      <c r="Y143" s="21">
        <f>-(Y$158*'Fixed Data'!$B$25*'Fixed Data'!Y$47*'Fixed Data'!$B$24*'Fixed Data'!$B$23+Y$158*'Fixed Data'!$B$26)*'Fixed Data'!AF42/10^6</f>
        <v>-1.9868274690901206</v>
      </c>
      <c r="Z143" s="21">
        <f>-(Z$158*'Fixed Data'!$B$25*'Fixed Data'!Z$47*'Fixed Data'!$B$24*'Fixed Data'!$B$23+Z$158*'Fixed Data'!$B$26)*'Fixed Data'!AG42/10^6</f>
        <v>-2.1371940960608606</v>
      </c>
      <c r="AA143" s="21">
        <f>-(AA$158*'Fixed Data'!$B$25*'Fixed Data'!AA$47*'Fixed Data'!$B$24*'Fixed Data'!$B$23+AA$158*'Fixed Data'!$B$26)*'Fixed Data'!AH42/10^6</f>
        <v>-2.2985599302124231</v>
      </c>
      <c r="AB143" s="21">
        <f>-(AB$158*'Fixed Data'!$B$25*'Fixed Data'!AB$47*'Fixed Data'!$B$24*'Fixed Data'!$B$23+AB$158*'Fixed Data'!$B$26)*'Fixed Data'!AI42/10^6</f>
        <v>-2.471717547716032</v>
      </c>
      <c r="AC143" s="21">
        <f>-(AC$158*'Fixed Data'!$B$25*'Fixed Data'!AC$47*'Fixed Data'!$B$24*'Fixed Data'!$B$23+AC$158*'Fixed Data'!$B$26)*'Fixed Data'!AJ42/10^6</f>
        <v>-21.44260707081791</v>
      </c>
      <c r="AD143" s="21">
        <f>-(AD$158*'Fixed Data'!$B$25*'Fixed Data'!AD$47*'Fixed Data'!$B$24*'Fixed Data'!$B$23+AD$158*'Fixed Data'!$B$26)*'Fixed Data'!AK42/10^6</f>
        <v>-23.025734184098642</v>
      </c>
      <c r="AE143" s="21">
        <f>-(AE$158*'Fixed Data'!$B$25*'Fixed Data'!AE$47*'Fixed Data'!$B$24*'Fixed Data'!$B$23+AE$158*'Fixed Data'!$B$26)*'Fixed Data'!AL42/10^6</f>
        <v>-24.728684627663835</v>
      </c>
      <c r="AF143" s="21">
        <f>-(AF$158*'Fixed Data'!$B$25*'Fixed Data'!AF$47*'Fixed Data'!$B$24*'Fixed Data'!$B$23+AF$158*'Fixed Data'!$B$26)*'Fixed Data'!AM42/10^6</f>
        <v>-26.552334105545654</v>
      </c>
      <c r="AG143" s="21">
        <f>-(AG$158*'Fixed Data'!$B$25*'Fixed Data'!AG$47*'Fixed Data'!$B$24*'Fixed Data'!$B$23+AG$158*'Fixed Data'!$B$26)*'Fixed Data'!AN42/10^6</f>
        <v>-28.505825210244051</v>
      </c>
      <c r="AH143" s="21">
        <f>-(AH$158*'Fixed Data'!$B$25*'Fixed Data'!AH$47*'Fixed Data'!$B$24*'Fixed Data'!$B$23+AH$158*'Fixed Data'!$B$26)*'Fixed Data'!AO42/10^6</f>
        <v>-30.599288070706191</v>
      </c>
      <c r="AI143" s="21">
        <f>-(AI$158*'Fixed Data'!$B$25*'Fixed Data'!AI$47*'Fixed Data'!$B$24*'Fixed Data'!$B$23+AI$158*'Fixed Data'!$B$26)*'Fixed Data'!AP42/10^6</f>
        <v>-32.844225871520727</v>
      </c>
      <c r="AJ143" s="21">
        <f>-(AJ$158*'Fixed Data'!$B$25*'Fixed Data'!AJ$47*'Fixed Data'!$B$24*'Fixed Data'!$B$23+AJ$158*'Fixed Data'!$B$26)*'Fixed Data'!AQ42/10^6</f>
        <v>-35.250392508576908</v>
      </c>
      <c r="AK143" s="21">
        <f>-(AK$158*'Fixed Data'!$B$25*'Fixed Data'!AK$47*'Fixed Data'!$B$24*'Fixed Data'!$B$23+AK$158*'Fixed Data'!$B$26)*'Fixed Data'!AR42/10^6</f>
        <v>-37.828451173468743</v>
      </c>
      <c r="AL143" s="21">
        <f>-(AL$158*'Fixed Data'!$B$25*'Fixed Data'!AL$47*'Fixed Data'!$B$24*'Fixed Data'!$B$23+AL$158*'Fixed Data'!$B$26)*'Fixed Data'!AS42/10^6</f>
        <v>-40.591052274902232</v>
      </c>
      <c r="AM143" s="21">
        <f>-(AM$158*'Fixed Data'!$B$25*'Fixed Data'!AM$47*'Fixed Data'!$B$24*'Fixed Data'!$B$23+AM$158*'Fixed Data'!$B$26)*'Fixed Data'!AT42/10^6</f>
        <v>-43.551453331180959</v>
      </c>
      <c r="AN143" s="21">
        <f>-(AN$158*'Fixed Data'!$B$25*'Fixed Data'!AN$47*'Fixed Data'!$B$24*'Fixed Data'!$B$23+AN$158*'Fixed Data'!$B$26)*'Fixed Data'!AU42/10^6</f>
        <v>-46.723575382091575</v>
      </c>
      <c r="AO143" s="21">
        <f>-(AO$158*'Fixed Data'!$B$25*'Fixed Data'!AO$47*'Fixed Data'!$B$24*'Fixed Data'!$B$23+AO$158*'Fixed Data'!$B$26)*'Fixed Data'!AV42/10^6</f>
        <v>-50.122158459217822</v>
      </c>
      <c r="AP143" s="21">
        <f>-(AP$158*'Fixed Data'!$B$25*'Fixed Data'!AP$47*'Fixed Data'!$B$24*'Fixed Data'!$B$23+AP$158*'Fixed Data'!$B$26)*'Fixed Data'!AW42/10^6</f>
        <v>-53.763196002194377</v>
      </c>
      <c r="AQ143" s="21">
        <f>-(AQ$158*'Fixed Data'!$B$25*'Fixed Data'!AQ$47*'Fixed Data'!$B$24*'Fixed Data'!$B$23+AQ$158*'Fixed Data'!$B$26)*'Fixed Data'!AX42/10^6</f>
        <v>-57.663868065759139</v>
      </c>
      <c r="AR143" s="21">
        <f>-(AR$158*'Fixed Data'!$B$25*'Fixed Data'!AR$47*'Fixed Data'!$B$24*'Fixed Data'!$B$23+AR$158*'Fixed Data'!$B$26)*'Fixed Data'!AY42/10^6</f>
        <v>-61.189774300831552</v>
      </c>
      <c r="AS143" s="21">
        <f>-(AS$158*'Fixed Data'!$B$25*'Fixed Data'!AS$47*'Fixed Data'!$B$24*'Fixed Data'!$B$23+AS$158*'Fixed Data'!$B$26)*'Fixed Data'!AZ42/10^6</f>
        <v>-63.515436839094335</v>
      </c>
      <c r="AT143" s="21">
        <f>-(AT$158*'Fixed Data'!$B$25*'Fixed Data'!AT$47*'Fixed Data'!$B$24*'Fixed Data'!$B$23+AT$158*'Fixed Data'!$B$26)*'Fixed Data'!BA42/10^6</f>
        <v>-65.973758473105775</v>
      </c>
      <c r="AU143" s="21">
        <f>-(AU$158*'Fixed Data'!$B$25*'Fixed Data'!AU$47*'Fixed Data'!$B$24*'Fixed Data'!$B$23+AU$158*'Fixed Data'!$B$26)*'Fixed Data'!BB42/10^6</f>
        <v>-68.573883078531168</v>
      </c>
      <c r="AV143" s="21">
        <f>-(AV$158*'Fixed Data'!$B$25*'Fixed Data'!AV$47*'Fixed Data'!$B$24*'Fixed Data'!$B$23+AV$158*'Fixed Data'!$B$26)*'Fixed Data'!BC42/10^6</f>
        <v>-70.962182138669348</v>
      </c>
      <c r="AW143" s="21">
        <f>-(AW$158*'Fixed Data'!$B$25*'Fixed Data'!AW$47*'Fixed Data'!$B$24*'Fixed Data'!$B$23+AW$158*'Fixed Data'!$B$26)*'Fixed Data'!BD42/10^6</f>
        <v>-72.679372173186124</v>
      </c>
      <c r="AX143" s="21">
        <f>-(AX$158*'Fixed Data'!$B$25*'Fixed Data'!AX$47*'Fixed Data'!$B$24*'Fixed Data'!$B$23+AX$158*'Fixed Data'!$B$26)*'Fixed Data'!BE42/10^6</f>
        <v>-74.467606658133192</v>
      </c>
      <c r="AY143" s="21">
        <f>-(AY$158*'Fixed Data'!$B$25*'Fixed Data'!AY$47*'Fixed Data'!$B$24*'Fixed Data'!$B$23+AY$158*'Fixed Data'!$B$26)*'Fixed Data'!BF42/10^6</f>
        <v>-76.331496259874541</v>
      </c>
      <c r="AZ143" s="21">
        <f>-(AZ$158*'Fixed Data'!$B$25*'Fixed Data'!AZ$47*'Fixed Data'!$B$24*'Fixed Data'!$B$23+AZ$158*'Fixed Data'!$B$26)*'Fixed Data'!BG42/10^6</f>
        <v>-78.275986608454104</v>
      </c>
      <c r="BA143" s="21">
        <f>-(BA$158*'Fixed Data'!$B$25*'Fixed Data'!BA$47*'Fixed Data'!$B$24*'Fixed Data'!$B$23+BA$158*'Fixed Data'!$B$26)*'Fixed Data'!BH42/10^6</f>
        <v>-80.306386957927387</v>
      </c>
      <c r="BB143" s="21">
        <f>-(BB$158*'Fixed Data'!$B$25*'Fixed Data'!BB$47*'Fixed Data'!$B$24*'Fixed Data'!$B$23+BB$158*'Fixed Data'!$B$26)*'Fixed Data'!BI42/10^6</f>
        <v>-82.379868211060383</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-0.57691587362273555</v>
      </c>
      <c r="F146" s="21">
        <f>-F$161*'Fixed Data'!$B$20*'Fixed Data'!$B$22</f>
        <v>-0.55424789553186105</v>
      </c>
      <c r="G146" s="21">
        <f>-G$161*'Fixed Data'!$B$20*'Fixed Data'!$B$22</f>
        <v>-0.55560186152178437</v>
      </c>
      <c r="H146" s="21">
        <f>-H$161*'Fixed Data'!$B$20*'Fixed Data'!$B$22</f>
        <v>-0.51605829268345094</v>
      </c>
      <c r="I146" s="21">
        <f>-I$161*'Fixed Data'!$B$20*'Fixed Data'!$B$22</f>
        <v>-0.46931531763381834</v>
      </c>
      <c r="J146" s="21">
        <f>-J$161*'Fixed Data'!$B$20*'Fixed Data'!$B$22</f>
        <v>-0.45251937217878746</v>
      </c>
      <c r="K146" s="21">
        <f>-K$161*'Fixed Data'!$B$20*'Fixed Data'!$B$22</f>
        <v>-0.47465104232178112</v>
      </c>
      <c r="L146" s="21">
        <f>-L$161*'Fixed Data'!$B$20*'Fixed Data'!$B$22</f>
        <v>-0.49826496316907454</v>
      </c>
      <c r="M146" s="21">
        <f>-M$161*'Fixed Data'!$B$20*'Fixed Data'!$B$22</f>
        <v>-0.52347696443084635</v>
      </c>
      <c r="N146" s="21">
        <f>-N$161*'Fixed Data'!$B$20*'Fixed Data'!$B$22</f>
        <v>-0.55041313750421739</v>
      </c>
      <c r="O146" s="21">
        <f>-O$161*'Fixed Data'!$B$20*'Fixed Data'!$B$22</f>
        <v>-0.5791709234277127</v>
      </c>
      <c r="P146" s="21">
        <f>-P$161*'Fixed Data'!$B$20*'Fixed Data'!$B$22</f>
        <v>-0.60962580196377625</v>
      </c>
      <c r="Q146" s="21">
        <f>-Q$161*'Fixed Data'!$B$20*'Fixed Data'!$B$22</f>
        <v>-0.64169355876066936</v>
      </c>
      <c r="R146" s="21">
        <f>-R$161*'Fixed Data'!$B$20*'Fixed Data'!$B$22</f>
        <v>-0.67560530854882239</v>
      </c>
      <c r="S146" s="21">
        <f>-S$161*'Fixed Data'!$B$20*'Fixed Data'!$B$22</f>
        <v>-0.71153539679444766</v>
      </c>
      <c r="T146" s="21">
        <f>-T$161*'Fixed Data'!$B$20*'Fixed Data'!$B$22</f>
        <v>-0.74960636077985643</v>
      </c>
      <c r="U146" s="21">
        <f>-U$161*'Fixed Data'!$B$20*'Fixed Data'!$B$22</f>
        <v>-0.78994826335428137</v>
      </c>
      <c r="V146" s="21">
        <f>-V$161*'Fixed Data'!$B$20*'Fixed Data'!$B$22</f>
        <v>-0.83269915812621986</v>
      </c>
      <c r="W146" s="21">
        <f>-W$161*'Fixed Data'!$B$20*'Fixed Data'!$B$22</f>
        <v>-0.87800558351587266</v>
      </c>
      <c r="X146" s="21">
        <f>-X$161*'Fixed Data'!$B$20*'Fixed Data'!$B$22</f>
        <v>-0.92602308746171991</v>
      </c>
      <c r="Y146" s="21">
        <f>-Y$161*'Fixed Data'!$B$20*'Fixed Data'!$B$22</f>
        <v>-0.97691678468691812</v>
      </c>
      <c r="Z146" s="21">
        <f>-Z$161*'Fixed Data'!$B$20*'Fixed Data'!$B$22</f>
        <v>-1.0304634517334303</v>
      </c>
      <c r="AA146" s="21">
        <f>-AA$161*'Fixed Data'!$B$20*'Fixed Data'!$B$22</f>
        <v>-1.0871682993295242</v>
      </c>
      <c r="AB146" s="21">
        <f>-AB$161*'Fixed Data'!$B$20*'Fixed Data'!$B$22</f>
        <v>-1.1472918938469285</v>
      </c>
      <c r="AC146" s="21">
        <f>-AC$161*'Fixed Data'!$B$20*'Fixed Data'!$B$22</f>
        <v>-1.791982995940218</v>
      </c>
      <c r="AD146" s="21">
        <f>-AD$161*'Fixed Data'!$B$20*'Fixed Data'!$B$22</f>
        <v>-1.8613009590844312</v>
      </c>
      <c r="AE146" s="21">
        <f>-AE$161*'Fixed Data'!$B$20*'Fixed Data'!$B$22</f>
        <v>-1.9348017522656877</v>
      </c>
      <c r="AF146" s="21">
        <f>-AF$161*'Fixed Data'!$B$20*'Fixed Data'!$B$22</f>
        <v>-2.0127413658811149</v>
      </c>
      <c r="AG146" s="21">
        <f>-AG$161*'Fixed Data'!$B$20*'Fixed Data'!$B$22</f>
        <v>-2.0953915833488863</v>
      </c>
      <c r="AH146" s="21">
        <f>-AH$161*'Fixed Data'!$B$20*'Fixed Data'!$B$22</f>
        <v>-2.1830409598265836</v>
      </c>
      <c r="AI146" s="21">
        <f>-AI$161*'Fixed Data'!$B$20*'Fixed Data'!$B$22</f>
        <v>-2.2759958617333513</v>
      </c>
      <c r="AJ146" s="21">
        <f>-AJ$161*'Fixed Data'!$B$20*'Fixed Data'!$B$22</f>
        <v>-2.3745815708585924</v>
      </c>
      <c r="AK146" s="21">
        <f>-AK$161*'Fixed Data'!$B$20*'Fixed Data'!$B$22</f>
        <v>-2.4791434570753204</v>
      </c>
      <c r="AL146" s="21">
        <f>-AL$161*'Fixed Data'!$B$20*'Fixed Data'!$B$22</f>
        <v>-2.5900482239265528</v>
      </c>
      <c r="AM146" s="21">
        <f>-AM$161*'Fixed Data'!$B$20*'Fixed Data'!$B$22</f>
        <v>-2.7076852316188398</v>
      </c>
      <c r="AN146" s="21">
        <f>-AN$161*'Fixed Data'!$B$20*'Fixed Data'!$B$22</f>
        <v>-2.8324679022393262</v>
      </c>
      <c r="AO146" s="21">
        <f>-AO$161*'Fixed Data'!$B$20*'Fixed Data'!$B$22</f>
        <v>-2.9648352123126669</v>
      </c>
      <c r="AP146" s="21">
        <f>-AP$161*'Fixed Data'!$B$20*'Fixed Data'!$B$22</f>
        <v>-3.1052532781326132</v>
      </c>
      <c r="AQ146" s="21">
        <f>-AQ$161*'Fixed Data'!$B$20*'Fixed Data'!$B$22</f>
        <v>-3.2542170396415884</v>
      </c>
      <c r="AR146" s="21">
        <f>-AR$161*'Fixed Data'!$B$20*'Fixed Data'!$B$22</f>
        <v>-3.3887515608726542</v>
      </c>
      <c r="AS146" s="21">
        <f>-AS$161*'Fixed Data'!$B$20*'Fixed Data'!$B$22</f>
        <v>-3.4801807956462492</v>
      </c>
      <c r="AT146" s="21">
        <f>-AT$161*'Fixed Data'!$B$20*'Fixed Data'!$B$22</f>
        <v>-3.5770813549293456</v>
      </c>
      <c r="AU146" s="21">
        <f>-AU$161*'Fixed Data'!$B$20*'Fixed Data'!$B$22</f>
        <v>-3.6797864738679804</v>
      </c>
      <c r="AV146" s="21">
        <f>-AV$161*'Fixed Data'!$B$20*'Fixed Data'!$B$22</f>
        <v>-3.7741765139386185</v>
      </c>
      <c r="AW146" s="21">
        <f>-AW$161*'Fixed Data'!$B$20*'Fixed Data'!$B$22</f>
        <v>-3.8417330068354327</v>
      </c>
      <c r="AX146" s="21">
        <f>-AX$161*'Fixed Data'!$B$20*'Fixed Data'!$B$22</f>
        <v>-3.9126284273988583</v>
      </c>
      <c r="AY146" s="21">
        <f>-AY$161*'Fixed Data'!$B$20*'Fixed Data'!$B$22</f>
        <v>-3.9864543954890412</v>
      </c>
      <c r="AZ146" s="21">
        <f>-AZ$161*'Fixed Data'!$B$20*'Fixed Data'!$B$22</f>
        <v>-4.0632521812207205</v>
      </c>
      <c r="BA146" s="21">
        <f>-BA$161*'Fixed Data'!$B$20*'Fixed Data'!$B$22</f>
        <v>-4.1434705470228925</v>
      </c>
      <c r="BB146" s="21">
        <f>-BB$161*'Fixed Data'!$B$20*'Fixed Data'!$B$22</f>
        <v>-4.2252726162047631</v>
      </c>
    </row>
    <row r="147" spans="1:54" outlineLevel="2">
      <c r="A147" s="425"/>
      <c r="B147" s="135" t="s">
        <v>283</v>
      </c>
      <c r="C147" s="135" t="s">
        <v>463</v>
      </c>
      <c r="D147" s="135" t="s">
        <v>380</v>
      </c>
      <c r="E147" s="21">
        <f>-E$162*'Fixed Data'!$B$21*'Fixed Data'!$B$22</f>
        <v>-8.6229635850253675E-3</v>
      </c>
      <c r="F147" s="21">
        <f>-F$162*'Fixed Data'!$B$21*'Fixed Data'!$B$22</f>
        <v>-8.2841530953844042E-3</v>
      </c>
      <c r="G147" s="21">
        <f>-G$162*'Fixed Data'!$B$21*'Fixed Data'!$B$22</f>
        <v>-8.304390360400456E-3</v>
      </c>
      <c r="H147" s="21">
        <f>-H$162*'Fixed Data'!$B$21*'Fixed Data'!$B$22</f>
        <v>-7.7133462069891518E-3</v>
      </c>
      <c r="I147" s="21">
        <f>-I$162*'Fixed Data'!$B$21*'Fixed Data'!$B$22</f>
        <v>-7.014694999530253E-3</v>
      </c>
      <c r="J147" s="21">
        <f>-J$162*'Fixed Data'!$B$21*'Fixed Data'!$B$22</f>
        <v>-6.7636517666142641E-3</v>
      </c>
      <c r="K147" s="21">
        <f>-K$162*'Fixed Data'!$B$21*'Fixed Data'!$B$22</f>
        <v>-7.0944462454009989E-3</v>
      </c>
      <c r="L147" s="21">
        <f>-L$162*'Fixed Data'!$B$21*'Fixed Data'!$B$22</f>
        <v>-7.4473954168065995E-3</v>
      </c>
      <c r="M147" s="21">
        <f>-M$162*'Fixed Data'!$B$21*'Fixed Data'!$B$22</f>
        <v>-7.8242305477602657E-3</v>
      </c>
      <c r="N147" s="21">
        <f>-N$162*'Fixed Data'!$B$21*'Fixed Data'!$B$22</f>
        <v>-8.2268362831044578E-3</v>
      </c>
      <c r="O147" s="21">
        <f>-O$162*'Fixed Data'!$B$21*'Fixed Data'!$B$22</f>
        <v>-8.6566690406035471E-3</v>
      </c>
      <c r="P147" s="21">
        <f>-P$162*'Fixed Data'!$B$21*'Fixed Data'!$B$22</f>
        <v>-9.1118676589979075E-3</v>
      </c>
      <c r="Q147" s="21">
        <f>-Q$162*'Fixed Data'!$B$21*'Fixed Data'!$B$22</f>
        <v>-9.5911734152716258E-3</v>
      </c>
      <c r="R147" s="21">
        <f>-R$162*'Fixed Data'!$B$21*'Fixed Data'!$B$22</f>
        <v>-1.0098040701989688E-2</v>
      </c>
      <c r="S147" s="21">
        <f>-S$162*'Fixed Data'!$B$21*'Fixed Data'!$B$22</f>
        <v>-1.0635075401006099E-2</v>
      </c>
      <c r="T147" s="21">
        <f>-T$162*'Fixed Data'!$B$21*'Fixed Data'!$B$22</f>
        <v>-1.1204109035028902E-2</v>
      </c>
      <c r="U147" s="21">
        <f>-U$162*'Fixed Data'!$B$21*'Fixed Data'!$B$22</f>
        <v>-1.1807085608832443E-2</v>
      </c>
      <c r="V147" s="21">
        <f>-V$162*'Fixed Data'!$B$21*'Fixed Data'!$B$22</f>
        <v>-1.2446068562327574E-2</v>
      </c>
      <c r="W147" s="21">
        <f>-W$162*'Fixed Data'!$B$21*'Fixed Data'!$B$22</f>
        <v>-1.3123248154993999E-2</v>
      </c>
      <c r="X147" s="21">
        <f>-X$162*'Fixed Data'!$B$21*'Fixed Data'!$B$22</f>
        <v>-1.3840949308489416E-2</v>
      </c>
      <c r="Y147" s="21">
        <f>-Y$162*'Fixed Data'!$B$21*'Fixed Data'!$B$22</f>
        <v>-1.4601639935919045E-2</v>
      </c>
      <c r="Z147" s="21">
        <f>-Z$162*'Fixed Data'!$B$21*'Fixed Data'!$B$22</f>
        <v>-1.5401983592858354E-2</v>
      </c>
      <c r="AA147" s="21">
        <f>-AA$162*'Fixed Data'!$B$21*'Fixed Data'!$B$22</f>
        <v>-1.6249531490691509E-2</v>
      </c>
      <c r="AB147" s="21">
        <f>-AB$162*'Fixed Data'!$B$21*'Fixed Data'!$B$22</f>
        <v>-1.71481782255592E-2</v>
      </c>
      <c r="AC147" s="21">
        <f>-AC$162*'Fixed Data'!$B$21*'Fixed Data'!$B$22</f>
        <v>-2.6784154892368007E-2</v>
      </c>
      <c r="AD147" s="21">
        <f>-AD$162*'Fixed Data'!$B$21*'Fixed Data'!$B$22</f>
        <v>-2.7820226699904315E-2</v>
      </c>
      <c r="AE147" s="21">
        <f>-AE$162*'Fixed Data'!$B$21*'Fixed Data'!$B$22</f>
        <v>-2.8918817832598483E-2</v>
      </c>
      <c r="AF147" s="21">
        <f>-AF$162*'Fixed Data'!$B$21*'Fixed Data'!$B$22</f>
        <v>-3.0083754491069162E-2</v>
      </c>
      <c r="AG147" s="21">
        <f>-AG$162*'Fixed Data'!$B$21*'Fixed Data'!$B$22</f>
        <v>-3.131909892880097E-2</v>
      </c>
      <c r="AH147" s="21">
        <f>-AH$162*'Fixed Data'!$B$21*'Fixed Data'!$B$22</f>
        <v>-3.2629164080711842E-2</v>
      </c>
      <c r="AI147" s="21">
        <f>-AI$162*'Fixed Data'!$B$21*'Fixed Data'!$B$22</f>
        <v>-3.4018529100534149E-2</v>
      </c>
      <c r="AJ147" s="21">
        <f>-AJ$162*'Fixed Data'!$B$21*'Fixed Data'!$B$22</f>
        <v>-3.5492055863548436E-2</v>
      </c>
      <c r="AK147" s="21">
        <f>-AK$162*'Fixed Data'!$B$21*'Fixed Data'!$B$22</f>
        <v>-3.705490649472732E-2</v>
      </c>
      <c r="AL147" s="21">
        <f>-AL$162*'Fixed Data'!$B$21*'Fixed Data'!$B$22</f>
        <v>-3.8712561986088058E-2</v>
      </c>
      <c r="AM147" s="21">
        <f>-AM$162*'Fixed Data'!$B$21*'Fixed Data'!$B$22</f>
        <v>-4.0470841971022686E-2</v>
      </c>
      <c r="AN147" s="21">
        <f>-AN$162*'Fixed Data'!$B$21*'Fixed Data'!$B$22</f>
        <v>-4.23359257275953E-2</v>
      </c>
      <c r="AO147" s="21">
        <f>-AO$162*'Fixed Data'!$B$21*'Fixed Data'!$B$22</f>
        <v>-4.4314374487278013E-2</v>
      </c>
      <c r="AP147" s="21">
        <f>-AP$162*'Fixed Data'!$B$21*'Fixed Data'!$B$22</f>
        <v>-4.6413155130358222E-2</v>
      </c>
      <c r="AQ147" s="21">
        <f>-AQ$162*'Fixed Data'!$B$21*'Fixed Data'!$B$22</f>
        <v>-4.8639665354308609E-2</v>
      </c>
      <c r="AR147" s="21">
        <f>-AR$162*'Fixed Data'!$B$21*'Fixed Data'!$B$22</f>
        <v>-5.0650506675452289E-2</v>
      </c>
      <c r="AS147" s="21">
        <f>-AS$162*'Fixed Data'!$B$21*'Fixed Data'!$B$22</f>
        <v>-5.2017068072192474E-2</v>
      </c>
      <c r="AT147" s="21">
        <f>-AT$162*'Fixed Data'!$B$21*'Fixed Data'!$B$22</f>
        <v>-5.346540747880265E-2</v>
      </c>
      <c r="AU147" s="21">
        <f>-AU$162*'Fixed Data'!$B$21*'Fixed Data'!$B$22</f>
        <v>-5.5000505646655581E-2</v>
      </c>
      <c r="AV147" s="21">
        <f>-AV$162*'Fixed Data'!$B$21*'Fixed Data'!$B$22</f>
        <v>-5.6411321184122343E-2</v>
      </c>
      <c r="AW147" s="21">
        <f>-AW$162*'Fixed Data'!$B$21*'Fixed Data'!$B$22</f>
        <v>-5.7421064900347749E-2</v>
      </c>
      <c r="AX147" s="21">
        <f>-AX$162*'Fixed Data'!$B$21*'Fixed Data'!$B$22</f>
        <v>-5.8480714422598987E-2</v>
      </c>
      <c r="AY147" s="21">
        <f>-AY$162*'Fixed Data'!$B$21*'Fixed Data'!$B$22</f>
        <v>-5.9584165833067915E-2</v>
      </c>
      <c r="AZ147" s="21">
        <f>-AZ$162*'Fixed Data'!$B$21*'Fixed Data'!$B$22</f>
        <v>-6.0732035981996946E-2</v>
      </c>
      <c r="BA147" s="21">
        <f>-BA$162*'Fixed Data'!$B$21*'Fixed Data'!$B$22</f>
        <v>-6.1931032367412216E-2</v>
      </c>
      <c r="BB147" s="21">
        <f>-BB$162*'Fixed Data'!$B$21*'Fixed Data'!$B$22</f>
        <v>-6.3153699823770434E-2</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135" t="s">
        <v>464</v>
      </c>
      <c r="D150" s="135" t="s">
        <v>380</v>
      </c>
      <c r="E150" s="279">
        <v>-0.26936617847114497</v>
      </c>
      <c r="F150" s="279">
        <v>-0.256139972837793</v>
      </c>
      <c r="G150" s="279">
        <v>-0.2527725672884702</v>
      </c>
      <c r="H150" s="279">
        <v>-0.22820528222566125</v>
      </c>
      <c r="I150" s="279">
        <v>-0.20990816887941474</v>
      </c>
      <c r="J150" s="279">
        <v>-0.19914435144460052</v>
      </c>
      <c r="K150" s="279">
        <v>-0.20791247476688665</v>
      </c>
      <c r="L150" s="279">
        <v>-0.21726479989412681</v>
      </c>
      <c r="M150" s="279">
        <v>-0.22712574971704971</v>
      </c>
      <c r="N150" s="279">
        <v>-0.23764121831143395</v>
      </c>
      <c r="O150" s="279">
        <v>-0.24878543193322078</v>
      </c>
      <c r="P150" s="279">
        <v>-0.26049509197340376</v>
      </c>
      <c r="Q150" s="279">
        <v>-0.27251837521868438</v>
      </c>
      <c r="R150" s="279">
        <v>-0.28507922794418522</v>
      </c>
      <c r="S150" s="279">
        <v>-0.29832496213161591</v>
      </c>
      <c r="T150" s="279">
        <v>-0.31235637187376158</v>
      </c>
      <c r="U150" s="279">
        <v>-0.32722106153124486</v>
      </c>
      <c r="V150" s="279">
        <v>-0.34296955571883919</v>
      </c>
      <c r="W150" s="279">
        <v>-0.35965547970503492</v>
      </c>
      <c r="X150" s="279">
        <v>-0.37733575099944788</v>
      </c>
      <c r="Y150" s="279">
        <v>-0.39561695900175331</v>
      </c>
      <c r="Z150" s="279">
        <v>-0.41398012780599364</v>
      </c>
      <c r="AA150" s="279">
        <v>-0.43339874653420563</v>
      </c>
      <c r="AB150" s="279">
        <v>-0.45388863050051481</v>
      </c>
      <c r="AC150" s="279">
        <v>-3.0023941352069246</v>
      </c>
      <c r="AD150" s="279">
        <v>-3.169685870036449</v>
      </c>
      <c r="AE150" s="279">
        <v>-3.346990627207731</v>
      </c>
      <c r="AF150" s="279">
        <v>-3.5349525624958296</v>
      </c>
      <c r="AG150" s="279">
        <v>-3.7342015750857498</v>
      </c>
      <c r="AH150" s="279">
        <v>-3.9454377256948088</v>
      </c>
      <c r="AI150" s="279">
        <v>-4.1694049618601072</v>
      </c>
      <c r="AJ150" s="279">
        <v>-4.40688188503582</v>
      </c>
      <c r="AK150" s="279">
        <v>-4.6586951126489966</v>
      </c>
      <c r="AL150" s="279">
        <v>-4.9255765296270706</v>
      </c>
      <c r="AM150" s="279">
        <v>-5.2082783352629463</v>
      </c>
      <c r="AN150" s="279">
        <v>-5.5079706653058773</v>
      </c>
      <c r="AO150" s="279">
        <v>-5.8258099205672806</v>
      </c>
      <c r="AP150" s="279">
        <v>-6.1629089059747297</v>
      </c>
      <c r="AQ150" s="279">
        <v>-6.5204491562899385</v>
      </c>
      <c r="AR150" s="279">
        <v>-6.8293031203036847</v>
      </c>
      <c r="AS150" s="279">
        <v>-7.0032490266592706</v>
      </c>
      <c r="AT150" s="279">
        <v>-7.1874095309906307</v>
      </c>
      <c r="AU150" s="279">
        <v>-7.3823998468226835</v>
      </c>
      <c r="AV150" s="279">
        <v>-7.5525016652996504</v>
      </c>
      <c r="AW150" s="279">
        <v>-7.6528053412913266</v>
      </c>
      <c r="AX150" s="279">
        <v>-7.7582282494237917</v>
      </c>
      <c r="AY150" s="279">
        <v>-7.8688980857066628</v>
      </c>
      <c r="AZ150" s="279">
        <v>-7.9850218119904151</v>
      </c>
      <c r="BA150" s="279">
        <v>-8.1071260527690363</v>
      </c>
      <c r="BB150" s="279">
        <v>-8.231097470114884</v>
      </c>
    </row>
    <row r="151" spans="1:54" outlineLevel="2">
      <c r="A151" s="425"/>
      <c r="B151" s="135" t="s">
        <v>286</v>
      </c>
      <c r="C151" s="135" t="s">
        <v>465</v>
      </c>
      <c r="D151" s="135" t="s">
        <v>380</v>
      </c>
      <c r="E151" s="279">
        <v>-3.4808817155260137</v>
      </c>
      <c r="F151" s="279">
        <v>-2.9621995211422121</v>
      </c>
      <c r="G151" s="279">
        <v>-3.0034289825165197</v>
      </c>
      <c r="H151" s="279">
        <v>-2.6299538340816042</v>
      </c>
      <c r="I151" s="279">
        <v>-2.5759089197060061</v>
      </c>
      <c r="J151" s="279">
        <v>-2.5597870940758458</v>
      </c>
      <c r="K151" s="279">
        <v>-2.5722403305367791</v>
      </c>
      <c r="L151" s="279">
        <v>-2.5854722380280393</v>
      </c>
      <c r="M151" s="279">
        <v>-2.5995537905433395</v>
      </c>
      <c r="N151" s="279">
        <v>-2.6142676589679024</v>
      </c>
      <c r="O151" s="279">
        <v>-2.6297051560141025</v>
      </c>
      <c r="P151" s="279">
        <v>-2.6454920865806004</v>
      </c>
      <c r="Q151" s="279">
        <v>-2.6606742403488362</v>
      </c>
      <c r="R151" s="279">
        <v>-2.6757080387416767</v>
      </c>
      <c r="S151" s="279">
        <v>-2.6913654218271437</v>
      </c>
      <c r="T151" s="279">
        <v>-2.7076899006330613</v>
      </c>
      <c r="U151" s="279">
        <v>-2.7247125213594483</v>
      </c>
      <c r="V151" s="279">
        <v>-2.742465905958261</v>
      </c>
      <c r="W151" s="279">
        <v>-2.7609843380872072</v>
      </c>
      <c r="X151" s="279">
        <v>-2.7803038540023071</v>
      </c>
      <c r="Y151" s="279">
        <v>-2.8004623386828889</v>
      </c>
      <c r="Z151" s="279">
        <v>-2.810046707570041</v>
      </c>
      <c r="AA151" s="279">
        <v>-2.8182700401087235</v>
      </c>
      <c r="AB151" s="279">
        <v>-2.8269713160685237</v>
      </c>
      <c r="AC151" s="279">
        <v>-27.724390786436313</v>
      </c>
      <c r="AD151" s="279">
        <v>-27.822091325127197</v>
      </c>
      <c r="AE151" s="279">
        <v>-27.925702055029273</v>
      </c>
      <c r="AF151" s="279">
        <v>-28.035585198568057</v>
      </c>
      <c r="AG151" s="279">
        <v>-28.152116881592672</v>
      </c>
      <c r="AH151" s="279">
        <v>-28.275709183334293</v>
      </c>
      <c r="AI151" s="279">
        <v>-28.406799938005832</v>
      </c>
      <c r="AJ151" s="279">
        <v>-28.545849481665464</v>
      </c>
      <c r="AK151" s="279">
        <v>-28.693346599859179</v>
      </c>
      <c r="AL151" s="279">
        <v>-28.849810292388948</v>
      </c>
      <c r="AM151" s="279">
        <v>-29.01579164777765</v>
      </c>
      <c r="AN151" s="279">
        <v>-29.191875834256479</v>
      </c>
      <c r="AO151" s="279">
        <v>-29.378684214527027</v>
      </c>
      <c r="AP151" s="279">
        <v>-29.576876592000417</v>
      </c>
      <c r="AQ151" s="279">
        <v>-29.787153596696417</v>
      </c>
      <c r="AR151" s="279">
        <v>-30.010259219494515</v>
      </c>
      <c r="AS151" s="279">
        <v>-30.246983503970739</v>
      </c>
      <c r="AT151" s="279">
        <v>-30.498165405628185</v>
      </c>
      <c r="AU151" s="279">
        <v>-30.764695828940926</v>
      </c>
      <c r="AV151" s="279">
        <v>-31.047520853279572</v>
      </c>
      <c r="AW151" s="279">
        <v>-31.24767938299377</v>
      </c>
      <c r="AX151" s="279">
        <v>-31.402751679851931</v>
      </c>
      <c r="AY151" s="279">
        <v>-31.488053497027387</v>
      </c>
      <c r="AZ151" s="279">
        <v>-31.525580667386574</v>
      </c>
      <c r="BA151" s="279">
        <v>-31.55738970732147</v>
      </c>
      <c r="BB151" s="279">
        <v>-31.589230842304264</v>
      </c>
    </row>
    <row r="152" spans="1:54" outlineLevel="2">
      <c r="A152" s="425"/>
      <c r="B152" s="135" t="s">
        <v>286</v>
      </c>
      <c r="C152" s="135" t="s">
        <v>466</v>
      </c>
      <c r="D152" s="135" t="s">
        <v>380</v>
      </c>
      <c r="E152" s="279">
        <v>-1.5883332014272187</v>
      </c>
      <c r="F152" s="279">
        <v>-1.5259249650497508</v>
      </c>
      <c r="G152" s="279">
        <v>-1.5296526300936923</v>
      </c>
      <c r="H152" s="279">
        <v>-1.4207834410827476</v>
      </c>
      <c r="I152" s="279">
        <v>-1.2920932410045198</v>
      </c>
      <c r="J152" s="279">
        <v>-1.2458515634301726</v>
      </c>
      <c r="K152" s="279">
        <v>-1.3067832661243834</v>
      </c>
      <c r="L152" s="279">
        <v>-1.3717958203155305</v>
      </c>
      <c r="M152" s="279">
        <v>-1.4412081220208639</v>
      </c>
      <c r="N152" s="279">
        <v>-1.515367319172374</v>
      </c>
      <c r="O152" s="279">
        <v>-1.5945416811031643</v>
      </c>
      <c r="P152" s="279">
        <v>-1.6783883855117427</v>
      </c>
      <c r="Q152" s="279">
        <v>-1.7666755780550114</v>
      </c>
      <c r="R152" s="279">
        <v>-1.8600395511569878</v>
      </c>
      <c r="S152" s="279">
        <v>-1.9589603032111347</v>
      </c>
      <c r="T152" s="279">
        <v>-2.0637751971551133</v>
      </c>
      <c r="U152" s="279">
        <v>-2.1748423149054625</v>
      </c>
      <c r="V152" s="279">
        <v>-2.2925417380996929</v>
      </c>
      <c r="W152" s="279">
        <v>-2.4172769082944172</v>
      </c>
      <c r="X152" s="279">
        <v>-2.549476071558773</v>
      </c>
      <c r="Y152" s="279">
        <v>-2.6895938127097616</v>
      </c>
      <c r="Z152" s="279">
        <v>-2.8370155651425306</v>
      </c>
      <c r="AA152" s="279">
        <v>-2.9931322473776287</v>
      </c>
      <c r="AB152" s="279">
        <v>-3.1586612364856497</v>
      </c>
      <c r="AC152" s="279">
        <v>-4.9335894867509396</v>
      </c>
      <c r="AD152" s="279">
        <v>-5.1244319082393526</v>
      </c>
      <c r="AE152" s="279">
        <v>-5.3267902684070734</v>
      </c>
      <c r="AF152" s="279">
        <v>-5.541369346001912</v>
      </c>
      <c r="AG152" s="279">
        <v>-5.7689174002526959</v>
      </c>
      <c r="AH152" s="279">
        <v>-6.0102288654230209</v>
      </c>
      <c r="AI152" s="279">
        <v>-6.2661472127668114</v>
      </c>
      <c r="AJ152" s="279">
        <v>-6.5375679902999098</v>
      </c>
      <c r="AK152" s="279">
        <v>-6.8254420514502634</v>
      </c>
      <c r="AL152" s="279">
        <v>-7.1307789843382476</v>
      </c>
      <c r="AM152" s="279">
        <v>-7.4546507541699611</v>
      </c>
      <c r="AN152" s="279">
        <v>-7.7981955720039835</v>
      </c>
      <c r="AO152" s="279">
        <v>-8.1626220039772921</v>
      </c>
      <c r="AP152" s="279">
        <v>-8.5492133359534659</v>
      </c>
      <c r="AQ152" s="279">
        <v>-8.9593322094877283</v>
      </c>
      <c r="AR152" s="279">
        <v>-9.3297252885818853</v>
      </c>
      <c r="AS152" s="279">
        <v>-9.581443252693493</v>
      </c>
      <c r="AT152" s="279">
        <v>-9.8482245679305542</v>
      </c>
      <c r="AU152" s="279">
        <v>-10.130986679054988</v>
      </c>
      <c r="AV152" s="279">
        <v>-10.39085617022846</v>
      </c>
      <c r="AW152" s="279">
        <v>-10.576849008259053</v>
      </c>
      <c r="AX152" s="279">
        <v>-10.772034399160031</v>
      </c>
      <c r="AY152" s="279">
        <v>-10.97528801308612</v>
      </c>
      <c r="AZ152" s="279">
        <v>-11.186723472657979</v>
      </c>
      <c r="BA152" s="279">
        <v>-11.407576286028712</v>
      </c>
      <c r="BB152" s="279">
        <v>-11.632789264848515</v>
      </c>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135" t="s">
        <v>386</v>
      </c>
      <c r="D158" s="135" t="s">
        <v>469</v>
      </c>
      <c r="E158" s="326">
        <v>1.9235455158176364</v>
      </c>
      <c r="F158" s="326">
        <v>1.849734413359565</v>
      </c>
      <c r="G158" s="326">
        <v>1.8475871627036071</v>
      </c>
      <c r="H158" s="326">
        <v>1.7038331299242209</v>
      </c>
      <c r="I158" s="326">
        <v>1.5933483178734242</v>
      </c>
      <c r="J158" s="326">
        <v>1.5471982485038129</v>
      </c>
      <c r="K158" s="326">
        <v>1.6345722101766409</v>
      </c>
      <c r="L158" s="326">
        <v>1.727476747469024</v>
      </c>
      <c r="M158" s="326">
        <v>1.8264198231261706</v>
      </c>
      <c r="N158" s="326">
        <v>1.9317370087933712</v>
      </c>
      <c r="O158" s="326">
        <v>2.0436116606424459</v>
      </c>
      <c r="P158" s="326">
        <v>2.1622686941129663</v>
      </c>
      <c r="Q158" s="326">
        <v>2.2880160391934163</v>
      </c>
      <c r="R158" s="326">
        <v>2.4212973731845953</v>
      </c>
      <c r="S158" s="326">
        <v>2.5625773421735998</v>
      </c>
      <c r="T158" s="326">
        <v>2.7123439183606277</v>
      </c>
      <c r="U158" s="326">
        <v>2.8711151251044686</v>
      </c>
      <c r="V158" s="326">
        <v>3.0394408973902349</v>
      </c>
      <c r="W158" s="326">
        <v>3.2179050578170401</v>
      </c>
      <c r="X158" s="326">
        <v>3.4071274152900393</v>
      </c>
      <c r="Y158" s="326">
        <v>3.6077659940485614</v>
      </c>
      <c r="Z158" s="326">
        <v>3.8204846813698667</v>
      </c>
      <c r="AA158" s="326">
        <v>4.0460529881717209</v>
      </c>
      <c r="AB158" s="326">
        <v>4.2852638803174488</v>
      </c>
      <c r="AC158" s="326">
        <v>36.644078471787694</v>
      </c>
      <c r="AD158" s="326">
        <v>38.789990037136491</v>
      </c>
      <c r="AE158" s="326">
        <v>41.065049232438753</v>
      </c>
      <c r="AF158" s="326">
        <v>43.477147872197492</v>
      </c>
      <c r="AG158" s="326">
        <v>46.03466422828275</v>
      </c>
      <c r="AH158" s="326">
        <v>48.746493162038163</v>
      </c>
      <c r="AI158" s="326">
        <v>51.62207812787863</v>
      </c>
      <c r="AJ158" s="326">
        <v>54.67144516479113</v>
      </c>
      <c r="AK158" s="326">
        <v>57.905238999395308</v>
      </c>
      <c r="AL158" s="326">
        <v>61.334761391920281</v>
      </c>
      <c r="AM158" s="326">
        <v>64.972011864631853</v>
      </c>
      <c r="AN158" s="326">
        <v>68.829730960930107</v>
      </c>
      <c r="AO158" s="326">
        <v>72.921446192566833</v>
      </c>
      <c r="AP158" s="326">
        <v>77.261520842235299</v>
      </c>
      <c r="AQ158" s="326">
        <v>81.865205799195721</v>
      </c>
      <c r="AR158" s="326">
        <v>85.833168628544314</v>
      </c>
      <c r="AS158" s="326">
        <v>88.043709056889895</v>
      </c>
      <c r="AT158" s="326">
        <v>90.38443406620344</v>
      </c>
      <c r="AU158" s="326">
        <v>92.863198108468637</v>
      </c>
      <c r="AV158" s="326">
        <v>95.001847155443016</v>
      </c>
      <c r="AW158" s="326">
        <v>96.203950424475366</v>
      </c>
      <c r="AX158" s="326">
        <v>97.47224997143033</v>
      </c>
      <c r="AY158" s="326">
        <v>98.810521913380782</v>
      </c>
      <c r="AZ158" s="326">
        <v>100.22280747414983</v>
      </c>
      <c r="BA158" s="326">
        <v>101.7134374608396</v>
      </c>
      <c r="BB158" s="326">
        <v>103.22623782783717</v>
      </c>
    </row>
    <row r="159" spans="1:54" outlineLevel="2">
      <c r="A159" s="425"/>
      <c r="B159" s="135" t="s">
        <v>280</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280</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283</v>
      </c>
      <c r="C161" s="135" t="s">
        <v>462</v>
      </c>
      <c r="D161" s="135"/>
      <c r="E161" s="323">
        <v>2.5753440933870914E-2</v>
      </c>
      <c r="F161" s="323">
        <v>2.4741545679216562E-2</v>
      </c>
      <c r="G161" s="323">
        <v>2.4801986524653864E-2</v>
      </c>
      <c r="H161" s="323">
        <v>2.3036767346340123E-2</v>
      </c>
      <c r="I161" s="323">
        <v>2.0950167718815724E-2</v>
      </c>
      <c r="J161" s="323">
        <v>2.0200399149460122E-2</v>
      </c>
      <c r="K161" s="323">
        <v>2.1188353695096737E-2</v>
      </c>
      <c r="L161" s="323">
        <v>2.2242475697216511E-2</v>
      </c>
      <c r="M161" s="323">
        <v>2.3367935777284118E-2</v>
      </c>
      <c r="N161" s="323">
        <v>2.4570362636981202E-2</v>
      </c>
      <c r="O161" s="323">
        <v>2.5854106030136565E-2</v>
      </c>
      <c r="P161" s="323">
        <v>2.7213607391403695E-2</v>
      </c>
      <c r="Q161" s="323">
        <v>2.8645107404333792E-2</v>
      </c>
      <c r="R161" s="323">
        <v>3.0158922996976888E-2</v>
      </c>
      <c r="S161" s="323">
        <v>3.1762836925661016E-2</v>
      </c>
      <c r="T161" s="323">
        <v>3.3462319236898144E-2</v>
      </c>
      <c r="U161" s="323">
        <v>3.526317591741622E-2</v>
      </c>
      <c r="V161" s="323">
        <v>3.7171569660277973E-2</v>
      </c>
      <c r="W161" s="323">
        <v>3.9194041919310071E-2</v>
      </c>
      <c r="X161" s="323">
        <v>4.1337536331928638E-2</v>
      </c>
      <c r="Y161" s="323">
        <v>4.3609423595430338E-2</v>
      </c>
      <c r="Z161" s="323">
        <v>4.5999739047020399E-2</v>
      </c>
      <c r="AA161" s="323">
        <v>4.8531035220342765E-2</v>
      </c>
      <c r="AB161" s="323">
        <v>5.1214943760443908E-2</v>
      </c>
      <c r="AC161" s="323">
        <v>7.9993861064440536E-2</v>
      </c>
      <c r="AD161" s="323">
        <v>8.3088204886670194E-2</v>
      </c>
      <c r="AE161" s="323">
        <v>8.6369269635157203E-2</v>
      </c>
      <c r="AF161" s="323">
        <v>8.9848482684105488E-2</v>
      </c>
      <c r="AG161" s="323">
        <v>9.3537976405888165E-2</v>
      </c>
      <c r="AH161" s="323">
        <v>9.7450631860893186E-2</v>
      </c>
      <c r="AI161" s="323">
        <v>0.1016001252016418</v>
      </c>
      <c r="AJ161" s="323">
        <v>0.10600097696004039</v>
      </c>
      <c r="AK161" s="323">
        <v>0.11066860439713455</v>
      </c>
      <c r="AL161" s="323">
        <v>0.11561937710590506</v>
      </c>
      <c r="AM161" s="323">
        <v>0.12087067606950712</v>
      </c>
      <c r="AN161" s="323">
        <v>0.12644095638995612</v>
      </c>
      <c r="AO161" s="323">
        <v>0.13234981391565206</v>
      </c>
      <c r="AP161" s="323">
        <v>0.13861805601035157</v>
      </c>
      <c r="AQ161" s="323">
        <v>0.145267776721308</v>
      </c>
      <c r="AR161" s="323">
        <v>0.15127337823879469</v>
      </c>
      <c r="AS161" s="323">
        <v>0.15535476601997156</v>
      </c>
      <c r="AT161" s="323">
        <v>0.15968039293379813</v>
      </c>
      <c r="AU161" s="323">
        <v>0.1642651345488676</v>
      </c>
      <c r="AV161" s="323">
        <v>0.16847869224912687</v>
      </c>
      <c r="AW161" s="323">
        <v>0.17149440429496199</v>
      </c>
      <c r="AX161" s="323">
        <v>0.17465916558762157</v>
      </c>
      <c r="AY161" s="323">
        <v>0.17795474609688602</v>
      </c>
      <c r="AZ161" s="323">
        <v>0.18138298811469231</v>
      </c>
      <c r="BA161" s="323">
        <v>0.18496392433079101</v>
      </c>
      <c r="BB161" s="323">
        <v>0.18861555683608999</v>
      </c>
    </row>
    <row r="162" spans="1:54" outlineLevel="2">
      <c r="A162" s="425"/>
      <c r="B162" s="135" t="s">
        <v>283</v>
      </c>
      <c r="C162" s="135" t="s">
        <v>463</v>
      </c>
      <c r="D162" s="135"/>
      <c r="E162" s="323">
        <v>5.7229868741935364E-2</v>
      </c>
      <c r="F162" s="323">
        <v>5.4981212620481251E-2</v>
      </c>
      <c r="G162" s="323">
        <v>5.5115525610341914E-2</v>
      </c>
      <c r="H162" s="323">
        <v>5.1192816325200279E-2</v>
      </c>
      <c r="I162" s="323">
        <v>4.6555928264034957E-2</v>
      </c>
      <c r="J162" s="323">
        <v>4.4889775887689179E-2</v>
      </c>
      <c r="K162" s="323">
        <v>4.7085230433548314E-2</v>
      </c>
      <c r="L162" s="323">
        <v>4.9427723771592255E-2</v>
      </c>
      <c r="M162" s="323">
        <v>5.19287461717425E-2</v>
      </c>
      <c r="N162" s="323">
        <v>5.4600805859958225E-2</v>
      </c>
      <c r="O162" s="323">
        <v>5.7453568955859048E-2</v>
      </c>
      <c r="P162" s="323">
        <v>6.0474683092008215E-2</v>
      </c>
      <c r="Q162" s="323">
        <v>6.3655794231852858E-2</v>
      </c>
      <c r="R162" s="323">
        <v>6.7019828882170854E-2</v>
      </c>
      <c r="S162" s="323">
        <v>7.0584082057024489E-2</v>
      </c>
      <c r="T162" s="323">
        <v>7.4360709415329143E-2</v>
      </c>
      <c r="U162" s="323">
        <v>7.8362613149813826E-2</v>
      </c>
      <c r="V162" s="323">
        <v>8.2603488133951089E-2</v>
      </c>
      <c r="W162" s="323">
        <v>8.7097870931800131E-2</v>
      </c>
      <c r="X162" s="323">
        <v>9.1861191848730275E-2</v>
      </c>
      <c r="Y162" s="323">
        <v>9.6909830212067408E-2</v>
      </c>
      <c r="Z162" s="323">
        <v>0.10222164232671203</v>
      </c>
      <c r="AA162" s="323">
        <v>0.10784674493409502</v>
      </c>
      <c r="AB162" s="323">
        <v>0.11381098613431985</v>
      </c>
      <c r="AC162" s="323">
        <v>0.17776413569875671</v>
      </c>
      <c r="AD162" s="323">
        <v>0.18464045530371165</v>
      </c>
      <c r="AE162" s="323">
        <v>0.19193171030034936</v>
      </c>
      <c r="AF162" s="323">
        <v>0.19966329485356765</v>
      </c>
      <c r="AG162" s="323">
        <v>0.20786216979086258</v>
      </c>
      <c r="AH162" s="323">
        <v>0.21655695969087377</v>
      </c>
      <c r="AI162" s="323">
        <v>0.22577805600364836</v>
      </c>
      <c r="AJ162" s="323">
        <v>0.23555772657786758</v>
      </c>
      <c r="AK162" s="323">
        <v>0.24593023199363237</v>
      </c>
      <c r="AL162" s="323">
        <v>0.25693194912423351</v>
      </c>
      <c r="AM162" s="323">
        <v>0.2686015023766824</v>
      </c>
      <c r="AN162" s="323">
        <v>0.28097990308879123</v>
      </c>
      <c r="AO162" s="323">
        <v>0.2941106975903377</v>
      </c>
      <c r="AP162" s="323">
        <v>0.30804012446744788</v>
      </c>
      <c r="AQ162" s="323">
        <v>0.32281728160290657</v>
      </c>
      <c r="AR162" s="323">
        <v>0.33616306275287694</v>
      </c>
      <c r="AS162" s="323">
        <v>0.34523281337771466</v>
      </c>
      <c r="AT162" s="323">
        <v>0.35484531763066274</v>
      </c>
      <c r="AU162" s="323">
        <v>0.36503363233081704</v>
      </c>
      <c r="AV162" s="323">
        <v>0.37439709388694836</v>
      </c>
      <c r="AW162" s="323">
        <v>0.38109867621102633</v>
      </c>
      <c r="AX162" s="323">
        <v>0.38813147908360329</v>
      </c>
      <c r="AY162" s="323">
        <v>0.39545499132641349</v>
      </c>
      <c r="AZ162" s="323">
        <v>0.40307330692153859</v>
      </c>
      <c r="BA162" s="323">
        <v>0.41103094295731329</v>
      </c>
      <c r="BB162" s="323">
        <v>0.41914568185797751</v>
      </c>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-0.39228687373918242</v>
      </c>
      <c r="F172" s="262">
        <f>-(F$158*'Fixed Data'!$B$25*'Fixed Data'!F$47*'Fixed Data'!$B$24*'Fixed Data'!$B$23+F$158*'Fixed Data'!$B$26)*'Fixed Data'!M44/10^6</f>
        <v>-0.38297855412437837</v>
      </c>
      <c r="G172" s="262">
        <f>-(G$158*'Fixed Data'!$B$25*'Fixed Data'!G$47*'Fixed Data'!$B$24*'Fixed Data'!$B$23+G$158*'Fixed Data'!$B$26)*'Fixed Data'!N44/10^6</f>
        <v>-0.38835936671864618</v>
      </c>
      <c r="H172" s="262">
        <f>-(H$158*'Fixed Data'!$B$25*'Fixed Data'!H$47*'Fixed Data'!$B$24*'Fixed Data'!$B$23+H$158*'Fixed Data'!$B$26)*'Fixed Data'!O44/10^6</f>
        <v>-0.36359648510942005</v>
      </c>
      <c r="I172" s="262">
        <f>-(I$158*'Fixed Data'!$B$25*'Fixed Data'!I$47*'Fixed Data'!$B$24*'Fixed Data'!$B$23+I$158*'Fixed Data'!$B$26)*'Fixed Data'!P44/10^6</f>
        <v>-0.3451970799481115</v>
      </c>
      <c r="J172" s="262">
        <f>-(J$158*'Fixed Data'!$B$25*'Fixed Data'!J$47*'Fixed Data'!$B$24*'Fixed Data'!$B$23+J$158*'Fixed Data'!$B$26)*'Fixed Data'!Q44/10^6</f>
        <v>-0.34030326965071994</v>
      </c>
      <c r="K172" s="262">
        <f>-(K$158*'Fixed Data'!$B$25*'Fixed Data'!K$47*'Fixed Data'!$B$24*'Fixed Data'!$B$23+K$158*'Fixed Data'!$B$26)*'Fixed Data'!R44/10^6</f>
        <v>-0.36499594305362026</v>
      </c>
      <c r="L172" s="262">
        <f>-(L$158*'Fixed Data'!$B$25*'Fixed Data'!L$47*'Fixed Data'!$B$24*'Fixed Data'!$B$23+L$158*'Fixed Data'!$B$26)*'Fixed Data'!S44/10^6</f>
        <v>-0.39161553001693516</v>
      </c>
      <c r="M172" s="262">
        <f>-(M$158*'Fixed Data'!$B$25*'Fixed Data'!M$47*'Fixed Data'!$B$24*'Fixed Data'!$B$23+M$158*'Fixed Data'!$B$26)*'Fixed Data'!T44/10^6</f>
        <v>-0.42035099267669895</v>
      </c>
      <c r="N172" s="262">
        <f>-(N$158*'Fixed Data'!$B$25*'Fixed Data'!N$47*'Fixed Data'!$B$24*'Fixed Data'!$B$23+N$158*'Fixed Data'!$B$26)*'Fixed Data'!U44/10^6</f>
        <v>-0.45136017267904194</v>
      </c>
      <c r="O172" s="262">
        <f>-(O$158*'Fixed Data'!$B$25*'Fixed Data'!O$47*'Fixed Data'!$B$24*'Fixed Data'!$B$23+O$158*'Fixed Data'!$B$26)*'Fixed Data'!V44/10^6</f>
        <v>-0.4847718311907846</v>
      </c>
      <c r="P172" s="262">
        <f>-(P$158*'Fixed Data'!$B$25*'Fixed Data'!P$47*'Fixed Data'!$B$24*'Fixed Data'!$B$23+P$158*'Fixed Data'!$B$26)*'Fixed Data'!W44/10^6</f>
        <v>-0.52072980264041246</v>
      </c>
      <c r="Q172" s="262">
        <f>-(Q$158*'Fixed Data'!$B$25*'Fixed Data'!Q$47*'Fixed Data'!$B$24*'Fixed Data'!$B$23+Q$158*'Fixed Data'!$B$26)*'Fixed Data'!X44/10^6</f>
        <v>-0.55940405187717201</v>
      </c>
      <c r="R172" s="262">
        <f>-(R$158*'Fixed Data'!$B$25*'Fixed Data'!R$47*'Fixed Data'!$B$24*'Fixed Data'!$B$23+R$158*'Fixed Data'!$B$26)*'Fixed Data'!Y44/10^6</f>
        <v>-0.60100549608936804</v>
      </c>
      <c r="S172" s="262">
        <f>-(S$158*'Fixed Data'!$B$25*'Fixed Data'!S$47*'Fixed Data'!$B$24*'Fixed Data'!$B$23+S$158*'Fixed Data'!$B$26)*'Fixed Data'!Z44/10^6</f>
        <v>-0.64561459085745831</v>
      </c>
      <c r="T172" s="262">
        <f>-(T$158*'Fixed Data'!$B$25*'Fixed Data'!T$47*'Fixed Data'!$B$24*'Fixed Data'!$B$23+T$158*'Fixed Data'!$B$26)*'Fixed Data'!AA44/10^6</f>
        <v>-0.69359691590482708</v>
      </c>
      <c r="U172" s="262">
        <f>-(U$158*'Fixed Data'!$B$25*'Fixed Data'!U$47*'Fixed Data'!$B$24*'Fixed Data'!$B$23+U$158*'Fixed Data'!$B$26)*'Fixed Data'!AB44/10^6</f>
        <v>-0.74521063888886707</v>
      </c>
      <c r="V172" s="262">
        <f>-(V$158*'Fixed Data'!$B$25*'Fixed Data'!V$47*'Fixed Data'!$B$24*'Fixed Data'!$B$23+V$158*'Fixed Data'!$B$26)*'Fixed Data'!AC44/10^6</f>
        <v>-0.80073384348089005</v>
      </c>
      <c r="W172" s="262">
        <f>-(W$158*'Fixed Data'!$B$25*'Fixed Data'!W$47*'Fixed Data'!$B$24*'Fixed Data'!$B$23+W$158*'Fixed Data'!$B$26)*'Fixed Data'!AD44/10^6</f>
        <v>-0.86046607085739324</v>
      </c>
      <c r="X172" s="262">
        <f>-(X$158*'Fixed Data'!$B$25*'Fixed Data'!X$47*'Fixed Data'!$B$24*'Fixed Data'!$B$23+X$158*'Fixed Data'!$B$26)*'Fixed Data'!AE44/10^6</f>
        <v>-0.92472998723430544</v>
      </c>
      <c r="Y172" s="262">
        <f>-(Y$158*'Fixed Data'!$B$25*'Fixed Data'!Y$47*'Fixed Data'!$B$24*'Fixed Data'!$B$23+Y$158*'Fixed Data'!$B$26)*'Fixed Data'!AF44/10^6</f>
        <v>-0.99387317532605424</v>
      </c>
      <c r="Z172" s="262">
        <f>-(Z$158*'Fixed Data'!$B$25*'Fixed Data'!Z$47*'Fixed Data'!$B$24*'Fixed Data'!$B$23+Z$158*'Fixed Data'!$B$26)*'Fixed Data'!AG44/10^6</f>
        <v>-1.0682603602307796</v>
      </c>
      <c r="AA172" s="262">
        <f>-(AA$158*'Fixed Data'!$B$25*'Fixed Data'!AA$47*'Fixed Data'!$B$24*'Fixed Data'!$B$23+AA$158*'Fixed Data'!$B$26)*'Fixed Data'!AH44/10^6</f>
        <v>-1.1483023641131993</v>
      </c>
      <c r="AB172" s="262">
        <f>-(AB$158*'Fixed Data'!$B$25*'Fixed Data'!AB$47*'Fixed Data'!$B$24*'Fixed Data'!$B$23+AB$158*'Fixed Data'!$B$26)*'Fixed Data'!AI44/10^6</f>
        <v>-1.2344352235353788</v>
      </c>
      <c r="AC172" s="262">
        <f>-(AC$158*'Fixed Data'!$B$25*'Fixed Data'!AC$47*'Fixed Data'!$B$24*'Fixed Data'!$B$23+AC$158*'Fixed Data'!$B$26)*'Fixed Data'!AJ44/10^6</f>
        <v>-10.707330711322392</v>
      </c>
      <c r="AD172" s="262">
        <f>-(AD$158*'Fixed Data'!$B$25*'Fixed Data'!AD$47*'Fixed Data'!$B$24*'Fixed Data'!$B$23+AD$158*'Fixed Data'!$B$26)*'Fixed Data'!AK44/10^6</f>
        <v>-11.496042246338858</v>
      </c>
      <c r="AE172" s="262">
        <f>-(AE$158*'Fixed Data'!$B$25*'Fixed Data'!AE$47*'Fixed Data'!$B$24*'Fixed Data'!$B$23+AE$158*'Fixed Data'!$B$26)*'Fixed Data'!AL44/10^6</f>
        <v>-12.342100838529062</v>
      </c>
      <c r="AF172" s="262">
        <f>-(AF$158*'Fixed Data'!$B$25*'Fixed Data'!AF$47*'Fixed Data'!$B$24*'Fixed Data'!$B$23+AF$158*'Fixed Data'!$B$26)*'Fixed Data'!AM44/10^6</f>
        <v>-13.249025537910317</v>
      </c>
      <c r="AG172" s="262">
        <f>-(AG$158*'Fixed Data'!$B$25*'Fixed Data'!AG$47*'Fixed Data'!$B$24*'Fixed Data'!$B$23+AG$158*'Fixed Data'!$B$26)*'Fixed Data'!AN44/10^6</f>
        <v>-14.220762748127727</v>
      </c>
      <c r="AH172" s="262">
        <f>-(AH$158*'Fixed Data'!$B$25*'Fixed Data'!AH$47*'Fixed Data'!$B$24*'Fixed Data'!$B$23+AH$158*'Fixed Data'!$B$26)*'Fixed Data'!AO44/10^6</f>
        <v>-15.261884843923157</v>
      </c>
      <c r="AI172" s="262">
        <f>-(AI$158*'Fixed Data'!$B$25*'Fixed Data'!AI$47*'Fixed Data'!$B$24*'Fixed Data'!$B$23+AI$158*'Fixed Data'!$B$26)*'Fixed Data'!AP44/10^6</f>
        <v>-16.37793306494315</v>
      </c>
      <c r="AJ172" s="262">
        <f>-(AJ$158*'Fixed Data'!$B$25*'Fixed Data'!AJ$47*'Fixed Data'!$B$24*'Fixed Data'!$B$23+AJ$158*'Fixed Data'!$B$26)*'Fixed Data'!AQ44/10^6</f>
        <v>-17.573902441982998</v>
      </c>
      <c r="AK172" s="262">
        <f>-(AK$158*'Fixed Data'!$B$25*'Fixed Data'!AK$47*'Fixed Data'!$B$24*'Fixed Data'!$B$23+AK$158*'Fixed Data'!$B$26)*'Fixed Data'!AR44/10^6</f>
        <v>-18.855341576231851</v>
      </c>
      <c r="AL172" s="262">
        <f>-(AL$158*'Fixed Data'!$B$25*'Fixed Data'!AL$47*'Fixed Data'!$B$24*'Fixed Data'!$B$23+AL$158*'Fixed Data'!$B$26)*'Fixed Data'!AS44/10^6</f>
        <v>-20.228311120778486</v>
      </c>
      <c r="AM172" s="262">
        <f>-(AM$158*'Fixed Data'!$B$25*'Fixed Data'!AM$47*'Fixed Data'!$B$24*'Fixed Data'!$B$23+AM$158*'Fixed Data'!$B$26)*'Fixed Data'!AT44/10^6</f>
        <v>-21.699334008326172</v>
      </c>
      <c r="AN172" s="262">
        <f>-(AN$158*'Fixed Data'!$B$25*'Fixed Data'!AN$47*'Fixed Data'!$B$24*'Fixed Data'!$B$23+AN$158*'Fixed Data'!$B$26)*'Fixed Data'!AU44/10^6</f>
        <v>-23.275343644815475</v>
      </c>
      <c r="AO172" s="262">
        <f>-(AO$158*'Fixed Data'!$B$25*'Fixed Data'!AO$47*'Fixed Data'!$B$24*'Fixed Data'!$B$23+AO$158*'Fixed Data'!$B$26)*'Fixed Data'!AV44/10^6</f>
        <v>-24.963679226705118</v>
      </c>
      <c r="AP172" s="262">
        <f>-(AP$158*'Fixed Data'!$B$25*'Fixed Data'!AP$47*'Fixed Data'!$B$24*'Fixed Data'!$B$23+AP$158*'Fixed Data'!$B$26)*'Fixed Data'!AW44/10^6</f>
        <v>-26.772254867041095</v>
      </c>
      <c r="AQ172" s="262">
        <f>-(AQ$158*'Fixed Data'!$B$25*'Fixed Data'!AQ$47*'Fixed Data'!$B$24*'Fixed Data'!$B$23+AQ$158*'Fixed Data'!$B$26)*'Fixed Data'!AX44/10^6</f>
        <v>-28.70954691308436</v>
      </c>
      <c r="AR172" s="262">
        <f>-(AR$158*'Fixed Data'!$B$25*'Fixed Data'!AR$47*'Fixed Data'!$B$24*'Fixed Data'!$B$23+AR$158*'Fixed Data'!$B$26)*'Fixed Data'!AY44/10^6</f>
        <v>-30.459716788472328</v>
      </c>
      <c r="AS172" s="262">
        <f>-(AS$158*'Fixed Data'!$B$25*'Fixed Data'!AS$47*'Fixed Data'!$B$24*'Fixed Data'!$B$23+AS$158*'Fixed Data'!$B$26)*'Fixed Data'!AZ44/10^6</f>
        <v>-31.61204378777753</v>
      </c>
      <c r="AT172" s="262">
        <f>-(AT$158*'Fixed Data'!$B$25*'Fixed Data'!AT$47*'Fixed Data'!$B$24*'Fixed Data'!$B$23+AT$158*'Fixed Data'!$B$26)*'Fixed Data'!BA44/10^6</f>
        <v>-32.830125720329725</v>
      </c>
      <c r="AU172" s="262">
        <f>-(AU$158*'Fixed Data'!$B$25*'Fixed Data'!AU$47*'Fixed Data'!$B$24*'Fixed Data'!$B$23+AU$158*'Fixed Data'!$B$26)*'Fixed Data'!BB44/10^6</f>
        <v>-34.118484191557265</v>
      </c>
      <c r="AV172" s="262">
        <f>-(AV$158*'Fixed Data'!$B$25*'Fixed Data'!AV$47*'Fixed Data'!$B$24*'Fixed Data'!$B$23+AV$158*'Fixed Data'!$B$26)*'Fixed Data'!BC44/10^6</f>
        <v>-35.301176431245736</v>
      </c>
      <c r="AW172" s="262">
        <f>-(AW$158*'Fixed Data'!$B$25*'Fixed Data'!AW$47*'Fixed Data'!$B$24*'Fixed Data'!$B$23+AW$158*'Fixed Data'!$B$26)*'Fixed Data'!BD44/10^6</f>
        <v>-36.149821896956681</v>
      </c>
      <c r="AX172" s="262">
        <f>-(AX$158*'Fixed Data'!$B$25*'Fixed Data'!AX$47*'Fixed Data'!$B$24*'Fixed Data'!$B$23+AX$158*'Fixed Data'!$B$26)*'Fixed Data'!BE44/10^6</f>
        <v>-37.033662779063036</v>
      </c>
      <c r="AY172" s="262">
        <f>-(AY$158*'Fixed Data'!$B$25*'Fixed Data'!AY$47*'Fixed Data'!$B$24*'Fixed Data'!$B$23+AY$158*'Fixed Data'!$B$26)*'Fixed Data'!BF44/10^6</f>
        <v>-37.954979614249368</v>
      </c>
      <c r="AZ172" s="262">
        <f>-(AZ$158*'Fixed Data'!$B$25*'Fixed Data'!AZ$47*'Fixed Data'!$B$24*'Fixed Data'!$B$23+AZ$158*'Fixed Data'!$B$26)*'Fixed Data'!BG44/10^6</f>
        <v>-38.916219198593964</v>
      </c>
      <c r="BA172" s="262">
        <f>-(BA$158*'Fixed Data'!$B$25*'Fixed Data'!BA$47*'Fixed Data'!$B$24*'Fixed Data'!$B$23+BA$158*'Fixed Data'!$B$26)*'Fixed Data'!BH44/10^6</f>
        <v>-39.920008862289166</v>
      </c>
      <c r="BB172" s="262">
        <f>-(BB$158*'Fixed Data'!$B$25*'Fixed Data'!BB$47*'Fixed Data'!$B$24*'Fixed Data'!$B$23+BB$158*'Fixed Data'!$B$26)*'Fixed Data'!BI44/10^6</f>
        <v>-40.945048799605829</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-1.1768606209387809</v>
      </c>
      <c r="F176" s="262">
        <f>-(F$158*'Fixed Data'!$B$25*'Fixed Data'!F$47*'Fixed Data'!$B$24*'Fixed Data'!$B$23+F$158*'Fixed Data'!$B$26)*'Fixed Data'!M46/10^6</f>
        <v>-1.1489356621050653</v>
      </c>
      <c r="G176" s="262">
        <f>-(G$158*'Fixed Data'!$B$25*'Fixed Data'!G$47*'Fixed Data'!$B$24*'Fixed Data'!$B$23+G$158*'Fixed Data'!$B$26)*'Fixed Data'!N46/10^6</f>
        <v>-1.1650781001559389</v>
      </c>
      <c r="H176" s="262">
        <f>-(H$158*'Fixed Data'!$B$25*'Fixed Data'!H$47*'Fixed Data'!$B$24*'Fixed Data'!$B$23+H$158*'Fixed Data'!$B$26)*'Fixed Data'!O46/10^6</f>
        <v>-1.09078945532826</v>
      </c>
      <c r="I176" s="262">
        <f>-(I$158*'Fixed Data'!$B$25*'Fixed Data'!I$47*'Fixed Data'!$B$24*'Fixed Data'!$B$23+I$158*'Fixed Data'!$B$26)*'Fixed Data'!P46/10^6</f>
        <v>-1.0355912398443343</v>
      </c>
      <c r="J176" s="262">
        <f>-(J$158*'Fixed Data'!$B$25*'Fixed Data'!J$47*'Fixed Data'!$B$24*'Fixed Data'!$B$23+J$158*'Fixed Data'!$B$26)*'Fixed Data'!Q46/10^6</f>
        <v>-1.0209098087279347</v>
      </c>
      <c r="K176" s="262">
        <f>-(K$158*'Fixed Data'!$B$25*'Fixed Data'!K$47*'Fixed Data'!$B$24*'Fixed Data'!$B$23+K$158*'Fixed Data'!$B$26)*'Fixed Data'!R46/10^6</f>
        <v>-1.0949878291608608</v>
      </c>
      <c r="L176" s="262">
        <f>-(L$158*'Fixed Data'!$B$25*'Fixed Data'!L$47*'Fixed Data'!$B$24*'Fixed Data'!$B$23+L$158*'Fixed Data'!$B$26)*'Fixed Data'!S46/10^6</f>
        <v>-1.1748465900508054</v>
      </c>
      <c r="M176" s="262">
        <f>-(M$158*'Fixed Data'!$B$25*'Fixed Data'!M$47*'Fixed Data'!$B$24*'Fixed Data'!$B$23+M$158*'Fixed Data'!$B$26)*'Fixed Data'!T46/10^6</f>
        <v>-1.2610529777654063</v>
      </c>
      <c r="N176" s="262">
        <f>-(N$158*'Fixed Data'!$B$25*'Fixed Data'!N$47*'Fixed Data'!$B$24*'Fixed Data'!$B$23+N$158*'Fixed Data'!$B$26)*'Fixed Data'!U46/10^6</f>
        <v>-1.3540805177571718</v>
      </c>
      <c r="O176" s="262">
        <f>-(O$158*'Fixed Data'!$B$25*'Fixed Data'!O$47*'Fixed Data'!$B$24*'Fixed Data'!$B$23+O$158*'Fixed Data'!$B$26)*'Fixed Data'!V46/10^6</f>
        <v>-1.4543154935723539</v>
      </c>
      <c r="P176" s="262">
        <f>-(P$158*'Fixed Data'!$B$25*'Fixed Data'!P$47*'Fixed Data'!$B$24*'Fixed Data'!$B$23+P$158*'Fixed Data'!$B$26)*'Fixed Data'!W46/10^6</f>
        <v>-1.5621894082346002</v>
      </c>
      <c r="Q176" s="262">
        <f>-(Q$158*'Fixed Data'!$B$25*'Fixed Data'!Q$47*'Fixed Data'!$B$24*'Fixed Data'!$B$23+Q$158*'Fixed Data'!$B$26)*'Fixed Data'!X46/10^6</f>
        <v>-1.6782121556315162</v>
      </c>
      <c r="R176" s="262">
        <f>-(R$158*'Fixed Data'!$B$25*'Fixed Data'!R$47*'Fixed Data'!$B$24*'Fixed Data'!$B$23+R$158*'Fixed Data'!$B$26)*'Fixed Data'!Y46/10^6</f>
        <v>-1.8030164882681039</v>
      </c>
      <c r="S176" s="262">
        <f>-(S$158*'Fixed Data'!$B$25*'Fixed Data'!S$47*'Fixed Data'!$B$24*'Fixed Data'!$B$23+S$158*'Fixed Data'!$B$26)*'Fixed Data'!Z46/10^6</f>
        <v>-1.9368437722009975</v>
      </c>
      <c r="T176" s="262">
        <f>-(T$158*'Fixed Data'!$B$25*'Fixed Data'!T$47*'Fixed Data'!$B$24*'Fixed Data'!$B$23+T$158*'Fixed Data'!$B$26)*'Fixed Data'!AA46/10^6</f>
        <v>-2.0807907473213993</v>
      </c>
      <c r="U176" s="262">
        <f>-(U$158*'Fixed Data'!$B$25*'Fixed Data'!U$47*'Fixed Data'!$B$24*'Fixed Data'!$B$23+U$158*'Fixed Data'!$B$26)*'Fixed Data'!AB46/10^6</f>
        <v>-2.2356319170826926</v>
      </c>
      <c r="V176" s="262">
        <f>-(V$158*'Fixed Data'!$B$25*'Fixed Data'!V$47*'Fixed Data'!$B$24*'Fixed Data'!$B$23+V$158*'Fixed Data'!$B$26)*'Fixed Data'!AC46/10^6</f>
        <v>-2.4022015300021842</v>
      </c>
      <c r="W176" s="262">
        <f>-(W$158*'Fixed Data'!$B$25*'Fixed Data'!W$47*'Fixed Data'!$B$24*'Fixed Data'!$B$23+W$158*'Fixed Data'!$B$26)*'Fixed Data'!AD46/10^6</f>
        <v>-2.5813982125721799</v>
      </c>
      <c r="X176" s="262">
        <f>-(X$158*'Fixed Data'!$B$25*'Fixed Data'!X$47*'Fixed Data'!$B$24*'Fixed Data'!$B$23+X$158*'Fixed Data'!$B$26)*'Fixed Data'!AE46/10^6</f>
        <v>-2.7741899617029158</v>
      </c>
      <c r="Y176" s="262">
        <f>-(Y$158*'Fixed Data'!$B$25*'Fixed Data'!Y$47*'Fixed Data'!$B$24*'Fixed Data'!$B$23+Y$158*'Fixed Data'!$B$26)*'Fixed Data'!AF46/10^6</f>
        <v>-2.9816195259781626</v>
      </c>
      <c r="Z176" s="262">
        <f>-(Z$158*'Fixed Data'!$B$25*'Fixed Data'!Z$47*'Fixed Data'!$B$24*'Fixed Data'!$B$23+Z$158*'Fixed Data'!$B$26)*'Fixed Data'!AG46/10^6</f>
        <v>-3.2047810801386625</v>
      </c>
      <c r="AA176" s="262">
        <f>-(AA$158*'Fixed Data'!$B$25*'Fixed Data'!AA$47*'Fixed Data'!$B$24*'Fixed Data'!$B$23+AA$158*'Fixed Data'!$B$26)*'Fixed Data'!AH46/10^6</f>
        <v>-3.4449070929259653</v>
      </c>
      <c r="AB176" s="262">
        <f>-(AB$158*'Fixed Data'!$B$25*'Fixed Data'!AB$47*'Fixed Data'!$B$24*'Fixed Data'!$B$23+AB$158*'Fixed Data'!$B$26)*'Fixed Data'!AI46/10^6</f>
        <v>-3.7033056706061367</v>
      </c>
      <c r="AC176" s="262">
        <f>-(AC$158*'Fixed Data'!$B$25*'Fixed Data'!AC$47*'Fixed Data'!$B$24*'Fixed Data'!$B$23+AC$158*'Fixed Data'!$B$26)*'Fixed Data'!AJ46/10^6</f>
        <v>-32.121992134270641</v>
      </c>
      <c r="AD176" s="262">
        <f>-(AD$158*'Fixed Data'!$B$25*'Fixed Data'!AD$47*'Fixed Data'!$B$24*'Fixed Data'!$B$23+AD$158*'Fixed Data'!$B$26)*'Fixed Data'!AK46/10^6</f>
        <v>-34.488126739704931</v>
      </c>
      <c r="AE176" s="262">
        <f>-(AE$158*'Fixed Data'!$B$25*'Fixed Data'!AE$47*'Fixed Data'!$B$24*'Fixed Data'!$B$23+AE$158*'Fixed Data'!$B$26)*'Fixed Data'!AL46/10^6</f>
        <v>-37.026302516789244</v>
      </c>
      <c r="AF176" s="262">
        <f>-(AF$158*'Fixed Data'!$B$25*'Fixed Data'!AF$47*'Fixed Data'!$B$24*'Fixed Data'!$B$23+AF$158*'Fixed Data'!$B$26)*'Fixed Data'!AM46/10^6</f>
        <v>-39.747076615621886</v>
      </c>
      <c r="AG176" s="262">
        <f>-(AG$158*'Fixed Data'!$B$25*'Fixed Data'!AG$47*'Fixed Data'!$B$24*'Fixed Data'!$B$23+AG$158*'Fixed Data'!$B$26)*'Fixed Data'!AN46/10^6</f>
        <v>-42.662288245846248</v>
      </c>
      <c r="AH176" s="262">
        <f>-(AH$158*'Fixed Data'!$B$25*'Fixed Data'!AH$47*'Fixed Data'!$B$24*'Fixed Data'!$B$23+AH$158*'Fixed Data'!$B$26)*'Fixed Data'!AO46/10^6</f>
        <v>-45.785654533703223</v>
      </c>
      <c r="AI176" s="262">
        <f>-(AI$158*'Fixed Data'!$B$25*'Fixed Data'!AI$47*'Fixed Data'!$B$24*'Fixed Data'!$B$23+AI$158*'Fixed Data'!$B$26)*'Fixed Data'!AP46/10^6</f>
        <v>-49.133799197191827</v>
      </c>
      <c r="AJ176" s="262">
        <f>-(AJ$158*'Fixed Data'!$B$25*'Fixed Data'!AJ$47*'Fixed Data'!$B$24*'Fixed Data'!$B$23+AJ$158*'Fixed Data'!$B$26)*'Fixed Data'!AQ46/10^6</f>
        <v>-52.721707328700177</v>
      </c>
      <c r="AK176" s="262">
        <f>-(AK$158*'Fixed Data'!$B$25*'Fixed Data'!AK$47*'Fixed Data'!$B$24*'Fixed Data'!$B$23+AK$158*'Fixed Data'!$B$26)*'Fixed Data'!AR46/10^6</f>
        <v>-56.566024731807907</v>
      </c>
      <c r="AL176" s="262">
        <f>-(AL$158*'Fixed Data'!$B$25*'Fixed Data'!AL$47*'Fixed Data'!$B$24*'Fixed Data'!$B$23+AL$158*'Fixed Data'!$B$26)*'Fixed Data'!AS46/10^6</f>
        <v>-60.684933365830155</v>
      </c>
      <c r="AM176" s="262">
        <f>-(AM$158*'Fixed Data'!$B$25*'Fixed Data'!AM$47*'Fixed Data'!$B$24*'Fixed Data'!$B$23+AM$158*'Fixed Data'!$B$26)*'Fixed Data'!AT46/10^6</f>
        <v>-65.098002029001179</v>
      </c>
      <c r="AN176" s="262">
        <f>-(AN$158*'Fixed Data'!$B$25*'Fixed Data'!AN$47*'Fixed Data'!$B$24*'Fixed Data'!$B$23+AN$158*'Fixed Data'!$B$26)*'Fixed Data'!AU46/10^6</f>
        <v>-69.826030938999551</v>
      </c>
      <c r="AO176" s="262">
        <f>-(AO$158*'Fixed Data'!$B$25*'Fixed Data'!AO$47*'Fixed Data'!$B$24*'Fixed Data'!$B$23+AO$158*'Fixed Data'!$B$26)*'Fixed Data'!AV46/10^6</f>
        <v>-74.891037685230714</v>
      </c>
      <c r="AP176" s="262">
        <f>-(AP$158*'Fixed Data'!$B$25*'Fixed Data'!AP$47*'Fixed Data'!$B$24*'Fixed Data'!$B$23+AP$158*'Fixed Data'!$B$26)*'Fixed Data'!AW46/10^6</f>
        <v>-80.31676460685496</v>
      </c>
      <c r="AQ176" s="262">
        <f>-(AQ$158*'Fixed Data'!$B$25*'Fixed Data'!AQ$47*'Fixed Data'!$B$24*'Fixed Data'!$B$23+AQ$158*'Fixed Data'!$B$26)*'Fixed Data'!AX46/10^6</f>
        <v>-86.12864074566761</v>
      </c>
      <c r="AR176" s="262">
        <f>-(AR$158*'Fixed Data'!$B$25*'Fixed Data'!AR$47*'Fixed Data'!$B$24*'Fixed Data'!$B$23+AR$158*'Fixed Data'!$B$26)*'Fixed Data'!AY46/10^6</f>
        <v>-91.379150372504654</v>
      </c>
      <c r="AS176" s="262">
        <f>-(AS$158*'Fixed Data'!$B$25*'Fixed Data'!AS$47*'Fixed Data'!$B$24*'Fixed Data'!$B$23+AS$158*'Fixed Data'!$B$26)*'Fixed Data'!AZ46/10^6</f>
        <v>-94.836131370964921</v>
      </c>
      <c r="AT176" s="262">
        <f>-(AT$158*'Fixed Data'!$B$25*'Fixed Data'!AT$47*'Fixed Data'!$B$24*'Fixed Data'!$B$23+AT$158*'Fixed Data'!$B$26)*'Fixed Data'!BA46/10^6</f>
        <v>-98.49037716919662</v>
      </c>
      <c r="AU176" s="262">
        <f>-(AU$158*'Fixed Data'!$B$25*'Fixed Data'!AU$47*'Fixed Data'!$B$24*'Fixed Data'!$B$23+AU$158*'Fixed Data'!$B$26)*'Fixed Data'!BB46/10^6</f>
        <v>-102.3554525834891</v>
      </c>
      <c r="AV176" s="262">
        <f>-(AV$158*'Fixed Data'!$B$25*'Fixed Data'!AV$47*'Fixed Data'!$B$24*'Fixed Data'!$B$23+AV$158*'Fixed Data'!$B$26)*'Fixed Data'!BC46/10^6</f>
        <v>-105.90352930315188</v>
      </c>
      <c r="AW176" s="262">
        <f>-(AW$158*'Fixed Data'!$B$25*'Fixed Data'!AW$47*'Fixed Data'!$B$24*'Fixed Data'!$B$23+AW$158*'Fixed Data'!$B$26)*'Fixed Data'!BD46/10^6</f>
        <v>-108.44946570080232</v>
      </c>
      <c r="AX176" s="262">
        <f>-(AX$158*'Fixed Data'!$B$25*'Fixed Data'!AX$47*'Fixed Data'!$B$24*'Fixed Data'!$B$23+AX$158*'Fixed Data'!$B$26)*'Fixed Data'!BE46/10^6</f>
        <v>-111.10098834765536</v>
      </c>
      <c r="AY176" s="262">
        <f>-(AY$158*'Fixed Data'!$B$25*'Fixed Data'!AY$47*'Fixed Data'!$B$24*'Fixed Data'!$B$23+AY$158*'Fixed Data'!$B$26)*'Fixed Data'!BF46/10^6</f>
        <v>-113.86493885376713</v>
      </c>
      <c r="AZ176" s="262">
        <f>-(AZ$158*'Fixed Data'!$B$25*'Fixed Data'!AZ$47*'Fixed Data'!$B$24*'Fixed Data'!$B$23+AZ$158*'Fixed Data'!$B$26)*'Fixed Data'!BG46/10^6</f>
        <v>-116.74865760737352</v>
      </c>
      <c r="BA176" s="262">
        <f>-(BA$158*'Fixed Data'!$B$25*'Fixed Data'!BA$47*'Fixed Data'!$B$24*'Fixed Data'!$B$23+BA$158*'Fixed Data'!$B$26)*'Fixed Data'!BH46/10^6</f>
        <v>-119.76002659905272</v>
      </c>
      <c r="BB176" s="262">
        <f>-(BB$158*'Fixed Data'!$B$25*'Fixed Data'!BB$47*'Fixed Data'!$B$24*'Fixed Data'!$B$23+BB$158*'Fixed Data'!$B$26)*'Fixed Data'!BI46/10^6</f>
        <v>-122.83514641161128</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-7.9577148866304777</v>
      </c>
      <c r="F190" s="21">
        <f t="shared" ref="F190:BB190" si="17">(F133+F83)*F186</f>
        <v>-5.1593859659331232</v>
      </c>
      <c r="G190" s="21">
        <f t="shared" si="17"/>
        <v>-7.3846602688825032</v>
      </c>
      <c r="H190" s="21">
        <f t="shared" si="17"/>
        <v>-8.2352876146355651</v>
      </c>
      <c r="I190" s="21">
        <f t="shared" si="17"/>
        <v>-6.874094101469705</v>
      </c>
      <c r="J190" s="21">
        <f t="shared" si="17"/>
        <v>-1.6481617828129613</v>
      </c>
      <c r="K190" s="21">
        <f t="shared" si="17"/>
        <v>-1.4873729127097686</v>
      </c>
      <c r="L190" s="21">
        <f t="shared" si="17"/>
        <v>-1.33785430279815</v>
      </c>
      <c r="M190" s="21">
        <f t="shared" si="17"/>
        <v>-1.1989504682550325</v>
      </c>
      <c r="N190" s="21">
        <f t="shared" si="17"/>
        <v>-1.0700399762121666</v>
      </c>
      <c r="O190" s="21">
        <f t="shared" si="17"/>
        <v>-0.95053380412028532</v>
      </c>
      <c r="P190" s="21">
        <f t="shared" si="17"/>
        <v>-0.8398737731837439</v>
      </c>
      <c r="Q190" s="21">
        <f t="shared" si="17"/>
        <v>-0.73753105356486603</v>
      </c>
      <c r="R190" s="21">
        <f t="shared" si="17"/>
        <v>-0.64300473819801196</v>
      </c>
      <c r="S190" s="21">
        <f t="shared" si="17"/>
        <v>-0.55582048218833924</v>
      </c>
      <c r="T190" s="21">
        <f t="shared" si="17"/>
        <v>-0.4755292048995336</v>
      </c>
      <c r="U190" s="21">
        <f t="shared" si="17"/>
        <v>-0.401705851958711</v>
      </c>
      <c r="V190" s="21">
        <f t="shared" si="17"/>
        <v>-0.3339482145254476</v>
      </c>
      <c r="W190" s="21">
        <f t="shared" si="17"/>
        <v>-0.27187580328566768</v>
      </c>
      <c r="X190" s="21">
        <f t="shared" si="17"/>
        <v>-0.21512877474016068</v>
      </c>
      <c r="Y190" s="21">
        <f t="shared" si="17"/>
        <v>-0.16336690746195009</v>
      </c>
      <c r="Z190" s="21">
        <f t="shared" si="17"/>
        <v>-0.1162686260968341</v>
      </c>
      <c r="AA190" s="21">
        <f t="shared" si="17"/>
        <v>-7.3530070977298009E-2</v>
      </c>
      <c r="AB190" s="21">
        <f t="shared" si="17"/>
        <v>-3.4864211311870681E-2</v>
      </c>
      <c r="AC190" s="21">
        <f t="shared" si="17"/>
        <v>3.5531389502187388E-17</v>
      </c>
      <c r="AD190" s="21">
        <f t="shared" si="17"/>
        <v>3.4329844929649654E-17</v>
      </c>
      <c r="AE190" s="21">
        <f t="shared" si="17"/>
        <v>3.3168932299178409E-17</v>
      </c>
      <c r="AF190" s="21">
        <f t="shared" si="17"/>
        <v>3.2047277583747256E-17</v>
      </c>
      <c r="AG190" s="21">
        <f t="shared" si="17"/>
        <v>3.0963553221011838E-17</v>
      </c>
      <c r="AH190" s="21">
        <f t="shared" si="17"/>
        <v>2.9916476542040431E-17</v>
      </c>
      <c r="AI190" s="21">
        <f t="shared" si="17"/>
        <v>2.8904808253179157E-17</v>
      </c>
      <c r="AJ190" s="21">
        <f t="shared" si="17"/>
        <v>2.8062920634154526E-17</v>
      </c>
      <c r="AK190" s="21">
        <f t="shared" si="17"/>
        <v>2.7245554013742256E-17</v>
      </c>
      <c r="AL190" s="21">
        <f t="shared" si="17"/>
        <v>2.6451994188099277E-17</v>
      </c>
      <c r="AM190" s="21">
        <f t="shared" si="17"/>
        <v>2.5681547755436191E-17</v>
      </c>
      <c r="AN190" s="21">
        <f t="shared" si="17"/>
        <v>2.4933541510132223E-17</v>
      </c>
      <c r="AO190" s="21">
        <f t="shared" si="17"/>
        <v>2.4207321854497303E-17</v>
      </c>
      <c r="AP190" s="21">
        <f t="shared" si="17"/>
        <v>2.3502254227667284E-17</v>
      </c>
      <c r="AQ190" s="21">
        <f t="shared" si="17"/>
        <v>2.2817722551133286E-17</v>
      </c>
      <c r="AR190" s="21">
        <f t="shared" si="17"/>
        <v>2.2153128690420668E-17</v>
      </c>
      <c r="AS190" s="21">
        <f t="shared" si="17"/>
        <v>2.1507891932447249E-17</v>
      </c>
      <c r="AT190" s="21">
        <f t="shared" si="17"/>
        <v>2.0881448478104126E-17</v>
      </c>
      <c r="AU190" s="21">
        <f t="shared" si="17"/>
        <v>2.0273250949615656E-17</v>
      </c>
      <c r="AV190" s="21">
        <f t="shared" si="17"/>
        <v>1.9682767912248211E-17</v>
      </c>
      <c r="AW190" s="21">
        <f t="shared" si="17"/>
        <v>1.9109483409949718E-17</v>
      </c>
      <c r="AX190" s="21">
        <f t="shared" si="17"/>
        <v>1.8552896514514291E-17</v>
      </c>
      <c r="AY190" s="21">
        <f t="shared" si="17"/>
        <v>1.8012520887877951E-17</v>
      </c>
      <c r="AZ190" s="21">
        <f t="shared" si="17"/>
        <v>1.7487884357163057E-17</v>
      </c>
      <c r="BA190" s="21">
        <f t="shared" si="17"/>
        <v>1.6978528502100057E-17</v>
      </c>
      <c r="BB190" s="21">
        <f t="shared" si="17"/>
        <v>1.6484008254466075E-17</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-0.13137463378940692</v>
      </c>
      <c r="F192" s="21">
        <f t="shared" ref="F192:BB192" si="19">F77*F186</f>
        <v>-0.1220613243981119</v>
      </c>
      <c r="G192" s="21">
        <f t="shared" si="19"/>
        <v>-0.11779674435074761</v>
      </c>
      <c r="H192" s="21">
        <f t="shared" si="19"/>
        <v>-0.10495788250986253</v>
      </c>
      <c r="I192" s="21">
        <f t="shared" si="19"/>
        <v>-9.4832757342926718E-2</v>
      </c>
      <c r="J192" s="21">
        <f t="shared" si="19"/>
        <v>-8.8971982411847436E-2</v>
      </c>
      <c r="K192" s="21">
        <f t="shared" si="19"/>
        <v>-9.0817818049460639E-2</v>
      </c>
      <c r="L192" s="21">
        <f t="shared" si="19"/>
        <v>-9.2733961532251899E-2</v>
      </c>
      <c r="M192" s="21">
        <f t="shared" si="19"/>
        <v>-9.4729853351613255E-2</v>
      </c>
      <c r="N192" s="21">
        <f t="shared" si="19"/>
        <v>-9.6804133806004847E-2</v>
      </c>
      <c r="O192" s="21">
        <f t="shared" si="19"/>
        <v>-9.8947294832118005E-2</v>
      </c>
      <c r="P192" s="21">
        <f t="shared" si="19"/>
        <v>-0.10115209079830151</v>
      </c>
      <c r="Q192" s="21">
        <f t="shared" si="19"/>
        <v>-0.10341509095282911</v>
      </c>
      <c r="R192" s="21">
        <f t="shared" si="19"/>
        <v>-0.10573837571151842</v>
      </c>
      <c r="S192" s="21">
        <f t="shared" si="19"/>
        <v>-0.10812375902930442</v>
      </c>
      <c r="T192" s="21">
        <f t="shared" si="19"/>
        <v>-0.11057286446363478</v>
      </c>
      <c r="U192" s="21">
        <f t="shared" si="19"/>
        <v>-0.1130873589271907</v>
      </c>
      <c r="V192" s="21">
        <f t="shared" si="19"/>
        <v>-0.11566895381492645</v>
      </c>
      <c r="W192" s="21">
        <f t="shared" si="19"/>
        <v>-0.11831940616143374</v>
      </c>
      <c r="X192" s="21">
        <f t="shared" si="19"/>
        <v>-0.12104051982941023</v>
      </c>
      <c r="Y192" s="21">
        <f t="shared" si="19"/>
        <v>-0.12383414673003555</v>
      </c>
      <c r="Z192" s="21">
        <f t="shared" si="19"/>
        <v>-0.12670103664350807</v>
      </c>
      <c r="AA192" s="21">
        <f t="shared" si="19"/>
        <v>-0.12964414916368849</v>
      </c>
      <c r="AB192" s="21">
        <f t="shared" si="19"/>
        <v>-0.13266567659215669</v>
      </c>
      <c r="AC192" s="21">
        <f t="shared" si="19"/>
        <v>-1.0960855709238719</v>
      </c>
      <c r="AD192" s="21">
        <f t="shared" si="19"/>
        <v>-1.1210370713294855</v>
      </c>
      <c r="AE192" s="21">
        <f t="shared" si="19"/>
        <v>-1.1466537729936308</v>
      </c>
      <c r="AF192" s="21">
        <f t="shared" si="19"/>
        <v>-1.1729531155251773</v>
      </c>
      <c r="AG192" s="21">
        <f t="shared" si="19"/>
        <v>-1.1999530026069252</v>
      </c>
      <c r="AH192" s="21">
        <f t="shared" si="19"/>
        <v>-1.22767181411393</v>
      </c>
      <c r="AI192" s="21">
        <f t="shared" si="19"/>
        <v>-1.2561284185559909</v>
      </c>
      <c r="AJ192" s="21">
        <f t="shared" si="19"/>
        <v>-1.2915817110268015</v>
      </c>
      <c r="AK192" s="21">
        <f t="shared" si="19"/>
        <v>-1.328134219443025</v>
      </c>
      <c r="AL192" s="21">
        <f t="shared" si="19"/>
        <v>-1.3658203002884632</v>
      </c>
      <c r="AM192" s="21">
        <f t="shared" si="19"/>
        <v>-1.4046753896862982</v>
      </c>
      <c r="AN192" s="21">
        <f t="shared" si="19"/>
        <v>-1.4447360372122735</v>
      </c>
      <c r="AO192" s="21">
        <f t="shared" si="19"/>
        <v>-1.486039940770417</v>
      </c>
      <c r="AP192" s="21">
        <f t="shared" si="19"/>
        <v>-1.5286259825645905</v>
      </c>
      <c r="AQ192" s="21">
        <f t="shared" si="19"/>
        <v>-1.5725342662001667</v>
      </c>
      <c r="AR192" s="21">
        <f t="shared" si="19"/>
        <v>-1.6007321968341492</v>
      </c>
      <c r="AS192" s="21">
        <f t="shared" si="19"/>
        <v>-1.5941333236417745</v>
      </c>
      <c r="AT192" s="21">
        <f t="shared" si="19"/>
        <v>-1.5888493795485434</v>
      </c>
      <c r="AU192" s="21">
        <f t="shared" si="19"/>
        <v>-1.5848767601045952</v>
      </c>
      <c r="AV192" s="21">
        <f t="shared" si="19"/>
        <v>-1.5741520734347059</v>
      </c>
      <c r="AW192" s="21">
        <f t="shared" si="19"/>
        <v>-1.5476413238342313</v>
      </c>
      <c r="AX192" s="21">
        <f t="shared" si="19"/>
        <v>-1.5223733679958982</v>
      </c>
      <c r="AY192" s="21">
        <f t="shared" si="19"/>
        <v>-1.4983254465508877</v>
      </c>
      <c r="AZ192" s="21">
        <f t="shared" si="19"/>
        <v>-1.4754765160774805</v>
      </c>
      <c r="BA192" s="21">
        <f t="shared" si="19"/>
        <v>-1.4538072974483873</v>
      </c>
      <c r="BB192" s="21">
        <f t="shared" si="19"/>
        <v>-1.4324563184055419</v>
      </c>
    </row>
    <row r="193" spans="1:54" outlineLevel="2">
      <c r="A193" s="425"/>
      <c r="B193" s="150" t="s">
        <v>484</v>
      </c>
      <c r="C193" s="19"/>
      <c r="D193" s="135" t="s">
        <v>380</v>
      </c>
      <c r="E193" s="21">
        <f t="shared" ref="E193:BB193" si="20">SUMIF($B$143:$B$154,"Environmental",E$143:E$154)*E186</f>
        <v>-0.78333401518927104</v>
      </c>
      <c r="F193" s="21">
        <f t="shared" si="20"/>
        <v>-0.74075272576347884</v>
      </c>
      <c r="G193" s="21">
        <f t="shared" si="20"/>
        <v>-0.72487051191217167</v>
      </c>
      <c r="H193" s="21">
        <f t="shared" si="20"/>
        <v>-0.6547741689730523</v>
      </c>
      <c r="I193" s="21">
        <f t="shared" si="20"/>
        <v>-0.60167049350590096</v>
      </c>
      <c r="J193" s="21">
        <f t="shared" si="20"/>
        <v>-0.57392613027320294</v>
      </c>
      <c r="K193" s="21">
        <f t="shared" si="20"/>
        <v>-0.59354127771215703</v>
      </c>
      <c r="L193" s="21">
        <f t="shared" si="20"/>
        <v>-0.61590296914723597</v>
      </c>
      <c r="M193" s="21">
        <f t="shared" si="20"/>
        <v>-0.63920936950423435</v>
      </c>
      <c r="N193" s="21">
        <f t="shared" si="20"/>
        <v>-0.66142243565928815</v>
      </c>
      <c r="O193" s="21">
        <f t="shared" si="20"/>
        <v>-0.68656368032274562</v>
      </c>
      <c r="P193" s="21">
        <f t="shared" si="20"/>
        <v>-0.7125938911472639</v>
      </c>
      <c r="Q193" s="21">
        <f t="shared" si="20"/>
        <v>-0.73950815293208239</v>
      </c>
      <c r="R193" s="21">
        <f t="shared" si="20"/>
        <v>-0.76958377336094563</v>
      </c>
      <c r="S193" s="21">
        <f t="shared" si="20"/>
        <v>-0.79841654357513903</v>
      </c>
      <c r="T193" s="21">
        <f t="shared" si="20"/>
        <v>-0.82823277608002699</v>
      </c>
      <c r="U193" s="21">
        <f t="shared" si="20"/>
        <v>-0.85906541552951299</v>
      </c>
      <c r="V193" s="21">
        <f t="shared" si="20"/>
        <v>-0.89340286007847269</v>
      </c>
      <c r="W193" s="21">
        <f t="shared" si="20"/>
        <v>-0.92642762066686568</v>
      </c>
      <c r="X193" s="21">
        <f t="shared" si="20"/>
        <v>-0.9631439371270929</v>
      </c>
      <c r="Y193" s="21">
        <f t="shared" si="20"/>
        <v>-0.99851170421641422</v>
      </c>
      <c r="Z193" s="21">
        <f t="shared" si="20"/>
        <v>-1.0377592667526294</v>
      </c>
      <c r="AA193" s="21">
        <f t="shared" si="20"/>
        <v>-1.0783708410897859</v>
      </c>
      <c r="AB193" s="21">
        <f t="shared" si="20"/>
        <v>-1.1203940546491036</v>
      </c>
      <c r="AC193" s="21">
        <f t="shared" si="20"/>
        <v>-9.3909427359600315</v>
      </c>
      <c r="AD193" s="21">
        <f t="shared" si="20"/>
        <v>-9.7432700957324041</v>
      </c>
      <c r="AE193" s="21">
        <f t="shared" si="20"/>
        <v>-10.110017824930441</v>
      </c>
      <c r="AF193" s="21">
        <f t="shared" si="20"/>
        <v>-10.488497033632044</v>
      </c>
      <c r="AG193" s="21">
        <f t="shared" si="20"/>
        <v>-10.87937191810073</v>
      </c>
      <c r="AH193" s="21">
        <f t="shared" si="20"/>
        <v>-11.283431019571955</v>
      </c>
      <c r="AI193" s="21">
        <f t="shared" si="20"/>
        <v>-11.701688590968423</v>
      </c>
      <c r="AJ193" s="21">
        <f t="shared" si="20"/>
        <v>-12.193159044721444</v>
      </c>
      <c r="AK193" s="21">
        <f t="shared" si="20"/>
        <v>-12.703799094759397</v>
      </c>
      <c r="AL193" s="21">
        <f t="shared" si="20"/>
        <v>-13.23451840137302</v>
      </c>
      <c r="AM193" s="21">
        <f t="shared" si="20"/>
        <v>-13.786158255174827</v>
      </c>
      <c r="AN193" s="21">
        <f t="shared" si="20"/>
        <v>-14.359504403512258</v>
      </c>
      <c r="AO193" s="21">
        <f t="shared" si="20"/>
        <v>-14.955327336764737</v>
      </c>
      <c r="AP193" s="21">
        <f t="shared" si="20"/>
        <v>-15.574496343935831</v>
      </c>
      <c r="AQ193" s="21">
        <f t="shared" si="20"/>
        <v>-16.21793217688348</v>
      </c>
      <c r="AR193" s="21">
        <f t="shared" si="20"/>
        <v>-16.708341191557558</v>
      </c>
      <c r="AS193" s="21">
        <f t="shared" si="20"/>
        <v>-16.838234307991158</v>
      </c>
      <c r="AT193" s="21">
        <f t="shared" si="20"/>
        <v>-16.98053075233366</v>
      </c>
      <c r="AU193" s="21">
        <f t="shared" si="20"/>
        <v>-17.135688247199777</v>
      </c>
      <c r="AV193" s="21">
        <f t="shared" si="20"/>
        <v>-17.216011613253354</v>
      </c>
      <c r="AW193" s="21">
        <f t="shared" si="20"/>
        <v>-17.119044758760548</v>
      </c>
      <c r="AX193" s="21">
        <f t="shared" si="20"/>
        <v>-17.029368046351028</v>
      </c>
      <c r="AY193" s="21">
        <f t="shared" si="20"/>
        <v>-16.947189531835306</v>
      </c>
      <c r="AZ193" s="21">
        <f t="shared" si="20"/>
        <v>-16.872725321242402</v>
      </c>
      <c r="BA193" s="21">
        <f t="shared" si="20"/>
        <v>-16.806200818107797</v>
      </c>
      <c r="BB193" s="21">
        <f t="shared" si="20"/>
        <v>-16.737990986891226</v>
      </c>
    </row>
    <row r="194" spans="1:54" outlineLevel="2">
      <c r="A194" s="425"/>
      <c r="B194" s="150" t="s">
        <v>485</v>
      </c>
      <c r="C194" s="19"/>
      <c r="D194" s="135" t="s">
        <v>380</v>
      </c>
      <c r="E194" s="21">
        <f t="shared" ref="E194:BB194" si="21">SUM(E172:E174)*E186</f>
        <v>-0.39228687373918242</v>
      </c>
      <c r="F194" s="21">
        <f t="shared" si="21"/>
        <v>-0.37002758852596945</v>
      </c>
      <c r="G194" s="21">
        <f t="shared" si="21"/>
        <v>-0.36253762441937615</v>
      </c>
      <c r="H194" s="21">
        <f t="shared" si="21"/>
        <v>-0.32794319755097312</v>
      </c>
      <c r="I194" s="21">
        <f t="shared" si="21"/>
        <v>-0.30081931234502446</v>
      </c>
      <c r="J194" s="21">
        <f t="shared" si="21"/>
        <v>-0.28652622164012698</v>
      </c>
      <c r="K194" s="21">
        <f t="shared" si="21"/>
        <v>-0.29692443484383596</v>
      </c>
      <c r="L194" s="21">
        <f t="shared" si="21"/>
        <v>-0.3078062666567139</v>
      </c>
      <c r="M194" s="21">
        <f t="shared" si="21"/>
        <v>-0.3192194015056577</v>
      </c>
      <c r="N194" s="21">
        <f t="shared" si="21"/>
        <v>-0.33117693830746553</v>
      </c>
      <c r="O194" s="21">
        <f t="shared" si="21"/>
        <v>-0.34366387148768496</v>
      </c>
      <c r="P194" s="21">
        <f t="shared" si="21"/>
        <v>-0.35667164632962806</v>
      </c>
      <c r="Q194" s="21">
        <f t="shared" si="21"/>
        <v>-0.37020425852757788</v>
      </c>
      <c r="R194" s="21">
        <f t="shared" si="21"/>
        <v>-0.3842854101371172</v>
      </c>
      <c r="S194" s="21">
        <f t="shared" si="21"/>
        <v>-0.39884893776866237</v>
      </c>
      <c r="T194" s="21">
        <f t="shared" si="21"/>
        <v>-0.41400149221068905</v>
      </c>
      <c r="U194" s="21">
        <f t="shared" si="21"/>
        <v>-0.42976738091996336</v>
      </c>
      <c r="V194" s="21">
        <f t="shared" si="21"/>
        <v>-0.44617192390872723</v>
      </c>
      <c r="W194" s="21">
        <f t="shared" si="21"/>
        <v>-0.46324149445116941</v>
      </c>
      <c r="X194" s="21">
        <f t="shared" si="21"/>
        <v>-0.4810035649312176</v>
      </c>
      <c r="Y194" s="21">
        <f t="shared" si="21"/>
        <v>-0.49948675137065129</v>
      </c>
      <c r="Z194" s="21">
        <f t="shared" si="21"/>
        <v>-0.51871614757746565</v>
      </c>
      <c r="AA194" s="21">
        <f t="shared" si="21"/>
        <v>-0.53872677842239347</v>
      </c>
      <c r="AB194" s="21">
        <f t="shared" si="21"/>
        <v>-0.55955175241462107</v>
      </c>
      <c r="AC194" s="21">
        <f t="shared" si="21"/>
        <v>-4.6893518699906531</v>
      </c>
      <c r="AD194" s="21">
        <f t="shared" si="21"/>
        <v>-4.864515665058887</v>
      </c>
      <c r="AE194" s="21">
        <f t="shared" si="21"/>
        <v>-5.0459157595074178</v>
      </c>
      <c r="AF194" s="21">
        <f t="shared" si="21"/>
        <v>-5.233527286170454</v>
      </c>
      <c r="AG194" s="21">
        <f t="shared" si="21"/>
        <v>-5.4274158265853343</v>
      </c>
      <c r="AH194" s="21">
        <f t="shared" si="21"/>
        <v>-5.6277918776129017</v>
      </c>
      <c r="AI194" s="21">
        <f t="shared" si="21"/>
        <v>-5.8351039613288398</v>
      </c>
      <c r="AJ194" s="21">
        <f t="shared" si="21"/>
        <v>-6.0788369224365271</v>
      </c>
      <c r="AK194" s="21">
        <f t="shared" si="21"/>
        <v>-6.3321247319666272</v>
      </c>
      <c r="AL194" s="21">
        <f t="shared" si="21"/>
        <v>-6.5953440660657563</v>
      </c>
      <c r="AM194" s="21">
        <f t="shared" si="21"/>
        <v>-6.8688971271712527</v>
      </c>
      <c r="AN194" s="21">
        <f t="shared" si="21"/>
        <v>-7.1531854492687463</v>
      </c>
      <c r="AO194" s="21">
        <f t="shared" si="21"/>
        <v>-7.4486016931840489</v>
      </c>
      <c r="AP194" s="21">
        <f t="shared" si="21"/>
        <v>-7.7555728928137224</v>
      </c>
      <c r="AQ194" s="21">
        <f t="shared" si="21"/>
        <v>-8.0745447761929796</v>
      </c>
      <c r="AR194" s="21">
        <f t="shared" si="21"/>
        <v>-8.3172612828724439</v>
      </c>
      <c r="AS194" s="21">
        <f t="shared" si="21"/>
        <v>-8.3804981393978899</v>
      </c>
      <c r="AT194" s="21">
        <f t="shared" si="21"/>
        <v>-8.4499196695651833</v>
      </c>
      <c r="AU194" s="21">
        <f t="shared" si="21"/>
        <v>-8.5257489050751616</v>
      </c>
      <c r="AV194" s="21">
        <f t="shared" si="21"/>
        <v>-8.5643570291316351</v>
      </c>
      <c r="AW194" s="21">
        <f t="shared" si="21"/>
        <v>-8.5148013882202793</v>
      </c>
      <c r="AX194" s="21">
        <f t="shared" si="21"/>
        <v>-8.4689155710933033</v>
      </c>
      <c r="AY194" s="21">
        <f t="shared" si="21"/>
        <v>-8.4267997447569822</v>
      </c>
      <c r="AZ194" s="21">
        <f t="shared" si="21"/>
        <v>-8.3885582990303487</v>
      </c>
      <c r="BA194" s="21">
        <f t="shared" si="21"/>
        <v>-8.3543004612044349</v>
      </c>
      <c r="BB194" s="21">
        <f t="shared" si="21"/>
        <v>-8.3192395502474206</v>
      </c>
    </row>
    <row r="195" spans="1:54" outlineLevel="2">
      <c r="A195" s="425"/>
      <c r="B195" s="150" t="s">
        <v>486</v>
      </c>
      <c r="C195" s="19"/>
      <c r="D195" s="135" t="s">
        <v>380</v>
      </c>
      <c r="E195" s="21">
        <f>SUM(E176:E178)*E186</f>
        <v>-1.1768606209387809</v>
      </c>
      <c r="F195" s="21">
        <f t="shared" ref="F195:BB195" si="22">SUM(F176:F178)*F186</f>
        <v>-1.1100827653189038</v>
      </c>
      <c r="G195" s="21">
        <f t="shared" si="22"/>
        <v>-1.0876128732581287</v>
      </c>
      <c r="H195" s="21">
        <f t="shared" si="22"/>
        <v>-0.98382959265291925</v>
      </c>
      <c r="I195" s="21">
        <f t="shared" si="22"/>
        <v>-0.90245793703507327</v>
      </c>
      <c r="J195" s="21">
        <f t="shared" si="22"/>
        <v>-0.85957866473158939</v>
      </c>
      <c r="K195" s="21">
        <f t="shared" si="22"/>
        <v>-0.89077330453150783</v>
      </c>
      <c r="L195" s="21">
        <f t="shared" si="22"/>
        <v>-0.92341879997014154</v>
      </c>
      <c r="M195" s="21">
        <f t="shared" si="22"/>
        <v>-0.95765820431596393</v>
      </c>
      <c r="N195" s="21">
        <f t="shared" si="22"/>
        <v>-0.99353081471698568</v>
      </c>
      <c r="O195" s="21">
        <f t="shared" si="22"/>
        <v>-1.0309916144630549</v>
      </c>
      <c r="P195" s="21">
        <f t="shared" si="22"/>
        <v>-1.0700149392035205</v>
      </c>
      <c r="Q195" s="21">
        <f t="shared" si="22"/>
        <v>-1.1106127755827337</v>
      </c>
      <c r="R195" s="21">
        <f t="shared" si="22"/>
        <v>-1.1528562304113514</v>
      </c>
      <c r="S195" s="21">
        <f t="shared" si="22"/>
        <v>-1.1965468130765569</v>
      </c>
      <c r="T195" s="21">
        <f t="shared" si="22"/>
        <v>-1.2420044763974403</v>
      </c>
      <c r="U195" s="21">
        <f t="shared" si="22"/>
        <v>-1.2893021429998524</v>
      </c>
      <c r="V195" s="21">
        <f t="shared" si="22"/>
        <v>-1.3385157714807412</v>
      </c>
      <c r="W195" s="21">
        <f t="shared" si="22"/>
        <v>-1.3897244833535083</v>
      </c>
      <c r="X195" s="21">
        <f t="shared" si="22"/>
        <v>-1.4430106947936525</v>
      </c>
      <c r="Y195" s="21">
        <f t="shared" si="22"/>
        <v>-1.4984602541119538</v>
      </c>
      <c r="Z195" s="21">
        <f t="shared" si="22"/>
        <v>-1.5561484424635479</v>
      </c>
      <c r="AA195" s="21">
        <f t="shared" si="22"/>
        <v>-1.616180335542275</v>
      </c>
      <c r="AB195" s="21">
        <f t="shared" si="22"/>
        <v>-1.6786552572438633</v>
      </c>
      <c r="AC195" s="21">
        <f t="shared" si="22"/>
        <v>-14.068055610104865</v>
      </c>
      <c r="AD195" s="21">
        <f t="shared" si="22"/>
        <v>-14.593546995467937</v>
      </c>
      <c r="AE195" s="21">
        <f t="shared" si="22"/>
        <v>-15.137747279013698</v>
      </c>
      <c r="AF195" s="21">
        <f t="shared" si="22"/>
        <v>-15.700581859258305</v>
      </c>
      <c r="AG195" s="21">
        <f t="shared" si="22"/>
        <v>-16.282247480314389</v>
      </c>
      <c r="AH195" s="21">
        <f t="shared" si="22"/>
        <v>-16.883375633551772</v>
      </c>
      <c r="AI195" s="21">
        <f t="shared" si="22"/>
        <v>-17.505311884828185</v>
      </c>
      <c r="AJ195" s="21">
        <f t="shared" si="22"/>
        <v>-18.236510768261219</v>
      </c>
      <c r="AK195" s="21">
        <f t="shared" si="22"/>
        <v>-18.996374196945091</v>
      </c>
      <c r="AL195" s="21">
        <f t="shared" si="22"/>
        <v>-19.786032199336699</v>
      </c>
      <c r="AM195" s="21">
        <f t="shared" si="22"/>
        <v>-20.606691382787126</v>
      </c>
      <c r="AN195" s="21">
        <f t="shared" si="22"/>
        <v>-21.459556349205549</v>
      </c>
      <c r="AO195" s="21">
        <f t="shared" si="22"/>
        <v>-22.345805081078456</v>
      </c>
      <c r="AP195" s="21">
        <f t="shared" si="22"/>
        <v>-23.266718680101558</v>
      </c>
      <c r="AQ195" s="21">
        <f t="shared" si="22"/>
        <v>-24.223634330383021</v>
      </c>
      <c r="AR195" s="21">
        <f t="shared" si="22"/>
        <v>-24.951783850552676</v>
      </c>
      <c r="AS195" s="21">
        <f t="shared" si="22"/>
        <v>-25.141494420217036</v>
      </c>
      <c r="AT195" s="21">
        <f t="shared" si="22"/>
        <v>-25.349759010808008</v>
      </c>
      <c r="AU195" s="21">
        <f t="shared" si="22"/>
        <v>-25.57724671742881</v>
      </c>
      <c r="AV195" s="21">
        <f t="shared" si="22"/>
        <v>-25.693071089678984</v>
      </c>
      <c r="AW195" s="21">
        <f t="shared" si="22"/>
        <v>-25.544404167000309</v>
      </c>
      <c r="AX195" s="21">
        <f t="shared" si="22"/>
        <v>-25.406746715673346</v>
      </c>
      <c r="AY195" s="21">
        <f t="shared" si="22"/>
        <v>-25.280399236717404</v>
      </c>
      <c r="AZ195" s="21">
        <f t="shared" si="22"/>
        <v>-25.165674899589671</v>
      </c>
      <c r="BA195" s="21">
        <f t="shared" si="22"/>
        <v>-25.062901386163382</v>
      </c>
      <c r="BB195" s="21">
        <f t="shared" si="22"/>
        <v>-24.957718653341711</v>
      </c>
    </row>
    <row r="196" spans="1:54" outlineLevel="2">
      <c r="A196" s="425"/>
      <c r="B196" s="150" t="s">
        <v>283</v>
      </c>
      <c r="C196" s="19"/>
      <c r="D196" s="135" t="s">
        <v>380</v>
      </c>
      <c r="E196" s="21">
        <f t="shared" ref="E196:BB196" si="23">SUMIF($B$143:$B$154,"Safety",E$143:E$154)*E187</f>
        <v>-0.5855388372077609</v>
      </c>
      <c r="F196" s="21">
        <f t="shared" si="23"/>
        <v>-0.55421876712043894</v>
      </c>
      <c r="G196" s="21">
        <f t="shared" si="23"/>
        <v>-0.54736222852501637</v>
      </c>
      <c r="H196" s="21">
        <f t="shared" si="23"/>
        <v>-0.50089171911051555</v>
      </c>
      <c r="I196" s="21">
        <f t="shared" si="23"/>
        <v>-0.44879062631541733</v>
      </c>
      <c r="J196" s="21">
        <f t="shared" si="23"/>
        <v>-0.42633420926084492</v>
      </c>
      <c r="K196" s="21">
        <f t="shared" si="23"/>
        <v>-0.4405765753498242</v>
      </c>
      <c r="L196" s="21">
        <f t="shared" si="23"/>
        <v>-0.45566038345272525</v>
      </c>
      <c r="M196" s="21">
        <f t="shared" si="23"/>
        <v>-0.47164198087126646</v>
      </c>
      <c r="N196" s="21">
        <f t="shared" si="23"/>
        <v>-0.48858218613881549</v>
      </c>
      <c r="O196" s="21">
        <f t="shared" si="23"/>
        <v>-0.5065117743320906</v>
      </c>
      <c r="P196" s="21">
        <f t="shared" si="23"/>
        <v>-0.52526697039023795</v>
      </c>
      <c r="Q196" s="21">
        <f t="shared" si="23"/>
        <v>-0.54472635806446912</v>
      </c>
      <c r="R196" s="21">
        <f t="shared" si="23"/>
        <v>-0.56503808518711873</v>
      </c>
      <c r="S196" s="21">
        <f t="shared" si="23"/>
        <v>-0.58629357607176769</v>
      </c>
      <c r="T196" s="21">
        <f t="shared" si="23"/>
        <v>-0.60853539923257727</v>
      </c>
      <c r="U196" s="21">
        <f t="shared" si="23"/>
        <v>-0.63180810092378159</v>
      </c>
      <c r="V196" s="21">
        <f t="shared" si="23"/>
        <v>-0.65615829691007233</v>
      </c>
      <c r="W196" s="21">
        <f t="shared" si="23"/>
        <v>-0.68163476851136529</v>
      </c>
      <c r="X196" s="21">
        <f t="shared" si="23"/>
        <v>-0.70828856312107469</v>
      </c>
      <c r="Y196" s="21">
        <f t="shared" si="23"/>
        <v>-0.73617309940629461</v>
      </c>
      <c r="Z196" s="21">
        <f t="shared" si="23"/>
        <v>-0.76504842085960412</v>
      </c>
      <c r="AA196" s="21">
        <f t="shared" si="23"/>
        <v>-0.79521958632789369</v>
      </c>
      <c r="AB196" s="21">
        <f t="shared" si="23"/>
        <v>-0.82679562662676342</v>
      </c>
      <c r="AC196" s="21">
        <f t="shared" si="23"/>
        <v>-1.272307501360056</v>
      </c>
      <c r="AD196" s="21">
        <f t="shared" si="23"/>
        <v>-1.3019933386435296</v>
      </c>
      <c r="AE196" s="21">
        <f t="shared" si="23"/>
        <v>-1.3334065708159004</v>
      </c>
      <c r="AF196" s="21">
        <f t="shared" si="23"/>
        <v>-1.3666208709423491</v>
      </c>
      <c r="AG196" s="21">
        <f t="shared" si="23"/>
        <v>-1.4017134142747323</v>
      </c>
      <c r="AH196" s="21">
        <f t="shared" si="23"/>
        <v>-1.4387650398772796</v>
      </c>
      <c r="AI196" s="21">
        <f t="shared" si="23"/>
        <v>-1.4778604197988501</v>
      </c>
      <c r="AJ196" s="21">
        <f t="shared" si="23"/>
        <v>-1.5222978098506279</v>
      </c>
      <c r="AK196" s="21">
        <f t="shared" si="23"/>
        <v>-1.5691511071460742</v>
      </c>
      <c r="AL196" s="21">
        <f t="shared" si="23"/>
        <v>-1.6185329284093333</v>
      </c>
      <c r="AM196" s="21">
        <f t="shared" si="23"/>
        <v>-1.6705614104153905</v>
      </c>
      <c r="AN196" s="21">
        <f t="shared" si="23"/>
        <v>-1.7253604782706671</v>
      </c>
      <c r="AO196" s="21">
        <f t="shared" si="23"/>
        <v>-1.7830601267883142</v>
      </c>
      <c r="AP196" s="21">
        <f t="shared" si="23"/>
        <v>-1.8437967155971833</v>
      </c>
      <c r="AQ196" s="21">
        <f t="shared" si="23"/>
        <v>-1.9077132786547033</v>
      </c>
      <c r="AR196" s="21">
        <f t="shared" si="23"/>
        <v>-1.9613581219729732</v>
      </c>
      <c r="AS196" s="21">
        <f t="shared" si="23"/>
        <v>-1.9887012810015949</v>
      </c>
      <c r="AT196" s="21">
        <f t="shared" si="23"/>
        <v>-2.0181207354901645</v>
      </c>
      <c r="AU196" s="21">
        <f t="shared" si="23"/>
        <v>-2.0497057786455848</v>
      </c>
      <c r="AV196" s="21">
        <f t="shared" si="23"/>
        <v>-2.0755905958449969</v>
      </c>
      <c r="AW196" s="21">
        <f t="shared" si="23"/>
        <v>-2.0859180645829101</v>
      </c>
      <c r="AX196" s="21">
        <f t="shared" si="23"/>
        <v>-2.0974385796621231</v>
      </c>
      <c r="AY196" s="21">
        <f t="shared" si="23"/>
        <v>-2.1098813145285575</v>
      </c>
      <c r="AZ196" s="21">
        <f t="shared" si="23"/>
        <v>-2.1232228660783163</v>
      </c>
      <c r="BA196" s="21">
        <f t="shared" si="23"/>
        <v>-2.1376502078458262</v>
      </c>
      <c r="BB196" s="21">
        <f t="shared" si="23"/>
        <v>-2.1521755836887038</v>
      </c>
    </row>
    <row r="197" spans="1:54" outlineLevel="2">
      <c r="A197" s="425"/>
      <c r="B197" s="150" t="s">
        <v>286</v>
      </c>
      <c r="C197" s="19"/>
      <c r="D197" s="135" t="s">
        <v>380</v>
      </c>
      <c r="E197" s="21">
        <f>SUMIF($B$143:$B$154,"Financial",E$143:E$154)*E186</f>
        <v>-5.3385810954243773</v>
      </c>
      <c r="F197" s="21">
        <f t="shared" ref="F197:BB197" si="24">SUMIF($B$143:$B$154,"Financial",F$143:F$154)*F186</f>
        <v>-4.5838303951978316</v>
      </c>
      <c r="G197" s="21">
        <f t="shared" si="24"/>
        <v>-4.4676460873286965</v>
      </c>
      <c r="H197" s="21">
        <f t="shared" si="24"/>
        <v>-3.8593610276103956</v>
      </c>
      <c r="I197" s="21">
        <f t="shared" si="24"/>
        <v>-3.553663261972877</v>
      </c>
      <c r="J197" s="21">
        <f t="shared" si="24"/>
        <v>-3.3719198326273618</v>
      </c>
      <c r="K197" s="21">
        <f t="shared" si="24"/>
        <v>-3.3247251273513139</v>
      </c>
      <c r="L197" s="21">
        <f t="shared" si="24"/>
        <v>-3.2811450916524163</v>
      </c>
      <c r="M197" s="21">
        <f t="shared" si="24"/>
        <v>-3.2410832113691419</v>
      </c>
      <c r="N197" s="21">
        <f t="shared" si="24"/>
        <v>-3.2044058094430738</v>
      </c>
      <c r="O197" s="21">
        <f t="shared" si="24"/>
        <v>-3.1710167298608023</v>
      </c>
      <c r="P197" s="21">
        <f t="shared" si="24"/>
        <v>-3.1400483927319391</v>
      </c>
      <c r="Q197" s="21">
        <f t="shared" si="24"/>
        <v>-3.1102942746996898</v>
      </c>
      <c r="R197" s="21">
        <f t="shared" si="24"/>
        <v>-3.0824566879156792</v>
      </c>
      <c r="S197" s="21">
        <f t="shared" si="24"/>
        <v>-3.0571862809737054</v>
      </c>
      <c r="T197" s="21">
        <f t="shared" si="24"/>
        <v>-3.0344853420045785</v>
      </c>
      <c r="U197" s="21">
        <f t="shared" si="24"/>
        <v>-3.0143125594674087</v>
      </c>
      <c r="V197" s="21">
        <f t="shared" si="24"/>
        <v>-2.9966292214286141</v>
      </c>
      <c r="W197" s="21">
        <f t="shared" si="24"/>
        <v>-2.9813991593907705</v>
      </c>
      <c r="X197" s="21">
        <f t="shared" si="24"/>
        <v>-2.9685886948585516</v>
      </c>
      <c r="Y197" s="21">
        <f t="shared" si="24"/>
        <v>-2.9579385122010651</v>
      </c>
      <c r="Z197" s="21">
        <f t="shared" si="24"/>
        <v>-2.9430658305260575</v>
      </c>
      <c r="AA197" s="21">
        <f t="shared" si="24"/>
        <v>-2.9297523440569009</v>
      </c>
      <c r="AB197" s="21">
        <f t="shared" si="24"/>
        <v>-2.9189424394175645</v>
      </c>
      <c r="AC197" s="21">
        <f t="shared" si="24"/>
        <v>-15.617715369502893</v>
      </c>
      <c r="AD197" s="21">
        <f t="shared" si="24"/>
        <v>-15.282465145950344</v>
      </c>
      <c r="AE197" s="21">
        <f t="shared" si="24"/>
        <v>-14.963247361742345</v>
      </c>
      <c r="AF197" s="21">
        <f t="shared" si="24"/>
        <v>-14.659657642813034</v>
      </c>
      <c r="AG197" s="21">
        <f t="shared" si="24"/>
        <v>-14.3712842034875</v>
      </c>
      <c r="AH197" s="21">
        <f t="shared" si="24"/>
        <v>-14.097749278923311</v>
      </c>
      <c r="AI197" s="21">
        <f t="shared" si="24"/>
        <v>-13.838691474743779</v>
      </c>
      <c r="AJ197" s="21">
        <f t="shared" si="24"/>
        <v>-13.659748630215057</v>
      </c>
      <c r="AK197" s="21">
        <f t="shared" si="24"/>
        <v>-13.492666657953549</v>
      </c>
      <c r="AL197" s="21">
        <f t="shared" si="24"/>
        <v>-13.337259660758949</v>
      </c>
      <c r="AM197" s="21">
        <f t="shared" si="24"/>
        <v>-13.193347087341408</v>
      </c>
      <c r="AN197" s="21">
        <f t="shared" si="24"/>
        <v>-13.060875955593197</v>
      </c>
      <c r="AO197" s="21">
        <f t="shared" si="24"/>
        <v>-12.939774292422401</v>
      </c>
      <c r="AP197" s="21">
        <f t="shared" si="24"/>
        <v>-12.829945049908227</v>
      </c>
      <c r="AQ197" s="21">
        <f t="shared" si="24"/>
        <v>-12.731301345230618</v>
      </c>
      <c r="AR197" s="21">
        <f t="shared" si="24"/>
        <v>-12.606881118299018</v>
      </c>
      <c r="AS197" s="21">
        <f t="shared" si="24"/>
        <v>-12.415292551213453</v>
      </c>
      <c r="AT197" s="21">
        <f t="shared" si="24"/>
        <v>-12.23439687146667</v>
      </c>
      <c r="AU197" s="21">
        <f t="shared" si="24"/>
        <v>-12.064041458136543</v>
      </c>
      <c r="AV197" s="21">
        <f t="shared" si="24"/>
        <v>-11.885591888956178</v>
      </c>
      <c r="AW197" s="21">
        <f t="shared" si="24"/>
        <v>-11.65399019536447</v>
      </c>
      <c r="AX197" s="21">
        <f t="shared" si="24"/>
        <v>-11.418759334731231</v>
      </c>
      <c r="AY197" s="21">
        <f t="shared" si="24"/>
        <v>-11.174810475194425</v>
      </c>
      <c r="AZ197" s="21">
        <f t="shared" si="24"/>
        <v>-10.928026491559972</v>
      </c>
      <c r="BA197" s="21">
        <f t="shared" si="24"/>
        <v>-10.68816401337598</v>
      </c>
      <c r="BB197" s="21">
        <f t="shared" si="24"/>
        <v>-10.454275261150908</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-14.796543468241293</v>
      </c>
      <c r="F200" s="21">
        <f t="shared" ref="F200:BB200" si="26">SUM(F190:F193,F196:F198)</f>
        <v>-11.160249178412984</v>
      </c>
      <c r="G200" s="21">
        <f t="shared" si="26"/>
        <v>-13.242335840999136</v>
      </c>
      <c r="H200" s="21">
        <f t="shared" si="26"/>
        <v>-13.355272412839392</v>
      </c>
      <c r="I200" s="21">
        <f t="shared" si="26"/>
        <v>-11.573051240606828</v>
      </c>
      <c r="J200" s="21">
        <f t="shared" si="26"/>
        <v>-6.1093139373862186</v>
      </c>
      <c r="K200" s="21">
        <f t="shared" si="26"/>
        <v>-5.9370337111725249</v>
      </c>
      <c r="L200" s="21">
        <f t="shared" si="26"/>
        <v>-5.7832967085827791</v>
      </c>
      <c r="M200" s="21">
        <f t="shared" si="26"/>
        <v>-5.6456148833512882</v>
      </c>
      <c r="N200" s="21">
        <f t="shared" si="26"/>
        <v>-5.5212545412593492</v>
      </c>
      <c r="O200" s="21">
        <f t="shared" si="26"/>
        <v>-5.4135732834680415</v>
      </c>
      <c r="P200" s="21">
        <f t="shared" si="26"/>
        <v>-5.3189351182514866</v>
      </c>
      <c r="Q200" s="21">
        <f t="shared" si="26"/>
        <v>-5.2354749302139361</v>
      </c>
      <c r="R200" s="21">
        <f t="shared" si="26"/>
        <v>-5.1658216603732736</v>
      </c>
      <c r="S200" s="21">
        <f t="shared" si="26"/>
        <v>-5.105840641838256</v>
      </c>
      <c r="T200" s="21">
        <f t="shared" si="26"/>
        <v>-5.0573555866803508</v>
      </c>
      <c r="U200" s="21">
        <f t="shared" si="26"/>
        <v>-5.0199792868066044</v>
      </c>
      <c r="V200" s="21">
        <f t="shared" si="26"/>
        <v>-4.9958075467575327</v>
      </c>
      <c r="W200" s="21">
        <f t="shared" si="26"/>
        <v>-4.9796567580161026</v>
      </c>
      <c r="X200" s="21">
        <f t="shared" si="26"/>
        <v>-4.9761904896762896</v>
      </c>
      <c r="Y200" s="21">
        <f t="shared" si="26"/>
        <v>-4.9798243700157592</v>
      </c>
      <c r="Z200" s="21">
        <f t="shared" si="26"/>
        <v>-4.9888431808786331</v>
      </c>
      <c r="AA200" s="21">
        <f t="shared" si="26"/>
        <v>-5.006516991615567</v>
      </c>
      <c r="AB200" s="21">
        <f t="shared" si="26"/>
        <v>-5.0336620085974584</v>
      </c>
      <c r="AC200" s="21">
        <f t="shared" si="26"/>
        <v>-27.37705117774685</v>
      </c>
      <c r="AD200" s="21">
        <f t="shared" si="26"/>
        <v>-27.448765651655762</v>
      </c>
      <c r="AE200" s="21">
        <f t="shared" si="26"/>
        <v>-27.553325530482319</v>
      </c>
      <c r="AF200" s="21">
        <f t="shared" si="26"/>
        <v>-27.687728662912605</v>
      </c>
      <c r="AG200" s="21">
        <f t="shared" si="26"/>
        <v>-27.852322538469888</v>
      </c>
      <c r="AH200" s="21">
        <f t="shared" si="26"/>
        <v>-28.047617152486477</v>
      </c>
      <c r="AI200" s="21">
        <f t="shared" si="26"/>
        <v>-28.274368904067043</v>
      </c>
      <c r="AJ200" s="21">
        <f t="shared" si="26"/>
        <v>-28.666787195813932</v>
      </c>
      <c r="AK200" s="21">
        <f t="shared" si="26"/>
        <v>-29.093751079302045</v>
      </c>
      <c r="AL200" s="21">
        <f t="shared" si="26"/>
        <v>-29.556131290829764</v>
      </c>
      <c r="AM200" s="21">
        <f t="shared" si="26"/>
        <v>-30.054742142617926</v>
      </c>
      <c r="AN200" s="21">
        <f t="shared" si="26"/>
        <v>-30.590476874588393</v>
      </c>
      <c r="AO200" s="21">
        <f t="shared" si="26"/>
        <v>-31.16420169674587</v>
      </c>
      <c r="AP200" s="21">
        <f t="shared" si="26"/>
        <v>-31.77686409200583</v>
      </c>
      <c r="AQ200" s="21">
        <f t="shared" si="26"/>
        <v>-32.429481066968968</v>
      </c>
      <c r="AR200" s="21">
        <f t="shared" si="26"/>
        <v>-32.877312628663702</v>
      </c>
      <c r="AS200" s="21">
        <f t="shared" si="26"/>
        <v>-32.836361463847979</v>
      </c>
      <c r="AT200" s="21">
        <f t="shared" si="26"/>
        <v>-32.821897738839041</v>
      </c>
      <c r="AU200" s="21">
        <f t="shared" si="26"/>
        <v>-32.834312244086505</v>
      </c>
      <c r="AV200" s="21">
        <f t="shared" si="26"/>
        <v>-32.751346171489232</v>
      </c>
      <c r="AW200" s="21">
        <f t="shared" si="26"/>
        <v>-32.406594342542157</v>
      </c>
      <c r="AX200" s="21">
        <f t="shared" si="26"/>
        <v>-32.06793932874028</v>
      </c>
      <c r="AY200" s="21">
        <f t="shared" si="26"/>
        <v>-31.730206768109177</v>
      </c>
      <c r="AZ200" s="21">
        <f t="shared" si="26"/>
        <v>-31.399451194958171</v>
      </c>
      <c r="BA200" s="21">
        <f t="shared" si="26"/>
        <v>-31.085822336777994</v>
      </c>
      <c r="BB200" s="21">
        <f t="shared" si="26"/>
        <v>-30.776898150136379</v>
      </c>
    </row>
    <row r="201" spans="1:54" outlineLevel="2">
      <c r="A201" s="425"/>
      <c r="B201" s="150" t="s">
        <v>489</v>
      </c>
      <c r="C201" s="19"/>
      <c r="D201" s="135" t="s">
        <v>380</v>
      </c>
      <c r="E201" s="21">
        <f>SUM(E190:E192,E194,E196:E198)</f>
        <v>-14.405496326791205</v>
      </c>
      <c r="F201" s="21">
        <f t="shared" ref="F201:BB201" si="27">SUM(F190:F192,F194,F196:F198)</f>
        <v>-10.789524041175476</v>
      </c>
      <c r="G201" s="21">
        <f t="shared" si="27"/>
        <v>-12.880002953506338</v>
      </c>
      <c r="H201" s="21">
        <f t="shared" si="27"/>
        <v>-13.028441441417312</v>
      </c>
      <c r="I201" s="21">
        <f t="shared" si="27"/>
        <v>-11.27220005944595</v>
      </c>
      <c r="J201" s="21">
        <f t="shared" si="27"/>
        <v>-5.8219140287531426</v>
      </c>
      <c r="K201" s="21">
        <f t="shared" si="27"/>
        <v>-5.6404168683042037</v>
      </c>
      <c r="L201" s="21">
        <f t="shared" si="27"/>
        <v>-5.4752000060922574</v>
      </c>
      <c r="M201" s="21">
        <f t="shared" si="27"/>
        <v>-5.3256249153527122</v>
      </c>
      <c r="N201" s="21">
        <f t="shared" si="27"/>
        <v>-5.1910090439075258</v>
      </c>
      <c r="O201" s="21">
        <f t="shared" si="27"/>
        <v>-5.0706734746329811</v>
      </c>
      <c r="P201" s="21">
        <f t="shared" si="27"/>
        <v>-4.9630128734338506</v>
      </c>
      <c r="Q201" s="21">
        <f t="shared" si="27"/>
        <v>-4.8661710358094314</v>
      </c>
      <c r="R201" s="21">
        <f t="shared" si="27"/>
        <v>-4.7805232971494451</v>
      </c>
      <c r="S201" s="21">
        <f t="shared" si="27"/>
        <v>-4.7062730360317788</v>
      </c>
      <c r="T201" s="21">
        <f t="shared" si="27"/>
        <v>-4.643124302811013</v>
      </c>
      <c r="U201" s="21">
        <f t="shared" si="27"/>
        <v>-4.5906812521970553</v>
      </c>
      <c r="V201" s="21">
        <f t="shared" si="27"/>
        <v>-4.5485766105877872</v>
      </c>
      <c r="W201" s="21">
        <f t="shared" si="27"/>
        <v>-4.5164706318004066</v>
      </c>
      <c r="X201" s="21">
        <f t="shared" si="27"/>
        <v>-4.4940501174804144</v>
      </c>
      <c r="Y201" s="21">
        <f t="shared" si="27"/>
        <v>-4.4807994171699965</v>
      </c>
      <c r="Z201" s="21">
        <f t="shared" si="27"/>
        <v>-4.4698000617034692</v>
      </c>
      <c r="AA201" s="21">
        <f t="shared" si="27"/>
        <v>-4.4668729289481748</v>
      </c>
      <c r="AB201" s="21">
        <f t="shared" si="27"/>
        <v>-4.4728197063629764</v>
      </c>
      <c r="AC201" s="21">
        <f t="shared" si="27"/>
        <v>-22.675460311777474</v>
      </c>
      <c r="AD201" s="21">
        <f t="shared" si="27"/>
        <v>-22.570011220982245</v>
      </c>
      <c r="AE201" s="21">
        <f t="shared" si="27"/>
        <v>-22.489223465059293</v>
      </c>
      <c r="AF201" s="21">
        <f t="shared" si="27"/>
        <v>-22.432758915451014</v>
      </c>
      <c r="AG201" s="21">
        <f t="shared" si="27"/>
        <v>-22.400366446954493</v>
      </c>
      <c r="AH201" s="21">
        <f t="shared" si="27"/>
        <v>-22.391978010527424</v>
      </c>
      <c r="AI201" s="21">
        <f t="shared" si="27"/>
        <v>-22.40778427442746</v>
      </c>
      <c r="AJ201" s="21">
        <f t="shared" si="27"/>
        <v>-22.552465073529014</v>
      </c>
      <c r="AK201" s="21">
        <f t="shared" si="27"/>
        <v>-22.722076716509278</v>
      </c>
      <c r="AL201" s="21">
        <f t="shared" si="27"/>
        <v>-22.916956955522501</v>
      </c>
      <c r="AM201" s="21">
        <f t="shared" si="27"/>
        <v>-23.137481014614348</v>
      </c>
      <c r="AN201" s="21">
        <f t="shared" si="27"/>
        <v>-23.384157920344883</v>
      </c>
      <c r="AO201" s="21">
        <f t="shared" si="27"/>
        <v>-23.657476053165183</v>
      </c>
      <c r="AP201" s="21">
        <f t="shared" si="27"/>
        <v>-23.95794064088372</v>
      </c>
      <c r="AQ201" s="21">
        <f t="shared" si="27"/>
        <v>-24.286093666278468</v>
      </c>
      <c r="AR201" s="21">
        <f t="shared" si="27"/>
        <v>-24.486232719978585</v>
      </c>
      <c r="AS201" s="21">
        <f t="shared" si="27"/>
        <v>-24.378625295254711</v>
      </c>
      <c r="AT201" s="21">
        <f t="shared" si="27"/>
        <v>-24.291286656070561</v>
      </c>
      <c r="AU201" s="21">
        <f t="shared" si="27"/>
        <v>-24.224372901961885</v>
      </c>
      <c r="AV201" s="21">
        <f t="shared" si="27"/>
        <v>-24.099691587367516</v>
      </c>
      <c r="AW201" s="21">
        <f t="shared" si="27"/>
        <v>-23.802350972001889</v>
      </c>
      <c r="AX201" s="21">
        <f t="shared" si="27"/>
        <v>-23.507486853482554</v>
      </c>
      <c r="AY201" s="21">
        <f t="shared" si="27"/>
        <v>-23.209816981030855</v>
      </c>
      <c r="AZ201" s="21">
        <f t="shared" si="27"/>
        <v>-22.915284172746119</v>
      </c>
      <c r="BA201" s="21">
        <f t="shared" si="27"/>
        <v>-22.633921979874629</v>
      </c>
      <c r="BB201" s="21">
        <f t="shared" si="27"/>
        <v>-22.358146713492573</v>
      </c>
    </row>
    <row r="202" spans="1:54" outlineLevel="2">
      <c r="A202" s="426"/>
      <c r="B202" s="150" t="s">
        <v>490</v>
      </c>
      <c r="C202" s="19"/>
      <c r="D202" s="135" t="s">
        <v>380</v>
      </c>
      <c r="E202" s="21">
        <f>SUM(E190:E192,E195:E198)</f>
        <v>-15.190070073990803</v>
      </c>
      <c r="F202" s="21">
        <f t="shared" ref="F202:BB202" si="28">SUM(F190:F192,F195:F198)</f>
        <v>-11.529579217968408</v>
      </c>
      <c r="G202" s="21">
        <f t="shared" si="28"/>
        <v>-13.605078202345091</v>
      </c>
      <c r="H202" s="21">
        <f t="shared" si="28"/>
        <v>-13.684327836519259</v>
      </c>
      <c r="I202" s="21">
        <f t="shared" si="28"/>
        <v>-11.873838684136</v>
      </c>
      <c r="J202" s="21">
        <f t="shared" si="28"/>
        <v>-6.3949664718446044</v>
      </c>
      <c r="K202" s="21">
        <f t="shared" si="28"/>
        <v>-6.2342657379918753</v>
      </c>
      <c r="L202" s="21">
        <f t="shared" si="28"/>
        <v>-6.0908125394056851</v>
      </c>
      <c r="M202" s="21">
        <f t="shared" si="28"/>
        <v>-5.9640637181630183</v>
      </c>
      <c r="N202" s="21">
        <f t="shared" si="28"/>
        <v>-5.8533629203170463</v>
      </c>
      <c r="O202" s="21">
        <f t="shared" si="28"/>
        <v>-5.758001217608351</v>
      </c>
      <c r="P202" s="21">
        <f t="shared" si="28"/>
        <v>-5.6763561663077429</v>
      </c>
      <c r="Q202" s="21">
        <f t="shared" si="28"/>
        <v>-5.6065795528645879</v>
      </c>
      <c r="R202" s="21">
        <f t="shared" si="28"/>
        <v>-5.5490941174236799</v>
      </c>
      <c r="S202" s="21">
        <f t="shared" si="28"/>
        <v>-5.5039709113396729</v>
      </c>
      <c r="T202" s="21">
        <f t="shared" si="28"/>
        <v>-5.4711272869977643</v>
      </c>
      <c r="U202" s="21">
        <f t="shared" si="28"/>
        <v>-5.4502160142769442</v>
      </c>
      <c r="V202" s="21">
        <f t="shared" si="28"/>
        <v>-5.4409204581598019</v>
      </c>
      <c r="W202" s="21">
        <f t="shared" si="28"/>
        <v>-5.4429536207027454</v>
      </c>
      <c r="X202" s="21">
        <f t="shared" si="28"/>
        <v>-5.4560572473428497</v>
      </c>
      <c r="Y202" s="21">
        <f t="shared" si="28"/>
        <v>-5.4797729199112997</v>
      </c>
      <c r="Z202" s="21">
        <f t="shared" si="28"/>
        <v>-5.5072323565895518</v>
      </c>
      <c r="AA202" s="21">
        <f t="shared" si="28"/>
        <v>-5.5443264860680559</v>
      </c>
      <c r="AB202" s="21">
        <f t="shared" si="28"/>
        <v>-5.5919232111922188</v>
      </c>
      <c r="AC202" s="21">
        <f t="shared" si="28"/>
        <v>-32.054164051891689</v>
      </c>
      <c r="AD202" s="21">
        <f t="shared" si="28"/>
        <v>-32.299042551391295</v>
      </c>
      <c r="AE202" s="21">
        <f t="shared" si="28"/>
        <v>-32.581054984565576</v>
      </c>
      <c r="AF202" s="21">
        <f t="shared" si="28"/>
        <v>-32.899813488538868</v>
      </c>
      <c r="AG202" s="21">
        <f t="shared" si="28"/>
        <v>-33.255198100683543</v>
      </c>
      <c r="AH202" s="21">
        <f t="shared" si="28"/>
        <v>-33.647561766466289</v>
      </c>
      <c r="AI202" s="21">
        <f t="shared" si="28"/>
        <v>-34.077992197926804</v>
      </c>
      <c r="AJ202" s="21">
        <f t="shared" si="28"/>
        <v>-34.710138919353703</v>
      </c>
      <c r="AK202" s="21">
        <f t="shared" si="28"/>
        <v>-35.386326181487739</v>
      </c>
      <c r="AL202" s="21">
        <f t="shared" si="28"/>
        <v>-36.107645088793447</v>
      </c>
      <c r="AM202" s="21">
        <f t="shared" si="28"/>
        <v>-36.875275270230219</v>
      </c>
      <c r="AN202" s="21">
        <f t="shared" si="28"/>
        <v>-37.690528820281685</v>
      </c>
      <c r="AO202" s="21">
        <f t="shared" si="28"/>
        <v>-38.554679441059591</v>
      </c>
      <c r="AP202" s="21">
        <f t="shared" si="28"/>
        <v>-39.469086428171558</v>
      </c>
      <c r="AQ202" s="21">
        <f t="shared" si="28"/>
        <v>-40.43518322046851</v>
      </c>
      <c r="AR202" s="21">
        <f t="shared" si="28"/>
        <v>-41.120755287658817</v>
      </c>
      <c r="AS202" s="21">
        <f t="shared" si="28"/>
        <v>-41.139621576073857</v>
      </c>
      <c r="AT202" s="21">
        <f t="shared" si="28"/>
        <v>-41.191125997313385</v>
      </c>
      <c r="AU202" s="21">
        <f t="shared" si="28"/>
        <v>-41.275870714315531</v>
      </c>
      <c r="AV202" s="21">
        <f t="shared" si="28"/>
        <v>-41.228405647914869</v>
      </c>
      <c r="AW202" s="21">
        <f t="shared" si="28"/>
        <v>-40.831953750781921</v>
      </c>
      <c r="AX202" s="21">
        <f t="shared" si="28"/>
        <v>-40.445317998062592</v>
      </c>
      <c r="AY202" s="21">
        <f t="shared" si="28"/>
        <v>-40.063416472991271</v>
      </c>
      <c r="AZ202" s="21">
        <f t="shared" si="28"/>
        <v>-39.692400773305437</v>
      </c>
      <c r="BA202" s="21">
        <f t="shared" si="28"/>
        <v>-39.342522904833579</v>
      </c>
      <c r="BB202" s="21">
        <f t="shared" si="28"/>
        <v>-38.996625816586864</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-14.796543468241293</v>
      </c>
      <c r="F204" s="21">
        <f>F200+E204</f>
        <v>-25.956792646654279</v>
      </c>
      <c r="G204" s="21">
        <f t="shared" ref="G204:BB206" si="29">G200+F204</f>
        <v>-39.199128487653411</v>
      </c>
      <c r="H204" s="21">
        <f t="shared" si="29"/>
        <v>-52.554400900492801</v>
      </c>
      <c r="I204" s="21">
        <f t="shared" si="29"/>
        <v>-64.127452141099624</v>
      </c>
      <c r="J204" s="21">
        <f t="shared" si="29"/>
        <v>-70.236766078485843</v>
      </c>
      <c r="K204" s="21">
        <f t="shared" si="29"/>
        <v>-76.173799789658375</v>
      </c>
      <c r="L204" s="21">
        <f t="shared" si="29"/>
        <v>-81.957096498241157</v>
      </c>
      <c r="M204" s="21">
        <f t="shared" si="29"/>
        <v>-87.602711381592442</v>
      </c>
      <c r="N204" s="21">
        <f t="shared" si="29"/>
        <v>-93.123965922851795</v>
      </c>
      <c r="O204" s="21">
        <f t="shared" si="29"/>
        <v>-98.537539206319835</v>
      </c>
      <c r="P204" s="21">
        <f t="shared" si="29"/>
        <v>-103.85647432457132</v>
      </c>
      <c r="Q204" s="21">
        <f t="shared" si="29"/>
        <v>-109.09194925478526</v>
      </c>
      <c r="R204" s="21">
        <f t="shared" si="29"/>
        <v>-114.25777091515853</v>
      </c>
      <c r="S204" s="21">
        <f t="shared" si="29"/>
        <v>-119.36361155699679</v>
      </c>
      <c r="T204" s="21">
        <f t="shared" si="29"/>
        <v>-124.42096714367713</v>
      </c>
      <c r="U204" s="21">
        <f t="shared" si="29"/>
        <v>-129.44094643048373</v>
      </c>
      <c r="V204" s="21">
        <f t="shared" si="29"/>
        <v>-134.43675397724127</v>
      </c>
      <c r="W204" s="21">
        <f t="shared" si="29"/>
        <v>-139.41641073525736</v>
      </c>
      <c r="X204" s="21">
        <f t="shared" si="29"/>
        <v>-144.39260122493366</v>
      </c>
      <c r="Y204" s="21">
        <f t="shared" si="29"/>
        <v>-149.37242559494942</v>
      </c>
      <c r="Z204" s="21">
        <f t="shared" si="29"/>
        <v>-154.36126877582805</v>
      </c>
      <c r="AA204" s="21">
        <f t="shared" si="29"/>
        <v>-159.36778576744362</v>
      </c>
      <c r="AB204" s="21">
        <f t="shared" si="29"/>
        <v>-164.40144777604107</v>
      </c>
      <c r="AC204" s="21">
        <f t="shared" si="29"/>
        <v>-191.7784989537879</v>
      </c>
      <c r="AD204" s="21">
        <f t="shared" si="29"/>
        <v>-219.22726460544368</v>
      </c>
      <c r="AE204" s="21">
        <f t="shared" si="29"/>
        <v>-246.78059013592599</v>
      </c>
      <c r="AF204" s="21">
        <f t="shared" si="29"/>
        <v>-274.4683187988386</v>
      </c>
      <c r="AG204" s="21">
        <f t="shared" si="29"/>
        <v>-302.32064133730847</v>
      </c>
      <c r="AH204" s="21">
        <f t="shared" si="29"/>
        <v>-330.36825848979493</v>
      </c>
      <c r="AI204" s="21">
        <f t="shared" si="29"/>
        <v>-358.64262739386197</v>
      </c>
      <c r="AJ204" s="21">
        <f t="shared" si="29"/>
        <v>-387.3094145896759</v>
      </c>
      <c r="AK204" s="21">
        <f t="shared" si="29"/>
        <v>-416.40316566897792</v>
      </c>
      <c r="AL204" s="21">
        <f t="shared" si="29"/>
        <v>-445.95929695980766</v>
      </c>
      <c r="AM204" s="21">
        <f t="shared" si="29"/>
        <v>-476.01403910242561</v>
      </c>
      <c r="AN204" s="21">
        <f t="shared" si="29"/>
        <v>-506.60451597701399</v>
      </c>
      <c r="AO204" s="21">
        <f t="shared" si="29"/>
        <v>-537.76871767375985</v>
      </c>
      <c r="AP204" s="21">
        <f t="shared" si="29"/>
        <v>-569.54558176576563</v>
      </c>
      <c r="AQ204" s="21">
        <f t="shared" si="29"/>
        <v>-601.97506283273458</v>
      </c>
      <c r="AR204" s="21">
        <f t="shared" si="29"/>
        <v>-634.85237546139831</v>
      </c>
      <c r="AS204" s="21">
        <f t="shared" si="29"/>
        <v>-667.6887369252463</v>
      </c>
      <c r="AT204" s="21">
        <f t="shared" si="29"/>
        <v>-700.51063466408539</v>
      </c>
      <c r="AU204" s="21">
        <f t="shared" si="29"/>
        <v>-733.34494690817189</v>
      </c>
      <c r="AV204" s="21">
        <f t="shared" si="29"/>
        <v>-766.09629307966111</v>
      </c>
      <c r="AW204" s="21">
        <f t="shared" si="29"/>
        <v>-798.50288742220323</v>
      </c>
      <c r="AX204" s="21">
        <f t="shared" si="29"/>
        <v>-830.57082675094352</v>
      </c>
      <c r="AY204" s="21">
        <f t="shared" si="29"/>
        <v>-862.30103351905268</v>
      </c>
      <c r="AZ204" s="21">
        <f t="shared" si="29"/>
        <v>-893.70048471401083</v>
      </c>
      <c r="BA204" s="21">
        <f t="shared" si="29"/>
        <v>-924.78630705078876</v>
      </c>
      <c r="BB204" s="21">
        <f t="shared" si="29"/>
        <v>-955.56320520092515</v>
      </c>
    </row>
    <row r="205" spans="1:54" outlineLevel="2">
      <c r="A205" s="425"/>
      <c r="B205" s="150" t="s">
        <v>493</v>
      </c>
      <c r="C205" s="19"/>
      <c r="D205" s="135" t="s">
        <v>380</v>
      </c>
      <c r="E205" s="21">
        <f>E201</f>
        <v>-14.405496326791205</v>
      </c>
      <c r="F205" s="21">
        <f t="shared" ref="F205:U206" si="30">F201+E205</f>
        <v>-25.195020367966681</v>
      </c>
      <c r="G205" s="21">
        <f t="shared" si="30"/>
        <v>-38.075023321473019</v>
      </c>
      <c r="H205" s="21">
        <f t="shared" si="30"/>
        <v>-51.103464762890333</v>
      </c>
      <c r="I205" s="21">
        <f t="shared" si="30"/>
        <v>-62.375664822336283</v>
      </c>
      <c r="J205" s="21">
        <f t="shared" si="30"/>
        <v>-68.197578851089432</v>
      </c>
      <c r="K205" s="21">
        <f t="shared" si="30"/>
        <v>-73.837995719393632</v>
      </c>
      <c r="L205" s="21">
        <f t="shared" si="30"/>
        <v>-79.313195725485883</v>
      </c>
      <c r="M205" s="21">
        <f t="shared" si="30"/>
        <v>-84.638820640838588</v>
      </c>
      <c r="N205" s="21">
        <f t="shared" si="30"/>
        <v>-89.829829684746116</v>
      </c>
      <c r="O205" s="21">
        <f t="shared" si="30"/>
        <v>-94.900503159379099</v>
      </c>
      <c r="P205" s="21">
        <f t="shared" si="30"/>
        <v>-99.863516032812953</v>
      </c>
      <c r="Q205" s="21">
        <f t="shared" si="30"/>
        <v>-104.72968706862238</v>
      </c>
      <c r="R205" s="21">
        <f t="shared" si="30"/>
        <v>-109.51021036577183</v>
      </c>
      <c r="S205" s="21">
        <f t="shared" si="30"/>
        <v>-114.2164834018036</v>
      </c>
      <c r="T205" s="21">
        <f t="shared" si="30"/>
        <v>-118.85960770461462</v>
      </c>
      <c r="U205" s="21">
        <f t="shared" si="30"/>
        <v>-123.45028895681168</v>
      </c>
      <c r="V205" s="21">
        <f t="shared" si="29"/>
        <v>-127.99886556739946</v>
      </c>
      <c r="W205" s="21">
        <f t="shared" si="29"/>
        <v>-132.51533619919988</v>
      </c>
      <c r="X205" s="21">
        <f t="shared" si="29"/>
        <v>-137.00938631668029</v>
      </c>
      <c r="Y205" s="21">
        <f t="shared" si="29"/>
        <v>-141.4901857338503</v>
      </c>
      <c r="Z205" s="21">
        <f t="shared" si="29"/>
        <v>-145.95998579555376</v>
      </c>
      <c r="AA205" s="21">
        <f t="shared" si="29"/>
        <v>-150.42685872450193</v>
      </c>
      <c r="AB205" s="21">
        <f t="shared" si="29"/>
        <v>-154.8996784308649</v>
      </c>
      <c r="AC205" s="21">
        <f t="shared" si="29"/>
        <v>-177.57513874264237</v>
      </c>
      <c r="AD205" s="21">
        <f t="shared" si="29"/>
        <v>-200.14514996362462</v>
      </c>
      <c r="AE205" s="21">
        <f t="shared" si="29"/>
        <v>-222.63437342868392</v>
      </c>
      <c r="AF205" s="21">
        <f t="shared" si="29"/>
        <v>-245.06713234413493</v>
      </c>
      <c r="AG205" s="21">
        <f t="shared" si="29"/>
        <v>-267.46749879108944</v>
      </c>
      <c r="AH205" s="21">
        <f t="shared" si="29"/>
        <v>-289.85947680161689</v>
      </c>
      <c r="AI205" s="21">
        <f t="shared" si="29"/>
        <v>-312.26726107604435</v>
      </c>
      <c r="AJ205" s="21">
        <f t="shared" si="29"/>
        <v>-334.81972614957334</v>
      </c>
      <c r="AK205" s="21">
        <f t="shared" si="29"/>
        <v>-357.54180286608261</v>
      </c>
      <c r="AL205" s="21">
        <f t="shared" si="29"/>
        <v>-380.4587598216051</v>
      </c>
      <c r="AM205" s="21">
        <f t="shared" si="29"/>
        <v>-403.59624083621947</v>
      </c>
      <c r="AN205" s="21">
        <f t="shared" si="29"/>
        <v>-426.98039875656434</v>
      </c>
      <c r="AO205" s="21">
        <f t="shared" si="29"/>
        <v>-450.63787480972951</v>
      </c>
      <c r="AP205" s="21">
        <f t="shared" si="29"/>
        <v>-474.59581545061326</v>
      </c>
      <c r="AQ205" s="21">
        <f t="shared" si="29"/>
        <v>-498.88190911689173</v>
      </c>
      <c r="AR205" s="21">
        <f t="shared" si="29"/>
        <v>-523.36814183687034</v>
      </c>
      <c r="AS205" s="21">
        <f t="shared" si="29"/>
        <v>-547.746767132125</v>
      </c>
      <c r="AT205" s="21">
        <f t="shared" si="29"/>
        <v>-572.03805378819561</v>
      </c>
      <c r="AU205" s="21">
        <f t="shared" si="29"/>
        <v>-596.26242669015755</v>
      </c>
      <c r="AV205" s="21">
        <f t="shared" si="29"/>
        <v>-620.36211827752504</v>
      </c>
      <c r="AW205" s="21">
        <f t="shared" si="29"/>
        <v>-644.16446924952697</v>
      </c>
      <c r="AX205" s="21">
        <f t="shared" si="29"/>
        <v>-667.67195610300951</v>
      </c>
      <c r="AY205" s="21">
        <f t="shared" si="29"/>
        <v>-690.88177308404033</v>
      </c>
      <c r="AZ205" s="21">
        <f t="shared" si="29"/>
        <v>-713.7970572567865</v>
      </c>
      <c r="BA205" s="21">
        <f t="shared" si="29"/>
        <v>-736.43097923666119</v>
      </c>
      <c r="BB205" s="21">
        <f t="shared" si="29"/>
        <v>-758.78912595015379</v>
      </c>
    </row>
    <row r="206" spans="1:54" outlineLevel="2">
      <c r="A206" s="426"/>
      <c r="B206" s="150" t="s">
        <v>494</v>
      </c>
      <c r="C206" s="19"/>
      <c r="D206" s="135" t="s">
        <v>380</v>
      </c>
      <c r="E206" s="21">
        <f>E202</f>
        <v>-15.190070073990803</v>
      </c>
      <c r="F206" s="21">
        <f t="shared" si="30"/>
        <v>-26.719649291959211</v>
      </c>
      <c r="G206" s="21">
        <f t="shared" si="29"/>
        <v>-40.324727494304298</v>
      </c>
      <c r="H206" s="21">
        <f t="shared" si="29"/>
        <v>-54.009055330823557</v>
      </c>
      <c r="I206" s="21">
        <f t="shared" si="29"/>
        <v>-65.882894014959561</v>
      </c>
      <c r="J206" s="21">
        <f t="shared" si="29"/>
        <v>-72.277860486804173</v>
      </c>
      <c r="K206" s="21">
        <f t="shared" si="29"/>
        <v>-78.512126224796049</v>
      </c>
      <c r="L206" s="21">
        <f t="shared" si="29"/>
        <v>-84.602938764201738</v>
      </c>
      <c r="M206" s="21">
        <f t="shared" si="29"/>
        <v>-90.567002482364757</v>
      </c>
      <c r="N206" s="21">
        <f t="shared" si="29"/>
        <v>-96.420365402681796</v>
      </c>
      <c r="O206" s="21">
        <f t="shared" si="29"/>
        <v>-102.17836662029015</v>
      </c>
      <c r="P206" s="21">
        <f t="shared" si="29"/>
        <v>-107.85472278659789</v>
      </c>
      <c r="Q206" s="21">
        <f t="shared" si="29"/>
        <v>-113.46130233946248</v>
      </c>
      <c r="R206" s="21">
        <f t="shared" si="29"/>
        <v>-119.01039645688616</v>
      </c>
      <c r="S206" s="21">
        <f t="shared" si="29"/>
        <v>-124.51436736822583</v>
      </c>
      <c r="T206" s="21">
        <f t="shared" si="29"/>
        <v>-129.98549465522359</v>
      </c>
      <c r="U206" s="21">
        <f t="shared" si="29"/>
        <v>-135.43571066950054</v>
      </c>
      <c r="V206" s="21">
        <f t="shared" si="29"/>
        <v>-140.87663112766035</v>
      </c>
      <c r="W206" s="21">
        <f t="shared" si="29"/>
        <v>-146.3195847483631</v>
      </c>
      <c r="X206" s="21">
        <f t="shared" si="29"/>
        <v>-151.77564199570594</v>
      </c>
      <c r="Y206" s="21">
        <f t="shared" si="29"/>
        <v>-157.25541491561725</v>
      </c>
      <c r="Z206" s="21">
        <f t="shared" si="29"/>
        <v>-162.76264727220681</v>
      </c>
      <c r="AA206" s="21">
        <f t="shared" si="29"/>
        <v>-168.30697375827486</v>
      </c>
      <c r="AB206" s="21">
        <f t="shared" si="29"/>
        <v>-173.89889696946707</v>
      </c>
      <c r="AC206" s="21">
        <f t="shared" si="29"/>
        <v>-205.95306102135876</v>
      </c>
      <c r="AD206" s="21">
        <f t="shared" si="29"/>
        <v>-238.25210357275006</v>
      </c>
      <c r="AE206" s="21">
        <f t="shared" si="29"/>
        <v>-270.83315855731564</v>
      </c>
      <c r="AF206" s="21">
        <f t="shared" si="29"/>
        <v>-303.73297204585452</v>
      </c>
      <c r="AG206" s="21">
        <f t="shared" si="29"/>
        <v>-336.9881701465381</v>
      </c>
      <c r="AH206" s="21">
        <f t="shared" si="29"/>
        <v>-370.63573191300441</v>
      </c>
      <c r="AI206" s="21">
        <f t="shared" si="29"/>
        <v>-404.7137241109312</v>
      </c>
      <c r="AJ206" s="21">
        <f t="shared" si="29"/>
        <v>-439.42386303028491</v>
      </c>
      <c r="AK206" s="21">
        <f t="shared" si="29"/>
        <v>-474.81018921177264</v>
      </c>
      <c r="AL206" s="21">
        <f t="shared" si="29"/>
        <v>-510.91783430056608</v>
      </c>
      <c r="AM206" s="21">
        <f t="shared" si="29"/>
        <v>-547.79310957079633</v>
      </c>
      <c r="AN206" s="21">
        <f t="shared" si="29"/>
        <v>-585.48363839107799</v>
      </c>
      <c r="AO206" s="21">
        <f t="shared" si="29"/>
        <v>-624.03831783213764</v>
      </c>
      <c r="AP206" s="21">
        <f t="shared" si="29"/>
        <v>-663.50740426030916</v>
      </c>
      <c r="AQ206" s="21">
        <f t="shared" si="29"/>
        <v>-703.94258748077766</v>
      </c>
      <c r="AR206" s="21">
        <f t="shared" si="29"/>
        <v>-745.06334276843643</v>
      </c>
      <c r="AS206" s="21">
        <f t="shared" si="29"/>
        <v>-786.20296434451029</v>
      </c>
      <c r="AT206" s="21">
        <f t="shared" si="29"/>
        <v>-827.3940903418237</v>
      </c>
      <c r="AU206" s="21">
        <f t="shared" si="29"/>
        <v>-868.66996105613919</v>
      </c>
      <c r="AV206" s="21">
        <f t="shared" si="29"/>
        <v>-909.89836670405407</v>
      </c>
      <c r="AW206" s="21">
        <f t="shared" si="29"/>
        <v>-950.73032045483603</v>
      </c>
      <c r="AX206" s="21">
        <f t="shared" si="29"/>
        <v>-991.17563845289862</v>
      </c>
      <c r="AY206" s="21">
        <f t="shared" si="29"/>
        <v>-1031.2390549258898</v>
      </c>
      <c r="AZ206" s="21">
        <f t="shared" si="29"/>
        <v>-1070.9314556991953</v>
      </c>
      <c r="BA206" s="21">
        <f t="shared" si="29"/>
        <v>-1110.273978604029</v>
      </c>
      <c r="BB206" s="21">
        <f t="shared" si="29"/>
        <v>-1149.2706044206159</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-7.9577148866304777</v>
      </c>
      <c r="F210" s="21">
        <f>F190-Baseline!F190</f>
        <v>-5.1593859659331232</v>
      </c>
      <c r="G210" s="21">
        <f>G190-Baseline!G190</f>
        <v>-7.3846602688825032</v>
      </c>
      <c r="H210" s="21">
        <f>H190-Baseline!H190</f>
        <v>-8.2352876146355651</v>
      </c>
      <c r="I210" s="21">
        <f>I190-Baseline!I190</f>
        <v>-6.874094101469705</v>
      </c>
      <c r="J210" s="21">
        <f>J190-Baseline!J190</f>
        <v>-1.6481617828129613</v>
      </c>
      <c r="K210" s="21">
        <f>K190-Baseline!K190</f>
        <v>-1.4873729127097686</v>
      </c>
      <c r="L210" s="21">
        <f>L190-Baseline!L190</f>
        <v>-1.33785430279815</v>
      </c>
      <c r="M210" s="21">
        <f>M190-Baseline!M190</f>
        <v>-1.1989504682550325</v>
      </c>
      <c r="N210" s="21">
        <f>N190-Baseline!N190</f>
        <v>-1.0700399762121666</v>
      </c>
      <c r="O210" s="21">
        <f>O190-Baseline!O190</f>
        <v>-0.95053380412028532</v>
      </c>
      <c r="P210" s="21">
        <f>P190-Baseline!P190</f>
        <v>-0.8398737731837439</v>
      </c>
      <c r="Q210" s="21">
        <f>Q190-Baseline!Q190</f>
        <v>-0.73753105356486603</v>
      </c>
      <c r="R210" s="21">
        <f>R190-Baseline!R190</f>
        <v>-0.64300473819801196</v>
      </c>
      <c r="S210" s="21">
        <f>S190-Baseline!S190</f>
        <v>-0.55582048218833924</v>
      </c>
      <c r="T210" s="21">
        <f>T190-Baseline!T190</f>
        <v>-0.4755292048995336</v>
      </c>
      <c r="U210" s="21">
        <f>U190-Baseline!U190</f>
        <v>-0.401705851958711</v>
      </c>
      <c r="V210" s="21">
        <f>V190-Baseline!V190</f>
        <v>-0.3339482145254476</v>
      </c>
      <c r="W210" s="21">
        <f>W190-Baseline!W190</f>
        <v>-0.27187580328566768</v>
      </c>
      <c r="X210" s="21">
        <f>X190-Baseline!X190</f>
        <v>-0.21512877474016068</v>
      </c>
      <c r="Y210" s="21">
        <f>Y190-Baseline!Y190</f>
        <v>-0.16336690746195009</v>
      </c>
      <c r="Z210" s="21">
        <f>Z190-Baseline!Z190</f>
        <v>-0.1162686260968341</v>
      </c>
      <c r="AA210" s="21">
        <f>AA190-Baseline!AA190</f>
        <v>-7.3530070977298009E-2</v>
      </c>
      <c r="AB210" s="21">
        <f>AB190-Baseline!AB190</f>
        <v>-3.4864211311870681E-2</v>
      </c>
      <c r="AC210" s="21">
        <f>AC190-Baseline!AC190</f>
        <v>3.5531389502187388E-17</v>
      </c>
      <c r="AD210" s="21">
        <f>AD190-Baseline!AD190</f>
        <v>3.4329844929649654E-17</v>
      </c>
      <c r="AE210" s="21">
        <f>AE190-Baseline!AE190</f>
        <v>3.3168932299178409E-17</v>
      </c>
      <c r="AF210" s="21">
        <f>AF190-Baseline!AF190</f>
        <v>3.2047277583747256E-17</v>
      </c>
      <c r="AG210" s="21">
        <f>AG190-Baseline!AG190</f>
        <v>3.0963553221011838E-17</v>
      </c>
      <c r="AH210" s="21">
        <f>AH190-Baseline!AH190</f>
        <v>2.9916476542040431E-17</v>
      </c>
      <c r="AI210" s="21">
        <f>AI190-Baseline!AI190</f>
        <v>2.8904808253179157E-17</v>
      </c>
      <c r="AJ210" s="21">
        <f>AJ190-Baseline!AJ190</f>
        <v>2.8062920634154526E-17</v>
      </c>
      <c r="AK210" s="21">
        <f>AK190-Baseline!AK190</f>
        <v>2.7245554013742256E-17</v>
      </c>
      <c r="AL210" s="21">
        <f>AL190-Baseline!AL190</f>
        <v>2.6451994188099277E-17</v>
      </c>
      <c r="AM210" s="21">
        <f>AM190-Baseline!AM190</f>
        <v>2.5681547755436191E-17</v>
      </c>
      <c r="AN210" s="21">
        <f>AN190-Baseline!AN190</f>
        <v>2.4933541510132223E-17</v>
      </c>
      <c r="AO210" s="21">
        <f>AO190-Baseline!AO190</f>
        <v>2.4207321854497303E-17</v>
      </c>
      <c r="AP210" s="21">
        <f>AP190-Baseline!AP190</f>
        <v>2.3502254227667284E-17</v>
      </c>
      <c r="AQ210" s="21">
        <f>AQ190-Baseline!AQ190</f>
        <v>2.2817722551133286E-17</v>
      </c>
      <c r="AR210" s="21">
        <f>AR190-Baseline!AR190</f>
        <v>2.2153128690420668E-17</v>
      </c>
      <c r="AS210" s="21">
        <f>AS190-Baseline!AS190</f>
        <v>2.1507891932447249E-17</v>
      </c>
      <c r="AT210" s="21">
        <f>AT190-Baseline!AT190</f>
        <v>2.0881448478104126E-17</v>
      </c>
      <c r="AU210" s="21">
        <f>AU190-Baseline!AU190</f>
        <v>2.0273250949615656E-17</v>
      </c>
      <c r="AV210" s="21">
        <f>AV190-Baseline!AV190</f>
        <v>1.9682767912248211E-17</v>
      </c>
      <c r="AW210" s="21">
        <f>AW190-Baseline!AW190</f>
        <v>1.9109483409949718E-17</v>
      </c>
      <c r="AX210" s="21">
        <f>AX190-Baseline!AX190</f>
        <v>1.8552896514514291E-17</v>
      </c>
      <c r="AY210" s="21">
        <f>AY190-Baseline!AY190</f>
        <v>1.8012520887877951E-17</v>
      </c>
      <c r="AZ210" s="21">
        <f>AZ190-Baseline!AZ190</f>
        <v>1.7487884357163057E-17</v>
      </c>
      <c r="BA210" s="21">
        <f>BA190-Baseline!BA190</f>
        <v>1.6978528502100057E-17</v>
      </c>
      <c r="BB210" s="21">
        <f>BB190-Baseline!BB190</f>
        <v>1.6484008254466075E-17</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v>
      </c>
      <c r="F212" s="21">
        <f>F77*F186-Baseline!F77*Baseline!F186</f>
        <v>1.2035000783069738E-2</v>
      </c>
      <c r="G212" s="21">
        <f>G77*G186-Baseline!G77*Baseline!G186</f>
        <v>1.9093077424180427E-2</v>
      </c>
      <c r="H212" s="21">
        <f>H77*H186-Baseline!H77*Baseline!H186</f>
        <v>3.4797010553074617E-2</v>
      </c>
      <c r="I212" s="21">
        <f>I77*I186-Baseline!I77*Baseline!I186</f>
        <v>4.7864211817982075E-2</v>
      </c>
      <c r="J212" s="21">
        <f>J77*J186-Baseline!J77*Baseline!J186</f>
        <v>5.6746073543527051E-2</v>
      </c>
      <c r="K212" s="21">
        <f>K77*K186-Baseline!K77*Baseline!K186</f>
        <v>5.8002395094704826E-2</v>
      </c>
      <c r="L212" s="21">
        <f>L77*L186-Baseline!L77*Baseline!L186</f>
        <v>5.9271594094783067E-2</v>
      </c>
      <c r="M212" s="21">
        <f>M77*M186-Baseline!M77*Baseline!M186</f>
        <v>6.0544439749578086E-2</v>
      </c>
      <c r="N212" s="21">
        <f>N77*N186-Baseline!N77*Baseline!N186</f>
        <v>6.1826238484484611E-2</v>
      </c>
      <c r="O212" s="21">
        <f>O77*O186-Baseline!O77*Baseline!O186</f>
        <v>6.3129108919057209E-2</v>
      </c>
      <c r="P212" s="21">
        <f>P77*P186-Baseline!P77*Baseline!P186</f>
        <v>6.4462391045851386E-2</v>
      </c>
      <c r="Q212" s="21">
        <f>Q77*Q186-Baseline!Q77*Baseline!Q186</f>
        <v>6.5831419160047949E-2</v>
      </c>
      <c r="R212" s="21">
        <f>R77*R186-Baseline!R77*Baseline!R186</f>
        <v>6.7237127008050845E-2</v>
      </c>
      <c r="S212" s="21">
        <f>S77*S186-Baseline!S77*Baseline!S186</f>
        <v>6.868047329667494E-2</v>
      </c>
      <c r="T212" s="21">
        <f>T77*T186-Baseline!T77*Baseline!T186</f>
        <v>7.0162442341144646E-2</v>
      </c>
      <c r="U212" s="21">
        <f>U77*U186-Baseline!U77*Baseline!U186</f>
        <v>7.1684044730554994E-2</v>
      </c>
      <c r="V212" s="21">
        <f>V77*V186-Baseline!V77*Baseline!V186</f>
        <v>7.3246318011249589E-2</v>
      </c>
      <c r="W212" s="21">
        <f>W77*W186-Baseline!W77*Baseline!W186</f>
        <v>7.4850327388568505E-2</v>
      </c>
      <c r="X212" s="21">
        <f>X77*X186-Baseline!X77*Baseline!X186</f>
        <v>7.6497166447447043E-2</v>
      </c>
      <c r="Y212" s="21">
        <f>Y77*Y186-Baseline!Y77*Baseline!Y186</f>
        <v>7.8187957892345936E-2</v>
      </c>
      <c r="Z212" s="21">
        <f>Z77*Z186-Baseline!Z77*Baseline!Z186</f>
        <v>7.9923854307016123E-2</v>
      </c>
      <c r="AA212" s="21">
        <f>AA77*AA186-Baseline!AA77*Baseline!AA186</f>
        <v>8.1706038934610148E-2</v>
      </c>
      <c r="AB212" s="21">
        <f>AB77*AB186-Baseline!AB77*Baseline!AB186</f>
        <v>8.3535726478665973E-2</v>
      </c>
      <c r="AC212" s="21">
        <f>AC77*AC186-Baseline!AC77*Baseline!AC186</f>
        <v>0.85414163925508158</v>
      </c>
      <c r="AD212" s="21">
        <f>AD77*AD186-Baseline!AD77*Baseline!AD186</f>
        <v>0.87342631388613357</v>
      </c>
      <c r="AE212" s="21">
        <f>AE77*AE186-Baseline!AE77*Baseline!AE186</f>
        <v>0.89322442975526095</v>
      </c>
      <c r="AF212" s="21">
        <f>AF77*AF186-Baseline!AF77*Baseline!AF186</f>
        <v>0.91354947677894027</v>
      </c>
      <c r="AG212" s="21">
        <f>AG77*AG186-Baseline!AG77*Baseline!AG186</f>
        <v>0.93441530285237606</v>
      </c>
      <c r="AH212" s="21">
        <f>AH77*AH186-Baseline!AH77*Baseline!AH186</f>
        <v>0.95583612323064626</v>
      </c>
      <c r="AI212" s="21">
        <f>AI77*AI186-Baseline!AI77*Baseline!AI186</f>
        <v>0.97782653015968823</v>
      </c>
      <c r="AJ212" s="21">
        <f>AJ77*AJ186-Baseline!AJ77*Baseline!AJ186</f>
        <v>1.0052578207381988</v>
      </c>
      <c r="AK212" s="21">
        <f>AK77*AK186-Baseline!AK77*Baseline!AK186</f>
        <v>1.0335381727870581</v>
      </c>
      <c r="AL212" s="21">
        <f>AL77*AL186-Baseline!AL77*Baseline!AL186</f>
        <v>1.0626941384660133</v>
      </c>
      <c r="AM212" s="21">
        <f>AM77*AM186-Baseline!AM77*Baseline!AM186</f>
        <v>1.0884859432024057</v>
      </c>
      <c r="AN212" s="21">
        <f>AN77*AN186-Baseline!AN77*Baseline!AN186</f>
        <v>1.1134526712029493</v>
      </c>
      <c r="AO212" s="21">
        <f>AO77*AO186-Baseline!AO77*Baseline!AO186</f>
        <v>1.1393623409038849</v>
      </c>
      <c r="AP212" s="21">
        <f>AP77*AP186-Baseline!AP77*Baseline!AP186</f>
        <v>1.1662394565740488</v>
      </c>
      <c r="AQ212" s="21">
        <f>AQ77*AQ186-Baseline!AQ77*Baseline!AQ186</f>
        <v>1.1941094375012253</v>
      </c>
      <c r="AR212" s="21">
        <f>AR77*AR186-Baseline!AR77*Baseline!AR186</f>
        <v>1.2067601066251852</v>
      </c>
      <c r="AS212" s="21">
        <f>AS77*AS186-Baseline!AS77*Baseline!AS186</f>
        <v>1.1860256545211518</v>
      </c>
      <c r="AT212" s="21">
        <f>AT77*AT186-Baseline!AT77*Baseline!AT186</f>
        <v>1.166237346026969</v>
      </c>
      <c r="AU212" s="21">
        <f>AU77*AU186-Baseline!AU77*Baseline!AU186</f>
        <v>1.1473779224016898</v>
      </c>
      <c r="AV212" s="21">
        <f>AV77*AV186-Baseline!AV77*Baseline!AV186</f>
        <v>1.1249538644650234</v>
      </c>
      <c r="AW212" s="21">
        <f>AW77*AW186-Baseline!AW77*Baseline!AW186</f>
        <v>1.0939350212497023</v>
      </c>
      <c r="AX212" s="21">
        <f>AX77*AX186-Baseline!AX77*Baseline!AX186</f>
        <v>1.0637636543293105</v>
      </c>
      <c r="AY212" s="21">
        <f>AY77*AY186-Baseline!AY77*Baseline!AY186</f>
        <v>1.0344136672489426</v>
      </c>
      <c r="AZ212" s="21">
        <f>AZ77*AZ186-Baseline!AZ77*Baseline!AZ186</f>
        <v>1.0058590439697424</v>
      </c>
      <c r="BA212" s="21">
        <f>BA77*BA186-Baseline!BA77*Baseline!BA186</f>
        <v>0.97807375989895395</v>
      </c>
      <c r="BB212" s="21">
        <f>BB77*BB186-Baseline!BB77*Baseline!BB186</f>
        <v>0.95095589407742831</v>
      </c>
    </row>
    <row r="213" spans="1:54" outlineLevel="2">
      <c r="A213" s="475"/>
      <c r="B213" s="150" t="s">
        <v>484</v>
      </c>
      <c r="C213" s="19"/>
      <c r="D213" s="135" t="s">
        <v>380</v>
      </c>
      <c r="E213" s="21">
        <f>E193-Baseline!E193</f>
        <v>0</v>
      </c>
      <c r="F213" s="21">
        <f>F193-Baseline!F193</f>
        <v>7.3036727059815454E-2</v>
      </c>
      <c r="G213" s="21">
        <f>G193-Baseline!G193</f>
        <v>0.1174905884090891</v>
      </c>
      <c r="H213" s="21">
        <f>H193-Baseline!H193</f>
        <v>0.21707930002775155</v>
      </c>
      <c r="I213" s="21">
        <f>I193-Baseline!I193</f>
        <v>0.30367654334522254</v>
      </c>
      <c r="J213" s="21">
        <f>J193-Baseline!J193</f>
        <v>0.36604842911422308</v>
      </c>
      <c r="K213" s="21">
        <f>K193-Baseline!K193</f>
        <v>0.37907556506287288</v>
      </c>
      <c r="L213" s="21">
        <f>L193-Baseline!L193</f>
        <v>0.39365891617140103</v>
      </c>
      <c r="M213" s="21">
        <f>M193-Baseline!M193</f>
        <v>0.40853618780204581</v>
      </c>
      <c r="N213" s="21">
        <f>N193-Baseline!N193</f>
        <v>0.42243300609465506</v>
      </c>
      <c r="O213" s="21">
        <f>O193-Baseline!O193</f>
        <v>0.43803272670062576</v>
      </c>
      <c r="P213" s="21">
        <f>P193-Baseline!P193</f>
        <v>0.45412314966000744</v>
      </c>
      <c r="Q213" s="21">
        <f>Q193-Baseline!Q193</f>
        <v>0.47075209951853703</v>
      </c>
      <c r="R213" s="21">
        <f>R193-Baseline!R193</f>
        <v>0.48936444847590166</v>
      </c>
      <c r="S213" s="21">
        <f>S193-Baseline!S193</f>
        <v>0.50715611992156118</v>
      </c>
      <c r="T213" s="21">
        <f>T193-Baseline!T193</f>
        <v>0.52554335712151645</v>
      </c>
      <c r="U213" s="21">
        <f>U193-Baseline!U193</f>
        <v>0.5445461301553467</v>
      </c>
      <c r="V213" s="21">
        <f>V193-Baseline!V193</f>
        <v>0.56573927439657745</v>
      </c>
      <c r="W213" s="21">
        <f>W193-Baseline!W193</f>
        <v>0.58606963099625464</v>
      </c>
      <c r="X213" s="21">
        <f>X193-Baseline!X193</f>
        <v>0.60870345050648567</v>
      </c>
      <c r="Y213" s="21">
        <f>Y193-Baseline!Y193</f>
        <v>0.63045285283458585</v>
      </c>
      <c r="Z213" s="21">
        <f>Z193-Baseline!Z193</f>
        <v>0.65462542879630692</v>
      </c>
      <c r="AA213" s="21">
        <f>AA193-Baseline!AA193</f>
        <v>0.67962503897328674</v>
      </c>
      <c r="AB213" s="21">
        <f>AB193-Baseline!AB193</f>
        <v>0.70547962141870535</v>
      </c>
      <c r="AC213" s="21">
        <f>AC193-Baseline!AC193</f>
        <v>7.3180374191793938</v>
      </c>
      <c r="AD213" s="21">
        <f>AD193-Baseline!AD193</f>
        <v>7.5912105875500995</v>
      </c>
      <c r="AE213" s="21">
        <f>AE193-Baseline!AE193</f>
        <v>7.8755376026998647</v>
      </c>
      <c r="AF213" s="21">
        <f>AF193-Baseline!AF193</f>
        <v>8.1689206929484861</v>
      </c>
      <c r="AG213" s="21">
        <f>AG193-Baseline!AG193</f>
        <v>8.471874801438215</v>
      </c>
      <c r="AH213" s="21">
        <f>AH193-Baseline!AH193</f>
        <v>8.7850114651953799</v>
      </c>
      <c r="AI213" s="21">
        <f>AI193-Baseline!AI193</f>
        <v>9.1091176530099709</v>
      </c>
      <c r="AJ213" s="21">
        <f>AJ193-Baseline!AJ193</f>
        <v>9.490122370551731</v>
      </c>
      <c r="AK213" s="21">
        <f>AK193-Baseline!AK193</f>
        <v>9.885944591773054</v>
      </c>
      <c r="AL213" s="21">
        <f>AL193-Baseline!AL193</f>
        <v>10.29728810414467</v>
      </c>
      <c r="AM213" s="21">
        <f>AM193-Baseline!AM193</f>
        <v>10.682923315736931</v>
      </c>
      <c r="AN213" s="21">
        <f>AN193-Baseline!AN193</f>
        <v>11.066816444955915</v>
      </c>
      <c r="AO213" s="21">
        <f>AO193-Baseline!AO193</f>
        <v>11.466405643556401</v>
      </c>
      <c r="AP213" s="21">
        <f>AP193-Baseline!AP193</f>
        <v>11.88229976445448</v>
      </c>
      <c r="AQ213" s="21">
        <f>AQ193-Baseline!AQ193</f>
        <v>12.315143959289905</v>
      </c>
      <c r="AR213" s="21">
        <f>AR193-Baseline!AR193</f>
        <v>12.596085489959716</v>
      </c>
      <c r="AS213" s="21">
        <f>AS193-Baseline!AS193</f>
        <v>12.527545575983083</v>
      </c>
      <c r="AT213" s="21">
        <f>AT193-Baseline!AT193</f>
        <v>12.463943639741277</v>
      </c>
      <c r="AU213" s="21">
        <f>AU193-Baseline!AU193</f>
        <v>12.405450616045112</v>
      </c>
      <c r="AV213" s="21">
        <f>AV193-Baseline!AV193</f>
        <v>12.303270517406848</v>
      </c>
      <c r="AW213" s="21">
        <f>AW193-Baseline!AW193</f>
        <v>12.100428118288729</v>
      </c>
      <c r="AX213" s="21">
        <f>AX193-Baseline!AX193</f>
        <v>11.899329799596163</v>
      </c>
      <c r="AY213" s="21">
        <f>AY193-Baseline!AY193</f>
        <v>11.699997829939583</v>
      </c>
      <c r="AZ213" s="21">
        <f>AZ193-Baseline!AZ193</f>
        <v>11.50244221162361</v>
      </c>
      <c r="BA213" s="21">
        <f>BA193-Baseline!BA193</f>
        <v>11.306659453858693</v>
      </c>
      <c r="BB213" s="21">
        <f>BB193-Baseline!BB193</f>
        <v>11.111746291653979</v>
      </c>
    </row>
    <row r="214" spans="1:54" outlineLevel="2">
      <c r="A214" s="475"/>
      <c r="B214" s="150" t="s">
        <v>485</v>
      </c>
      <c r="C214" s="19"/>
      <c r="D214" s="135" t="s">
        <v>380</v>
      </c>
      <c r="E214" s="21">
        <f>E194-Baseline!E194</f>
        <v>0</v>
      </c>
      <c r="F214" s="21">
        <f>F194-Baseline!F194</f>
        <v>3.648397508077772E-2</v>
      </c>
      <c r="G214" s="21">
        <f>G194-Baseline!G194</f>
        <v>5.8761886590065648E-2</v>
      </c>
      <c r="H214" s="21">
        <f>H194-Baseline!H194</f>
        <v>0.1087240198935791</v>
      </c>
      <c r="I214" s="21">
        <f>I194-Baseline!I194</f>
        <v>0.15183022922085171</v>
      </c>
      <c r="J214" s="21">
        <f>J194-Baseline!J194</f>
        <v>0.18274559703611271</v>
      </c>
      <c r="K214" s="21">
        <f>K194-Baseline!K194</f>
        <v>0.18963600704109179</v>
      </c>
      <c r="L214" s="21">
        <f>L194-Baseline!L194</f>
        <v>0.19673664098521421</v>
      </c>
      <c r="M214" s="21">
        <f>M194-Baseline!M194</f>
        <v>0.20402184884229574</v>
      </c>
      <c r="N214" s="21">
        <f>N194-Baseline!N194</f>
        <v>0.21151394639191234</v>
      </c>
      <c r="O214" s="21">
        <f>O194-Baseline!O194</f>
        <v>0.21926010217359415</v>
      </c>
      <c r="P214" s="21">
        <f>P194-Baseline!P194</f>
        <v>0.22730036481909416</v>
      </c>
      <c r="Q214" s="21">
        <f>Q194-Baseline!Q194</f>
        <v>0.2356626242206773</v>
      </c>
      <c r="R214" s="21">
        <f>R194-Baseline!R194</f>
        <v>0.24436016493409779</v>
      </c>
      <c r="S214" s="21">
        <f>S194-Baseline!S194</f>
        <v>0.25334981012270896</v>
      </c>
      <c r="T214" s="21">
        <f>T194-Baseline!T194</f>
        <v>0.26269877304239875</v>
      </c>
      <c r="U214" s="21">
        <f>U194-Baseline!U194</f>
        <v>0.27242182017386174</v>
      </c>
      <c r="V214" s="21">
        <f>V194-Baseline!V194</f>
        <v>0.28253433223403507</v>
      </c>
      <c r="W214" s="21">
        <f>W194-Baseline!W194</f>
        <v>0.29305232881520088</v>
      </c>
      <c r="X214" s="21">
        <f>X194-Baseline!X194</f>
        <v>0.30399249623363128</v>
      </c>
      <c r="Y214" s="21">
        <f>Y194-Baseline!Y194</f>
        <v>0.31537221449179481</v>
      </c>
      <c r="Z214" s="21">
        <f>Z194-Baseline!Z194</f>
        <v>0.32720958647185872</v>
      </c>
      <c r="AA214" s="21">
        <f>AA194-Baseline!AA194</f>
        <v>0.33952346802261857</v>
      </c>
      <c r="AB214" s="21">
        <f>AB194-Baseline!AB194</f>
        <v>0.3523334998249994</v>
      </c>
      <c r="AC214" s="21">
        <f>AC194-Baseline!AC194</f>
        <v>3.6542499961035348</v>
      </c>
      <c r="AD214" s="21">
        <f>AD194-Baseline!AD194</f>
        <v>3.7900584154053956</v>
      </c>
      <c r="AE214" s="21">
        <f>AE194-Baseline!AE194</f>
        <v>3.9306853847539998</v>
      </c>
      <c r="AF214" s="21">
        <f>AF194-Baseline!AF194</f>
        <v>4.0761101622110809</v>
      </c>
      <c r="AG214" s="21">
        <f>AG194-Baseline!AG194</f>
        <v>4.2263825268878454</v>
      </c>
      <c r="AH214" s="21">
        <f>AH194-Baseline!AH194</f>
        <v>4.381665123206318</v>
      </c>
      <c r="AI214" s="21">
        <f>AI194-Baseline!AI194</f>
        <v>4.5423058465521935</v>
      </c>
      <c r="AJ214" s="21">
        <f>AJ194-Baseline!AJ194</f>
        <v>4.7312518481028851</v>
      </c>
      <c r="AK214" s="21">
        <f>AK194-Baseline!AK194</f>
        <v>4.9275837709241967</v>
      </c>
      <c r="AL214" s="21">
        <f>AL194-Baseline!AL194</f>
        <v>5.1315926983179292</v>
      </c>
      <c r="AM214" s="21">
        <f>AM194-Baseline!AM194</f>
        <v>5.3227229743799009</v>
      </c>
      <c r="AN214" s="21">
        <f>AN194-Baseline!AN194</f>
        <v>5.5129333255000015</v>
      </c>
      <c r="AO214" s="21">
        <f>AO194-Baseline!AO194</f>
        <v>5.7109207019072645</v>
      </c>
      <c r="AP214" s="21">
        <f>AP194-Baseline!AP194</f>
        <v>5.9169837612997132</v>
      </c>
      <c r="AQ214" s="21">
        <f>AQ194-Baseline!AQ194</f>
        <v>6.131434034869514</v>
      </c>
      <c r="AR214" s="21">
        <f>AR194-Baseline!AR194</f>
        <v>6.2702175494434655</v>
      </c>
      <c r="AS214" s="21">
        <f>AS194-Baseline!AS194</f>
        <v>6.2350404722022077</v>
      </c>
      <c r="AT214" s="21">
        <f>AT194-Baseline!AT194</f>
        <v>6.2023575150810561</v>
      </c>
      <c r="AU214" s="21">
        <f>AU194-Baseline!AU194</f>
        <v>6.1722503047984851</v>
      </c>
      <c r="AV214" s="21">
        <f>AV194-Baseline!AV194</f>
        <v>6.1204420457026778</v>
      </c>
      <c r="AW214" s="21">
        <f>AW194-Baseline!AW194</f>
        <v>6.0186034671670718</v>
      </c>
      <c r="AX214" s="21">
        <f>AX194-Baseline!AX194</f>
        <v>5.9176840356661362</v>
      </c>
      <c r="AY214" s="21">
        <f>AY194-Baseline!AY194</f>
        <v>5.8176925762105949</v>
      </c>
      <c r="AZ214" s="21">
        <f>AZ194-Baseline!AZ194</f>
        <v>5.7186320073589236</v>
      </c>
      <c r="BA214" s="21">
        <f>BA194-Baseline!BA194</f>
        <v>5.6204987261772086</v>
      </c>
      <c r="BB214" s="21">
        <f>BB194-Baseline!BB194</f>
        <v>5.5228419763304082</v>
      </c>
    </row>
    <row r="215" spans="1:54" outlineLevel="2">
      <c r="A215" s="475"/>
      <c r="B215" s="150" t="s">
        <v>486</v>
      </c>
      <c r="C215" s="19"/>
      <c r="D215" s="135" t="s">
        <v>380</v>
      </c>
      <c r="E215" s="21">
        <f>E195-Baseline!E195</f>
        <v>0</v>
      </c>
      <c r="F215" s="21">
        <f>F195-Baseline!F195</f>
        <v>0.10945192521679581</v>
      </c>
      <c r="G215" s="21">
        <f>G195-Baseline!G195</f>
        <v>0.17628565977019717</v>
      </c>
      <c r="H215" s="21">
        <f>H195-Baseline!H195</f>
        <v>0.32617205968073737</v>
      </c>
      <c r="I215" s="21">
        <f>I195-Baseline!I195</f>
        <v>0.45549068766255496</v>
      </c>
      <c r="J215" s="21">
        <f>J195-Baseline!J195</f>
        <v>0.54823679098792721</v>
      </c>
      <c r="K215" s="21">
        <f>K195-Baseline!K195</f>
        <v>0.56890802112327576</v>
      </c>
      <c r="L215" s="21">
        <f>L195-Baseline!L195</f>
        <v>0.59020992295564234</v>
      </c>
      <c r="M215" s="21">
        <f>M195-Baseline!M195</f>
        <v>0.6120655463984167</v>
      </c>
      <c r="N215" s="21">
        <f>N195-Baseline!N195</f>
        <v>0.63454183904454697</v>
      </c>
      <c r="O215" s="21">
        <f>O195-Baseline!O195</f>
        <v>0.65778030652078257</v>
      </c>
      <c r="P215" s="21">
        <f>P195-Baseline!P195</f>
        <v>0.68190109459406645</v>
      </c>
      <c r="Q215" s="21">
        <f>Q195-Baseline!Q195</f>
        <v>0.70698787266203222</v>
      </c>
      <c r="R215" s="21">
        <f>R195-Baseline!R195</f>
        <v>0.73308049480229376</v>
      </c>
      <c r="S215" s="21">
        <f>S195-Baseline!S195</f>
        <v>0.76004943022239213</v>
      </c>
      <c r="T215" s="21">
        <f>T195-Baseline!T195</f>
        <v>0.788096318978317</v>
      </c>
      <c r="U215" s="21">
        <f>U195-Baseline!U195</f>
        <v>0.8172654606736931</v>
      </c>
      <c r="V215" s="21">
        <f>V195-Baseline!V195</f>
        <v>0.84760299654668225</v>
      </c>
      <c r="W215" s="21">
        <f>W195-Baseline!W195</f>
        <v>0.87915698644560281</v>
      </c>
      <c r="X215" s="21">
        <f>X195-Baseline!X195</f>
        <v>0.91197748870089379</v>
      </c>
      <c r="Y215" s="21">
        <f>Y195-Baseline!Y195</f>
        <v>0.94611664347538449</v>
      </c>
      <c r="Z215" s="21">
        <f>Z195-Baseline!Z195</f>
        <v>0.98162875924598358</v>
      </c>
      <c r="AA215" s="21">
        <f>AA195-Baseline!AA195</f>
        <v>1.0185704042412291</v>
      </c>
      <c r="AB215" s="21">
        <f>AB195-Baseline!AB195</f>
        <v>1.0570004994749975</v>
      </c>
      <c r="AC215" s="21">
        <f>AC195-Baseline!AC195</f>
        <v>10.962749988414172</v>
      </c>
      <c r="AD215" s="21">
        <f>AD195-Baseline!AD195</f>
        <v>11.370175246443127</v>
      </c>
      <c r="AE215" s="21">
        <f>AE195-Baseline!AE195</f>
        <v>11.792056154644833</v>
      </c>
      <c r="AF215" s="21">
        <f>AF195-Baseline!AF195</f>
        <v>12.228330487214995</v>
      </c>
      <c r="AG215" s="21">
        <f>AG195-Baseline!AG195</f>
        <v>12.679147581098363</v>
      </c>
      <c r="AH215" s="21">
        <f>AH195-Baseline!AH195</f>
        <v>13.144995370174133</v>
      </c>
      <c r="AI215" s="21">
        <f>AI195-Baseline!AI195</f>
        <v>13.626917540311762</v>
      </c>
      <c r="AJ215" s="21">
        <f>AJ195-Baseline!AJ195</f>
        <v>14.193755545049328</v>
      </c>
      <c r="AK215" s="21">
        <f>AK195-Baseline!AK195</f>
        <v>14.782751313585962</v>
      </c>
      <c r="AL215" s="21">
        <f>AL195-Baseline!AL195</f>
        <v>15.394778095840341</v>
      </c>
      <c r="AM215" s="21">
        <f>AM195-Baseline!AM195</f>
        <v>15.968168924126438</v>
      </c>
      <c r="AN215" s="21">
        <f>AN195-Baseline!AN195</f>
        <v>16.538799977578442</v>
      </c>
      <c r="AO215" s="21">
        <f>AO195-Baseline!AO195</f>
        <v>17.132762106892027</v>
      </c>
      <c r="AP215" s="21">
        <f>AP195-Baseline!AP195</f>
        <v>17.7509512851659</v>
      </c>
      <c r="AQ215" s="21">
        <f>AQ195-Baseline!AQ195</f>
        <v>18.39430210597849</v>
      </c>
      <c r="AR215" s="21">
        <f>AR195-Baseline!AR195</f>
        <v>18.810652649789407</v>
      </c>
      <c r="AS215" s="21">
        <f>AS195-Baseline!AS195</f>
        <v>18.705121418111993</v>
      </c>
      <c r="AT215" s="21">
        <f>AT195-Baseline!AT195</f>
        <v>18.607072546793738</v>
      </c>
      <c r="AU215" s="21">
        <f>AU195-Baseline!AU195</f>
        <v>18.516750915990553</v>
      </c>
      <c r="AV215" s="21">
        <f>AV195-Baseline!AV195</f>
        <v>18.361326138740321</v>
      </c>
      <c r="AW215" s="21">
        <f>AW195-Baseline!AW195</f>
        <v>18.055810403154858</v>
      </c>
      <c r="AX215" s="21">
        <f>AX195-Baseline!AX195</f>
        <v>17.753052108670826</v>
      </c>
      <c r="AY215" s="21">
        <f>AY195-Baseline!AY195</f>
        <v>17.453077730320754</v>
      </c>
      <c r="AZ215" s="21">
        <f>AZ195-Baseline!AZ195</f>
        <v>17.155896023780134</v>
      </c>
      <c r="BA215" s="21">
        <f>BA195-Baseline!BA195</f>
        <v>16.861496180247229</v>
      </c>
      <c r="BB215" s="21">
        <f>BB195-Baseline!BB195</f>
        <v>16.568525930716905</v>
      </c>
    </row>
    <row r="216" spans="1:54" outlineLevel="2">
      <c r="A216" s="475"/>
      <c r="B216" s="150" t="s">
        <v>283</v>
      </c>
      <c r="C216" s="19"/>
      <c r="D216" s="135" t="s">
        <v>380</v>
      </c>
      <c r="E216" s="21">
        <f>E196-Baseline!E196</f>
        <v>0</v>
      </c>
      <c r="F216" s="21">
        <f>F196-Baseline!F196</f>
        <v>5.1607291714072301E-2</v>
      </c>
      <c r="G216" s="21">
        <f>G196-Baseline!G196</f>
        <v>7.9456312334634571E-2</v>
      </c>
      <c r="H216" s="21">
        <f>H196-Baseline!H196</f>
        <v>0.14729453161318695</v>
      </c>
      <c r="I216" s="21">
        <f>I196-Baseline!I196</f>
        <v>0.22174023571684864</v>
      </c>
      <c r="J216" s="21">
        <f>J196-Baseline!J196</f>
        <v>0.26756144309983015</v>
      </c>
      <c r="K216" s="21">
        <f>K196-Baseline!K196</f>
        <v>0.27774932687562093</v>
      </c>
      <c r="L216" s="21">
        <f>L196-Baseline!L196</f>
        <v>0.28820860431252987</v>
      </c>
      <c r="M216" s="21">
        <f>M196-Baseline!M196</f>
        <v>0.29853383173440923</v>
      </c>
      <c r="N216" s="21">
        <f>N196-Baseline!N196</f>
        <v>0.30904829475057621</v>
      </c>
      <c r="O216" s="21">
        <f>O196-Baseline!O196</f>
        <v>0.31983991464385353</v>
      </c>
      <c r="P216" s="21">
        <f>P196-Baseline!P196</f>
        <v>0.33107509014725978</v>
      </c>
      <c r="Q216" s="21">
        <f>Q196-Baseline!Q196</f>
        <v>0.34282067356544732</v>
      </c>
      <c r="R216" s="21">
        <f>R196-Baseline!R196</f>
        <v>0.35509938207082181</v>
      </c>
      <c r="S216" s="21">
        <f>S196-Baseline!S196</f>
        <v>0.36793498375659217</v>
      </c>
      <c r="T216" s="21">
        <f>T196-Baseline!T196</f>
        <v>0.3813523462943651</v>
      </c>
      <c r="U216" s="21">
        <f>U196-Baseline!U196</f>
        <v>0.39537748785634352</v>
      </c>
      <c r="V216" s="21">
        <f>V196-Baseline!V196</f>
        <v>0.41003763040763208</v>
      </c>
      <c r="W216" s="21">
        <f>W196-Baseline!W196</f>
        <v>0.42536125547897985</v>
      </c>
      <c r="X216" s="21">
        <f>X196-Baseline!X196</f>
        <v>0.44137816253551665</v>
      </c>
      <c r="Y216" s="21">
        <f>Y196-Baseline!Y196</f>
        <v>0.45811953006236117</v>
      </c>
      <c r="Z216" s="21">
        <f>Z196-Baseline!Z196</f>
        <v>0.47561797949364937</v>
      </c>
      <c r="AA216" s="21">
        <f>AA196-Baseline!AA196</f>
        <v>0.49390764211740223</v>
      </c>
      <c r="AB216" s="21">
        <f>AB196-Baseline!AB196</f>
        <v>0.51302422909487355</v>
      </c>
      <c r="AC216" s="21">
        <f>AC196-Baseline!AC196</f>
        <v>0.70793292090998494</v>
      </c>
      <c r="AD216" s="21">
        <f>AD196-Baseline!AD196</f>
        <v>0.72503126095176595</v>
      </c>
      <c r="AE216" s="21">
        <f>AE196-Baseline!AE196</f>
        <v>0.74308058249934916</v>
      </c>
      <c r="AF216" s="21">
        <f>AF196-Baseline!AF196</f>
        <v>0.76212141539055001</v>
      </c>
      <c r="AG216" s="21">
        <f>AG196-Baseline!AG196</f>
        <v>0.78219620623890052</v>
      </c>
      <c r="AH216" s="21">
        <f>AH196-Baseline!AH196</f>
        <v>0.80334940683921752</v>
      </c>
      <c r="AI216" s="21">
        <f>AI196-Baseline!AI196</f>
        <v>0.82562756669812076</v>
      </c>
      <c r="AJ216" s="21">
        <f>AJ196-Baseline!AJ196</f>
        <v>0.85087338954018321</v>
      </c>
      <c r="AK216" s="21">
        <f>AK196-Baseline!AK196</f>
        <v>0.8774521310851966</v>
      </c>
      <c r="AL216" s="21">
        <f>AL196-Baseline!AL196</f>
        <v>0.90542569117892957</v>
      </c>
      <c r="AM216" s="21">
        <f>AM196-Baseline!AM196</f>
        <v>0.93200051782835902</v>
      </c>
      <c r="AN216" s="21">
        <f>AN196-Baseline!AN196</f>
        <v>0.9588100030322122</v>
      </c>
      <c r="AO216" s="21">
        <f>AO196-Baseline!AO196</f>
        <v>0.98706696462970123</v>
      </c>
      <c r="AP216" s="21">
        <f>AP196-Baseline!AP196</f>
        <v>1.0168382455183698</v>
      </c>
      <c r="AQ216" s="21">
        <f>AQ196-Baseline!AQ196</f>
        <v>1.0481939574775094</v>
      </c>
      <c r="AR216" s="21">
        <f>AR196-Baseline!AR196</f>
        <v>1.0687042134242386</v>
      </c>
      <c r="AS216" s="21">
        <f>AS196-Baseline!AS196</f>
        <v>1.0635658907901122</v>
      </c>
      <c r="AT216" s="21">
        <f>AT196-Baseline!AT196</f>
        <v>1.0587946902481491</v>
      </c>
      <c r="AU216" s="21">
        <f>AU196-Baseline!AU196</f>
        <v>1.0543983884811818</v>
      </c>
      <c r="AV216" s="21">
        <f>AV196-Baseline!AV196</f>
        <v>1.0466604620336049</v>
      </c>
      <c r="AW216" s="21">
        <f>AW196-Baseline!AW196</f>
        <v>1.031639671387703</v>
      </c>
      <c r="AX216" s="21">
        <f>AX196-Baseline!AX196</f>
        <v>1.0169340225316419</v>
      </c>
      <c r="AY216" s="21">
        <f>AY196-Baseline!AY196</f>
        <v>1.0028605156558519</v>
      </c>
      <c r="AZ216" s="21">
        <f>AZ196-Baseline!AZ196</f>
        <v>0.98949121733463841</v>
      </c>
      <c r="BA216" s="21">
        <f>BA196-Baseline!BA196</f>
        <v>0.97669042354260238</v>
      </c>
      <c r="BB216" s="21">
        <f>BB196-Baseline!BB196</f>
        <v>0.96379244562744049</v>
      </c>
    </row>
    <row r="217" spans="1:54" outlineLevel="2">
      <c r="A217" s="475"/>
      <c r="B217" s="150" t="s">
        <v>286</v>
      </c>
      <c r="C217" s="19"/>
      <c r="D217" s="135"/>
      <c r="E217" s="21">
        <f>E197-Baseline!E197</f>
        <v>0</v>
      </c>
      <c r="F217" s="21">
        <f>F197-Baseline!F197</f>
        <v>0.72665880847496211</v>
      </c>
      <c r="G217" s="21">
        <f>G197-Baseline!G197</f>
        <v>0.80387600295317796</v>
      </c>
      <c r="H217" s="21">
        <f>H197-Baseline!H197</f>
        <v>1.3374291036377377</v>
      </c>
      <c r="I217" s="21">
        <f>I197-Baseline!I197</f>
        <v>1.572919571778693</v>
      </c>
      <c r="J217" s="21">
        <f>J197-Baseline!J197</f>
        <v>1.6888807107116017</v>
      </c>
      <c r="K217" s="21">
        <f>K197-Baseline!K197</f>
        <v>1.674623255671722</v>
      </c>
      <c r="L217" s="21">
        <f>L197-Baseline!L197</f>
        <v>1.6609811896542843</v>
      </c>
      <c r="M217" s="21">
        <f>M197-Baseline!M197</f>
        <v>1.6416104333913277</v>
      </c>
      <c r="N217" s="21">
        <f>N197-Baseline!N197</f>
        <v>1.6221285763872428</v>
      </c>
      <c r="O217" s="21">
        <f>O197-Baseline!O197</f>
        <v>1.603478904552182</v>
      </c>
      <c r="P217" s="21">
        <f>P197-Baseline!P197</f>
        <v>1.5861268502994466</v>
      </c>
      <c r="Q217" s="21">
        <f>Q197-Baseline!Q197</f>
        <v>1.5701816893969975</v>
      </c>
      <c r="R217" s="21">
        <f>R197-Baseline!R197</f>
        <v>1.5556176220496245</v>
      </c>
      <c r="S217" s="21">
        <f>S197-Baseline!S197</f>
        <v>1.542410295506925</v>
      </c>
      <c r="T217" s="21">
        <f>T197-Baseline!T197</f>
        <v>1.5304852552236294</v>
      </c>
      <c r="U217" s="21">
        <f>U197-Baseline!U197</f>
        <v>1.5198571038404944</v>
      </c>
      <c r="V217" s="21">
        <f>V197-Baseline!V197</f>
        <v>1.5105214377944987</v>
      </c>
      <c r="W217" s="21">
        <f>W197-Baseline!W197</f>
        <v>1.5024593070096337</v>
      </c>
      <c r="X217" s="21">
        <f>X197-Baseline!X197</f>
        <v>1.4956530554903686</v>
      </c>
      <c r="Y217" s="21">
        <f>Y197-Baseline!Y197</f>
        <v>1.4898662573445058</v>
      </c>
      <c r="Z217" s="21">
        <f>Z197-Baseline!Z197</f>
        <v>1.484942442958018</v>
      </c>
      <c r="AA217" s="21">
        <f>AA197-Baseline!AA197</f>
        <v>1.4812331664896163</v>
      </c>
      <c r="AB217" s="21">
        <f>AB197-Baseline!AB197</f>
        <v>1.4787251469391474</v>
      </c>
      <c r="AC217" s="21">
        <f>AC197-Baseline!AC197</f>
        <v>6.6247535469534355</v>
      </c>
      <c r="AD217" s="21">
        <f>AD197-Baseline!AD197</f>
        <v>6.4629990884547119</v>
      </c>
      <c r="AE217" s="21">
        <f>AE197-Baseline!AE197</f>
        <v>6.3081665911962173</v>
      </c>
      <c r="AF217" s="21">
        <f>AF197-Baseline!AF197</f>
        <v>6.1600604652785194</v>
      </c>
      <c r="AG217" s="21">
        <f>AG197-Baseline!AG197</f>
        <v>6.0184927505035066</v>
      </c>
      <c r="AH217" s="21">
        <f>AH197-Baseline!AH197</f>
        <v>5.8832828851669117</v>
      </c>
      <c r="AI217" s="21">
        <f>AI197-Baseline!AI197</f>
        <v>5.7542574833767688</v>
      </c>
      <c r="AJ217" s="21">
        <f>AJ197-Baseline!AJ197</f>
        <v>5.6585862862622083</v>
      </c>
      <c r="AK217" s="21">
        <f>AK197-Baseline!AK197</f>
        <v>5.5677660290046553</v>
      </c>
      <c r="AL217" s="21">
        <f>AL197-Baseline!AL197</f>
        <v>5.4817194241310396</v>
      </c>
      <c r="AM217" s="21">
        <f>AM197-Baseline!AM197</f>
        <v>5.3917259385137513</v>
      </c>
      <c r="AN217" s="21">
        <f>AN197-Baseline!AN197</f>
        <v>5.30280500852232</v>
      </c>
      <c r="AO217" s="21">
        <f>AO197-Baseline!AO197</f>
        <v>5.2184158277582338</v>
      </c>
      <c r="AP217" s="21">
        <f>AP197-Baseline!AP197</f>
        <v>5.138486547474054</v>
      </c>
      <c r="AQ217" s="21">
        <f>AQ197-Baseline!AQ197</f>
        <v>5.0629492954423849</v>
      </c>
      <c r="AR217" s="21">
        <f>AR197-Baseline!AR197</f>
        <v>4.9569515235658166</v>
      </c>
      <c r="AS217" s="21">
        <f>AS197-Baseline!AS197</f>
        <v>4.7814713043505375</v>
      </c>
      <c r="AT217" s="21">
        <f>AT197-Baseline!AT197</f>
        <v>4.6099273152841196</v>
      </c>
      <c r="AU217" s="21">
        <f>AU197-Baseline!AU197</f>
        <v>4.4421672569460853</v>
      </c>
      <c r="AV217" s="21">
        <f>AV197-Baseline!AV197</f>
        <v>4.268353405547483</v>
      </c>
      <c r="AW217" s="21">
        <f>AW197-Baseline!AW197</f>
        <v>4.1016919252604076</v>
      </c>
      <c r="AX217" s="21">
        <f>AX197-Baseline!AX197</f>
        <v>3.9519207233280849</v>
      </c>
      <c r="AY217" s="21">
        <f>AY197-Baseline!AY197</f>
        <v>3.8237920933618188</v>
      </c>
      <c r="AZ217" s="21">
        <f>AZ197-Baseline!AZ197</f>
        <v>3.7110527936948845</v>
      </c>
      <c r="BA217" s="21">
        <f>BA197-Baseline!BA197</f>
        <v>3.6036080681672775</v>
      </c>
      <c r="BB217" s="21">
        <f>BB197-Baseline!BB197</f>
        <v>3.4988635437746911</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-7.9577148866304768</v>
      </c>
      <c r="F220" s="21">
        <f>F200-Baseline!F200</f>
        <v>-4.2960481379012032</v>
      </c>
      <c r="G220" s="21">
        <f>G200-Baseline!G200</f>
        <v>-6.3647442877614218</v>
      </c>
      <c r="H220" s="21">
        <f>H200-Baseline!H200</f>
        <v>-6.4986876688038153</v>
      </c>
      <c r="I220" s="21">
        <f>I200-Baseline!I200</f>
        <v>-4.7278935388109602</v>
      </c>
      <c r="J220" s="21">
        <f>J200-Baseline!J200</f>
        <v>0.7310748736562207</v>
      </c>
      <c r="K220" s="21">
        <f>K200-Baseline!K200</f>
        <v>0.9020776299951514</v>
      </c>
      <c r="L220" s="21">
        <f>L200-Baseline!L200</f>
        <v>1.0642660014348486</v>
      </c>
      <c r="M220" s="21">
        <f>M200-Baseline!M200</f>
        <v>1.2102744244223285</v>
      </c>
      <c r="N220" s="21">
        <f>N200-Baseline!N200</f>
        <v>1.3453961395047918</v>
      </c>
      <c r="O220" s="21">
        <f>O200-Baseline!O200</f>
        <v>1.4739468506954339</v>
      </c>
      <c r="P220" s="21">
        <f>P200-Baseline!P200</f>
        <v>1.5959137079688208</v>
      </c>
      <c r="Q220" s="21">
        <f>Q200-Baseline!Q200</f>
        <v>1.7120548280761643</v>
      </c>
      <c r="R220" s="21">
        <f>R200-Baseline!R200</f>
        <v>1.8243138414063873</v>
      </c>
      <c r="S220" s="21">
        <f>S200-Baseline!S200</f>
        <v>1.9303613902934131</v>
      </c>
      <c r="T220" s="21">
        <f>T200-Baseline!T200</f>
        <v>2.0320141960811222</v>
      </c>
      <c r="U220" s="21">
        <f>U200-Baseline!U200</f>
        <v>2.1297589146240288</v>
      </c>
      <c r="V220" s="21">
        <f>V200-Baseline!V200</f>
        <v>2.225596446084511</v>
      </c>
      <c r="W220" s="21">
        <f>W200-Baseline!W200</f>
        <v>2.3168647175877695</v>
      </c>
      <c r="X220" s="21">
        <f>X200-Baseline!X200</f>
        <v>2.4071030602396579</v>
      </c>
      <c r="Y220" s="21">
        <f>Y200-Baseline!Y200</f>
        <v>2.4932596906718487</v>
      </c>
      <c r="Z220" s="21">
        <f>Z200-Baseline!Z200</f>
        <v>2.5788410794581562</v>
      </c>
      <c r="AA220" s="21">
        <f>AA200-Baseline!AA200</f>
        <v>2.662941815537617</v>
      </c>
      <c r="AB220" s="21">
        <f>AB200-Baseline!AB200</f>
        <v>2.7459005126195226</v>
      </c>
      <c r="AC220" s="21">
        <f>AC200-Baseline!AC200</f>
        <v>15.504865526297898</v>
      </c>
      <c r="AD220" s="21">
        <f>AD200-Baseline!AD200</f>
        <v>15.652667250842711</v>
      </c>
      <c r="AE220" s="21">
        <f>AE200-Baseline!AE200</f>
        <v>15.820009206150694</v>
      </c>
      <c r="AF220" s="21">
        <f>AF200-Baseline!AF200</f>
        <v>16.004652050396494</v>
      </c>
      <c r="AG220" s="21">
        <f>AG200-Baseline!AG200</f>
        <v>16.206979061033</v>
      </c>
      <c r="AH220" s="21">
        <f>AH200-Baseline!AH200</f>
        <v>16.427479880432148</v>
      </c>
      <c r="AI220" s="21">
        <f>AI200-Baseline!AI200</f>
        <v>16.666829233244552</v>
      </c>
      <c r="AJ220" s="21">
        <f>AJ200-Baseline!AJ200</f>
        <v>17.004839867092322</v>
      </c>
      <c r="AK220" s="21">
        <f>AK200-Baseline!AK200</f>
        <v>17.364700924649959</v>
      </c>
      <c r="AL220" s="21">
        <f>AL200-Baseline!AL200</f>
        <v>17.74712735792065</v>
      </c>
      <c r="AM220" s="21">
        <f>AM200-Baseline!AM200</f>
        <v>18.095135715281444</v>
      </c>
      <c r="AN220" s="21">
        <f>AN200-Baseline!AN200</f>
        <v>18.441884127713397</v>
      </c>
      <c r="AO220" s="21">
        <f>AO200-Baseline!AO200</f>
        <v>18.811250776848219</v>
      </c>
      <c r="AP220" s="21">
        <f>AP200-Baseline!AP200</f>
        <v>19.203864014020958</v>
      </c>
      <c r="AQ220" s="21">
        <f>AQ200-Baseline!AQ200</f>
        <v>19.620396649711019</v>
      </c>
      <c r="AR220" s="21">
        <f>AR200-Baseline!AR200</f>
        <v>19.828501333574955</v>
      </c>
      <c r="AS220" s="21">
        <f>AS200-Baseline!AS200</f>
        <v>19.558608425644877</v>
      </c>
      <c r="AT220" s="21">
        <f>AT200-Baseline!AT200</f>
        <v>19.298902991300508</v>
      </c>
      <c r="AU220" s="21">
        <f>AU200-Baseline!AU200</f>
        <v>19.049394183874064</v>
      </c>
      <c r="AV220" s="21">
        <f>AV200-Baseline!AV200</f>
        <v>18.743238249452958</v>
      </c>
      <c r="AW220" s="21">
        <f>AW200-Baseline!AW200</f>
        <v>18.327694736186544</v>
      </c>
      <c r="AX220" s="21">
        <f>AX200-Baseline!AX200</f>
        <v>17.931948199785197</v>
      </c>
      <c r="AY220" s="21">
        <f>AY200-Baseline!AY200</f>
        <v>17.561064106206196</v>
      </c>
      <c r="AZ220" s="21">
        <f>AZ200-Baseline!AZ200</f>
        <v>17.208845266622877</v>
      </c>
      <c r="BA220" s="21">
        <f>BA200-Baseline!BA200</f>
        <v>16.865031705467523</v>
      </c>
      <c r="BB220" s="21">
        <f>BB200-Baseline!BB200</f>
        <v>16.525358175133544</v>
      </c>
    </row>
    <row r="221" spans="1:54" outlineLevel="2">
      <c r="A221" s="475"/>
      <c r="B221" s="150" t="s">
        <v>489</v>
      </c>
      <c r="C221" s="19"/>
      <c r="D221" s="135" t="s">
        <v>380</v>
      </c>
      <c r="E221" s="21">
        <f>E201-Baseline!E201</f>
        <v>-7.9577148866304777</v>
      </c>
      <c r="F221" s="21">
        <f>F201-Baseline!F201</f>
        <v>-4.3326008898802417</v>
      </c>
      <c r="G221" s="21">
        <f>G201-Baseline!G201</f>
        <v>-6.4234729895804428</v>
      </c>
      <c r="H221" s="21">
        <f>H201-Baseline!H201</f>
        <v>-6.6070429489379876</v>
      </c>
      <c r="I221" s="21">
        <f>I201-Baseline!I201</f>
        <v>-4.8797398529353293</v>
      </c>
      <c r="J221" s="21">
        <f>J201-Baseline!J201</f>
        <v>0.54777204157810999</v>
      </c>
      <c r="K221" s="21">
        <f>K201-Baseline!K201</f>
        <v>0.71263807197337048</v>
      </c>
      <c r="L221" s="21">
        <f>L201-Baseline!L201</f>
        <v>0.86734372624866118</v>
      </c>
      <c r="M221" s="21">
        <f>M201-Baseline!M201</f>
        <v>1.0057600854625779</v>
      </c>
      <c r="N221" s="21">
        <f>N201-Baseline!N201</f>
        <v>1.1344770798020498</v>
      </c>
      <c r="O221" s="21">
        <f>O201-Baseline!O201</f>
        <v>1.2551742261684016</v>
      </c>
      <c r="P221" s="21">
        <f>P201-Baseline!P201</f>
        <v>1.3690909231279083</v>
      </c>
      <c r="Q221" s="21">
        <f>Q201-Baseline!Q201</f>
        <v>1.4769653527783042</v>
      </c>
      <c r="R221" s="21">
        <f>R201-Baseline!R201</f>
        <v>1.5793095578645833</v>
      </c>
      <c r="S221" s="21">
        <f>S201-Baseline!S201</f>
        <v>1.6765550804945617</v>
      </c>
      <c r="T221" s="21">
        <f>T201-Baseline!T201</f>
        <v>1.7691696120020044</v>
      </c>
      <c r="U221" s="21">
        <f>U201-Baseline!U201</f>
        <v>1.857634604642544</v>
      </c>
      <c r="V221" s="21">
        <f>V201-Baseline!V201</f>
        <v>1.9423915039219679</v>
      </c>
      <c r="W221" s="21">
        <f>W201-Baseline!W201</f>
        <v>2.0238474154067152</v>
      </c>
      <c r="X221" s="21">
        <f>X201-Baseline!X201</f>
        <v>2.1023921059668034</v>
      </c>
      <c r="Y221" s="21">
        <f>Y201-Baseline!Y201</f>
        <v>2.1781790523290576</v>
      </c>
      <c r="Z221" s="21">
        <f>Z201-Baseline!Z201</f>
        <v>2.2514252371337085</v>
      </c>
      <c r="AA221" s="21">
        <f>AA201-Baseline!AA201</f>
        <v>2.3228402445869492</v>
      </c>
      <c r="AB221" s="21">
        <f>AB201-Baseline!AB201</f>
        <v>2.3927543910258153</v>
      </c>
      <c r="AC221" s="21">
        <f>AC201-Baseline!AC201</f>
        <v>11.841078103222035</v>
      </c>
      <c r="AD221" s="21">
        <f>AD201-Baseline!AD201</f>
        <v>11.851515078698007</v>
      </c>
      <c r="AE221" s="21">
        <f>AE201-Baseline!AE201</f>
        <v>11.875156988204825</v>
      </c>
      <c r="AF221" s="21">
        <f>AF201-Baseline!AF201</f>
        <v>11.911841519659095</v>
      </c>
      <c r="AG221" s="21">
        <f>AG201-Baseline!AG201</f>
        <v>11.961486786482624</v>
      </c>
      <c r="AH221" s="21">
        <f>AH201-Baseline!AH201</f>
        <v>12.024133538443095</v>
      </c>
      <c r="AI221" s="21">
        <f>AI201-Baseline!AI201</f>
        <v>12.100017426786774</v>
      </c>
      <c r="AJ221" s="21">
        <f>AJ201-Baseline!AJ201</f>
        <v>12.245969344643477</v>
      </c>
      <c r="AK221" s="21">
        <f>AK201-Baseline!AK201</f>
        <v>12.406340103801099</v>
      </c>
      <c r="AL221" s="21">
        <f>AL201-Baseline!AL201</f>
        <v>12.581431952093915</v>
      </c>
      <c r="AM221" s="21">
        <f>AM201-Baseline!AM201</f>
        <v>12.734935373924419</v>
      </c>
      <c r="AN221" s="21">
        <f>AN201-Baseline!AN201</f>
        <v>12.888001008257483</v>
      </c>
      <c r="AO221" s="21">
        <f>AO201-Baseline!AO201</f>
        <v>13.055765835199082</v>
      </c>
      <c r="AP221" s="21">
        <f>AP201-Baseline!AP201</f>
        <v>13.238548010866189</v>
      </c>
      <c r="AQ221" s="21">
        <f>AQ201-Baseline!AQ201</f>
        <v>13.436686725290635</v>
      </c>
      <c r="AR221" s="21">
        <f>AR201-Baseline!AR201</f>
        <v>13.502633393058705</v>
      </c>
      <c r="AS221" s="21">
        <f>AS201-Baseline!AS201</f>
        <v>13.266103321864012</v>
      </c>
      <c r="AT221" s="21">
        <f>AT201-Baseline!AT201</f>
        <v>13.037316866640289</v>
      </c>
      <c r="AU221" s="21">
        <f>AU201-Baseline!AU201</f>
        <v>12.816193872627437</v>
      </c>
      <c r="AV221" s="21">
        <f>AV201-Baseline!AV201</f>
        <v>12.560409777748788</v>
      </c>
      <c r="AW221" s="21">
        <f>AW201-Baseline!AW201</f>
        <v>12.245870085064887</v>
      </c>
      <c r="AX221" s="21">
        <f>AX201-Baseline!AX201</f>
        <v>11.950302435855171</v>
      </c>
      <c r="AY221" s="21">
        <f>AY201-Baseline!AY201</f>
        <v>11.678758852477202</v>
      </c>
      <c r="AZ221" s="21">
        <f>AZ201-Baseline!AZ201</f>
        <v>11.425035062358184</v>
      </c>
      <c r="BA221" s="21">
        <f>BA201-Baseline!BA201</f>
        <v>11.178870977786048</v>
      </c>
      <c r="BB221" s="21">
        <f>BB201-Baseline!BB201</f>
        <v>10.936453859809966</v>
      </c>
    </row>
    <row r="222" spans="1:54" outlineLevel="2">
      <c r="A222" s="476"/>
      <c r="B222" s="150" t="s">
        <v>490</v>
      </c>
      <c r="C222" s="19"/>
      <c r="D222" s="135" t="s">
        <v>380</v>
      </c>
      <c r="E222" s="21">
        <f>E202-Baseline!E202</f>
        <v>-7.9577148866304768</v>
      </c>
      <c r="F222" s="21">
        <f>F202-Baseline!F202</f>
        <v>-4.2596329397442219</v>
      </c>
      <c r="G222" s="21">
        <f>G202-Baseline!G202</f>
        <v>-6.305949216400311</v>
      </c>
      <c r="H222" s="21">
        <f>H202-Baseline!H202</f>
        <v>-6.3895949091508299</v>
      </c>
      <c r="I222" s="21">
        <f>I202-Baseline!I202</f>
        <v>-4.5760793944936271</v>
      </c>
      <c r="J222" s="21">
        <f>J202-Baseline!J202</f>
        <v>0.91326323552992505</v>
      </c>
      <c r="K222" s="21">
        <f>K202-Baseline!K202</f>
        <v>1.0919100860555551</v>
      </c>
      <c r="L222" s="21">
        <f>L202-Baseline!L202</f>
        <v>1.2608170082190897</v>
      </c>
      <c r="M222" s="21">
        <f>M202-Baseline!M202</f>
        <v>1.4138037830186985</v>
      </c>
      <c r="N222" s="21">
        <f>N202-Baseline!N202</f>
        <v>1.5575049724546837</v>
      </c>
      <c r="O222" s="21">
        <f>O202-Baseline!O202</f>
        <v>1.6936944305155901</v>
      </c>
      <c r="P222" s="21">
        <f>P202-Baseline!P202</f>
        <v>1.8236916529028804</v>
      </c>
      <c r="Q222" s="21">
        <f>Q202-Baseline!Q202</f>
        <v>1.948290601219659</v>
      </c>
      <c r="R222" s="21">
        <f>R202-Baseline!R202</f>
        <v>2.068029887732779</v>
      </c>
      <c r="S222" s="21">
        <f>S202-Baseline!S202</f>
        <v>2.1832547005942455</v>
      </c>
      <c r="T222" s="21">
        <f>T202-Baseline!T202</f>
        <v>2.2945671579379221</v>
      </c>
      <c r="U222" s="21">
        <f>U202-Baseline!U202</f>
        <v>2.4024782451423752</v>
      </c>
      <c r="V222" s="21">
        <f>V202-Baseline!V202</f>
        <v>2.5074601682346147</v>
      </c>
      <c r="W222" s="21">
        <f>W202-Baseline!W202</f>
        <v>2.6099520730371175</v>
      </c>
      <c r="X222" s="21">
        <f>X202-Baseline!X202</f>
        <v>2.7103770984340656</v>
      </c>
      <c r="Y222" s="21">
        <f>Y202-Baseline!Y202</f>
        <v>2.8089234813126467</v>
      </c>
      <c r="Z222" s="21">
        <f>Z202-Baseline!Z202</f>
        <v>2.9058444099078331</v>
      </c>
      <c r="AA222" s="21">
        <f>AA202-Baseline!AA202</f>
        <v>3.0018871808055598</v>
      </c>
      <c r="AB222" s="21">
        <f>AB202-Baseline!AB202</f>
        <v>3.0974213906758141</v>
      </c>
      <c r="AC222" s="21">
        <f>AC202-Baseline!AC202</f>
        <v>19.149578095532675</v>
      </c>
      <c r="AD222" s="21">
        <f>AD202-Baseline!AD202</f>
        <v>19.431631909735742</v>
      </c>
      <c r="AE222" s="21">
        <f>AE202-Baseline!AE202</f>
        <v>19.736527758095654</v>
      </c>
      <c r="AF222" s="21">
        <f>AF202-Baseline!AF202</f>
        <v>20.064061844663001</v>
      </c>
      <c r="AG222" s="21">
        <f>AG202-Baseline!AG202</f>
        <v>20.414251840693154</v>
      </c>
      <c r="AH222" s="21">
        <f>AH202-Baseline!AH202</f>
        <v>20.787463785410914</v>
      </c>
      <c r="AI222" s="21">
        <f>AI202-Baseline!AI202</f>
        <v>21.184629120546333</v>
      </c>
      <c r="AJ222" s="21">
        <f>AJ202-Baseline!AJ202</f>
        <v>21.708473041589919</v>
      </c>
      <c r="AK222" s="21">
        <f>AK202-Baseline!AK202</f>
        <v>22.261507646462867</v>
      </c>
      <c r="AL222" s="21">
        <f>AL202-Baseline!AL202</f>
        <v>22.844617349616321</v>
      </c>
      <c r="AM222" s="21">
        <f>AM202-Baseline!AM202</f>
        <v>23.38038132367096</v>
      </c>
      <c r="AN222" s="21">
        <f>AN202-Baseline!AN202</f>
        <v>23.913867660335924</v>
      </c>
      <c r="AO222" s="21">
        <f>AO202-Baseline!AO202</f>
        <v>24.47760724018385</v>
      </c>
      <c r="AP222" s="21">
        <f>AP202-Baseline!AP202</f>
        <v>25.072515534732368</v>
      </c>
      <c r="AQ222" s="21">
        <f>AQ202-Baseline!AQ202</f>
        <v>25.699554796399603</v>
      </c>
      <c r="AR222" s="21">
        <f>AR202-Baseline!AR202</f>
        <v>26.04306849340464</v>
      </c>
      <c r="AS222" s="21">
        <f>AS202-Baseline!AS202</f>
        <v>25.736184267773787</v>
      </c>
      <c r="AT222" s="21">
        <f>AT202-Baseline!AT202</f>
        <v>25.442031898352973</v>
      </c>
      <c r="AU222" s="21">
        <f>AU202-Baseline!AU202</f>
        <v>25.160694483819512</v>
      </c>
      <c r="AV222" s="21">
        <f>AV202-Baseline!AV202</f>
        <v>24.801293870786424</v>
      </c>
      <c r="AW222" s="21">
        <f>AW202-Baseline!AW202</f>
        <v>24.283077021052677</v>
      </c>
      <c r="AX222" s="21">
        <f>AX202-Baseline!AX202</f>
        <v>23.78567050885988</v>
      </c>
      <c r="AY222" s="21">
        <f>AY202-Baseline!AY202</f>
        <v>23.31414400658737</v>
      </c>
      <c r="AZ222" s="21">
        <f>AZ202-Baseline!AZ202</f>
        <v>22.862299078779401</v>
      </c>
      <c r="BA222" s="21">
        <f>BA202-Baseline!BA202</f>
        <v>22.419868431856059</v>
      </c>
      <c r="BB222" s="21">
        <f>BB202-Baseline!BB202</f>
        <v>21.98213781419647</v>
      </c>
    </row>
    <row r="223" spans="1:54" outlineLevel="2">
      <c r="B223" s="19"/>
      <c r="C223" s="19"/>
      <c r="D223" s="19"/>
      <c r="E223" s="15"/>
    </row>
    <row r="224" spans="1:54" outlineLevel="2">
      <c r="A224" s="474" t="s">
        <v>491</v>
      </c>
      <c r="B224" s="150" t="s">
        <v>488</v>
      </c>
      <c r="C224" s="19"/>
      <c r="D224" s="135" t="s">
        <v>380</v>
      </c>
      <c r="E224" s="21">
        <f>E204-Baseline!E204</f>
        <v>-7.9577148866304768</v>
      </c>
      <c r="F224" s="21">
        <f>F204-Baseline!F204</f>
        <v>-12.253763024531683</v>
      </c>
      <c r="G224" s="21">
        <f>G204-Baseline!G204</f>
        <v>-18.618507312293101</v>
      </c>
      <c r="H224" s="21">
        <f>H204-Baseline!H204</f>
        <v>-25.117194981096915</v>
      </c>
      <c r="I224" s="21">
        <f>I204-Baseline!I204</f>
        <v>-29.845088519907868</v>
      </c>
      <c r="J224" s="21">
        <f>J204-Baseline!J204</f>
        <v>-29.114013646251649</v>
      </c>
      <c r="K224" s="21">
        <f>K204-Baseline!K204</f>
        <v>-28.211936016256502</v>
      </c>
      <c r="L224" s="21">
        <f>L204-Baseline!L204</f>
        <v>-27.147670014821657</v>
      </c>
      <c r="M224" s="21">
        <f>M204-Baseline!M204</f>
        <v>-25.937395590399326</v>
      </c>
      <c r="N224" s="21">
        <f>N204-Baseline!N204</f>
        <v>-24.591999450894534</v>
      </c>
      <c r="O224" s="21">
        <f>O204-Baseline!O204</f>
        <v>-23.118052600199093</v>
      </c>
      <c r="P224" s="21">
        <f>P204-Baseline!P204</f>
        <v>-21.522138892230274</v>
      </c>
      <c r="Q224" s="21">
        <f>Q204-Baseline!Q204</f>
        <v>-19.810084064154111</v>
      </c>
      <c r="R224" s="21">
        <f>R204-Baseline!R204</f>
        <v>-17.985770222747718</v>
      </c>
      <c r="S224" s="21">
        <f>S204-Baseline!S204</f>
        <v>-16.055408832454305</v>
      </c>
      <c r="T224" s="21">
        <f>T204-Baseline!T204</f>
        <v>-14.023394636373183</v>
      </c>
      <c r="U224" s="21">
        <f>U204-Baseline!U204</f>
        <v>-11.893635721749149</v>
      </c>
      <c r="V224" s="21">
        <f>V204-Baseline!V204</f>
        <v>-9.6680392756646398</v>
      </c>
      <c r="W224" s="21">
        <f>W204-Baseline!W204</f>
        <v>-7.3511745580768491</v>
      </c>
      <c r="X224" s="21">
        <f>X204-Baseline!X204</f>
        <v>-4.9440714978372</v>
      </c>
      <c r="Y224" s="21">
        <f>Y204-Baseline!Y204</f>
        <v>-2.4508118071653655</v>
      </c>
      <c r="Z224" s="21">
        <f>Z204-Baseline!Z204</f>
        <v>0.12802927229279248</v>
      </c>
      <c r="AA224" s="21">
        <f>AA204-Baseline!AA204</f>
        <v>2.7909710878303997</v>
      </c>
      <c r="AB224" s="21">
        <f>AB204-Baseline!AB204</f>
        <v>5.5368716004499277</v>
      </c>
      <c r="AC224" s="21">
        <f>AC204-Baseline!AC204</f>
        <v>21.041737126747847</v>
      </c>
      <c r="AD224" s="21">
        <f>AD204-Baseline!AD204</f>
        <v>36.694404377590558</v>
      </c>
      <c r="AE224" s="21">
        <f>AE204-Baseline!AE204</f>
        <v>52.514413583741259</v>
      </c>
      <c r="AF224" s="21">
        <f>AF204-Baseline!AF204</f>
        <v>68.519065634137746</v>
      </c>
      <c r="AG224" s="21">
        <f>AG204-Baseline!AG204</f>
        <v>84.726044695170742</v>
      </c>
      <c r="AH224" s="21">
        <f>AH204-Baseline!AH204</f>
        <v>101.15352457560289</v>
      </c>
      <c r="AI224" s="21">
        <f>AI204-Baseline!AI204</f>
        <v>117.82035380884741</v>
      </c>
      <c r="AJ224" s="21">
        <f>AJ204-Baseline!AJ204</f>
        <v>134.82519367593972</v>
      </c>
      <c r="AK224" s="21">
        <f>AK204-Baseline!AK204</f>
        <v>152.18989460058964</v>
      </c>
      <c r="AL224" s="21">
        <f>AL204-Baseline!AL204</f>
        <v>169.93702195851034</v>
      </c>
      <c r="AM224" s="21">
        <f>AM204-Baseline!AM204</f>
        <v>188.03215767379174</v>
      </c>
      <c r="AN224" s="21">
        <f>AN204-Baseline!AN204</f>
        <v>206.47404180150511</v>
      </c>
      <c r="AO224" s="21">
        <f>AO204-Baseline!AO204</f>
        <v>225.28529257835328</v>
      </c>
      <c r="AP224" s="21">
        <f>AP204-Baseline!AP204</f>
        <v>244.48915659237434</v>
      </c>
      <c r="AQ224" s="21">
        <f>AQ204-Baseline!AQ204</f>
        <v>264.10955324208533</v>
      </c>
      <c r="AR224" s="21">
        <f>AR204-Baseline!AR204</f>
        <v>283.9380545756602</v>
      </c>
      <c r="AS224" s="21">
        <f>AS204-Baseline!AS204</f>
        <v>303.49666300130502</v>
      </c>
      <c r="AT224" s="21">
        <f>AT204-Baseline!AT204</f>
        <v>322.79556599260548</v>
      </c>
      <c r="AU224" s="21">
        <f>AU204-Baseline!AU204</f>
        <v>341.8449601764795</v>
      </c>
      <c r="AV224" s="21">
        <f>AV204-Baseline!AV204</f>
        <v>360.58819842593243</v>
      </c>
      <c r="AW224" s="21">
        <f>AW204-Baseline!AW204</f>
        <v>378.91589316211912</v>
      </c>
      <c r="AX224" s="21">
        <f>AX204-Baseline!AX204</f>
        <v>396.84784136190433</v>
      </c>
      <c r="AY224" s="21">
        <f>AY204-Baseline!AY204</f>
        <v>414.40890546811056</v>
      </c>
      <c r="AZ224" s="21">
        <f>AZ204-Baseline!AZ204</f>
        <v>431.61775073473336</v>
      </c>
      <c r="BA224" s="21">
        <f>BA204-Baseline!BA204</f>
        <v>448.48278244020094</v>
      </c>
      <c r="BB224" s="21">
        <f>BB204-Baseline!BB204</f>
        <v>465.00814061533436</v>
      </c>
    </row>
    <row r="225" spans="1:54" outlineLevel="2">
      <c r="A225" s="475"/>
      <c r="B225" s="150" t="s">
        <v>489</v>
      </c>
      <c r="C225" s="19"/>
      <c r="D225" s="135" t="s">
        <v>380</v>
      </c>
      <c r="E225" s="21">
        <f>E205-Baseline!E205</f>
        <v>-7.9577148866304777</v>
      </c>
      <c r="F225" s="21">
        <f>F205-Baseline!F205</f>
        <v>-12.29031577651072</v>
      </c>
      <c r="G225" s="21">
        <f>G205-Baseline!G205</f>
        <v>-18.713788766091163</v>
      </c>
      <c r="H225" s="21">
        <f>H205-Baseline!H205</f>
        <v>-25.320831715029151</v>
      </c>
      <c r="I225" s="21">
        <f>I205-Baseline!I205</f>
        <v>-30.200571567964481</v>
      </c>
      <c r="J225" s="21">
        <f>J205-Baseline!J205</f>
        <v>-29.652799526386374</v>
      </c>
      <c r="K225" s="21">
        <f>K205-Baseline!K205</f>
        <v>-28.940161454413001</v>
      </c>
      <c r="L225" s="21">
        <f>L205-Baseline!L205</f>
        <v>-28.072817728164331</v>
      </c>
      <c r="M225" s="21">
        <f>M205-Baseline!M205</f>
        <v>-27.067057642701748</v>
      </c>
      <c r="N225" s="21">
        <f>N205-Baseline!N205</f>
        <v>-25.932580562899702</v>
      </c>
      <c r="O225" s="21">
        <f>O205-Baseline!O205</f>
        <v>-24.677406336731309</v>
      </c>
      <c r="P225" s="21">
        <f>P205-Baseline!P205</f>
        <v>-23.30831541360341</v>
      </c>
      <c r="Q225" s="21">
        <f>Q205-Baseline!Q205</f>
        <v>-21.831350060825102</v>
      </c>
      <c r="R225" s="21">
        <f>R205-Baseline!R205</f>
        <v>-20.252040502960512</v>
      </c>
      <c r="S225" s="21">
        <f>S205-Baseline!S205</f>
        <v>-18.575485422465945</v>
      </c>
      <c r="T225" s="21">
        <f>T205-Baseline!T205</f>
        <v>-16.806315810463943</v>
      </c>
      <c r="U225" s="21">
        <f>U205-Baseline!U205</f>
        <v>-14.948681205821401</v>
      </c>
      <c r="V225" s="21">
        <f>V205-Baseline!V205</f>
        <v>-13.006289701899433</v>
      </c>
      <c r="W225" s="21">
        <f>W205-Baseline!W205</f>
        <v>-10.982442286492727</v>
      </c>
      <c r="X225" s="21">
        <f>X205-Baseline!X205</f>
        <v>-8.8800501805259273</v>
      </c>
      <c r="Y225" s="21">
        <f>Y205-Baseline!Y205</f>
        <v>-6.7018711281968706</v>
      </c>
      <c r="Z225" s="21">
        <f>Z205-Baseline!Z205</f>
        <v>-4.4504458910631683</v>
      </c>
      <c r="AA225" s="21">
        <f>AA205-Baseline!AA205</f>
        <v>-2.1276056464762121</v>
      </c>
      <c r="AB225" s="21">
        <f>AB205-Baseline!AB205</f>
        <v>0.26514874454960591</v>
      </c>
      <c r="AC225" s="21">
        <f>AC205-Baseline!AC205</f>
        <v>12.106226847771637</v>
      </c>
      <c r="AD225" s="21">
        <f>AD205-Baseline!AD205</f>
        <v>23.957741926469652</v>
      </c>
      <c r="AE225" s="21">
        <f>AE205-Baseline!AE205</f>
        <v>35.832898914674473</v>
      </c>
      <c r="AF225" s="21">
        <f>AF205-Baseline!AF205</f>
        <v>47.744740434333579</v>
      </c>
      <c r="AG225" s="21">
        <f>AG205-Baseline!AG205</f>
        <v>59.706227220816174</v>
      </c>
      <c r="AH225" s="21">
        <f>AH205-Baseline!AH205</f>
        <v>71.73036075925927</v>
      </c>
      <c r="AI225" s="21">
        <f>AI205-Baseline!AI205</f>
        <v>83.830378186046062</v>
      </c>
      <c r="AJ225" s="21">
        <f>AJ205-Baseline!AJ205</f>
        <v>96.076347530689588</v>
      </c>
      <c r="AK225" s="21">
        <f>AK205-Baseline!AK205</f>
        <v>108.48268763449067</v>
      </c>
      <c r="AL225" s="21">
        <f>AL205-Baseline!AL205</f>
        <v>121.06411958658458</v>
      </c>
      <c r="AM225" s="21">
        <f>AM205-Baseline!AM205</f>
        <v>133.79905496050895</v>
      </c>
      <c r="AN225" s="21">
        <f>AN205-Baseline!AN205</f>
        <v>146.68705596876646</v>
      </c>
      <c r="AO225" s="21">
        <f>AO205-Baseline!AO205</f>
        <v>159.74282180396551</v>
      </c>
      <c r="AP225" s="21">
        <f>AP205-Baseline!AP205</f>
        <v>172.98136981483162</v>
      </c>
      <c r="AQ225" s="21">
        <f>AQ205-Baseline!AQ205</f>
        <v>186.41805654012228</v>
      </c>
      <c r="AR225" s="21">
        <f>AR205-Baseline!AR205</f>
        <v>199.92068993318094</v>
      </c>
      <c r="AS225" s="21">
        <f>AS205-Baseline!AS205</f>
        <v>213.18679325504502</v>
      </c>
      <c r="AT225" s="21">
        <f>AT205-Baseline!AT205</f>
        <v>226.22411012168527</v>
      </c>
      <c r="AU225" s="21">
        <f>AU205-Baseline!AU205</f>
        <v>239.04030399431269</v>
      </c>
      <c r="AV225" s="21">
        <f>AV205-Baseline!AV205</f>
        <v>251.60071377206145</v>
      </c>
      <c r="AW225" s="21">
        <f>AW205-Baseline!AW205</f>
        <v>263.84658385712635</v>
      </c>
      <c r="AX225" s="21">
        <f>AX205-Baseline!AX205</f>
        <v>275.79688629298153</v>
      </c>
      <c r="AY225" s="21">
        <f>AY205-Baseline!AY205</f>
        <v>287.47564514545877</v>
      </c>
      <c r="AZ225" s="21">
        <f>AZ205-Baseline!AZ205</f>
        <v>298.90068020781689</v>
      </c>
      <c r="BA225" s="21">
        <f>BA205-Baseline!BA205</f>
        <v>310.0795511856029</v>
      </c>
      <c r="BB225" s="21">
        <f>BB205-Baseline!BB205</f>
        <v>321.01600504541273</v>
      </c>
    </row>
    <row r="226" spans="1:54" outlineLevel="2">
      <c r="A226" s="476"/>
      <c r="B226" s="150" t="s">
        <v>490</v>
      </c>
      <c r="C226" s="19"/>
      <c r="D226" s="135" t="s">
        <v>380</v>
      </c>
      <c r="E226" s="21">
        <f>E206-Baseline!E206</f>
        <v>-7.9577148866304768</v>
      </c>
      <c r="F226" s="21">
        <f>F206-Baseline!F206</f>
        <v>-12.217347826374699</v>
      </c>
      <c r="G226" s="21">
        <f>G206-Baseline!G206</f>
        <v>-18.523297042775006</v>
      </c>
      <c r="H226" s="21">
        <f>H206-Baseline!H206</f>
        <v>-24.912891951925836</v>
      </c>
      <c r="I226" s="21">
        <f>I206-Baseline!I206</f>
        <v>-29.488971346419468</v>
      </c>
      <c r="J226" s="21">
        <f>J206-Baseline!J206</f>
        <v>-28.575708110889551</v>
      </c>
      <c r="K226" s="21">
        <f>K206-Baseline!K206</f>
        <v>-27.483798024833995</v>
      </c>
      <c r="L226" s="21">
        <f>L206-Baseline!L206</f>
        <v>-26.222981016614909</v>
      </c>
      <c r="M226" s="21">
        <f>M206-Baseline!M206</f>
        <v>-24.809177233596216</v>
      </c>
      <c r="N226" s="21">
        <f>N206-Baseline!N206</f>
        <v>-23.251672261141522</v>
      </c>
      <c r="O226" s="21">
        <f>O206-Baseline!O206</f>
        <v>-21.55797783062593</v>
      </c>
      <c r="P226" s="21">
        <f>P206-Baseline!P206</f>
        <v>-19.73428617772305</v>
      </c>
      <c r="Q226" s="21">
        <f>Q206-Baseline!Q206</f>
        <v>-17.785995576503396</v>
      </c>
      <c r="R226" s="21">
        <f>R206-Baseline!R206</f>
        <v>-15.717965688770619</v>
      </c>
      <c r="S226" s="21">
        <f>S206-Baseline!S206</f>
        <v>-13.534710988176386</v>
      </c>
      <c r="T226" s="21">
        <f>T206-Baseline!T206</f>
        <v>-11.240143830238452</v>
      </c>
      <c r="U226" s="21">
        <f>U206-Baseline!U206</f>
        <v>-8.8376655850960759</v>
      </c>
      <c r="V226" s="21">
        <f>V206-Baseline!V206</f>
        <v>-6.3302054168614745</v>
      </c>
      <c r="W226" s="21">
        <f>W206-Baseline!W206</f>
        <v>-3.7202533438243677</v>
      </c>
      <c r="X226" s="21">
        <f>X206-Baseline!X206</f>
        <v>-1.0098762453903021</v>
      </c>
      <c r="Y226" s="21">
        <f>Y206-Baseline!Y206</f>
        <v>1.7990472359223304</v>
      </c>
      <c r="Z226" s="21">
        <f>Z206-Baseline!Z206</f>
        <v>4.7048916458301733</v>
      </c>
      <c r="AA226" s="21">
        <f>AA206-Baseline!AA206</f>
        <v>7.7067788266357411</v>
      </c>
      <c r="AB226" s="21">
        <f>AB206-Baseline!AB206</f>
        <v>10.804200217311575</v>
      </c>
      <c r="AC226" s="21">
        <f>AC206-Baseline!AC206</f>
        <v>29.953778312844264</v>
      </c>
      <c r="AD226" s="21">
        <f>AD206-Baseline!AD206</f>
        <v>49.385410222579992</v>
      </c>
      <c r="AE226" s="21">
        <f>AE206-Baseline!AE206</f>
        <v>69.121937980675625</v>
      </c>
      <c r="AF226" s="21">
        <f>AF206-Baseline!AF206</f>
        <v>89.185999825338627</v>
      </c>
      <c r="AG226" s="21">
        <f>AG206-Baseline!AG206</f>
        <v>109.60025166603174</v>
      </c>
      <c r="AH226" s="21">
        <f>AH206-Baseline!AH206</f>
        <v>130.38771545144266</v>
      </c>
      <c r="AI226" s="21">
        <f>AI206-Baseline!AI206</f>
        <v>151.57234457198905</v>
      </c>
      <c r="AJ226" s="21">
        <f>AJ206-Baseline!AJ206</f>
        <v>173.28081761357896</v>
      </c>
      <c r="AK226" s="21">
        <f>AK206-Baseline!AK206</f>
        <v>195.54232526004188</v>
      </c>
      <c r="AL226" s="21">
        <f>AL206-Baseline!AL206</f>
        <v>218.38694260965821</v>
      </c>
      <c r="AM226" s="21">
        <f>AM206-Baseline!AM206</f>
        <v>241.76732393332918</v>
      </c>
      <c r="AN226" s="21">
        <f>AN206-Baseline!AN206</f>
        <v>265.68119159366518</v>
      </c>
      <c r="AO226" s="21">
        <f>AO206-Baseline!AO206</f>
        <v>290.158798833849</v>
      </c>
      <c r="AP226" s="21">
        <f>AP206-Baseline!AP206</f>
        <v>315.23131436858137</v>
      </c>
      <c r="AQ226" s="21">
        <f>AQ206-Baseline!AQ206</f>
        <v>340.93086916498089</v>
      </c>
      <c r="AR226" s="21">
        <f>AR206-Baseline!AR206</f>
        <v>366.97393765838558</v>
      </c>
      <c r="AS226" s="21">
        <f>AS206-Baseline!AS206</f>
        <v>392.71012192615945</v>
      </c>
      <c r="AT226" s="21">
        <f>AT206-Baseline!AT206</f>
        <v>418.15215382451231</v>
      </c>
      <c r="AU226" s="21">
        <f>AU206-Baseline!AU206</f>
        <v>443.31284830833181</v>
      </c>
      <c r="AV226" s="21">
        <f>AV206-Baseline!AV206</f>
        <v>468.11414217911829</v>
      </c>
      <c r="AW226" s="21">
        <f>AW206-Baseline!AW206</f>
        <v>492.39721920017098</v>
      </c>
      <c r="AX226" s="21">
        <f>AX206-Baseline!AX206</f>
        <v>516.18288970903075</v>
      </c>
      <c r="AY226" s="21">
        <f>AY206-Baseline!AY206</f>
        <v>539.49703371561827</v>
      </c>
      <c r="AZ226" s="21">
        <f>AZ206-Baseline!AZ206</f>
        <v>562.35933279439769</v>
      </c>
      <c r="BA226" s="21">
        <f>BA206-Baseline!BA206</f>
        <v>584.77920122625369</v>
      </c>
      <c r="BB226" s="21">
        <f>BB206-Baseline!BB206</f>
        <v>606.76133904045014</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2">
    <mergeCell ref="A19:B19"/>
    <mergeCell ref="I20:N20"/>
    <mergeCell ref="P20:U20"/>
    <mergeCell ref="I21:N45"/>
    <mergeCell ref="P21:U45"/>
    <mergeCell ref="B23:G23"/>
    <mergeCell ref="D30:G30"/>
    <mergeCell ref="A31:A40"/>
    <mergeCell ref="D37:G37"/>
    <mergeCell ref="D38:G38"/>
    <mergeCell ref="D39:G39"/>
    <mergeCell ref="D40:G40"/>
    <mergeCell ref="D31:G36"/>
    <mergeCell ref="I2:U2"/>
    <mergeCell ref="I3:N4"/>
    <mergeCell ref="P3:U4"/>
    <mergeCell ref="I5:N18"/>
    <mergeCell ref="P5:U18"/>
    <mergeCell ref="AI51:AM51"/>
    <mergeCell ref="AN51:AR51"/>
    <mergeCell ref="AS51:AW51"/>
    <mergeCell ref="AX51:BB51"/>
    <mergeCell ref="A54:A64"/>
    <mergeCell ref="J51:N51"/>
    <mergeCell ref="O51:S51"/>
    <mergeCell ref="T51:X51"/>
    <mergeCell ref="Y51:AC51"/>
    <mergeCell ref="AD51:AH51"/>
    <mergeCell ref="E51:I51"/>
    <mergeCell ref="A176:A178"/>
    <mergeCell ref="A186:A187"/>
    <mergeCell ref="A210:A218"/>
    <mergeCell ref="A220:A222"/>
    <mergeCell ref="A224:A226"/>
    <mergeCell ref="A190:A198"/>
    <mergeCell ref="A200:A202"/>
    <mergeCell ref="A204:A206"/>
    <mergeCell ref="A66:A71"/>
    <mergeCell ref="A75:A77"/>
    <mergeCell ref="A143:A154"/>
    <mergeCell ref="A158:A169"/>
    <mergeCell ref="A172:A174"/>
  </mergeCells>
  <dataValidations count="1">
    <dataValidation type="list" allowBlank="1" showInputMessage="1" showErrorMessage="1" sqref="B7" xr:uid="{EC31D672-0EE3-4A69-9339-B64C5866006A}">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A81205E-F481-4342-8984-8F9F2E1A31DC}">
          <x14:formula1>
            <xm:f>'Fixed Data'!$E$55:$E$58</xm:f>
          </x14:formula1>
          <xm:sqref>B158:B169 B143:B154</xm:sqref>
        </x14:dataValidation>
        <x14:dataValidation type="list" allowBlank="1" showInputMessage="1" showErrorMessage="1" xr:uid="{ABC265C7-EAF2-4D3B-85CC-7574538D3412}">
          <x14:formula1>
            <xm:f>'Fixed Data'!$C$64:$C$65</xm:f>
          </x14:formula1>
          <xm:sqref>B66:B70</xm:sqref>
        </x14:dataValidation>
        <x14:dataValidation type="list" allowBlank="1" showInputMessage="1" showErrorMessage="1" xr:uid="{CF2147B3-4D2E-4562-9C4E-511240D5416D}">
          <x14:formula1>
            <xm:f>'Fixed Data'!$C$55:$C$61</xm:f>
          </x14:formula1>
          <xm:sqref>C54:C63</xm:sqref>
        </x14:dataValidation>
        <x14:dataValidation type="list" allowBlank="1" showInputMessage="1" showErrorMessage="1" xr:uid="{DA5739E6-469C-4F19-957F-09F85BFD0526}">
          <x14:formula1>
            <xm:f>'Fixed Data'!$A$55:$A$78</xm:f>
          </x14:formula1>
          <xm:sqref>B54:B63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3FB2D-D7D9-4E5C-829C-23F22B45BCEE}">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498</v>
      </c>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73" t="s">
        <v>501</v>
      </c>
      <c r="C23" s="473"/>
      <c r="D23" s="473"/>
      <c r="E23" s="473"/>
      <c r="F23" s="473"/>
      <c r="G23" s="473"/>
      <c r="H23" s="473"/>
      <c r="I23" s="473"/>
      <c r="J23" s="473"/>
      <c r="K23" s="473"/>
      <c r="L23" s="473"/>
      <c r="M23" s="473"/>
      <c r="N23" s="473"/>
      <c r="O23" s="473"/>
      <c r="P23" s="473"/>
      <c r="Q23" s="473"/>
      <c r="R23" s="473"/>
      <c r="S23" s="473"/>
    </row>
    <row r="24" spans="1:19">
      <c r="A24" s="158" t="s">
        <v>483</v>
      </c>
      <c r="B24" s="473" t="s">
        <v>502</v>
      </c>
      <c r="C24" s="473"/>
      <c r="D24" s="473"/>
      <c r="E24" s="473"/>
      <c r="F24" s="473"/>
      <c r="G24" s="473"/>
      <c r="H24" s="473"/>
      <c r="I24" s="473"/>
      <c r="J24" s="473"/>
      <c r="K24" s="473"/>
      <c r="L24" s="473"/>
      <c r="M24" s="473"/>
      <c r="N24" s="473"/>
      <c r="O24" s="473"/>
      <c r="P24" s="473"/>
      <c r="Q24" s="473"/>
      <c r="R24" s="473"/>
      <c r="S24" s="473"/>
    </row>
    <row r="25" spans="1:19">
      <c r="A25" s="159" t="s">
        <v>386</v>
      </c>
      <c r="B25" s="473" t="s">
        <v>503</v>
      </c>
      <c r="C25" s="473"/>
      <c r="D25" s="473"/>
      <c r="E25" s="473"/>
      <c r="F25" s="473"/>
      <c r="G25" s="473"/>
      <c r="H25" s="473"/>
      <c r="I25" s="473"/>
      <c r="J25" s="473"/>
      <c r="K25" s="473"/>
      <c r="L25" s="473"/>
      <c r="M25" s="473"/>
      <c r="N25" s="473"/>
      <c r="O25" s="473"/>
      <c r="P25" s="473"/>
      <c r="Q25" s="473"/>
      <c r="R25" s="473"/>
      <c r="S25" s="473"/>
    </row>
    <row r="26" spans="1:19">
      <c r="A26" s="159" t="s">
        <v>462</v>
      </c>
      <c r="B26" s="473" t="s">
        <v>503</v>
      </c>
      <c r="C26" s="473"/>
      <c r="D26" s="473"/>
      <c r="E26" s="473"/>
      <c r="F26" s="473"/>
      <c r="G26" s="473"/>
      <c r="H26" s="473"/>
      <c r="I26" s="473"/>
      <c r="J26" s="473"/>
      <c r="K26" s="473"/>
      <c r="L26" s="473"/>
      <c r="M26" s="473"/>
      <c r="N26" s="473"/>
      <c r="O26" s="473"/>
      <c r="P26" s="473"/>
      <c r="Q26" s="473"/>
      <c r="R26" s="473"/>
      <c r="S26" s="473"/>
    </row>
    <row r="27" spans="1:19">
      <c r="A27" s="159" t="s">
        <v>463</v>
      </c>
      <c r="B27" s="473" t="s">
        <v>503</v>
      </c>
      <c r="C27" s="473"/>
      <c r="D27" s="473"/>
      <c r="E27" s="473"/>
      <c r="F27" s="473"/>
      <c r="G27" s="473"/>
      <c r="H27" s="473"/>
      <c r="I27" s="473"/>
      <c r="J27" s="473"/>
      <c r="K27" s="473"/>
      <c r="L27" s="473"/>
      <c r="M27" s="473"/>
      <c r="N27" s="473"/>
      <c r="O27" s="473"/>
      <c r="P27" s="473"/>
      <c r="Q27" s="473"/>
      <c r="R27" s="473"/>
      <c r="S27" s="473"/>
    </row>
    <row r="31" spans="1:19">
      <c r="A31" s="4" t="s">
        <v>504</v>
      </c>
    </row>
    <row r="32" spans="1:19">
      <c r="A32" t="s">
        <v>505</v>
      </c>
    </row>
    <row r="34" spans="1:1">
      <c r="A34" s="4" t="s">
        <v>506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9">
    <tabColor rgb="FF92D050"/>
    <pageSetUpPr autoPageBreaks="0"/>
  </sheetPr>
  <dimension ref="A1:BB358"/>
  <sheetViews>
    <sheetView zoomScale="85" zoomScaleNormal="85" workbookViewId="0">
      <selection activeCell="B5" sqref="B5"/>
    </sheetView>
  </sheetViews>
  <sheetFormatPr defaultColWidth="9" defaultRowHeight="12.75" outlineLevelRow="3"/>
  <cols>
    <col min="1" max="1" width="31.375" customWidth="1"/>
    <col min="2" max="2" width="43.375" customWidth="1"/>
    <col min="3" max="3" width="23.625" customWidth="1"/>
    <col min="4" max="4" width="15.375" customWidth="1"/>
    <col min="5" max="5" width="21.375" bestFit="1" customWidth="1"/>
    <col min="6" max="6" width="19.625" bestFit="1" customWidth="1"/>
    <col min="7" max="7" width="15.75" customWidth="1"/>
    <col min="8" max="49" width="14.625"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319" t="s">
        <v>562</v>
      </c>
      <c r="E4" s="53" t="s">
        <v>337</v>
      </c>
      <c r="F4" s="91">
        <v>45632</v>
      </c>
      <c r="G4" s="28"/>
      <c r="H4" s="10"/>
      <c r="I4" s="443"/>
      <c r="J4" s="444"/>
      <c r="K4" s="444"/>
      <c r="L4" s="444"/>
      <c r="M4" s="444"/>
      <c r="N4" s="445"/>
      <c r="P4" s="449"/>
      <c r="Q4" s="450"/>
      <c r="R4" s="450"/>
      <c r="S4" s="450"/>
      <c r="T4" s="450"/>
      <c r="U4" s="451"/>
    </row>
    <row r="5" spans="1:21" outlineLevel="1">
      <c r="A5" s="13" t="s">
        <v>338</v>
      </c>
      <c r="B5" s="88" t="s">
        <v>339</v>
      </c>
      <c r="E5" s="14"/>
      <c r="H5" s="10"/>
      <c r="I5" s="452" t="s">
        <v>170</v>
      </c>
      <c r="J5" s="453"/>
      <c r="K5" s="453"/>
      <c r="L5" s="453"/>
      <c r="M5" s="453"/>
      <c r="N5" s="454"/>
      <c r="P5" s="452" t="s">
        <v>563</v>
      </c>
      <c r="Q5" s="464"/>
      <c r="R5" s="464"/>
      <c r="S5" s="464"/>
      <c r="T5" s="464"/>
      <c r="U5" s="465"/>
    </row>
    <row r="6" spans="1:21" outlineLevel="1">
      <c r="A6" s="13" t="s">
        <v>341</v>
      </c>
      <c r="B6" s="88" t="s">
        <v>342</v>
      </c>
      <c r="E6" s="53" t="s">
        <v>343</v>
      </c>
      <c r="F6" s="90" t="s">
        <v>344</v>
      </c>
      <c r="H6" s="10"/>
      <c r="I6" s="455"/>
      <c r="J6" s="456"/>
      <c r="K6" s="456"/>
      <c r="L6" s="456"/>
      <c r="M6" s="456"/>
      <c r="N6" s="457"/>
      <c r="P6" s="466"/>
      <c r="Q6" s="467"/>
      <c r="R6" s="467"/>
      <c r="S6" s="467"/>
      <c r="T6" s="467"/>
      <c r="U6" s="468"/>
    </row>
    <row r="7" spans="1:21" outlineLevel="1">
      <c r="A7" s="13" t="s">
        <v>345</v>
      </c>
      <c r="B7" s="88" t="s">
        <v>172</v>
      </c>
      <c r="E7" s="14"/>
      <c r="H7" s="10"/>
      <c r="I7" s="455"/>
      <c r="J7" s="456"/>
      <c r="K7" s="456"/>
      <c r="L7" s="456"/>
      <c r="M7" s="456"/>
      <c r="N7" s="457"/>
      <c r="P7" s="466"/>
      <c r="Q7" s="467"/>
      <c r="R7" s="467"/>
      <c r="S7" s="467"/>
      <c r="T7" s="467"/>
      <c r="U7" s="468"/>
    </row>
    <row r="8" spans="1:21" ht="39" outlineLevel="1" thickBot="1">
      <c r="A8" s="34" t="s">
        <v>346</v>
      </c>
      <c r="B8" s="320" t="s">
        <v>347</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26.25" outlineLevel="1" thickBot="1">
      <c r="A10" s="32" t="s">
        <v>348</v>
      </c>
      <c r="B10" s="35">
        <f>Baseline!B10</f>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38.25" outlineLevel="1">
      <c r="A12" s="26" t="s">
        <v>349</v>
      </c>
      <c r="B12" s="26" t="s">
        <v>350</v>
      </c>
      <c r="C12" s="26" t="s">
        <v>351</v>
      </c>
      <c r="D12" s="26" t="s">
        <v>352</v>
      </c>
      <c r="E12" s="26" t="s">
        <v>353</v>
      </c>
      <c r="F12" s="26" t="s">
        <v>354</v>
      </c>
      <c r="G12" s="26" t="s">
        <v>355</v>
      </c>
      <c r="I12" s="455"/>
      <c r="J12" s="456"/>
      <c r="K12" s="456"/>
      <c r="L12" s="456"/>
      <c r="M12" s="456"/>
      <c r="N12" s="457"/>
      <c r="P12" s="466"/>
      <c r="Q12" s="467"/>
      <c r="R12" s="467"/>
      <c r="S12" s="467"/>
      <c r="T12" s="467"/>
      <c r="U12" s="468"/>
    </row>
    <row r="13" spans="1:21" outlineLevel="1">
      <c r="A13" s="58">
        <v>2035</v>
      </c>
      <c r="B13" s="21">
        <f t="shared" ref="B13:B18" si="0">INDEX($E$204:$AW$204,1,MATCH($A13,$E$53:$BB$53,0))</f>
        <v>-68.083891638161631</v>
      </c>
      <c r="C13" s="21">
        <f>B13-Baseline!B13</f>
        <v>-6.4185758469685155</v>
      </c>
      <c r="D13" s="21">
        <f t="shared" ref="D13:D18" si="1">INDEX($E$205:$AW$205,1,MATCH($A13,$E$53:$BB$53,0))</f>
        <v>-64.618604652740331</v>
      </c>
      <c r="E13" s="21">
        <f>D13-Baseline!D13</f>
        <v>-7.0468416546034902</v>
      </c>
      <c r="F13" s="21">
        <f t="shared" ref="F13:F18" si="2">INDEX($E$206:$AW$206,1,MATCH($A13,$E$53:$BB$53,0))</f>
        <v>-71.548931068304398</v>
      </c>
      <c r="G13" s="21">
        <f>F13-Baseline!F13</f>
        <v>-5.7911058195358578</v>
      </c>
      <c r="I13" s="455"/>
      <c r="J13" s="456"/>
      <c r="K13" s="456"/>
      <c r="L13" s="456"/>
      <c r="M13" s="456"/>
      <c r="N13" s="457"/>
      <c r="P13" s="466"/>
      <c r="Q13" s="467"/>
      <c r="R13" s="467"/>
      <c r="S13" s="467"/>
      <c r="T13" s="467"/>
      <c r="U13" s="468"/>
    </row>
    <row r="14" spans="1:21" outlineLevel="1">
      <c r="A14" s="58">
        <v>2040</v>
      </c>
      <c r="B14" s="21">
        <f t="shared" si="0"/>
        <v>-98.524808480266785</v>
      </c>
      <c r="C14" s="21">
        <f>B14-Baseline!B14</f>
        <v>-2.2528077878559714</v>
      </c>
      <c r="D14" s="21">
        <f t="shared" si="1"/>
        <v>-92.769999034174418</v>
      </c>
      <c r="E14" s="21">
        <f>D14-Baseline!D14</f>
        <v>-3.5118291713631038</v>
      </c>
      <c r="F14" s="21">
        <f t="shared" si="2"/>
        <v>-104.28535723912589</v>
      </c>
      <c r="G14" s="21">
        <f>F14-Baseline!F14</f>
        <v>-0.99292647101034959</v>
      </c>
      <c r="I14" s="455"/>
      <c r="J14" s="456"/>
      <c r="K14" s="456"/>
      <c r="L14" s="456"/>
      <c r="M14" s="456"/>
      <c r="N14" s="457"/>
      <c r="P14" s="466"/>
      <c r="Q14" s="467"/>
      <c r="R14" s="467"/>
      <c r="S14" s="467"/>
      <c r="T14" s="467"/>
      <c r="U14" s="468"/>
    </row>
    <row r="15" spans="1:21" outlineLevel="1">
      <c r="A15" s="58">
        <v>2045</v>
      </c>
      <c r="B15" s="21">
        <f t="shared" si="0"/>
        <v>-128.97553792330592</v>
      </c>
      <c r="C15" s="21">
        <f>B15-Baseline!B15</f>
        <v>3.0896982538745874</v>
      </c>
      <c r="D15" s="21">
        <f t="shared" si="1"/>
        <v>-120.4556485556799</v>
      </c>
      <c r="E15" s="21">
        <f>D15-Baseline!D15</f>
        <v>1.0772453570272518</v>
      </c>
      <c r="F15" s="21">
        <f t="shared" si="2"/>
        <v>-137.49735904513096</v>
      </c>
      <c r="G15" s="21">
        <f>F15-Baseline!F15</f>
        <v>5.1019723594077675</v>
      </c>
      <c r="I15" s="455"/>
      <c r="J15" s="456"/>
      <c r="K15" s="456"/>
      <c r="L15" s="456"/>
      <c r="M15" s="456"/>
      <c r="N15" s="457"/>
      <c r="P15" s="466"/>
      <c r="Q15" s="467"/>
      <c r="R15" s="467"/>
      <c r="S15" s="467"/>
      <c r="T15" s="467"/>
      <c r="U15" s="468"/>
    </row>
    <row r="16" spans="1:21" outlineLevel="1">
      <c r="A16" s="58">
        <v>2050</v>
      </c>
      <c r="B16" s="21">
        <f t="shared" si="0"/>
        <v>-160.40080030688426</v>
      </c>
      <c r="C16" s="21">
        <f>B16-Baseline!B16</f>
        <v>9.5375190696067307</v>
      </c>
      <c r="D16" s="21">
        <f t="shared" si="1"/>
        <v>-148.54078376254671</v>
      </c>
      <c r="E16" s="21">
        <f>D16-Baseline!D16</f>
        <v>6.6240434128677919</v>
      </c>
      <c r="F16" s="21">
        <f t="shared" si="2"/>
        <v>-172.25450355318733</v>
      </c>
      <c r="G16" s="21">
        <f>F16-Baseline!F16</f>
        <v>12.448593633591315</v>
      </c>
      <c r="I16" s="455"/>
      <c r="J16" s="456"/>
      <c r="K16" s="456"/>
      <c r="L16" s="456"/>
      <c r="M16" s="456"/>
      <c r="N16" s="457"/>
      <c r="P16" s="466"/>
      <c r="Q16" s="467"/>
      <c r="R16" s="467"/>
      <c r="S16" s="467"/>
      <c r="T16" s="467"/>
      <c r="U16" s="468"/>
    </row>
    <row r="17" spans="1:21" outlineLevel="1">
      <c r="A17" s="58">
        <v>2060</v>
      </c>
      <c r="B17" s="21">
        <f t="shared" si="0"/>
        <v>-530.53462665948757</v>
      </c>
      <c r="C17" s="21">
        <f>B17-Baseline!B17</f>
        <v>85.361692258830431</v>
      </c>
      <c r="D17" s="21">
        <f t="shared" si="1"/>
        <v>-442.86217097414158</v>
      </c>
      <c r="E17" s="21">
        <f>D17-Baseline!D17</f>
        <v>58.660708434048104</v>
      </c>
      <c r="F17" s="21">
        <f t="shared" si="2"/>
        <v>-617.47272792404056</v>
      </c>
      <c r="G17" s="21">
        <f>F17-Baseline!F17</f>
        <v>111.83204898618374</v>
      </c>
      <c r="I17" s="455"/>
      <c r="J17" s="456"/>
      <c r="K17" s="456"/>
      <c r="L17" s="456"/>
      <c r="M17" s="456"/>
      <c r="N17" s="457"/>
      <c r="P17" s="466"/>
      <c r="Q17" s="467"/>
      <c r="R17" s="467"/>
      <c r="S17" s="467"/>
      <c r="T17" s="467"/>
      <c r="U17" s="468"/>
    </row>
    <row r="18" spans="1:21" outlineLevel="1">
      <c r="A18" s="58">
        <v>2070</v>
      </c>
      <c r="B18" s="21">
        <f t="shared" si="0"/>
        <v>-948.84658399600187</v>
      </c>
      <c r="C18" s="21">
        <f>B18-Baseline!B18</f>
        <v>177.83790750959167</v>
      </c>
      <c r="D18" s="21">
        <f t="shared" si="1"/>
        <v>-752.21662650658686</v>
      </c>
      <c r="E18" s="21">
        <f>D18-Baseline!D18</f>
        <v>119.74620554299963</v>
      </c>
      <c r="F18" s="21">
        <f t="shared" si="2"/>
        <v>-1142.8540359755366</v>
      </c>
      <c r="G18" s="21">
        <f>F18-Baseline!F18</f>
        <v>235.15847290763577</v>
      </c>
      <c r="I18" s="458"/>
      <c r="J18" s="459"/>
      <c r="K18" s="459"/>
      <c r="L18" s="459"/>
      <c r="M18" s="459"/>
      <c r="N18" s="460"/>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52" t="s">
        <v>359</v>
      </c>
      <c r="J21" s="464"/>
      <c r="K21" s="464"/>
      <c r="L21" s="464"/>
      <c r="M21" s="464"/>
      <c r="N21" s="465"/>
      <c r="P21" s="452" t="s">
        <v>171</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360</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361</v>
      </c>
      <c r="I24" s="466"/>
      <c r="J24" s="467"/>
      <c r="K24" s="467"/>
      <c r="L24" s="467"/>
      <c r="M24" s="467"/>
      <c r="N24" s="468"/>
      <c r="P24" s="455"/>
      <c r="Q24" s="456"/>
      <c r="R24" s="456"/>
      <c r="S24" s="456"/>
      <c r="T24" s="456"/>
      <c r="U24" s="457"/>
    </row>
    <row r="25" spans="1:21" ht="13.5" outlineLevel="1" thickBot="1">
      <c r="B25" s="30" t="s">
        <v>362</v>
      </c>
      <c r="C25" s="30" t="s">
        <v>362</v>
      </c>
      <c r="D25" s="30" t="s">
        <v>362</v>
      </c>
      <c r="E25" s="30" t="s">
        <v>362</v>
      </c>
      <c r="F25" s="30" t="s">
        <v>362</v>
      </c>
      <c r="G25" s="30" t="s">
        <v>362</v>
      </c>
      <c r="I25" s="466"/>
      <c r="J25" s="467"/>
      <c r="K25" s="467"/>
      <c r="L25" s="467"/>
      <c r="M25" s="467"/>
      <c r="N25" s="468"/>
      <c r="P25" s="455"/>
      <c r="Q25" s="456"/>
      <c r="R25" s="456"/>
      <c r="S25" s="456"/>
      <c r="T25" s="456"/>
      <c r="U25" s="457"/>
    </row>
    <row r="26" spans="1:21" outlineLevel="1">
      <c r="A26" s="54" t="s">
        <v>363</v>
      </c>
      <c r="B26" s="21">
        <f>E64</f>
        <v>-3.7162991034706696</v>
      </c>
      <c r="C26" s="21">
        <f>F64</f>
        <v>-1.5557703920377519</v>
      </c>
      <c r="D26" s="21">
        <f>G64</f>
        <v>-3.6279456460227371</v>
      </c>
      <c r="E26" s="21">
        <f>H64</f>
        <v>-3.9593464279365316</v>
      </c>
      <c r="F26" s="21">
        <f>I64</f>
        <v>-3.4037990989833204</v>
      </c>
      <c r="G26" s="21">
        <f>SUM(J64:BB64)</f>
        <v>0</v>
      </c>
      <c r="I26" s="466"/>
      <c r="J26" s="467"/>
      <c r="K26" s="467"/>
      <c r="L26" s="467"/>
      <c r="M26" s="467"/>
      <c r="N26" s="468"/>
      <c r="P26" s="455"/>
      <c r="Q26" s="456"/>
      <c r="R26" s="456"/>
      <c r="S26" s="456"/>
      <c r="T26" s="456"/>
      <c r="U26" s="457"/>
    </row>
    <row r="27" spans="1:21" outlineLevel="1">
      <c r="A27" s="54" t="s">
        <v>364</v>
      </c>
      <c r="B27" s="21">
        <f>E71+E77</f>
        <v>-0.13137463378940695</v>
      </c>
      <c r="C27" s="21">
        <f>F71+F77</f>
        <v>-0.13265284079666639</v>
      </c>
      <c r="D27" s="21">
        <f>G71+G77</f>
        <v>-0.13514621323978956</v>
      </c>
      <c r="E27" s="21">
        <f>H71+H77</f>
        <v>-0.1333595509108205</v>
      </c>
      <c r="F27" s="21">
        <f>I71+I77</f>
        <v>-0.13323106162941289</v>
      </c>
      <c r="G27" s="21">
        <f>SUM(J71:BB71)+SUM(J77:BB77)</f>
        <v>-181.00113605181537</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3.5" outlineLevel="1" thickBot="1">
      <c r="A29" s="154"/>
      <c r="B29" s="248"/>
      <c r="C29" s="248"/>
      <c r="D29" s="248"/>
      <c r="E29" s="248"/>
      <c r="F29" s="248"/>
      <c r="G29" s="248"/>
      <c r="I29" s="466"/>
      <c r="J29" s="467"/>
      <c r="K29" s="467"/>
      <c r="L29" s="467"/>
      <c r="M29" s="467"/>
      <c r="N29" s="468"/>
      <c r="P29" s="455"/>
      <c r="Q29" s="456"/>
      <c r="R29" s="456"/>
      <c r="S29" s="456"/>
      <c r="T29" s="456"/>
      <c r="U29" s="457"/>
    </row>
    <row r="30" spans="1:21" ht="13.5" outlineLevel="1" thickBot="1">
      <c r="A30" s="308"/>
      <c r="B30" s="309" t="s">
        <v>365</v>
      </c>
      <c r="C30" s="310" t="s">
        <v>366</v>
      </c>
      <c r="D30" s="413" t="s">
        <v>321</v>
      </c>
      <c r="E30" s="414"/>
      <c r="F30" s="414"/>
      <c r="G30" s="415"/>
      <c r="I30" s="466"/>
      <c r="J30" s="467"/>
      <c r="K30" s="467"/>
      <c r="L30" s="467"/>
      <c r="M30" s="467"/>
      <c r="N30" s="468"/>
      <c r="P30" s="455"/>
      <c r="Q30" s="456"/>
      <c r="R30" s="456"/>
      <c r="S30" s="456"/>
      <c r="T30" s="456"/>
      <c r="U30" s="457"/>
    </row>
    <row r="31" spans="1:21" outlineLevel="1">
      <c r="A31" s="433" t="s">
        <v>367</v>
      </c>
      <c r="B31" s="330" t="s">
        <v>508</v>
      </c>
      <c r="C31" s="307">
        <v>4</v>
      </c>
      <c r="D31" s="477" t="s">
        <v>509</v>
      </c>
      <c r="E31" s="478"/>
      <c r="F31" s="478"/>
      <c r="G31" s="479"/>
      <c r="I31" s="466"/>
      <c r="J31" s="467"/>
      <c r="K31" s="467"/>
      <c r="L31" s="467"/>
      <c r="M31" s="467"/>
      <c r="N31" s="468"/>
      <c r="P31" s="455"/>
      <c r="Q31" s="456"/>
      <c r="R31" s="456"/>
      <c r="S31" s="456"/>
      <c r="T31" s="456"/>
      <c r="U31" s="457"/>
    </row>
    <row r="32" spans="1:21" outlineLevel="1">
      <c r="A32" s="433"/>
      <c r="B32" s="330" t="s">
        <v>510</v>
      </c>
      <c r="C32" s="252">
        <v>3</v>
      </c>
      <c r="D32" s="455"/>
      <c r="E32" s="456"/>
      <c r="F32" s="456"/>
      <c r="G32" s="480"/>
      <c r="I32" s="466"/>
      <c r="J32" s="467"/>
      <c r="K32" s="467"/>
      <c r="L32" s="467"/>
      <c r="M32" s="467"/>
      <c r="N32" s="468"/>
      <c r="P32" s="455"/>
      <c r="Q32" s="456"/>
      <c r="R32" s="456"/>
      <c r="S32" s="456"/>
      <c r="T32" s="456"/>
      <c r="U32" s="457"/>
    </row>
    <row r="33" spans="1:21" outlineLevel="1">
      <c r="A33" s="433"/>
      <c r="B33" s="330" t="s">
        <v>511</v>
      </c>
      <c r="C33" s="252">
        <v>4</v>
      </c>
      <c r="D33" s="455"/>
      <c r="E33" s="456"/>
      <c r="F33" s="456"/>
      <c r="G33" s="480"/>
      <c r="I33" s="466"/>
      <c r="J33" s="467"/>
      <c r="K33" s="467"/>
      <c r="L33" s="467"/>
      <c r="M33" s="467"/>
      <c r="N33" s="468"/>
      <c r="P33" s="455"/>
      <c r="Q33" s="456"/>
      <c r="R33" s="456"/>
      <c r="S33" s="456"/>
      <c r="T33" s="456"/>
      <c r="U33" s="457"/>
    </row>
    <row r="34" spans="1:21" outlineLevel="1">
      <c r="A34" s="433"/>
      <c r="B34" s="330" t="s">
        <v>512</v>
      </c>
      <c r="C34" s="252">
        <v>15</v>
      </c>
      <c r="D34" s="455"/>
      <c r="E34" s="456"/>
      <c r="F34" s="456"/>
      <c r="G34" s="480"/>
      <c r="I34" s="466"/>
      <c r="J34" s="467"/>
      <c r="K34" s="467"/>
      <c r="L34" s="467"/>
      <c r="M34" s="467"/>
      <c r="N34" s="468"/>
      <c r="P34" s="455"/>
      <c r="Q34" s="456"/>
      <c r="R34" s="456"/>
      <c r="S34" s="456"/>
      <c r="T34" s="456"/>
      <c r="U34" s="457"/>
    </row>
    <row r="35" spans="1:21" outlineLevel="1">
      <c r="A35" s="433"/>
      <c r="B35" s="330" t="s">
        <v>513</v>
      </c>
      <c r="C35" s="252">
        <v>1</v>
      </c>
      <c r="D35" s="455"/>
      <c r="E35" s="456"/>
      <c r="F35" s="456"/>
      <c r="G35" s="480"/>
      <c r="I35" s="466"/>
      <c r="J35" s="467"/>
      <c r="K35" s="467"/>
      <c r="L35" s="467"/>
      <c r="M35" s="467"/>
      <c r="N35" s="468"/>
      <c r="P35" s="455"/>
      <c r="Q35" s="456"/>
      <c r="R35" s="456"/>
      <c r="S35" s="456"/>
      <c r="T35" s="456"/>
      <c r="U35" s="457"/>
    </row>
    <row r="36" spans="1:21" outlineLevel="1">
      <c r="A36" s="433"/>
      <c r="B36" s="330" t="s">
        <v>514</v>
      </c>
      <c r="C36" s="252">
        <v>12</v>
      </c>
      <c r="D36" s="458"/>
      <c r="E36" s="459"/>
      <c r="F36" s="459"/>
      <c r="G36" s="481"/>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3.5"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316" t="s">
        <v>310</v>
      </c>
      <c r="C54" s="318" t="s">
        <v>279</v>
      </c>
      <c r="D54" s="321"/>
      <c r="E54" s="242">
        <v>-1.2017880179493914</v>
      </c>
      <c r="F54" s="242">
        <v>0</v>
      </c>
      <c r="G54" s="242">
        <v>0</v>
      </c>
      <c r="H54" s="242">
        <v>0</v>
      </c>
      <c r="I54" s="242">
        <v>0</v>
      </c>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17" t="s">
        <v>311</v>
      </c>
      <c r="C55" s="318" t="s">
        <v>279</v>
      </c>
      <c r="D55" s="148"/>
      <c r="E55" s="241">
        <v>-1.5142880224367377</v>
      </c>
      <c r="F55" s="241">
        <v>-0.31250000448734749</v>
      </c>
      <c r="G55" s="241">
        <v>-2.6277225829381972</v>
      </c>
      <c r="H55" s="241">
        <v>-2.7160760403861275</v>
      </c>
      <c r="I55" s="241">
        <v>-2.4035760358987801</v>
      </c>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17" t="s">
        <v>310</v>
      </c>
      <c r="C56" s="318" t="s">
        <v>285</v>
      </c>
      <c r="D56" s="148"/>
      <c r="E56" s="241">
        <v>0</v>
      </c>
      <c r="F56" s="241">
        <v>-0.24304732446586422</v>
      </c>
      <c r="G56" s="241">
        <v>0</v>
      </c>
      <c r="H56" s="241">
        <v>-0.24304732446586422</v>
      </c>
      <c r="I56" s="241">
        <v>0</v>
      </c>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17" t="s">
        <v>311</v>
      </c>
      <c r="C57" s="318" t="s">
        <v>285</v>
      </c>
      <c r="D57" s="148"/>
      <c r="E57" s="241">
        <v>-1.0002230630845401</v>
      </c>
      <c r="F57" s="241">
        <v>-1.0002230630845401</v>
      </c>
      <c r="G57" s="241">
        <v>-1.0002230630845401</v>
      </c>
      <c r="H57" s="241">
        <v>-1.0002230630845401</v>
      </c>
      <c r="I57" s="241">
        <v>-1.0002230630845401</v>
      </c>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17"/>
      <c r="C58" s="318"/>
      <c r="D58" s="148"/>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17"/>
      <c r="C59" s="318"/>
      <c r="D59" s="148"/>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17"/>
      <c r="C60" s="318"/>
      <c r="D60" s="148"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17"/>
      <c r="C61" s="318"/>
      <c r="D61" s="148"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17"/>
      <c r="C62" s="318"/>
      <c r="D62" s="148"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17"/>
      <c r="C63" s="318"/>
      <c r="D63" s="148"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-3.7162991034706696</v>
      </c>
      <c r="F64" s="23">
        <f t="shared" ref="F64:BB64" si="3">SUM(F54:F63)</f>
        <v>-1.5557703920377519</v>
      </c>
      <c r="G64" s="23">
        <f t="shared" si="3"/>
        <v>-3.6279456460227371</v>
      </c>
      <c r="H64" s="23">
        <f t="shared" si="3"/>
        <v>-3.9593464279365316</v>
      </c>
      <c r="I64" s="23">
        <f t="shared" si="3"/>
        <v>-3.4037990989833204</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-0.13137463378940695</v>
      </c>
      <c r="F75" s="275">
        <f>-F158*'Fixed Data'!$B$27/10^2</f>
        <v>-0.13265284079666639</v>
      </c>
      <c r="G75" s="275">
        <f>-G158*'Fixed Data'!$B$27/10^2</f>
        <v>-0.13514621323978956</v>
      </c>
      <c r="H75" s="275">
        <f>-H158*'Fixed Data'!$B$27/10^2</f>
        <v>-0.1333595509108205</v>
      </c>
      <c r="I75" s="275">
        <f>-I158*'Fixed Data'!$B$27/10^2</f>
        <v>-0.13323106162941289</v>
      </c>
      <c r="J75" s="275">
        <f>-J158*'Fixed Data'!$B$27/10^2</f>
        <v>-0.13533380376210183</v>
      </c>
      <c r="K75" s="275">
        <f>-K158*'Fixed Data'!$B$27/10^2</f>
        <v>-0.14309422858609283</v>
      </c>
      <c r="L75" s="275">
        <f>-L158*'Fixed Data'!$B$27/10^2</f>
        <v>-0.15132554033789974</v>
      </c>
      <c r="M75" s="275">
        <f>-M158*'Fixed Data'!$B$27/10^2</f>
        <v>-0.16006177379469905</v>
      </c>
      <c r="N75" s="275">
        <f>-N158*'Fixed Data'!$B$27/10^2</f>
        <v>-0.16932427381632781</v>
      </c>
      <c r="O75" s="275">
        <f>-O158*'Fixed Data'!$B$27/10^2</f>
        <v>-0.17914809183675115</v>
      </c>
      <c r="P75" s="275">
        <f>-P158*'Fixed Data'!$B$27/10^2</f>
        <v>-0.18956146535635554</v>
      </c>
      <c r="Q75" s="275">
        <f>-Q158*'Fixed Data'!$B$27/10^2</f>
        <v>-0.20059782785781544</v>
      </c>
      <c r="R75" s="275">
        <f>-R158*'Fixed Data'!$B$27/10^2</f>
        <v>-0.21229592285727442</v>
      </c>
      <c r="S75" s="275">
        <f>-S158*'Fixed Data'!$B$27/10^2</f>
        <v>-0.22469636162237042</v>
      </c>
      <c r="T75" s="275">
        <f>-T158*'Fixed Data'!$B$27/10^2</f>
        <v>-0.2378420032277761</v>
      </c>
      <c r="U75" s="275">
        <f>-U158*'Fixed Data'!$B$27/10^2</f>
        <v>-0.2517784461682448</v>
      </c>
      <c r="V75" s="275">
        <f>-V158*'Fixed Data'!$B$27/10^2</f>
        <v>-0.26655388779142225</v>
      </c>
      <c r="W75" s="275">
        <f>-W158*'Fixed Data'!$B$27/10^2</f>
        <v>-0.28221979501060696</v>
      </c>
      <c r="X75" s="275">
        <f>-X158*'Fixed Data'!$B$27/10^2</f>
        <v>-0.29883062499834689</v>
      </c>
      <c r="Y75" s="275">
        <f>-Y158*'Fixed Data'!$B$27/10^2</f>
        <v>-0.31644419322298256</v>
      </c>
      <c r="Z75" s="275">
        <f>-Z158*'Fixed Data'!$B$27/10^2</f>
        <v>-0.33511951022370856</v>
      </c>
      <c r="AA75" s="275">
        <f>-AA158*'Fixed Data'!$B$27/10^2</f>
        <v>-0.35492364433601409</v>
      </c>
      <c r="AB75" s="275">
        <f>-AB158*'Fixed Data'!$B$27/10^2</f>
        <v>-0.37592600166185947</v>
      </c>
      <c r="AC75" s="275">
        <f>-AC158*'Fixed Data'!$B$27/10^2</f>
        <v>-3.3847028078465979</v>
      </c>
      <c r="AD75" s="275">
        <f>-AD158*'Fixed Data'!$B$27/10^2</f>
        <v>-3.583742188865898</v>
      </c>
      <c r="AE75" s="275">
        <f>-AE158*'Fixed Data'!$B$27/10^2</f>
        <v>-3.7947878990674724</v>
      </c>
      <c r="AF75" s="275">
        <f>-AF158*'Fixed Data'!$B$27/10^2</f>
        <v>-4.0185719027704394</v>
      </c>
      <c r="AG75" s="275">
        <f>-AG158*'Fixed Data'!$B$27/10^2</f>
        <v>-4.2558782824205794</v>
      </c>
      <c r="AH75" s="275">
        <f>-AH158*'Fixed Data'!$B$27/10^2</f>
        <v>-4.5075360655844019</v>
      </c>
      <c r="AI75" s="275">
        <f>-AI158*'Fixed Data'!$B$27/10^2</f>
        <v>-4.774424678872454</v>
      </c>
      <c r="AJ75" s="275">
        <f>-AJ158*'Fixed Data'!$B$27/10^2</f>
        <v>-5.0574778428395923</v>
      </c>
      <c r="AK75" s="275">
        <f>-AK158*'Fixed Data'!$B$27/10^2</f>
        <v>-5.3576869380016481</v>
      </c>
      <c r="AL75" s="275">
        <f>-AL158*'Fixed Data'!$B$27/10^2</f>
        <v>-5.6761045800149388</v>
      </c>
      <c r="AM75" s="275">
        <f>-AM158*'Fixed Data'!$B$27/10^2</f>
        <v>-6.0138484170324569</v>
      </c>
      <c r="AN75" s="275">
        <f>-AN158*'Fixed Data'!$B$27/10^2</f>
        <v>-6.3721051630608212</v>
      </c>
      <c r="AO75" s="275">
        <f>-AO158*'Fixed Data'!$B$27/10^2</f>
        <v>-6.7521348820028688</v>
      </c>
      <c r="AP75" s="275">
        <f>-AP158*'Fixed Data'!$B$27/10^2</f>
        <v>-7.1552755379850463</v>
      </c>
      <c r="AQ75" s="275">
        <f>-AQ158*'Fixed Data'!$B$27/10^2</f>
        <v>-7.5829478285401057</v>
      </c>
      <c r="AR75" s="275">
        <f>-AR158*'Fixed Data'!$B$27/10^2</f>
        <v>-7.9541488281237624</v>
      </c>
      <c r="AS75" s="275">
        <f>-AS158*'Fixed Data'!$B$27/10^2</f>
        <v>-8.1678378721702423</v>
      </c>
      <c r="AT75" s="275">
        <f>-AT158*'Fixed Data'!$B$27/10^2</f>
        <v>-8.3941904465699455</v>
      </c>
      <c r="AU75" s="275">
        <f>-AU158*'Fixed Data'!$B$27/10^2</f>
        <v>-8.6339734266339185</v>
      </c>
      <c r="AV75" s="275">
        <f>-AV158*'Fixed Data'!$B$27/10^2</f>
        <v>-8.8471249248080888</v>
      </c>
      <c r="AW75" s="275">
        <f>-AW158*'Fixed Data'!$B$27/10^2</f>
        <v>-8.9836599416587894</v>
      </c>
      <c r="AX75" s="275">
        <f>-AX158*'Fixed Data'!$B$27/10^2</f>
        <v>-9.1279569512753582</v>
      </c>
      <c r="AY75" s="275">
        <f>-AY158*'Fixed Data'!$B$27/10^2</f>
        <v>-9.2804717418232698</v>
      </c>
      <c r="AZ75" s="275">
        <f>-AZ158*'Fixed Data'!$B$27/10^2</f>
        <v>-9.4416911148362885</v>
      </c>
      <c r="BA75" s="275">
        <f>-BA158*'Fixed Data'!$B$27/10^2</f>
        <v>-9.61213091899522</v>
      </c>
      <c r="BB75" s="275">
        <f>-BB158*'Fixed Data'!$B$27/10^2</f>
        <v>-9.7856474735464705</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-0.13137463378940695</v>
      </c>
      <c r="F77" s="23">
        <f t="shared" si="5"/>
        <v>-0.13265284079666639</v>
      </c>
      <c r="G77" s="23">
        <f t="shared" si="5"/>
        <v>-0.13514621323978956</v>
      </c>
      <c r="H77" s="23">
        <f t="shared" si="5"/>
        <v>-0.1333595509108205</v>
      </c>
      <c r="I77" s="23">
        <f t="shared" si="5"/>
        <v>-0.13323106162941289</v>
      </c>
      <c r="J77" s="23">
        <f t="shared" si="5"/>
        <v>-0.13533380376210183</v>
      </c>
      <c r="K77" s="23">
        <f t="shared" si="5"/>
        <v>-0.14309422858609283</v>
      </c>
      <c r="L77" s="23">
        <f t="shared" si="5"/>
        <v>-0.15132554033789974</v>
      </c>
      <c r="M77" s="23">
        <f t="shared" si="5"/>
        <v>-0.16006177379469905</v>
      </c>
      <c r="N77" s="23">
        <f t="shared" si="5"/>
        <v>-0.16932427381632781</v>
      </c>
      <c r="O77" s="23">
        <f t="shared" si="5"/>
        <v>-0.17914809183675115</v>
      </c>
      <c r="P77" s="23">
        <f t="shared" si="5"/>
        <v>-0.18956146535635554</v>
      </c>
      <c r="Q77" s="23">
        <f t="shared" si="5"/>
        <v>-0.20059782785781544</v>
      </c>
      <c r="R77" s="23">
        <f t="shared" si="5"/>
        <v>-0.21229592285727442</v>
      </c>
      <c r="S77" s="23">
        <f t="shared" si="5"/>
        <v>-0.22469636162237042</v>
      </c>
      <c r="T77" s="23">
        <f t="shared" si="5"/>
        <v>-0.2378420032277761</v>
      </c>
      <c r="U77" s="23">
        <f t="shared" si="5"/>
        <v>-0.2517784461682448</v>
      </c>
      <c r="V77" s="23">
        <f t="shared" si="5"/>
        <v>-0.26655388779142225</v>
      </c>
      <c r="W77" s="23">
        <f t="shared" si="5"/>
        <v>-0.28221979501060696</v>
      </c>
      <c r="X77" s="23">
        <f t="shared" si="5"/>
        <v>-0.29883062499834689</v>
      </c>
      <c r="Y77" s="23">
        <f t="shared" si="5"/>
        <v>-0.31644419322298256</v>
      </c>
      <c r="Z77" s="23">
        <f t="shared" si="5"/>
        <v>-0.33511951022370856</v>
      </c>
      <c r="AA77" s="23">
        <f t="shared" si="5"/>
        <v>-0.35492364433601409</v>
      </c>
      <c r="AB77" s="23">
        <f t="shared" si="5"/>
        <v>-0.37592600166185947</v>
      </c>
      <c r="AC77" s="23">
        <f t="shared" si="5"/>
        <v>-3.3847028078465979</v>
      </c>
      <c r="AD77" s="23">
        <f t="shared" si="5"/>
        <v>-3.583742188865898</v>
      </c>
      <c r="AE77" s="23">
        <f t="shared" si="5"/>
        <v>-3.7947878990674724</v>
      </c>
      <c r="AF77" s="23">
        <f t="shared" si="5"/>
        <v>-4.0185719027704394</v>
      </c>
      <c r="AG77" s="23">
        <f t="shared" si="5"/>
        <v>-4.2558782824205794</v>
      </c>
      <c r="AH77" s="23">
        <f t="shared" si="5"/>
        <v>-4.5075360655844019</v>
      </c>
      <c r="AI77" s="23">
        <f t="shared" si="5"/>
        <v>-4.774424678872454</v>
      </c>
      <c r="AJ77" s="23">
        <f t="shared" si="5"/>
        <v>-5.0574778428395923</v>
      </c>
      <c r="AK77" s="23">
        <f t="shared" ref="AK77:BB77" si="6">SUM(AK75:AK76)</f>
        <v>-5.3576869380016481</v>
      </c>
      <c r="AL77" s="23">
        <f t="shared" si="6"/>
        <v>-5.6761045800149388</v>
      </c>
      <c r="AM77" s="23">
        <f t="shared" si="6"/>
        <v>-6.0138484170324569</v>
      </c>
      <c r="AN77" s="23">
        <f t="shared" si="6"/>
        <v>-6.3721051630608212</v>
      </c>
      <c r="AO77" s="23">
        <f t="shared" si="6"/>
        <v>-6.7521348820028688</v>
      </c>
      <c r="AP77" s="23">
        <f t="shared" si="6"/>
        <v>-7.1552755379850463</v>
      </c>
      <c r="AQ77" s="23">
        <f t="shared" si="6"/>
        <v>-7.5829478285401057</v>
      </c>
      <c r="AR77" s="23">
        <f t="shared" si="6"/>
        <v>-7.9541488281237624</v>
      </c>
      <c r="AS77" s="23">
        <f t="shared" si="6"/>
        <v>-8.1678378721702423</v>
      </c>
      <c r="AT77" s="23">
        <f t="shared" si="6"/>
        <v>-8.3941904465699455</v>
      </c>
      <c r="AU77" s="23">
        <f t="shared" si="6"/>
        <v>-8.6339734266339185</v>
      </c>
      <c r="AV77" s="23">
        <f t="shared" si="6"/>
        <v>-8.8471249248080888</v>
      </c>
      <c r="AW77" s="23">
        <f t="shared" si="6"/>
        <v>-8.9836599416587894</v>
      </c>
      <c r="AX77" s="23">
        <f t="shared" si="6"/>
        <v>-9.1279569512753582</v>
      </c>
      <c r="AY77" s="23">
        <f t="shared" si="6"/>
        <v>-9.2804717418232698</v>
      </c>
      <c r="AZ77" s="23">
        <f t="shared" si="6"/>
        <v>-9.4416911148362885</v>
      </c>
      <c r="BA77" s="23">
        <f t="shared" si="6"/>
        <v>-9.61213091899522</v>
      </c>
      <c r="BB77" s="255">
        <f t="shared" si="6"/>
        <v>-9.7856474735464705</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-1.2523927978696157</v>
      </c>
      <c r="F82" s="21">
        <f t="shared" si="8"/>
        <v>-0.5242946221167224</v>
      </c>
      <c r="G82" s="21">
        <f t="shared" si="8"/>
        <v>-1.2226176827096624</v>
      </c>
      <c r="H82" s="21">
        <f t="shared" si="8"/>
        <v>-1.3342997462146113</v>
      </c>
      <c r="I82" s="21">
        <f t="shared" si="8"/>
        <v>-1.147080296357379</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-2.4639063056010539</v>
      </c>
      <c r="F83" s="21">
        <f t="shared" si="9"/>
        <v>-1.0314757699210295</v>
      </c>
      <c r="G83" s="21">
        <f t="shared" si="9"/>
        <v>-2.4053279633130744</v>
      </c>
      <c r="H83" s="21">
        <f t="shared" si="9"/>
        <v>-2.62504668172192</v>
      </c>
      <c r="I83" s="21">
        <f t="shared" si="9"/>
        <v>-2.2567188026259415</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-0.10436606648913463</v>
      </c>
      <c r="G84" s="21">
        <f>IF($E$82&lt;0,(IF(2050-F$80&lt;=0,0,(2/(2050-F$80+1))*(1-(SUM($E84:F84)/$E$82))*$E$82*'Fixed Data'!D$52)),0)</f>
        <v>-9.982841142438964E-2</v>
      </c>
      <c r="H84" s="21">
        <f>IF($E$82&lt;0,(IF(2050-G$80&lt;=0,0,(2/(2050-G$80+1))*(1-(SUM($E84:G84)/$E$82))*$E$82*'Fixed Data'!E$52)),0)</f>
        <v>-9.5290756359644679E-2</v>
      </c>
      <c r="I84" s="21">
        <f>IF($E$82&lt;0,(IF(2050-H$80&lt;=0,0,(2/(2050-H$80+1))*(1-(SUM($E84:H84)/$E$82))*$E$82*'Fixed Data'!F$52)),0)</f>
        <v>-9.0753101294899691E-2</v>
      </c>
      <c r="J84" s="21">
        <f>IF($E$82&lt;0,(IF(2050-I$80&lt;=0,0,(2/(2050-I$80+1))*(1-(SUM($E84:I84)/$E$82))*$E$82*'Fixed Data'!G$52)),0)</f>
        <v>-8.6215446230154702E-2</v>
      </c>
      <c r="K84" s="21">
        <f>IF($E$82&lt;0,(IF(2050-J$80&lt;=0,0,(2/(2050-J$80+1))*(1-(SUM($E84:J84)/$E$82))*$E$82*'Fixed Data'!H$52)),0)</f>
        <v>-8.1677791165409727E-2</v>
      </c>
      <c r="L84" s="21">
        <f>IF($E$82&lt;0,(IF(2050-K$80&lt;=0,0,(2/(2050-K$80+1))*(1-(SUM($E84:K84)/$E$82))*$E$82*'Fixed Data'!I$52)),0)</f>
        <v>-7.7140136100664725E-2</v>
      </c>
      <c r="M84" s="21">
        <f>IF($E$82&lt;0,(IF(2050-L$80&lt;=0,0,(2/(2050-L$80+1))*(1-(SUM($E84:L84)/$E$82))*$E$82*'Fixed Data'!J$52)),0)</f>
        <v>-7.2602481035919764E-2</v>
      </c>
      <c r="N84" s="21">
        <f>IF($E$82&lt;0,(IF(2050-M$80&lt;=0,0,(2/(2050-M$80+1))*(1-(SUM($E84:M84)/$E$82))*$E$82*'Fixed Data'!K$52)),0)</f>
        <v>-6.8064825971174775E-2</v>
      </c>
      <c r="O84" s="21">
        <f>IF($E$82&lt;0,(IF(2050-N$80&lt;=0,0,(2/(2050-N$80+1))*(1-(SUM($E84:N84)/$E$82))*$E$82*'Fixed Data'!L$52)),0)</f>
        <v>-6.3527170906429786E-2</v>
      </c>
      <c r="P84" s="21">
        <f>IF($E$82&lt;0,(IF(2050-O$80&lt;=0,0,(2/(2050-O$80+1))*(1-(SUM($E84:O84)/$E$82))*$E$82*'Fixed Data'!M$52)),0)</f>
        <v>-5.8989515841684798E-2</v>
      </c>
      <c r="Q84" s="21">
        <f>IF($E$82&lt;0,(IF(2050-P$80&lt;=0,0,(2/(2050-P$80+1))*(1-(SUM($E84:P84)/$E$82))*$E$82*'Fixed Data'!N$52)),0)</f>
        <v>-5.4451860776939816E-2</v>
      </c>
      <c r="R84" s="21">
        <f>IF($E$82&lt;0,(IF(2050-Q$80&lt;=0,0,(2/(2050-Q$80+1))*(1-(SUM($E84:Q84)/$E$82))*$E$82*'Fixed Data'!O$52)),0)</f>
        <v>-4.9914205712194841E-2</v>
      </c>
      <c r="S84" s="21">
        <f>IF($E$82&lt;0,(IF(2050-R$80&lt;=0,0,(2/(2050-R$80+1))*(1-(SUM($E84:R84)/$E$82))*$E$82*'Fixed Data'!P$52)),0)</f>
        <v>-4.5376550647449873E-2</v>
      </c>
      <c r="T84" s="21">
        <f>IF($E$82&lt;0,(IF(2050-S$80&lt;=0,0,(2/(2050-S$80+1))*(1-(SUM($E84:S84)/$E$82))*$E$82*'Fixed Data'!Q$52)),0)</f>
        <v>-4.0838895582704877E-2</v>
      </c>
      <c r="U84" s="21">
        <f>IF($E$82&lt;0,(IF(2050-T$80&lt;=0,0,(2/(2050-T$80+1))*(1-(SUM($E84:T84)/$E$82))*$E$82*'Fixed Data'!R$52)),0)</f>
        <v>-3.6301240517959882E-2</v>
      </c>
      <c r="V84" s="21">
        <f>IF($E$82&lt;0,(IF(2050-U$80&lt;=0,0,(2/(2050-U$80+1))*(1-(SUM($E84:U84)/$E$82))*$E$82*'Fixed Data'!S$52)),0)</f>
        <v>-3.1763585453214893E-2</v>
      </c>
      <c r="W84" s="21">
        <f>IF($E$82&lt;0,(IF(2050-V$80&lt;=0,0,(2/(2050-V$80+1))*(1-(SUM($E84:V84)/$E$82))*$E$82*'Fixed Data'!T$52)),0)</f>
        <v>-2.7225930388469866E-2</v>
      </c>
      <c r="X84" s="21">
        <f>IF($E$82&lt;0,(IF(2050-W$80&lt;=0,0,(2/(2050-W$80+1))*(1-(SUM($E84:W84)/$E$82))*$E$82*'Fixed Data'!U$52)),0)</f>
        <v>-2.2688275323724885E-2</v>
      </c>
      <c r="Y84" s="21">
        <f>IF($E$82&lt;0,(IF(2050-X$80&lt;=0,0,(2/(2050-X$80+1))*(1-(SUM($E84:X84)/$E$82))*$E$82*'Fixed Data'!V$52)),0)</f>
        <v>-1.8150620258979906E-2</v>
      </c>
      <c r="Z84" s="21">
        <f>IF($E$82&lt;0,(IF(2050-Y$80&lt;=0,0,(2/(2050-Y$80+1))*(1-(SUM($E84:Y84)/$E$82))*$E$82*'Fixed Data'!W$52)),0)</f>
        <v>-1.3612965194234944E-2</v>
      </c>
      <c r="AA84" s="21">
        <f>IF($E$82&lt;0,(IF(2050-Z$80&lt;=0,0,(2/(2050-Z$80+1))*(1-(SUM($E84:Z84)/$E$82))*$E$82*'Fixed Data'!X$52)),0)</f>
        <v>-9.0753101294899149E-3</v>
      </c>
      <c r="AB84" s="21">
        <f>IF($E$82&lt;0,(IF(2050-AA$80&lt;=0,0,(2/(2050-AA$80+1))*(1-(SUM($E84:AA84)/$E$82))*$E$82*'Fixed Data'!Y$52)),0)</f>
        <v>-4.5376550647451431E-3</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-4.5590836705801947E-2</v>
      </c>
      <c r="H85" s="21">
        <f>IF($F$82&lt;0,(IF(2050-G$80&lt;=0,0,(2/(2050-G$80+1))*(1-(SUM($E85:G85)/$F$82))*$F$82*'Fixed Data'!E$52)),0)</f>
        <v>-4.3518525946447319E-2</v>
      </c>
      <c r="I85" s="21">
        <f>IF($F$82&lt;0,(IF(2050-H$80&lt;=0,0,(2/(2050-H$80+1))*(1-(SUM($E85:H85)/$F$82))*$F$82*'Fixed Data'!F$52)),0)</f>
        <v>-4.1446215187092676E-2</v>
      </c>
      <c r="J85" s="21">
        <f>IF($F$82&lt;0,(IF(2050-I$80&lt;=0,0,(2/(2050-I$80+1))*(1-(SUM($E85:I85)/$F$82))*$F$82*'Fixed Data'!G$52)),0)</f>
        <v>-3.9373904427738055E-2</v>
      </c>
      <c r="K85" s="21">
        <f>IF($F$82&lt;0,(IF(2050-J$80&lt;=0,0,(2/(2050-J$80+1))*(1-(SUM($E85:J85)/$F$82))*$F$82*'Fixed Data'!H$52)),0)</f>
        <v>-3.7301593668383405E-2</v>
      </c>
      <c r="L85" s="21">
        <f>IF($F$82&lt;0,(IF(2050-K$80&lt;=0,0,(2/(2050-K$80+1))*(1-(SUM($E85:K85)/$F$82))*$F$82*'Fixed Data'!I$52)),0)</f>
        <v>-3.5229282909028777E-2</v>
      </c>
      <c r="M85" s="21">
        <f>IF($F$82&lt;0,(IF(2050-L$80&lt;=0,0,(2/(2050-L$80+1))*(1-(SUM($E85:L85)/$F$82))*$F$82*'Fixed Data'!J$52)),0)</f>
        <v>-3.3156972149674141E-2</v>
      </c>
      <c r="N85" s="21">
        <f>IF($F$82&lt;0,(IF(2050-M$80&lt;=0,0,(2/(2050-M$80+1))*(1-(SUM($E85:M85)/$F$82))*$F$82*'Fixed Data'!K$52)),0)</f>
        <v>-3.1084661390319512E-2</v>
      </c>
      <c r="O85" s="21">
        <f>IF($F$82&lt;0,(IF(2050-N$80&lt;=0,0,(2/(2050-N$80+1))*(1-(SUM($E85:N85)/$F$82))*$F$82*'Fixed Data'!L$52)),0)</f>
        <v>-2.901235063096488E-2</v>
      </c>
      <c r="P85" s="21">
        <f>IF($F$82&lt;0,(IF(2050-O$80&lt;=0,0,(2/(2050-O$80+1))*(1-(SUM($E85:O85)/$F$82))*$F$82*'Fixed Data'!M$52)),0)</f>
        <v>-2.6940039871610241E-2</v>
      </c>
      <c r="Q85" s="21">
        <f>IF($F$82&lt;0,(IF(2050-P$80&lt;=0,0,(2/(2050-P$80+1))*(1-(SUM($E85:P85)/$F$82))*$F$82*'Fixed Data'!N$52)),0)</f>
        <v>-2.4867729112255609E-2</v>
      </c>
      <c r="R85" s="21">
        <f>IF($F$82&lt;0,(IF(2050-Q$80&lt;=0,0,(2/(2050-Q$80+1))*(1-(SUM($E85:Q85)/$F$82))*$F$82*'Fixed Data'!O$52)),0)</f>
        <v>-2.2795418352900977E-2</v>
      </c>
      <c r="S85" s="21">
        <f>IF($F$82&lt;0,(IF(2050-R$80&lt;=0,0,(2/(2050-R$80+1))*(1-(SUM($E85:R85)/$F$82))*$F$82*'Fixed Data'!P$52)),0)</f>
        <v>-2.0723107593546338E-2</v>
      </c>
      <c r="T85" s="21">
        <f>IF($F$82&lt;0,(IF(2050-S$80&lt;=0,0,(2/(2050-S$80+1))*(1-(SUM($E85:S85)/$F$82))*$F$82*'Fixed Data'!Q$52)),0)</f>
        <v>-1.8650796834191703E-2</v>
      </c>
      <c r="U85" s="21">
        <f>IF($F$82&lt;0,(IF(2050-T$80&lt;=0,0,(2/(2050-T$80+1))*(1-(SUM($E85:T85)/$F$82))*$F$82*'Fixed Data'!R$52)),0)</f>
        <v>-1.6578486074837077E-2</v>
      </c>
      <c r="V85" s="21">
        <f>IF($F$82&lt;0,(IF(2050-U$80&lt;=0,0,(2/(2050-U$80+1))*(1-(SUM($E85:U85)/$F$82))*$F$82*'Fixed Data'!S$52)),0)</f>
        <v>-1.4506175315482442E-2</v>
      </c>
      <c r="W85" s="21">
        <f>IF($F$82&lt;0,(IF(2050-V$80&lt;=0,0,(2/(2050-V$80+1))*(1-(SUM($E85:V85)/$F$82))*$F$82*'Fixed Data'!T$52)),0)</f>
        <v>-1.2433864556127813E-2</v>
      </c>
      <c r="X85" s="21">
        <f>IF($F$82&lt;0,(IF(2050-W$80&lt;=0,0,(2/(2050-W$80+1))*(1-(SUM($E85:W85)/$F$82))*$F$82*'Fixed Data'!U$52)),0)</f>
        <v>-1.0361553796773169E-2</v>
      </c>
      <c r="Y85" s="21">
        <f>IF($F$82&lt;0,(IF(2050-X$80&lt;=0,0,(2/(2050-X$80+1))*(1-(SUM($E85:X85)/$F$82))*$F$82*'Fixed Data'!V$52)),0)</f>
        <v>-8.2892430374185352E-3</v>
      </c>
      <c r="Z85" s="21">
        <f>IF($F$82&lt;0,(IF(2050-Y$80&lt;=0,0,(2/(2050-Y$80+1))*(1-(SUM($E85:Y85)/$F$82))*$F$82*'Fixed Data'!W$52)),0)</f>
        <v>-6.216932278063924E-3</v>
      </c>
      <c r="AA85" s="21">
        <f>IF($F$82&lt;0,(IF(2050-Z$80&lt;=0,0,(2/(2050-Z$80+1))*(1-(SUM($E85:Z85)/$F$82))*$F$82*'Fixed Data'!X$52)),0)</f>
        <v>-4.1446215187092442E-3</v>
      </c>
      <c r="AB85" s="21">
        <f>IF($F$82&lt;0,(IF(2050-AA$80&lt;=0,0,(2/(2050-AA$80+1))*(1-(SUM($E85:AA85)/$F$82))*$F$82*'Fixed Data'!Y$52)),0)</f>
        <v>-2.0723107593546802E-3</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-0.11114706206451477</v>
      </c>
      <c r="I86" s="21">
        <f>IF($G$82&lt;0,(IF(2050-H$80&lt;=0,0,(2/(2050-H$80+1))*(1-(SUM($E86:H86)/$G$82))*$G$82*'Fixed Data'!F$52)),0)</f>
        <v>-0.10585434482334739</v>
      </c>
      <c r="J86" s="21">
        <f>IF($G$82&lt;0,(IF(2050-I$80&lt;=0,0,(2/(2050-I$80+1))*(1-(SUM($E86:I86)/$G$82))*$G$82*'Fixed Data'!G$52)),0)</f>
        <v>-0.10056162758218003</v>
      </c>
      <c r="K86" s="21">
        <f>IF($G$82&lt;0,(IF(2050-J$80&lt;=0,0,(2/(2050-J$80+1))*(1-(SUM($E86:J86)/$G$82))*$G$82*'Fixed Data'!H$52)),0)</f>
        <v>-9.5268910341012633E-2</v>
      </c>
      <c r="L86" s="21">
        <f>IF($G$82&lt;0,(IF(2050-K$80&lt;=0,0,(2/(2050-K$80+1))*(1-(SUM($E86:K86)/$G$82))*$G$82*'Fixed Data'!I$52)),0)</f>
        <v>-8.9976193099845281E-2</v>
      </c>
      <c r="M86" s="21">
        <f>IF($G$82&lt;0,(IF(2050-L$80&lt;=0,0,(2/(2050-L$80+1))*(1-(SUM($E86:L86)/$G$82))*$G$82*'Fixed Data'!J$52)),0)</f>
        <v>-8.4683475858677901E-2</v>
      </c>
      <c r="N86" s="21">
        <f>IF($G$82&lt;0,(IF(2050-M$80&lt;=0,0,(2/(2050-M$80+1))*(1-(SUM($E86:M86)/$G$82))*$G$82*'Fixed Data'!K$52)),0)</f>
        <v>-7.9390758617510535E-2</v>
      </c>
      <c r="O86" s="21">
        <f>IF($G$82&lt;0,(IF(2050-N$80&lt;=0,0,(2/(2050-N$80+1))*(1-(SUM($E86:N86)/$G$82))*$G$82*'Fixed Data'!L$52)),0)</f>
        <v>-7.4098041376343182E-2</v>
      </c>
      <c r="P86" s="21">
        <f>IF($G$82&lt;0,(IF(2050-O$80&lt;=0,0,(2/(2050-O$80+1))*(1-(SUM($E86:O86)/$G$82))*$G$82*'Fixed Data'!M$52)),0)</f>
        <v>-6.8805324135175816E-2</v>
      </c>
      <c r="Q86" s="21">
        <f>IF($G$82&lt;0,(IF(2050-P$80&lt;=0,0,(2/(2050-P$80+1))*(1-(SUM($E86:P86)/$G$82))*$G$82*'Fixed Data'!N$52)),0)</f>
        <v>-6.3512606894008436E-2</v>
      </c>
      <c r="R86" s="21">
        <f>IF($G$82&lt;0,(IF(2050-Q$80&lt;=0,0,(2/(2050-Q$80+1))*(1-(SUM($E86:Q86)/$G$82))*$G$82*'Fixed Data'!O$52)),0)</f>
        <v>-5.8219889652841084E-2</v>
      </c>
      <c r="S86" s="21">
        <f>IF($G$82&lt;0,(IF(2050-R$80&lt;=0,0,(2/(2050-R$80+1))*(1-(SUM($E86:R86)/$G$82))*$G$82*'Fixed Data'!P$52)),0)</f>
        <v>-5.2927172411673711E-2</v>
      </c>
      <c r="T86" s="21">
        <f>IF($G$82&lt;0,(IF(2050-S$80&lt;=0,0,(2/(2050-S$80+1))*(1-(SUM($E86:S86)/$G$82))*$G$82*'Fixed Data'!Q$52)),0)</f>
        <v>-4.7634455170506344E-2</v>
      </c>
      <c r="U86" s="21">
        <f>IF($G$82&lt;0,(IF(2050-T$80&lt;=0,0,(2/(2050-T$80+1))*(1-(SUM($E86:T86)/$G$82))*$G$82*'Fixed Data'!R$52)),0)</f>
        <v>-4.2341737929338964E-2</v>
      </c>
      <c r="V86" s="21">
        <f>IF($G$82&lt;0,(IF(2050-U$80&lt;=0,0,(2/(2050-U$80+1))*(1-(SUM($E86:U86)/$G$82))*$G$82*'Fixed Data'!S$52)),0)</f>
        <v>-3.7049020688171626E-2</v>
      </c>
      <c r="W86" s="21">
        <f>IF($G$82&lt;0,(IF(2050-V$80&lt;=0,0,(2/(2050-V$80+1))*(1-(SUM($E86:V86)/$G$82))*$G$82*'Fixed Data'!T$52)),0)</f>
        <v>-3.1756303447004232E-2</v>
      </c>
      <c r="X86" s="21">
        <f>IF($G$82&lt;0,(IF(2050-W$80&lt;=0,0,(2/(2050-W$80+1))*(1-(SUM($E86:W86)/$G$82))*$G$82*'Fixed Data'!U$52)),0)</f>
        <v>-2.646358620583681E-2</v>
      </c>
      <c r="Y86" s="21">
        <f>IF($G$82&lt;0,(IF(2050-X$80&lt;=0,0,(2/(2050-X$80+1))*(1-(SUM($E86:X86)/$G$82))*$G$82*'Fixed Data'!V$52)),0)</f>
        <v>-2.1170868964669416E-2</v>
      </c>
      <c r="Z86" s="21">
        <f>IF($G$82&lt;0,(IF(2050-Y$80&lt;=0,0,(2/(2050-Y$80+1))*(1-(SUM($E86:Y86)/$G$82))*$G$82*'Fixed Data'!W$52)),0)</f>
        <v>-1.5878151723502047E-2</v>
      </c>
      <c r="AA86" s="21">
        <f>IF($G$82&lt;0,(IF(2050-Z$80&lt;=0,0,(2/(2050-Z$80+1))*(1-(SUM($E86:Z86)/$G$82))*$G$82*'Fixed Data'!X$52)),0)</f>
        <v>-1.0585434482334653E-2</v>
      </c>
      <c r="AB86" s="21">
        <f>IF($G$82&lt;0,(IF(2050-AA$80&lt;=0,0,(2/(2050-AA$80+1))*(1-(SUM($E86:AA86)/$G$82))*$G$82*'Fixed Data'!Y$52)),0)</f>
        <v>-5.2927172411674625E-3</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-0.12707616630615345</v>
      </c>
      <c r="J87" s="21">
        <f>IF($H$82&lt;0,(IF(2050-I$80&lt;=0,0,(2/(2050-I$80+1))*(1-(SUM($E87:I87)/$H$82))*$H$82*'Fixed Data'!G$52)),0)</f>
        <v>-0.1207223579908458</v>
      </c>
      <c r="K87" s="21">
        <f>IF($H$82&lt;0,(IF(2050-J$80&lt;=0,0,(2/(2050-J$80+1))*(1-(SUM($E87:J87)/$H$82))*$H$82*'Fixed Data'!H$52)),0)</f>
        <v>-0.11436854967553811</v>
      </c>
      <c r="L87" s="21">
        <f>IF($H$82&lt;0,(IF(2050-K$80&lt;=0,0,(2/(2050-K$80+1))*(1-(SUM($E87:K87)/$H$82))*$H$82*'Fixed Data'!I$52)),0)</f>
        <v>-0.10801474136023044</v>
      </c>
      <c r="M87" s="21">
        <f>IF($H$82&lt;0,(IF(2050-L$80&lt;=0,0,(2/(2050-L$80+1))*(1-(SUM($E87:L87)/$H$82))*$H$82*'Fixed Data'!J$52)),0)</f>
        <v>-0.10166093304492278</v>
      </c>
      <c r="N87" s="21">
        <f>IF($H$82&lt;0,(IF(2050-M$80&lt;=0,0,(2/(2050-M$80+1))*(1-(SUM($E87:M87)/$H$82))*$H$82*'Fixed Data'!K$52)),0)</f>
        <v>-9.5307124729615084E-2</v>
      </c>
      <c r="O87" s="21">
        <f>IF($H$82&lt;0,(IF(2050-N$80&lt;=0,0,(2/(2050-N$80+1))*(1-(SUM($E87:N87)/$H$82))*$H$82*'Fixed Data'!L$52)),0)</f>
        <v>-8.8953316414307426E-2</v>
      </c>
      <c r="P87" s="21">
        <f>IF($H$82&lt;0,(IF(2050-O$80&lt;=0,0,(2/(2050-O$80+1))*(1-(SUM($E87:O87)/$H$82))*$H$82*'Fixed Data'!M$52)),0)</f>
        <v>-8.2599508098999755E-2</v>
      </c>
      <c r="Q87" s="21">
        <f>IF($H$82&lt;0,(IF(2050-P$80&lt;=0,0,(2/(2050-P$80+1))*(1-(SUM($E87:P87)/$H$82))*$H$82*'Fixed Data'!N$52)),0)</f>
        <v>-7.6245699783692084E-2</v>
      </c>
      <c r="R87" s="21">
        <f>IF($H$82&lt;0,(IF(2050-Q$80&lt;=0,0,(2/(2050-Q$80+1))*(1-(SUM($E87:Q87)/$H$82))*$H$82*'Fixed Data'!O$52)),0)</f>
        <v>-6.9891891468384398E-2</v>
      </c>
      <c r="S87" s="21">
        <f>IF($H$82&lt;0,(IF(2050-R$80&lt;=0,0,(2/(2050-R$80+1))*(1-(SUM($E87:R87)/$H$82))*$H$82*'Fixed Data'!P$52)),0)</f>
        <v>-6.3538083153076741E-2</v>
      </c>
      <c r="T87" s="21">
        <f>IF($H$82&lt;0,(IF(2050-S$80&lt;=0,0,(2/(2050-S$80+1))*(1-(SUM($E87:S87)/$H$82))*$H$82*'Fixed Data'!Q$52)),0)</f>
        <v>-5.718427483776907E-2</v>
      </c>
      <c r="U87" s="21">
        <f>IF($H$82&lt;0,(IF(2050-T$80&lt;=0,0,(2/(2050-T$80+1))*(1-(SUM($E87:T87)/$H$82))*$H$82*'Fixed Data'!R$52)),0)</f>
        <v>-5.0830466522461364E-2</v>
      </c>
      <c r="V87" s="21">
        <f>IF($H$82&lt;0,(IF(2050-U$80&lt;=0,0,(2/(2050-U$80+1))*(1-(SUM($E87:U87)/$H$82))*$H$82*'Fixed Data'!S$52)),0)</f>
        <v>-4.4476658207153741E-2</v>
      </c>
      <c r="W87" s="21">
        <f>IF($H$82&lt;0,(IF(2050-V$80&lt;=0,0,(2/(2050-V$80+1))*(1-(SUM($E87:V87)/$H$82))*$H$82*'Fixed Data'!T$52)),0)</f>
        <v>-3.8122849891846028E-2</v>
      </c>
      <c r="X87" s="21">
        <f>IF($H$82&lt;0,(IF(2050-W$80&lt;=0,0,(2/(2050-W$80+1))*(1-(SUM($E87:W87)/$H$82))*$H$82*'Fixed Data'!U$52)),0)</f>
        <v>-3.176904157653835E-2</v>
      </c>
      <c r="Y87" s="21">
        <f>IF($H$82&lt;0,(IF(2050-X$80&lt;=0,0,(2/(2050-X$80+1))*(1-(SUM($E87:X87)/$H$82))*$H$82*'Fixed Data'!V$52)),0)</f>
        <v>-2.5415233261230723E-2</v>
      </c>
      <c r="Z87" s="21">
        <f>IF($H$82&lt;0,(IF(2050-Y$80&lt;=0,0,(2/(2050-Y$80+1))*(1-(SUM($E87:Y87)/$H$82))*$H$82*'Fixed Data'!W$52)),0)</f>
        <v>-1.9061424945923024E-2</v>
      </c>
      <c r="AA87" s="21">
        <f>IF($H$82&lt;0,(IF(2050-Z$80&lt;=0,0,(2/(2050-Z$80+1))*(1-(SUM($E87:Z87)/$H$82))*$H$82*'Fixed Data'!X$52)),0)</f>
        <v>-1.2707616630615301E-2</v>
      </c>
      <c r="AB87" s="21">
        <f>IF($H$82&lt;0,(IF(2050-AA$80&lt;=0,0,(2/(2050-AA$80+1))*(1-(SUM($E87:AA87)/$H$82))*$H$82*'Fixed Data'!Y$52)),0)</f>
        <v>-6.3538083153076505E-3</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-0.1147080296357379</v>
      </c>
      <c r="K88" s="21">
        <f>IF($I$82&lt;0,(IF(2050-J$80&lt;=0,0,(2/(2050-J$80+1))*(1-(SUM($E88:J88)/$I$82))*$I$82*'Fixed Data'!H$52)),0)</f>
        <v>-0.10867076491806749</v>
      </c>
      <c r="L88" s="21">
        <f>IF($I$82&lt;0,(IF(2050-K$80&lt;=0,0,(2/(2050-K$80+1))*(1-(SUM($E88:K88)/$I$82))*$I$82*'Fixed Data'!I$52)),0)</f>
        <v>-0.10263350020039706</v>
      </c>
      <c r="M88" s="21">
        <f>IF($I$82&lt;0,(IF(2050-L$80&lt;=0,0,(2/(2050-L$80+1))*(1-(SUM($E88:L88)/$I$82))*$I$82*'Fixed Data'!J$52)),0)</f>
        <v>-9.6596235482726653E-2</v>
      </c>
      <c r="N88" s="21">
        <f>IF($I$82&lt;0,(IF(2050-M$80&lt;=0,0,(2/(2050-M$80+1))*(1-(SUM($E88:M88)/$I$82))*$I$82*'Fixed Data'!K$52)),0)</f>
        <v>-9.0558970765056229E-2</v>
      </c>
      <c r="O88" s="21">
        <f>IF($I$82&lt;0,(IF(2050-N$80&lt;=0,0,(2/(2050-N$80+1))*(1-(SUM($E88:N88)/$I$82))*$I$82*'Fixed Data'!L$52)),0)</f>
        <v>-8.4521706047385806E-2</v>
      </c>
      <c r="P88" s="21">
        <f>IF($I$82&lt;0,(IF(2050-O$80&lt;=0,0,(2/(2050-O$80+1))*(1-(SUM($E88:O88)/$I$82))*$I$82*'Fixed Data'!M$52)),0)</f>
        <v>-7.8484441329715396E-2</v>
      </c>
      <c r="Q88" s="21">
        <f>IF($I$82&lt;0,(IF(2050-P$80&lt;=0,0,(2/(2050-P$80+1))*(1-(SUM($E88:P88)/$I$82))*$I$82*'Fixed Data'!N$52)),0)</f>
        <v>-7.2447176612044972E-2</v>
      </c>
      <c r="R88" s="21">
        <f>IF($I$82&lt;0,(IF(2050-Q$80&lt;=0,0,(2/(2050-Q$80+1))*(1-(SUM($E88:Q88)/$I$82))*$I$82*'Fixed Data'!O$52)),0)</f>
        <v>-6.6409911894374535E-2</v>
      </c>
      <c r="S88" s="21">
        <f>IF($I$82&lt;0,(IF(2050-R$80&lt;=0,0,(2/(2050-R$80+1))*(1-(SUM($E88:R88)/$I$82))*$I$82*'Fixed Data'!P$52)),0)</f>
        <v>-6.0372647176704139E-2</v>
      </c>
      <c r="T88" s="21">
        <f>IF($I$82&lt;0,(IF(2050-S$80&lt;=0,0,(2/(2050-S$80+1))*(1-(SUM($E88:S88)/$I$82))*$I$82*'Fixed Data'!Q$52)),0)</f>
        <v>-5.4335382459033736E-2</v>
      </c>
      <c r="U88" s="21">
        <f>IF($I$82&lt;0,(IF(2050-T$80&lt;=0,0,(2/(2050-T$80+1))*(1-(SUM($E88:T88)/$I$82))*$I$82*'Fixed Data'!R$52)),0)</f>
        <v>-4.8298117741363333E-2</v>
      </c>
      <c r="V88" s="21">
        <f>IF($I$82&lt;0,(IF(2050-U$80&lt;=0,0,(2/(2050-U$80+1))*(1-(SUM($E88:U88)/$I$82))*$I$82*'Fixed Data'!S$52)),0)</f>
        <v>-4.226085302369291E-2</v>
      </c>
      <c r="W88" s="21">
        <f>IF($I$82&lt;0,(IF(2050-V$80&lt;=0,0,(2/(2050-V$80+1))*(1-(SUM($E88:V88)/$I$82))*$I$82*'Fixed Data'!T$52)),0)</f>
        <v>-3.6223588306022493E-2</v>
      </c>
      <c r="X88" s="21">
        <f>IF($I$82&lt;0,(IF(2050-W$80&lt;=0,0,(2/(2050-W$80+1))*(1-(SUM($E88:W88)/$I$82))*$I$82*'Fixed Data'!U$52)),0)</f>
        <v>-3.0186323588352083E-2</v>
      </c>
      <c r="Y88" s="21">
        <f>IF($I$82&lt;0,(IF(2050-X$80&lt;=0,0,(2/(2050-X$80+1))*(1-(SUM($E88:X88)/$I$82))*$I$82*'Fixed Data'!V$52)),0)</f>
        <v>-2.4149058870681639E-2</v>
      </c>
      <c r="Z88" s="21">
        <f>IF($I$82&lt;0,(IF(2050-Y$80&lt;=0,0,(2/(2050-Y$80+1))*(1-(SUM($E88:Y88)/$I$82))*$I$82*'Fixed Data'!W$52)),0)</f>
        <v>-1.811179415301124E-2</v>
      </c>
      <c r="AA88" s="21">
        <f>IF($I$82&lt;0,(IF(2050-Z$80&lt;=0,0,(2/(2050-Z$80+1))*(1-(SUM($E88:Z88)/$I$82))*$I$82*'Fixed Data'!X$52)),0)</f>
        <v>-1.2074529435340783E-2</v>
      </c>
      <c r="AB88" s="21">
        <f>IF($I$82&lt;0,(IF(2050-AA$80&lt;=0,0,(2/(2050-AA$80+1))*(1-(SUM($E88:AA88)/$I$82))*$I$82*'Fixed Data'!Y$52)),0)</f>
        <v>-6.0372647176703074E-3</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-0.10436606648913463</v>
      </c>
      <c r="G128" s="21">
        <f t="shared" si="10"/>
        <v>-0.14541924813019158</v>
      </c>
      <c r="H128" s="21">
        <f t="shared" si="10"/>
        <v>-0.24995634437060676</v>
      </c>
      <c r="I128" s="21">
        <f t="shared" si="10"/>
        <v>-0.36512982761149326</v>
      </c>
      <c r="J128" s="21">
        <f t="shared" si="10"/>
        <v>-0.46158136586665649</v>
      </c>
      <c r="K128" s="21">
        <f t="shared" si="10"/>
        <v>-0.43728760976841136</v>
      </c>
      <c r="L128" s="21">
        <f t="shared" si="10"/>
        <v>-0.41299385367016628</v>
      </c>
      <c r="M128" s="21">
        <f t="shared" si="10"/>
        <v>-0.38870009757192125</v>
      </c>
      <c r="N128" s="21">
        <f t="shared" si="10"/>
        <v>-0.36440634147367612</v>
      </c>
      <c r="O128" s="21">
        <f t="shared" si="10"/>
        <v>-0.34011258537543104</v>
      </c>
      <c r="P128" s="21">
        <f t="shared" si="10"/>
        <v>-0.31581882927718596</v>
      </c>
      <c r="Q128" s="21">
        <f t="shared" si="10"/>
        <v>-0.29152507317894094</v>
      </c>
      <c r="R128" s="21">
        <f t="shared" si="10"/>
        <v>-0.26723131708069581</v>
      </c>
      <c r="S128" s="21">
        <f t="shared" si="10"/>
        <v>-0.24293756098245078</v>
      </c>
      <c r="T128" s="21">
        <f t="shared" si="10"/>
        <v>-0.21864380488420576</v>
      </c>
      <c r="U128" s="21">
        <f t="shared" si="10"/>
        <v>-0.19435004878596063</v>
      </c>
      <c r="V128" s="21">
        <f t="shared" si="10"/>
        <v>-0.1700562926877156</v>
      </c>
      <c r="W128" s="21">
        <f t="shared" si="10"/>
        <v>-0.14576253658947042</v>
      </c>
      <c r="X128" s="21">
        <f t="shared" si="10"/>
        <v>-0.12146878049122528</v>
      </c>
      <c r="Y128" s="21">
        <f t="shared" si="10"/>
        <v>-9.7175024392980217E-2</v>
      </c>
      <c r="Z128" s="21">
        <f t="shared" si="10"/>
        <v>-7.288126829473518E-2</v>
      </c>
      <c r="AA128" s="21">
        <f t="shared" si="10"/>
        <v>-4.85875121964899E-2</v>
      </c>
      <c r="AB128" s="21">
        <f t="shared" si="10"/>
        <v>-2.4293756098245245E-2</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-1.2523927978696157</v>
      </c>
      <c r="G129" s="21">
        <f t="shared" ref="G129:AW129" si="11">F131</f>
        <v>-1.6723213534972035</v>
      </c>
      <c r="H129" s="21">
        <f t="shared" si="11"/>
        <v>-2.7495197880766744</v>
      </c>
      <c r="I129" s="21">
        <f t="shared" si="11"/>
        <v>-3.8338631899206792</v>
      </c>
      <c r="J129" s="21">
        <f t="shared" si="11"/>
        <v>-4.615813658666565</v>
      </c>
      <c r="K129" s="21">
        <f t="shared" si="11"/>
        <v>-4.1542322927999082</v>
      </c>
      <c r="L129" s="21">
        <f t="shared" si="11"/>
        <v>-3.7169446830314969</v>
      </c>
      <c r="M129" s="21">
        <f t="shared" si="11"/>
        <v>-3.3039508293613307</v>
      </c>
      <c r="N129" s="21">
        <f t="shared" si="11"/>
        <v>-2.9152507317894094</v>
      </c>
      <c r="O129" s="21">
        <f t="shared" si="11"/>
        <v>-2.5508443903157332</v>
      </c>
      <c r="P129" s="21">
        <f t="shared" si="11"/>
        <v>-2.210731804940302</v>
      </c>
      <c r="Q129" s="21">
        <f t="shared" si="11"/>
        <v>-1.894912975663116</v>
      </c>
      <c r="R129" s="21">
        <f t="shared" si="11"/>
        <v>-1.6033879024841751</v>
      </c>
      <c r="S129" s="21">
        <f t="shared" si="11"/>
        <v>-1.3361565854034794</v>
      </c>
      <c r="T129" s="21">
        <f t="shared" si="11"/>
        <v>-1.0932190244210287</v>
      </c>
      <c r="U129" s="21">
        <f t="shared" si="11"/>
        <v>-0.87457521953682293</v>
      </c>
      <c r="V129" s="21">
        <f t="shared" si="11"/>
        <v>-0.68022517075086231</v>
      </c>
      <c r="W129" s="21">
        <f t="shared" si="11"/>
        <v>-0.5101688780631467</v>
      </c>
      <c r="X129" s="21">
        <f t="shared" si="11"/>
        <v>-0.36440634147367629</v>
      </c>
      <c r="Y129" s="21">
        <f t="shared" si="11"/>
        <v>-0.24293756098245101</v>
      </c>
      <c r="Z129" s="21">
        <f t="shared" si="11"/>
        <v>-0.1457625365894708</v>
      </c>
      <c r="AA129" s="21">
        <f t="shared" si="11"/>
        <v>-7.2881268294735624E-2</v>
      </c>
      <c r="AB129" s="21">
        <f t="shared" si="11"/>
        <v>-2.4293756098245724E-2</v>
      </c>
      <c r="AC129" s="21">
        <f t="shared" si="11"/>
        <v>-4.7878367936959876E-16</v>
      </c>
      <c r="AD129" s="21">
        <f t="shared" si="11"/>
        <v>-4.7878367936959876E-16</v>
      </c>
      <c r="AE129" s="21">
        <f t="shared" si="11"/>
        <v>-4.7878367936959876E-16</v>
      </c>
      <c r="AF129" s="21">
        <f t="shared" si="11"/>
        <v>-4.7878367936959876E-16</v>
      </c>
      <c r="AG129" s="21">
        <f t="shared" si="11"/>
        <v>-4.7878367936959876E-16</v>
      </c>
      <c r="AH129" s="21">
        <f t="shared" si="11"/>
        <v>-4.7878367936959876E-16</v>
      </c>
      <c r="AI129" s="21">
        <f t="shared" si="11"/>
        <v>-4.7878367936959876E-16</v>
      </c>
      <c r="AJ129" s="21">
        <f t="shared" si="11"/>
        <v>-4.7878367936959876E-16</v>
      </c>
      <c r="AK129" s="21">
        <f t="shared" si="11"/>
        <v>-4.7878367936959876E-16</v>
      </c>
      <c r="AL129" s="21">
        <f t="shared" si="11"/>
        <v>-4.7878367936959876E-16</v>
      </c>
      <c r="AM129" s="21">
        <f t="shared" si="11"/>
        <v>-4.7878367936959876E-16</v>
      </c>
      <c r="AN129" s="21">
        <f t="shared" si="11"/>
        <v>-4.7878367936959876E-16</v>
      </c>
      <c r="AO129" s="21">
        <f t="shared" si="11"/>
        <v>-4.7878367936959876E-16</v>
      </c>
      <c r="AP129" s="21">
        <f t="shared" si="11"/>
        <v>-4.7878367936959876E-16</v>
      </c>
      <c r="AQ129" s="21">
        <f t="shared" si="11"/>
        <v>-4.7878367936959876E-16</v>
      </c>
      <c r="AR129" s="21">
        <f t="shared" si="11"/>
        <v>-4.7878367936959876E-16</v>
      </c>
      <c r="AS129" s="21">
        <f t="shared" si="11"/>
        <v>-4.7878367936959876E-16</v>
      </c>
      <c r="AT129" s="21">
        <f t="shared" si="11"/>
        <v>-4.7878367936959876E-16</v>
      </c>
      <c r="AU129" s="21">
        <f t="shared" si="11"/>
        <v>-4.7878367936959876E-16</v>
      </c>
      <c r="AV129" s="21">
        <f t="shared" si="11"/>
        <v>-4.7878367936959876E-16</v>
      </c>
      <c r="AW129" s="21">
        <f t="shared" si="11"/>
        <v>-4.7878367936959876E-16</v>
      </c>
      <c r="AX129" s="21">
        <f>AW131</f>
        <v>-4.7878367936959876E-16</v>
      </c>
      <c r="AY129" s="21">
        <f>AX131</f>
        <v>-4.7878367936959876E-16</v>
      </c>
      <c r="AZ129" s="21">
        <f>AY131</f>
        <v>-4.7878367936959876E-16</v>
      </c>
      <c r="BA129" s="21">
        <f>AZ131</f>
        <v>-4.7878367936959876E-16</v>
      </c>
      <c r="BB129" s="21">
        <f>BA131</f>
        <v>-4.7878367936959876E-16</v>
      </c>
    </row>
    <row r="130" spans="1:54" ht="15" customHeight="1" outlineLevel="2">
      <c r="A130" s="8"/>
      <c r="B130" t="s">
        <v>448</v>
      </c>
      <c r="C130" t="s">
        <v>449</v>
      </c>
      <c r="D130" t="s">
        <v>380</v>
      </c>
      <c r="E130" s="21">
        <f>E131*(1/(1+'Fixed Data'!$B$10))</f>
        <v>-1.2051508832463587</v>
      </c>
      <c r="F130" s="21">
        <f>F131*(1/(1+'Fixed Data'!$B$10))</f>
        <v>-1.6092391777301807</v>
      </c>
      <c r="G130" s="21">
        <f>G131*(1/(1+'Fixed Data'!$B$10))</f>
        <v>-2.6458042610437595</v>
      </c>
      <c r="H130" s="21">
        <f>H131*(1/(1+'Fixed Data'!$B$10))</f>
        <v>-3.6892447939960351</v>
      </c>
      <c r="I130" s="21">
        <f>I131*(1/(1+'Fixed Data'!$B$10))</f>
        <v>-4.4416990556837623</v>
      </c>
      <c r="J130" s="21">
        <f>J131*(1/(1+'Fixed Data'!$B$10))</f>
        <v>-3.9975291501153856</v>
      </c>
      <c r="K130" s="21">
        <f>K131*(1/(1+'Fixed Data'!$B$10))</f>
        <v>-3.5767366079979768</v>
      </c>
      <c r="L130" s="21">
        <f>L131*(1/(1+'Fixed Data'!$B$10))</f>
        <v>-3.1793214293315351</v>
      </c>
      <c r="M130" s="21">
        <f>M131*(1/(1+'Fixed Data'!$B$10))</f>
        <v>-2.8052836141160604</v>
      </c>
      <c r="N130" s="21">
        <f>N131*(1/(1+'Fixed Data'!$B$10))</f>
        <v>-2.4546231623515529</v>
      </c>
      <c r="O130" s="21">
        <f>O131*(1/(1+'Fixed Data'!$B$10))</f>
        <v>-2.1273400740380124</v>
      </c>
      <c r="P130" s="21">
        <f>P131*(1/(1+'Fixed Data'!$B$10))</f>
        <v>-1.823434349175439</v>
      </c>
      <c r="Q130" s="21">
        <f>Q131*(1/(1+'Fixed Data'!$B$10))</f>
        <v>-1.5429059877638329</v>
      </c>
      <c r="R130" s="21">
        <f>R131*(1/(1+'Fixed Data'!$B$10))</f>
        <v>-1.2857549898031944</v>
      </c>
      <c r="S130" s="21">
        <f>S131*(1/(1+'Fixed Data'!$B$10))</f>
        <v>-1.0519813552935227</v>
      </c>
      <c r="T130" s="21">
        <f>T131*(1/(1+'Fixed Data'!$B$10))</f>
        <v>-0.84158508423481815</v>
      </c>
      <c r="U130" s="21">
        <f>U131*(1/(1+'Fixed Data'!$B$10))</f>
        <v>-0.65456617662708083</v>
      </c>
      <c r="V130" s="21">
        <f>V131*(1/(1+'Fixed Data'!$B$10))</f>
        <v>-0.4909246324703106</v>
      </c>
      <c r="W130" s="21">
        <f>W131*(1/(1+'Fixed Data'!$B$10))</f>
        <v>-0.35066045176450761</v>
      </c>
      <c r="X130" s="21">
        <f>X131*(1/(1+'Fixed Data'!$B$10))</f>
        <v>-0.2337736345096719</v>
      </c>
      <c r="Y130" s="21">
        <f>Y131*(1/(1+'Fixed Data'!$B$10))</f>
        <v>-0.14026418070580332</v>
      </c>
      <c r="Z130" s="21">
        <f>Z131*(1/(1+'Fixed Data'!$B$10))</f>
        <v>-7.0132090352901882E-2</v>
      </c>
      <c r="AA130" s="21">
        <f>AA131*(1/(1+'Fixed Data'!$B$10))</f>
        <v>-2.3377363450967789E-2</v>
      </c>
      <c r="AB130" s="21">
        <f>AB131*(1/(1+'Fixed Data'!$B$10))</f>
        <v>-4.6072332502848233E-16</v>
      </c>
      <c r="AC130" s="21">
        <f>AC131*(1/(1+'Fixed Data'!$B$10))</f>
        <v>-4.6072332502848233E-16</v>
      </c>
      <c r="AD130" s="21">
        <f>AD131*(1/(1+'Fixed Data'!$B$10))</f>
        <v>-4.6072332502848233E-16</v>
      </c>
      <c r="AE130" s="21">
        <f>AE131*(1/(1+'Fixed Data'!$B$10))</f>
        <v>-4.6072332502848233E-16</v>
      </c>
      <c r="AF130" s="21">
        <f>AF131*(1/(1+'Fixed Data'!$B$10))</f>
        <v>-4.6072332502848233E-16</v>
      </c>
      <c r="AG130" s="21">
        <f>AG131*(1/(1+'Fixed Data'!$B$10))</f>
        <v>-4.6072332502848233E-16</v>
      </c>
      <c r="AH130" s="21">
        <f>AH131*(1/(1+'Fixed Data'!$B$10))</f>
        <v>-4.6072332502848233E-16</v>
      </c>
      <c r="AI130" s="21">
        <f>AI131*(1/(1+'Fixed Data'!$B$10))</f>
        <v>-4.6072332502848233E-16</v>
      </c>
      <c r="AJ130" s="21">
        <f>AJ131*(1/(1+'Fixed Data'!$B$10))</f>
        <v>-4.6072332502848233E-16</v>
      </c>
      <c r="AK130" s="21">
        <f>AK131*(1/(1+'Fixed Data'!$B$10))</f>
        <v>-4.6072332502848233E-16</v>
      </c>
      <c r="AL130" s="21">
        <f>AL131*(1/(1+'Fixed Data'!$B$10))</f>
        <v>-4.6072332502848233E-16</v>
      </c>
      <c r="AM130" s="21">
        <f>AM131*(1/(1+'Fixed Data'!$B$10))</f>
        <v>-4.6072332502848233E-16</v>
      </c>
      <c r="AN130" s="21">
        <f>AN131*(1/(1+'Fixed Data'!$B$10))</f>
        <v>-4.6072332502848233E-16</v>
      </c>
      <c r="AO130" s="21">
        <f>AO131*(1/(1+'Fixed Data'!$B$10))</f>
        <v>-4.6072332502848233E-16</v>
      </c>
      <c r="AP130" s="21">
        <f>AP131*(1/(1+'Fixed Data'!$B$10))</f>
        <v>-4.6072332502848233E-16</v>
      </c>
      <c r="AQ130" s="21">
        <f>AQ131*(1/(1+'Fixed Data'!$B$10))</f>
        <v>-4.6072332502848233E-16</v>
      </c>
      <c r="AR130" s="21">
        <f>AR131*(1/(1+'Fixed Data'!$B$10))</f>
        <v>-4.6072332502848233E-16</v>
      </c>
      <c r="AS130" s="21">
        <f>AS131*(1/(1+'Fixed Data'!$B$10))</f>
        <v>-4.6072332502848233E-16</v>
      </c>
      <c r="AT130" s="21">
        <f>AT131*(1/(1+'Fixed Data'!$B$10))</f>
        <v>-4.6072332502848233E-16</v>
      </c>
      <c r="AU130" s="21">
        <f>AU131*(1/(1+'Fixed Data'!$B$10))</f>
        <v>-4.6072332502848233E-16</v>
      </c>
      <c r="AV130" s="21">
        <f>AV131*(1/(1+'Fixed Data'!$B$10))</f>
        <v>-4.6072332502848233E-16</v>
      </c>
      <c r="AW130" s="21">
        <f>AW131*(1/(1+'Fixed Data'!$B$10))</f>
        <v>-4.6072332502848233E-16</v>
      </c>
      <c r="AX130" s="21">
        <f>AX131*(1/(1+'Fixed Data'!$B$10))</f>
        <v>-4.6072332502848233E-16</v>
      </c>
      <c r="AY130" s="21">
        <f>AY131*(1/(1+'Fixed Data'!$B$10))</f>
        <v>-4.6072332502848233E-16</v>
      </c>
      <c r="AZ130" s="21">
        <f>AZ131*(1/(1+'Fixed Data'!$B$10))</f>
        <v>-4.6072332502848233E-16</v>
      </c>
      <c r="BA130" s="21">
        <f>BA131*(1/(1+'Fixed Data'!$B$10))</f>
        <v>-4.6072332502848233E-16</v>
      </c>
      <c r="BB130" s="21">
        <f>BB131*(1/(1+'Fixed Data'!$B$10))</f>
        <v>-4.6072332502848233E-16</v>
      </c>
    </row>
    <row r="131" spans="1:54" ht="13.9" customHeight="1" outlineLevel="2">
      <c r="A131" s="8"/>
      <c r="B131" t="s">
        <v>450</v>
      </c>
      <c r="C131" t="s">
        <v>451</v>
      </c>
      <c r="D131" t="s">
        <v>380</v>
      </c>
      <c r="E131" s="21">
        <f t="shared" ref="E131:BB131" si="12">E82-E128+E129</f>
        <v>-1.2523927978696157</v>
      </c>
      <c r="F131" s="21">
        <f t="shared" si="12"/>
        <v>-1.6723213534972035</v>
      </c>
      <c r="G131" s="21">
        <f t="shared" si="12"/>
        <v>-2.7495197880766744</v>
      </c>
      <c r="H131" s="21">
        <f t="shared" si="12"/>
        <v>-3.8338631899206792</v>
      </c>
      <c r="I131" s="21">
        <f t="shared" si="12"/>
        <v>-4.615813658666565</v>
      </c>
      <c r="J131" s="21">
        <f t="shared" si="12"/>
        <v>-4.1542322927999082</v>
      </c>
      <c r="K131" s="21">
        <f t="shared" si="12"/>
        <v>-3.7169446830314969</v>
      </c>
      <c r="L131" s="21">
        <f t="shared" si="12"/>
        <v>-3.3039508293613307</v>
      </c>
      <c r="M131" s="21">
        <f t="shared" si="12"/>
        <v>-2.9152507317894094</v>
      </c>
      <c r="N131" s="21">
        <f t="shared" si="12"/>
        <v>-2.5508443903157332</v>
      </c>
      <c r="O131" s="21">
        <f t="shared" si="12"/>
        <v>-2.210731804940302</v>
      </c>
      <c r="P131" s="21">
        <f t="shared" si="12"/>
        <v>-1.894912975663116</v>
      </c>
      <c r="Q131" s="21">
        <f t="shared" si="12"/>
        <v>-1.6033879024841751</v>
      </c>
      <c r="R131" s="21">
        <f t="shared" si="12"/>
        <v>-1.3361565854034794</v>
      </c>
      <c r="S131" s="21">
        <f t="shared" si="12"/>
        <v>-1.0932190244210287</v>
      </c>
      <c r="T131" s="21">
        <f t="shared" si="12"/>
        <v>-0.87457521953682293</v>
      </c>
      <c r="U131" s="21">
        <f t="shared" si="12"/>
        <v>-0.68022517075086231</v>
      </c>
      <c r="V131" s="21">
        <f t="shared" si="12"/>
        <v>-0.5101688780631467</v>
      </c>
      <c r="W131" s="21">
        <f t="shared" si="12"/>
        <v>-0.36440634147367629</v>
      </c>
      <c r="X131" s="21">
        <f t="shared" si="12"/>
        <v>-0.24293756098245101</v>
      </c>
      <c r="Y131" s="21">
        <f t="shared" si="12"/>
        <v>-0.1457625365894708</v>
      </c>
      <c r="Z131" s="21">
        <f t="shared" si="12"/>
        <v>-7.2881268294735624E-2</v>
      </c>
      <c r="AA131" s="21">
        <f t="shared" si="12"/>
        <v>-2.4293756098245724E-2</v>
      </c>
      <c r="AB131" s="21">
        <f t="shared" si="12"/>
        <v>-4.7878367936959876E-16</v>
      </c>
      <c r="AC131" s="21">
        <f t="shared" si="12"/>
        <v>-4.7878367936959876E-16</v>
      </c>
      <c r="AD131" s="21">
        <f t="shared" si="12"/>
        <v>-4.7878367936959876E-16</v>
      </c>
      <c r="AE131" s="21">
        <f t="shared" si="12"/>
        <v>-4.7878367936959876E-16</v>
      </c>
      <c r="AF131" s="21">
        <f t="shared" si="12"/>
        <v>-4.7878367936959876E-16</v>
      </c>
      <c r="AG131" s="21">
        <f t="shared" si="12"/>
        <v>-4.7878367936959876E-16</v>
      </c>
      <c r="AH131" s="21">
        <f t="shared" si="12"/>
        <v>-4.7878367936959876E-16</v>
      </c>
      <c r="AI131" s="21">
        <f t="shared" si="12"/>
        <v>-4.7878367936959876E-16</v>
      </c>
      <c r="AJ131" s="21">
        <f t="shared" si="12"/>
        <v>-4.7878367936959876E-16</v>
      </c>
      <c r="AK131" s="21">
        <f t="shared" si="12"/>
        <v>-4.7878367936959876E-16</v>
      </c>
      <c r="AL131" s="21">
        <f t="shared" si="12"/>
        <v>-4.7878367936959876E-16</v>
      </c>
      <c r="AM131" s="21">
        <f t="shared" si="12"/>
        <v>-4.7878367936959876E-16</v>
      </c>
      <c r="AN131" s="21">
        <f t="shared" si="12"/>
        <v>-4.7878367936959876E-16</v>
      </c>
      <c r="AO131" s="21">
        <f t="shared" si="12"/>
        <v>-4.7878367936959876E-16</v>
      </c>
      <c r="AP131" s="21">
        <f t="shared" si="12"/>
        <v>-4.7878367936959876E-16</v>
      </c>
      <c r="AQ131" s="21">
        <f t="shared" si="12"/>
        <v>-4.7878367936959876E-16</v>
      </c>
      <c r="AR131" s="21">
        <f t="shared" si="12"/>
        <v>-4.7878367936959876E-16</v>
      </c>
      <c r="AS131" s="21">
        <f t="shared" si="12"/>
        <v>-4.7878367936959876E-16</v>
      </c>
      <c r="AT131" s="21">
        <f t="shared" si="12"/>
        <v>-4.7878367936959876E-16</v>
      </c>
      <c r="AU131" s="21">
        <f t="shared" si="12"/>
        <v>-4.7878367936959876E-16</v>
      </c>
      <c r="AV131" s="21">
        <f t="shared" si="12"/>
        <v>-4.7878367936959876E-16</v>
      </c>
      <c r="AW131" s="21">
        <f t="shared" si="12"/>
        <v>-4.7878367936959876E-16</v>
      </c>
      <c r="AX131" s="21">
        <f t="shared" si="12"/>
        <v>-4.7878367936959876E-16</v>
      </c>
      <c r="AY131" s="21">
        <f t="shared" si="12"/>
        <v>-4.7878367936959876E-16</v>
      </c>
      <c r="AZ131" s="21">
        <f t="shared" si="12"/>
        <v>-4.7878367936959876E-16</v>
      </c>
      <c r="BA131" s="21">
        <f t="shared" si="12"/>
        <v>-4.7878367936959876E-16</v>
      </c>
      <c r="BB131" s="21">
        <f t="shared" si="12"/>
        <v>-4.7878367936959876E-16</v>
      </c>
    </row>
    <row r="132" spans="1:54" ht="15" outlineLevel="2">
      <c r="A132" s="8"/>
      <c r="B132" t="s">
        <v>452</v>
      </c>
      <c r="C132" t="s">
        <v>453</v>
      </c>
      <c r="D132" t="s">
        <v>380</v>
      </c>
      <c r="E132" s="21">
        <f>AVERAGE(E129:E130)*'Fixed Data'!$B$10</f>
        <v>-2.3620957311628631E-2</v>
      </c>
      <c r="F132" s="21">
        <f>AVERAGE(F129:F130)*'Fixed Data'!$B$10</f>
        <v>-5.6087986721756009E-2</v>
      </c>
      <c r="G132" s="21">
        <f>AVERAGE(G129:G130)*'Fixed Data'!$B$10</f>
        <v>-8.4635262045002879E-2</v>
      </c>
      <c r="H132" s="21">
        <f>AVERAGE(H129:H130)*'Fixed Data'!$B$10</f>
        <v>-0.12619978580862509</v>
      </c>
      <c r="I132" s="21">
        <f>AVERAGE(I129:I130)*'Fixed Data'!$B$10</f>
        <v>-0.16220102001384704</v>
      </c>
      <c r="J132" s="21">
        <f>AVERAGE(J129:J130)*'Fixed Data'!$B$10</f>
        <v>-0.16882151905212622</v>
      </c>
      <c r="K132" s="21">
        <f>AVERAGE(K129:K130)*'Fixed Data'!$B$10</f>
        <v>-0.15152699045563855</v>
      </c>
      <c r="L132" s="21">
        <f>AVERAGE(L129:L130)*'Fixed Data'!$B$10</f>
        <v>-0.1351668158023154</v>
      </c>
      <c r="M132" s="21">
        <f>AVERAGE(M129:M130)*'Fixed Data'!$B$10</f>
        <v>-0.11974099509215685</v>
      </c>
      <c r="N132" s="21">
        <f>AVERAGE(N129:N130)*'Fixed Data'!$B$10</f>
        <v>-0.10524952832516286</v>
      </c>
      <c r="O132" s="21">
        <f>AVERAGE(O129:O130)*'Fixed Data'!$B$10</f>
        <v>-9.1692415501333405E-2</v>
      </c>
      <c r="P132" s="21">
        <f>AVERAGE(P129:P130)*'Fixed Data'!$B$10</f>
        <v>-7.9069656620668533E-2</v>
      </c>
      <c r="Q132" s="21">
        <f>AVERAGE(Q129:Q130)*'Fixed Data'!$B$10</f>
        <v>-6.7381251683168192E-2</v>
      </c>
      <c r="R132" s="21">
        <f>AVERAGE(R129:R130)*'Fixed Data'!$B$10</f>
        <v>-5.6627200688832438E-2</v>
      </c>
      <c r="S132" s="21">
        <f>AVERAGE(S129:S130)*'Fixed Data'!$B$10</f>
        <v>-4.6807503637661237E-2</v>
      </c>
      <c r="T132" s="21">
        <f>AVERAGE(T129:T130)*'Fixed Data'!$B$10</f>
        <v>-3.7922160529654594E-2</v>
      </c>
      <c r="U132" s="21">
        <f>AVERAGE(U129:U130)*'Fixed Data'!$B$10</f>
        <v>-2.9971171364812511E-2</v>
      </c>
      <c r="V132" s="21">
        <f>AVERAGE(V129:V130)*'Fixed Data'!$B$10</f>
        <v>-2.2954536143134988E-2</v>
      </c>
      <c r="W132" s="21">
        <f>AVERAGE(W129:W130)*'Fixed Data'!$B$10</f>
        <v>-1.6872254864622026E-2</v>
      </c>
      <c r="X132" s="21">
        <f>AVERAGE(X129:X130)*'Fixed Data'!$B$10</f>
        <v>-1.1724327529273623E-2</v>
      </c>
      <c r="Y132" s="21">
        <f>AVERAGE(Y129:Y130)*'Fixed Data'!$B$10</f>
        <v>-7.5107541370897845E-3</v>
      </c>
      <c r="Z132" s="21">
        <f>AVERAGE(Z129:Z130)*'Fixed Data'!$B$10</f>
        <v>-4.2315346880705046E-3</v>
      </c>
      <c r="AA132" s="21">
        <f>AVERAGE(AA129:AA130)*'Fixed Data'!$B$10</f>
        <v>-1.8866691822157868E-3</v>
      </c>
      <c r="AB132" s="21">
        <f>AVERAGE(AB129:AB130)*'Fixed Data'!$B$10</f>
        <v>-4.7615761952562519E-4</v>
      </c>
      <c r="AC132" s="21">
        <f>AVERAGE(AC129:AC130)*'Fixed Data'!$B$10</f>
        <v>-1.8414337286202389E-17</v>
      </c>
      <c r="AD132" s="21">
        <f>AVERAGE(AD129:AD130)*'Fixed Data'!$B$10</f>
        <v>-1.8414337286202389E-17</v>
      </c>
      <c r="AE132" s="21">
        <f>AVERAGE(AE129:AE130)*'Fixed Data'!$B$10</f>
        <v>-1.8414337286202389E-17</v>
      </c>
      <c r="AF132" s="21">
        <f>AVERAGE(AF129:AF130)*'Fixed Data'!$B$10</f>
        <v>-1.8414337286202389E-17</v>
      </c>
      <c r="AG132" s="21">
        <f>AVERAGE(AG129:AG130)*'Fixed Data'!$B$10</f>
        <v>-1.8414337286202389E-17</v>
      </c>
      <c r="AH132" s="21">
        <f>AVERAGE(AH129:AH130)*'Fixed Data'!$B$10</f>
        <v>-1.8414337286202389E-17</v>
      </c>
      <c r="AI132" s="21">
        <f>AVERAGE(AI129:AI130)*'Fixed Data'!$B$10</f>
        <v>-1.8414337286202389E-17</v>
      </c>
      <c r="AJ132" s="21">
        <f>AVERAGE(AJ129:AJ130)*'Fixed Data'!$B$10</f>
        <v>-1.8414337286202389E-17</v>
      </c>
      <c r="AK132" s="21">
        <f>AVERAGE(AK129:AK130)*'Fixed Data'!$B$10</f>
        <v>-1.8414337286202389E-17</v>
      </c>
      <c r="AL132" s="21">
        <f>AVERAGE(AL129:AL130)*'Fixed Data'!$B$10</f>
        <v>-1.8414337286202389E-17</v>
      </c>
      <c r="AM132" s="21">
        <f>AVERAGE(AM129:AM130)*'Fixed Data'!$B$10</f>
        <v>-1.8414337286202389E-17</v>
      </c>
      <c r="AN132" s="21">
        <f>AVERAGE(AN129:AN130)*'Fixed Data'!$B$10</f>
        <v>-1.8414337286202389E-17</v>
      </c>
      <c r="AO132" s="21">
        <f>AVERAGE(AO129:AO130)*'Fixed Data'!$B$10</f>
        <v>-1.8414337286202389E-17</v>
      </c>
      <c r="AP132" s="21">
        <f>AVERAGE(AP129:AP130)*'Fixed Data'!$B$10</f>
        <v>-1.8414337286202389E-17</v>
      </c>
      <c r="AQ132" s="21">
        <f>AVERAGE(AQ129:AQ130)*'Fixed Data'!$B$10</f>
        <v>-1.8414337286202389E-17</v>
      </c>
      <c r="AR132" s="21">
        <f>AVERAGE(AR129:AR130)*'Fixed Data'!$B$10</f>
        <v>-1.8414337286202389E-17</v>
      </c>
      <c r="AS132" s="21">
        <f>AVERAGE(AS129:AS130)*'Fixed Data'!$B$10</f>
        <v>-1.8414337286202389E-17</v>
      </c>
      <c r="AT132" s="21">
        <f>AVERAGE(AT129:AT130)*'Fixed Data'!$B$10</f>
        <v>-1.8414337286202389E-17</v>
      </c>
      <c r="AU132" s="21">
        <f>AVERAGE(AU129:AU130)*'Fixed Data'!$B$10</f>
        <v>-1.8414337286202389E-17</v>
      </c>
      <c r="AV132" s="21">
        <f>AVERAGE(AV129:AV130)*'Fixed Data'!$B$10</f>
        <v>-1.8414337286202389E-17</v>
      </c>
      <c r="AW132" s="21">
        <f>AVERAGE(AW129:AW130)*'Fixed Data'!$B$10</f>
        <v>-1.8414337286202389E-17</v>
      </c>
      <c r="AX132" s="21">
        <f>AVERAGE(AX129:AX130)*'Fixed Data'!$B$10</f>
        <v>-1.8414337286202389E-17</v>
      </c>
      <c r="AY132" s="21">
        <f>AVERAGE(AY129:AY130)*'Fixed Data'!$B$10</f>
        <v>-1.8414337286202389E-17</v>
      </c>
      <c r="AZ132" s="21">
        <f>AVERAGE(AZ129:AZ130)*'Fixed Data'!$B$10</f>
        <v>-1.8414337286202389E-17</v>
      </c>
      <c r="BA132" s="21">
        <f>AVERAGE(BA129:BA130)*'Fixed Data'!$B$10</f>
        <v>-1.8414337286202389E-17</v>
      </c>
      <c r="BB132" s="21">
        <f>AVERAGE(BB129:BB130)*'Fixed Data'!$B$10</f>
        <v>-1.8414337286202389E-17</v>
      </c>
    </row>
    <row r="133" spans="1:54" ht="13.5" outlineLevel="2" thickBot="1">
      <c r="A133" s="9"/>
      <c r="B133" s="3" t="s">
        <v>454</v>
      </c>
      <c r="C133" s="7" t="s">
        <v>455</v>
      </c>
      <c r="D133" s="7" t="s">
        <v>380</v>
      </c>
      <c r="E133" s="21">
        <f>E128+E132</f>
        <v>-2.3620957311628631E-2</v>
      </c>
      <c r="F133" s="21">
        <f t="shared" ref="F133:BB133" si="13">F128+F132</f>
        <v>-0.16045405321089062</v>
      </c>
      <c r="G133" s="21">
        <f t="shared" si="13"/>
        <v>-0.23005451017519446</v>
      </c>
      <c r="H133" s="21">
        <f t="shared" si="13"/>
        <v>-0.37615613017923188</v>
      </c>
      <c r="I133" s="21">
        <f t="shared" si="13"/>
        <v>-0.52733084762534033</v>
      </c>
      <c r="J133" s="21">
        <f t="shared" si="13"/>
        <v>-0.63040288491878271</v>
      </c>
      <c r="K133" s="21">
        <f t="shared" si="13"/>
        <v>-0.58881460022404997</v>
      </c>
      <c r="L133" s="21">
        <f t="shared" si="13"/>
        <v>-0.54816066947248165</v>
      </c>
      <c r="M133" s="21">
        <f t="shared" si="13"/>
        <v>-0.50844109266407811</v>
      </c>
      <c r="N133" s="21">
        <f t="shared" si="13"/>
        <v>-0.469655869798839</v>
      </c>
      <c r="O133" s="21">
        <f t="shared" si="13"/>
        <v>-0.43180500087676443</v>
      </c>
      <c r="P133" s="21">
        <f t="shared" si="13"/>
        <v>-0.39488848589785452</v>
      </c>
      <c r="Q133" s="21">
        <f t="shared" si="13"/>
        <v>-0.35890632486210916</v>
      </c>
      <c r="R133" s="21">
        <f t="shared" si="13"/>
        <v>-0.32385851776952823</v>
      </c>
      <c r="S133" s="21">
        <f t="shared" si="13"/>
        <v>-0.28974506462011201</v>
      </c>
      <c r="T133" s="21">
        <f t="shared" si="13"/>
        <v>-0.25656596541386034</v>
      </c>
      <c r="U133" s="21">
        <f t="shared" si="13"/>
        <v>-0.22432122015077313</v>
      </c>
      <c r="V133" s="21">
        <f t="shared" si="13"/>
        <v>-0.19301082883085058</v>
      </c>
      <c r="W133" s="21">
        <f t="shared" si="13"/>
        <v>-0.16263479145409243</v>
      </c>
      <c r="X133" s="21">
        <f t="shared" si="13"/>
        <v>-0.13319310802049891</v>
      </c>
      <c r="Y133" s="21">
        <f t="shared" si="13"/>
        <v>-0.10468577853007</v>
      </c>
      <c r="Z133" s="21">
        <f t="shared" si="13"/>
        <v>-7.7112802982805678E-2</v>
      </c>
      <c r="AA133" s="21">
        <f t="shared" si="13"/>
        <v>-5.0474181378705685E-2</v>
      </c>
      <c r="AB133" s="21">
        <f t="shared" si="13"/>
        <v>-2.4769913717770872E-2</v>
      </c>
      <c r="AC133" s="21">
        <f t="shared" si="13"/>
        <v>-1.8414337286202389E-17</v>
      </c>
      <c r="AD133" s="21">
        <f t="shared" si="13"/>
        <v>-1.8414337286202389E-17</v>
      </c>
      <c r="AE133" s="21">
        <f t="shared" si="13"/>
        <v>-1.8414337286202389E-17</v>
      </c>
      <c r="AF133" s="21">
        <f t="shared" si="13"/>
        <v>-1.8414337286202389E-17</v>
      </c>
      <c r="AG133" s="21">
        <f t="shared" si="13"/>
        <v>-1.8414337286202389E-17</v>
      </c>
      <c r="AH133" s="21">
        <f t="shared" si="13"/>
        <v>-1.8414337286202389E-17</v>
      </c>
      <c r="AI133" s="21">
        <f t="shared" si="13"/>
        <v>-1.8414337286202389E-17</v>
      </c>
      <c r="AJ133" s="21">
        <f t="shared" si="13"/>
        <v>-1.8414337286202389E-17</v>
      </c>
      <c r="AK133" s="21">
        <f t="shared" si="13"/>
        <v>-1.8414337286202389E-17</v>
      </c>
      <c r="AL133" s="21">
        <f t="shared" si="13"/>
        <v>-1.8414337286202389E-17</v>
      </c>
      <c r="AM133" s="21">
        <f t="shared" si="13"/>
        <v>-1.8414337286202389E-17</v>
      </c>
      <c r="AN133" s="21">
        <f t="shared" si="13"/>
        <v>-1.8414337286202389E-17</v>
      </c>
      <c r="AO133" s="21">
        <f t="shared" si="13"/>
        <v>-1.8414337286202389E-17</v>
      </c>
      <c r="AP133" s="21">
        <f t="shared" si="13"/>
        <v>-1.8414337286202389E-17</v>
      </c>
      <c r="AQ133" s="21">
        <f t="shared" si="13"/>
        <v>-1.8414337286202389E-17</v>
      </c>
      <c r="AR133" s="21">
        <f t="shared" si="13"/>
        <v>-1.8414337286202389E-17</v>
      </c>
      <c r="AS133" s="21">
        <f t="shared" si="13"/>
        <v>-1.8414337286202389E-17</v>
      </c>
      <c r="AT133" s="21">
        <f t="shared" si="13"/>
        <v>-1.8414337286202389E-17</v>
      </c>
      <c r="AU133" s="21">
        <f t="shared" si="13"/>
        <v>-1.8414337286202389E-17</v>
      </c>
      <c r="AV133" s="21">
        <f t="shared" si="13"/>
        <v>-1.8414337286202389E-17</v>
      </c>
      <c r="AW133" s="21">
        <f t="shared" si="13"/>
        <v>-1.8414337286202389E-17</v>
      </c>
      <c r="AX133" s="21">
        <f t="shared" si="13"/>
        <v>-1.8414337286202389E-17</v>
      </c>
      <c r="AY133" s="21">
        <f t="shared" si="13"/>
        <v>-1.8414337286202389E-17</v>
      </c>
      <c r="AZ133" s="21">
        <f t="shared" si="13"/>
        <v>-1.8414337286202389E-17</v>
      </c>
      <c r="BA133" s="21">
        <f t="shared" si="13"/>
        <v>-1.8414337286202389E-17</v>
      </c>
      <c r="BB133" s="21">
        <f t="shared" si="13"/>
        <v>-1.8414337286202389E-17</v>
      </c>
    </row>
    <row r="134" spans="1:54" ht="13.5" outlineLevel="2" thickBot="1">
      <c r="A134" s="139"/>
      <c r="B134" s="142" t="s">
        <v>456</v>
      </c>
      <c r="C134" s="143"/>
      <c r="D134" s="243"/>
      <c r="E134" s="245">
        <f t="shared" ref="E134:AJ134" si="14">E83+E77+E71</f>
        <v>-2.5952809393904608</v>
      </c>
      <c r="F134" s="245">
        <f t="shared" si="14"/>
        <v>-1.1641286107176958</v>
      </c>
      <c r="G134" s="245">
        <f t="shared" si="14"/>
        <v>-2.540474176552864</v>
      </c>
      <c r="H134" s="245">
        <f t="shared" si="14"/>
        <v>-2.7584062326327405</v>
      </c>
      <c r="I134" s="245">
        <f t="shared" si="14"/>
        <v>-2.3899498642553545</v>
      </c>
      <c r="J134" s="245">
        <f t="shared" si="14"/>
        <v>-0.13533380376210183</v>
      </c>
      <c r="K134" s="245">
        <f t="shared" si="14"/>
        <v>-0.14309422858609283</v>
      </c>
      <c r="L134" s="245">
        <f t="shared" si="14"/>
        <v>-0.15132554033789974</v>
      </c>
      <c r="M134" s="245">
        <f t="shared" si="14"/>
        <v>-0.16006177379469905</v>
      </c>
      <c r="N134" s="245">
        <f t="shared" si="14"/>
        <v>-0.16932427381632781</v>
      </c>
      <c r="O134" s="245">
        <f t="shared" si="14"/>
        <v>-0.17914809183675115</v>
      </c>
      <c r="P134" s="245">
        <f t="shared" si="14"/>
        <v>-0.18956146535635554</v>
      </c>
      <c r="Q134" s="245">
        <f t="shared" si="14"/>
        <v>-0.20059782785781544</v>
      </c>
      <c r="R134" s="245">
        <f t="shared" si="14"/>
        <v>-0.21229592285727442</v>
      </c>
      <c r="S134" s="245">
        <f t="shared" si="14"/>
        <v>-0.22469636162237042</v>
      </c>
      <c r="T134" s="245">
        <f t="shared" si="14"/>
        <v>-0.2378420032277761</v>
      </c>
      <c r="U134" s="245">
        <f t="shared" si="14"/>
        <v>-0.2517784461682448</v>
      </c>
      <c r="V134" s="245">
        <f t="shared" si="14"/>
        <v>-0.26655388779142225</v>
      </c>
      <c r="W134" s="245">
        <f t="shared" si="14"/>
        <v>-0.28221979501060696</v>
      </c>
      <c r="X134" s="245">
        <f t="shared" si="14"/>
        <v>-0.29883062499834689</v>
      </c>
      <c r="Y134" s="245">
        <f t="shared" si="14"/>
        <v>-0.31644419322298256</v>
      </c>
      <c r="Z134" s="245">
        <f t="shared" si="14"/>
        <v>-0.33511951022370856</v>
      </c>
      <c r="AA134" s="245">
        <f t="shared" si="14"/>
        <v>-0.35492364433601409</v>
      </c>
      <c r="AB134" s="245">
        <f t="shared" si="14"/>
        <v>-0.37592600166185947</v>
      </c>
      <c r="AC134" s="245">
        <f t="shared" si="14"/>
        <v>-3.3847028078465979</v>
      </c>
      <c r="AD134" s="245">
        <f t="shared" si="14"/>
        <v>-3.583742188865898</v>
      </c>
      <c r="AE134" s="245">
        <f t="shared" si="14"/>
        <v>-3.7947878990674724</v>
      </c>
      <c r="AF134" s="245">
        <f t="shared" si="14"/>
        <v>-4.0185719027704394</v>
      </c>
      <c r="AG134" s="245">
        <f t="shared" si="14"/>
        <v>-4.2558782824205794</v>
      </c>
      <c r="AH134" s="245">
        <f t="shared" si="14"/>
        <v>-4.5075360655844019</v>
      </c>
      <c r="AI134" s="245">
        <f t="shared" si="14"/>
        <v>-4.774424678872454</v>
      </c>
      <c r="AJ134" s="245">
        <f t="shared" si="14"/>
        <v>-5.0574778428395923</v>
      </c>
      <c r="AK134" s="245">
        <f t="shared" ref="AK134:BB134" si="15">AK83+AK77+AK71</f>
        <v>-5.3576869380016481</v>
      </c>
      <c r="AL134" s="245">
        <f t="shared" si="15"/>
        <v>-5.6761045800149388</v>
      </c>
      <c r="AM134" s="245">
        <f t="shared" si="15"/>
        <v>-6.0138484170324569</v>
      </c>
      <c r="AN134" s="245">
        <f t="shared" si="15"/>
        <v>-6.3721051630608212</v>
      </c>
      <c r="AO134" s="245">
        <f t="shared" si="15"/>
        <v>-6.7521348820028688</v>
      </c>
      <c r="AP134" s="245">
        <f t="shared" si="15"/>
        <v>-7.1552755379850463</v>
      </c>
      <c r="AQ134" s="245">
        <f t="shared" si="15"/>
        <v>-7.5829478285401057</v>
      </c>
      <c r="AR134" s="245">
        <f t="shared" si="15"/>
        <v>-7.9541488281237624</v>
      </c>
      <c r="AS134" s="245">
        <f t="shared" si="15"/>
        <v>-8.1678378721702423</v>
      </c>
      <c r="AT134" s="245">
        <f t="shared" si="15"/>
        <v>-8.3941904465699455</v>
      </c>
      <c r="AU134" s="245">
        <f t="shared" si="15"/>
        <v>-8.6339734266339185</v>
      </c>
      <c r="AV134" s="245">
        <f t="shared" si="15"/>
        <v>-8.8471249248080888</v>
      </c>
      <c r="AW134" s="245">
        <f t="shared" si="15"/>
        <v>-8.9836599416587894</v>
      </c>
      <c r="AX134" s="245">
        <f t="shared" si="15"/>
        <v>-9.1279569512753582</v>
      </c>
      <c r="AY134" s="245">
        <f t="shared" si="15"/>
        <v>-9.2804717418232698</v>
      </c>
      <c r="AZ134" s="245">
        <f t="shared" si="15"/>
        <v>-9.4416911148362885</v>
      </c>
      <c r="BA134" s="245">
        <f t="shared" si="15"/>
        <v>-9.61213091899522</v>
      </c>
      <c r="BB134" s="245">
        <f t="shared" si="15"/>
        <v>-9.7856474735464705</v>
      </c>
    </row>
    <row r="135" spans="1:54" ht="13.5" outlineLevel="2" thickBot="1">
      <c r="A135" s="138"/>
      <c r="B135" s="140" t="s">
        <v>457</v>
      </c>
      <c r="C135" s="141"/>
      <c r="D135" s="244"/>
      <c r="E135" s="245">
        <f>E133+E134</f>
        <v>-2.6189018967020896</v>
      </c>
      <c r="F135" s="245">
        <f t="shared" ref="F135:AW135" si="16">F133+F134</f>
        <v>-1.3245826639285865</v>
      </c>
      <c r="G135" s="245">
        <f t="shared" si="16"/>
        <v>-2.7705286867280585</v>
      </c>
      <c r="H135" s="245">
        <f t="shared" si="16"/>
        <v>-3.1345623628119723</v>
      </c>
      <c r="I135" s="245">
        <f t="shared" si="16"/>
        <v>-2.9172807118806947</v>
      </c>
      <c r="J135" s="245">
        <f t="shared" si="16"/>
        <v>-0.76573668868088451</v>
      </c>
      <c r="K135" s="245">
        <f t="shared" si="16"/>
        <v>-0.73190882881014274</v>
      </c>
      <c r="L135" s="245">
        <f t="shared" si="16"/>
        <v>-0.69948620981038134</v>
      </c>
      <c r="M135" s="245">
        <f t="shared" si="16"/>
        <v>-0.6685028664587771</v>
      </c>
      <c r="N135" s="245">
        <f t="shared" si="16"/>
        <v>-0.63898014361516675</v>
      </c>
      <c r="O135" s="245">
        <f t="shared" si="16"/>
        <v>-0.61095309271351561</v>
      </c>
      <c r="P135" s="245">
        <f t="shared" si="16"/>
        <v>-0.58444995125421006</v>
      </c>
      <c r="Q135" s="245">
        <f t="shared" si="16"/>
        <v>-0.5595041527199246</v>
      </c>
      <c r="R135" s="245">
        <f t="shared" si="16"/>
        <v>-0.53615444062680262</v>
      </c>
      <c r="S135" s="245">
        <f t="shared" si="16"/>
        <v>-0.51444142624248246</v>
      </c>
      <c r="T135" s="245">
        <f t="shared" si="16"/>
        <v>-0.49440796864163644</v>
      </c>
      <c r="U135" s="245">
        <f t="shared" si="16"/>
        <v>-0.4760996663190179</v>
      </c>
      <c r="V135" s="245">
        <f t="shared" si="16"/>
        <v>-0.45956471662227283</v>
      </c>
      <c r="W135" s="245">
        <f t="shared" si="16"/>
        <v>-0.44485458646469939</v>
      </c>
      <c r="X135" s="245">
        <f t="shared" si="16"/>
        <v>-0.43202373301884578</v>
      </c>
      <c r="Y135" s="245">
        <f t="shared" si="16"/>
        <v>-0.42112997175305256</v>
      </c>
      <c r="Z135" s="245">
        <f t="shared" si="16"/>
        <v>-0.41223231320651421</v>
      </c>
      <c r="AA135" s="245">
        <f t="shared" si="16"/>
        <v>-0.40539782571471977</v>
      </c>
      <c r="AB135" s="245">
        <f t="shared" si="16"/>
        <v>-0.40069591537963034</v>
      </c>
      <c r="AC135" s="245">
        <f t="shared" si="16"/>
        <v>-3.3847028078465979</v>
      </c>
      <c r="AD135" s="245">
        <f t="shared" si="16"/>
        <v>-3.583742188865898</v>
      </c>
      <c r="AE135" s="245">
        <f t="shared" si="16"/>
        <v>-3.7947878990674724</v>
      </c>
      <c r="AF135" s="245">
        <f t="shared" si="16"/>
        <v>-4.0185719027704394</v>
      </c>
      <c r="AG135" s="245">
        <f t="shared" si="16"/>
        <v>-4.2558782824205794</v>
      </c>
      <c r="AH135" s="245">
        <f t="shared" si="16"/>
        <v>-4.5075360655844019</v>
      </c>
      <c r="AI135" s="245">
        <f t="shared" si="16"/>
        <v>-4.774424678872454</v>
      </c>
      <c r="AJ135" s="245">
        <f t="shared" si="16"/>
        <v>-5.0574778428395923</v>
      </c>
      <c r="AK135" s="245">
        <f t="shared" si="16"/>
        <v>-5.3576869380016481</v>
      </c>
      <c r="AL135" s="245">
        <f t="shared" si="16"/>
        <v>-5.6761045800149388</v>
      </c>
      <c r="AM135" s="245">
        <f t="shared" si="16"/>
        <v>-6.0138484170324569</v>
      </c>
      <c r="AN135" s="245">
        <f t="shared" si="16"/>
        <v>-6.3721051630608212</v>
      </c>
      <c r="AO135" s="245">
        <f t="shared" si="16"/>
        <v>-6.7521348820028688</v>
      </c>
      <c r="AP135" s="245">
        <f t="shared" si="16"/>
        <v>-7.1552755379850463</v>
      </c>
      <c r="AQ135" s="245">
        <f t="shared" si="16"/>
        <v>-7.5829478285401057</v>
      </c>
      <c r="AR135" s="245">
        <f t="shared" si="16"/>
        <v>-7.9541488281237624</v>
      </c>
      <c r="AS135" s="245">
        <f t="shared" si="16"/>
        <v>-8.1678378721702423</v>
      </c>
      <c r="AT135" s="245">
        <f t="shared" si="16"/>
        <v>-8.3941904465699455</v>
      </c>
      <c r="AU135" s="245">
        <f t="shared" si="16"/>
        <v>-8.6339734266339185</v>
      </c>
      <c r="AV135" s="245">
        <f t="shared" si="16"/>
        <v>-8.8471249248080888</v>
      </c>
      <c r="AW135" s="245">
        <f t="shared" si="16"/>
        <v>-8.9836599416587894</v>
      </c>
      <c r="AX135" s="245">
        <f>AX133+AX134</f>
        <v>-9.1279569512753582</v>
      </c>
      <c r="AY135" s="245">
        <f>AY133+AY134</f>
        <v>-9.2804717418232698</v>
      </c>
      <c r="AZ135" s="245">
        <f>AZ133+AZ134</f>
        <v>-9.4416911148362885</v>
      </c>
      <c r="BA135" s="245">
        <f>BA133+BA134</f>
        <v>-9.61213091899522</v>
      </c>
      <c r="BB135" s="245">
        <f>BB133+BB134</f>
        <v>-9.7856474735464705</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-0.78333401518927115</v>
      </c>
      <c r="F143" s="21">
        <f>-(F$158*'Fixed Data'!$B$25*'Fixed Data'!F$47*'Fixed Data'!$B$24*'Fixed Data'!$B$23+F$158*'Fixed Data'!$B$26)*'Fixed Data'!M42/10^6</f>
        <v>-0.80502938899718668</v>
      </c>
      <c r="G143" s="21">
        <f>-(G$158*'Fixed Data'!$B$25*'Fixed Data'!G$47*'Fixed Data'!$B$24*'Fixed Data'!$B$23+G$158*'Fixed Data'!$B$26)*'Fixed Data'!N42/10^6</f>
        <v>-0.83163168315097846</v>
      </c>
      <c r="H143" s="21">
        <f>-(H$158*'Fixed Data'!$B$25*'Fixed Data'!H$47*'Fixed Data'!$B$24*'Fixed Data'!$B$23+H$158*'Fixed Data'!$B$26)*'Fixed Data'!O42/10^6</f>
        <v>-0.83195646705283655</v>
      </c>
      <c r="I143" s="21">
        <f>-(I$158*'Fixed Data'!$B$25*'Fixed Data'!I$47*'Fixed Data'!$B$24*'Fixed Data'!$B$23+I$158*'Fixed Data'!$B$26)*'Fixed Data'!P42/10^6</f>
        <v>-0.84529018080758045</v>
      </c>
      <c r="J143" s="21">
        <f>-(J$158*'Fixed Data'!$B$25*'Fixed Data'!J$47*'Fixed Data'!$B$24*'Fixed Data'!$B$23+J$158*'Fixed Data'!$B$26)*'Fixed Data'!Q42/10^6</f>
        <v>-0.87298949829843775</v>
      </c>
      <c r="K143" s="21">
        <f>-(K$158*'Fixed Data'!$B$25*'Fixed Data'!K$47*'Fixed Data'!$B$24*'Fixed Data'!$B$23+K$158*'Fixed Data'!$B$26)*'Fixed Data'!R42/10^6</f>
        <v>-0.93519458067104955</v>
      </c>
      <c r="L143" s="21">
        <f>-(L$158*'Fixed Data'!$B$25*'Fixed Data'!L$47*'Fixed Data'!$B$24*'Fixed Data'!$B$23+L$158*'Fixed Data'!$B$26)*'Fixed Data'!S42/10^6</f>
        <v>-1.0050454877796595</v>
      </c>
      <c r="M143" s="21">
        <f>-(M$158*'Fixed Data'!$B$25*'Fixed Data'!M$47*'Fixed Data'!$B$24*'Fixed Data'!$B$23+M$158*'Fixed Data'!$B$26)*'Fixed Data'!T42/10^6</f>
        <v>-1.0800500780812894</v>
      </c>
      <c r="N143" s="21">
        <f>-(N$158*'Fixed Data'!$B$25*'Fixed Data'!N$47*'Fixed Data'!$B$24*'Fixed Data'!$B$23+N$158*'Fixed Data'!$B$26)*'Fixed Data'!U42/10^6</f>
        <v>-1.1569224288321525</v>
      </c>
      <c r="O143" s="21">
        <f>-(O$158*'Fixed Data'!$B$25*'Fixed Data'!O$47*'Fixed Data'!$B$24*'Fixed Data'!$B$23+O$158*'Fixed Data'!$B$26)*'Fixed Data'!V42/10^6</f>
        <v>-1.243051398857574</v>
      </c>
      <c r="P143" s="21">
        <f>-(P$158*'Fixed Data'!$B$25*'Fixed Data'!P$47*'Fixed Data'!$B$24*'Fixed Data'!$B$23+P$158*'Fixed Data'!$B$26)*'Fixed Data'!W42/10^6</f>
        <v>-1.3354181919898669</v>
      </c>
      <c r="Q143" s="21">
        <f>-(Q$158*'Fixed Data'!$B$25*'Fixed Data'!Q$47*'Fixed Data'!$B$24*'Fixed Data'!$B$23+Q$158*'Fixed Data'!$B$26)*'Fixed Data'!X42/10^6</f>
        <v>-1.4344495353099407</v>
      </c>
      <c r="R143" s="21">
        <f>-(R$158*'Fixed Data'!$B$25*'Fixed Data'!R$47*'Fixed Data'!$B$24*'Fixed Data'!$B$23+R$158*'Fixed Data'!$B$26)*'Fixed Data'!Y42/10^6</f>
        <v>-1.5451296303944264</v>
      </c>
      <c r="S143" s="21">
        <f>-(S$158*'Fixed Data'!$B$25*'Fixed Data'!S$47*'Fixed Data'!$B$24*'Fixed Data'!$B$23+S$158*'Fixed Data'!$B$26)*'Fixed Data'!Z42/10^6</f>
        <v>-1.6592217474775368</v>
      </c>
      <c r="T143" s="21">
        <f>-(T$158*'Fixed Data'!$B$25*'Fixed Data'!T$47*'Fixed Data'!$B$24*'Fixed Data'!$B$23+T$158*'Fixed Data'!$B$26)*'Fixed Data'!AA42/10^6</f>
        <v>-1.7815269917924696</v>
      </c>
      <c r="U143" s="21">
        <f>-(U$158*'Fixed Data'!$B$25*'Fixed Data'!U$47*'Fixed Data'!$B$24*'Fixed Data'!$B$23+U$158*'Fixed Data'!$B$26)*'Fixed Data'!AB42/10^6</f>
        <v>-1.9126289404119476</v>
      </c>
      <c r="V143" s="21">
        <f>-(V$158*'Fixed Data'!$B$25*'Fixed Data'!V$47*'Fixed Data'!$B$24*'Fixed Data'!$B$23+V$158*'Fixed Data'!$B$26)*'Fixed Data'!AC42/10^6</f>
        <v>-2.0588066016307498</v>
      </c>
      <c r="W143" s="21">
        <f>-(W$158*'Fixed Data'!$B$25*'Fixed Data'!W$47*'Fixed Data'!$B$24*'Fixed Data'!$B$23+W$158*'Fixed Data'!$B$26)*'Fixed Data'!AD42/10^6</f>
        <v>-2.2097492007358381</v>
      </c>
      <c r="X143" s="21">
        <f>-(X$158*'Fixed Data'!$B$25*'Fixed Data'!X$47*'Fixed Data'!$B$24*'Fixed Data'!$B$23+X$158*'Fixed Data'!$B$26)*'Fixed Data'!AE42/10^6</f>
        <v>-2.3778558213455758</v>
      </c>
      <c r="Y143" s="21">
        <f>-(Y$158*'Fixed Data'!$B$25*'Fixed Data'!Y$47*'Fixed Data'!$B$24*'Fixed Data'!$B$23+Y$158*'Fixed Data'!$B$26)*'Fixed Data'!AF42/10^6</f>
        <v>-2.551584025957764</v>
      </c>
      <c r="Z143" s="21">
        <f>-(Z$158*'Fixed Data'!$B$25*'Fixed Data'!Z$47*'Fixed Data'!$B$24*'Fixed Data'!$B$23+Z$158*'Fixed Data'!$B$26)*'Fixed Data'!AG42/10^6</f>
        <v>-2.744834505046454</v>
      </c>
      <c r="AA143" s="21">
        <f>-(AA$158*'Fixed Data'!$B$25*'Fixed Data'!AA$47*'Fixed Data'!$B$24*'Fixed Data'!$B$23+AA$158*'Fixed Data'!$B$26)*'Fixed Data'!AH42/10^6</f>
        <v>-2.9522297098192505</v>
      </c>
      <c r="AB143" s="21">
        <f>-(AB$158*'Fixed Data'!$B$25*'Fixed Data'!AB$47*'Fixed Data'!$B$24*'Fixed Data'!$B$23+AB$158*'Fixed Data'!$B$26)*'Fixed Data'!AI42/10^6</f>
        <v>-3.1747869386350178</v>
      </c>
      <c r="AC143" s="21">
        <f>-(AC$158*'Fixed Data'!$B$25*'Fixed Data'!AC$47*'Fixed Data'!$B$24*'Fixed Data'!$B$23+AC$158*'Fixed Data'!$B$26)*'Fixed Data'!AJ42/10^6</f>
        <v>-28.999150330880681</v>
      </c>
      <c r="AD143" s="21">
        <f>-(AD$158*'Fixed Data'!$B$25*'Fixed Data'!AD$47*'Fixed Data'!$B$24*'Fixed Data'!$B$23+AD$158*'Fixed Data'!$B$26)*'Fixed Data'!AK42/10^6</f>
        <v>-31.147380396780008</v>
      </c>
      <c r="AE143" s="21">
        <f>-(AE$158*'Fixed Data'!$B$25*'Fixed Data'!AE$47*'Fixed Data'!$B$24*'Fixed Data'!$B$23+AE$158*'Fixed Data'!$B$26)*'Fixed Data'!AL42/10^6</f>
        <v>-33.45855061483811</v>
      </c>
      <c r="AF143" s="21">
        <f>-(AF$158*'Fixed Data'!$B$25*'Fixed Data'!AF$47*'Fixed Data'!$B$24*'Fixed Data'!$B$23+AF$158*'Fixed Data'!$B$26)*'Fixed Data'!AM42/10^6</f>
        <v>-35.93389959390931</v>
      </c>
      <c r="AG143" s="21">
        <f>-(AG$158*'Fixed Data'!$B$25*'Fixed Data'!AG$47*'Fixed Data'!$B$24*'Fixed Data'!$B$23+AG$158*'Fixed Data'!$B$26)*'Fixed Data'!AN42/10^6</f>
        <v>-38.585913424968012</v>
      </c>
      <c r="AH143" s="21">
        <f>-(AH$158*'Fixed Data'!$B$25*'Fixed Data'!AH$47*'Fixed Data'!$B$24*'Fixed Data'!$B$23+AH$158*'Fixed Data'!$B$26)*'Fixed Data'!AO42/10^6</f>
        <v>-41.42839452656397</v>
      </c>
      <c r="AI143" s="21">
        <f>-(AI$158*'Fixed Data'!$B$25*'Fixed Data'!AI$47*'Fixed Data'!$B$24*'Fixed Data'!$B$23+AI$158*'Fixed Data'!$B$26)*'Fixed Data'!AP42/10^6</f>
        <v>-44.477005669074089</v>
      </c>
      <c r="AJ143" s="21">
        <f>-(AJ$158*'Fixed Data'!$B$25*'Fixed Data'!AJ$47*'Fixed Data'!$B$24*'Fixed Data'!$B$23+AJ$158*'Fixed Data'!$B$26)*'Fixed Data'!AQ42/10^6</f>
        <v>-47.745048707660295</v>
      </c>
      <c r="AK143" s="21">
        <f>-(AK$158*'Fixed Data'!$B$25*'Fixed Data'!AK$47*'Fixed Data'!$B$24*'Fixed Data'!$B$23+AK$158*'Fixed Data'!$B$26)*'Fixed Data'!AR42/10^6</f>
        <v>-51.247063343893736</v>
      </c>
      <c r="AL143" s="21">
        <f>-(AL$158*'Fixed Data'!$B$25*'Fixed Data'!AL$47*'Fixed Data'!$B$24*'Fixed Data'!$B$23+AL$158*'Fixed Data'!$B$26)*'Fixed Data'!AS42/10^6</f>
        <v>-55.000288468739122</v>
      </c>
      <c r="AM143" s="21">
        <f>-(AM$158*'Fixed Data'!$B$25*'Fixed Data'!AM$47*'Fixed Data'!$B$24*'Fixed Data'!$B$23+AM$158*'Fixed Data'!$B$26)*'Fixed Data'!AT42/10^6</f>
        <v>-59.022793884327712</v>
      </c>
      <c r="AN143" s="21">
        <f>-(AN$158*'Fixed Data'!$B$25*'Fixed Data'!AN$47*'Fixed Data'!$B$24*'Fixed Data'!$B$23+AN$158*'Fixed Data'!$B$26)*'Fixed Data'!AU42/10^6</f>
        <v>-63.333556990224793</v>
      </c>
      <c r="AO143" s="21">
        <f>-(AO$158*'Fixed Data'!$B$25*'Fixed Data'!AO$47*'Fixed Data'!$B$24*'Fixed Data'!$B$23+AO$158*'Fixed Data'!$B$26)*'Fixed Data'!AV42/10^6</f>
        <v>-67.952673822473656</v>
      </c>
      <c r="AP143" s="21">
        <f>-(AP$158*'Fixed Data'!$B$25*'Fixed Data'!AP$47*'Fixed Data'!$B$24*'Fixed Data'!$B$23+AP$158*'Fixed Data'!$B$26)*'Fixed Data'!AW42/10^6</f>
        <v>-72.901948532392439</v>
      </c>
      <c r="AQ143" s="21">
        <f>-(AQ$158*'Fixed Data'!$B$25*'Fixed Data'!AQ$47*'Fixed Data'!$B$24*'Fixed Data'!$B$23+AQ$158*'Fixed Data'!$B$26)*'Fixed Data'!AX42/10^6</f>
        <v>-78.204803690080809</v>
      </c>
      <c r="AR143" s="21">
        <f>-(AR$158*'Fixed Data'!$B$25*'Fixed Data'!AR$47*'Fixed Data'!$B$24*'Fixed Data'!$B$23+AR$158*'Fixed Data'!$B$26)*'Fixed Data'!AY42/10^6</f>
        <v>-83.024901211810445</v>
      </c>
      <c r="AS143" s="21">
        <f>-(AS$158*'Fixed Data'!$B$25*'Fixed Data'!AS$47*'Fixed Data'!$B$24*'Fixed Data'!$B$23+AS$158*'Fixed Data'!$B$26)*'Fixed Data'!AZ42/10^6</f>
        <v>-86.273817780244784</v>
      </c>
      <c r="AT143" s="21">
        <f>-(AT$158*'Fixed Data'!$B$25*'Fixed Data'!AT$47*'Fixed Data'!$B$24*'Fixed Data'!$B$23+AT$158*'Fixed Data'!$B$26)*'Fixed Data'!BA42/10^6</f>
        <v>-89.711341335216545</v>
      </c>
      <c r="AU143" s="21">
        <f>-(AU$158*'Fixed Data'!$B$25*'Fixed Data'!AU$47*'Fixed Data'!$B$24*'Fixed Data'!$B$23+AU$158*'Fixed Data'!$B$26)*'Fixed Data'!BB42/10^6</f>
        <v>-93.350524594506638</v>
      </c>
      <c r="AV143" s="21">
        <f>-(AV$158*'Fixed Data'!$B$25*'Fixed Data'!AV$47*'Fixed Data'!$B$24*'Fixed Data'!$B$23+AV$158*'Fixed Data'!$B$26)*'Fixed Data'!BC42/10^6</f>
        <v>-96.758253551109007</v>
      </c>
      <c r="AW143" s="21">
        <f>-(AW$158*'Fixed Data'!$B$25*'Fixed Data'!AW$47*'Fixed Data'!$B$24*'Fixed Data'!$B$23+AW$158*'Fixed Data'!$B$26)*'Fixed Data'!BD42/10^6</f>
        <v>-99.371653024698958</v>
      </c>
      <c r="AX143" s="21">
        <f>-(AX$158*'Fixed Data'!$B$25*'Fixed Data'!AX$47*'Fixed Data'!$B$24*'Fixed Data'!$B$23+AX$158*'Fixed Data'!$B$26)*'Fixed Data'!BE42/10^6</f>
        <v>-102.10592335778112</v>
      </c>
      <c r="AY143" s="21">
        <f>-(AY$158*'Fixed Data'!$B$25*'Fixed Data'!AY$47*'Fixed Data'!$B$24*'Fixed Data'!$B$23+AY$158*'Fixed Data'!$B$26)*'Fixed Data'!BF42/10^6</f>
        <v>-104.96912664439554</v>
      </c>
      <c r="AZ143" s="21">
        <f>-(AZ$158*'Fixed Data'!$B$25*'Fixed Data'!AZ$47*'Fixed Data'!$B$24*'Fixed Data'!$B$23+AZ$158*'Fixed Data'!$B$26)*'Fixed Data'!BG42/10^6</f>
        <v>-107.9699060017314</v>
      </c>
      <c r="BA143" s="21">
        <f>-(BA$158*'Fixed Data'!$B$25*'Fixed Data'!BA$47*'Fixed Data'!$B$24*'Fixed Data'!$B$23+BA$158*'Fixed Data'!$B$26)*'Fixed Data'!BH42/10^6</f>
        <v>-111.11747946107127</v>
      </c>
      <c r="BB143" s="21">
        <f>-(BB$158*'Fixed Data'!$B$25*'Fixed Data'!BB$47*'Fixed Data'!$B$24*'Fixed Data'!$B$23+BB$158*'Fixed Data'!$B$26)*'Fixed Data'!BI42/10^6</f>
        <v>-114.34350709935205</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-0.57691587362273555</v>
      </c>
      <c r="F146" s="21">
        <f>-F$161*'Fixed Data'!$B$20*'Fixed Data'!$B$22</f>
        <v>-0.5785431991031722</v>
      </c>
      <c r="G146" s="21">
        <f>-G$161*'Fixed Data'!$B$20*'Fixed Data'!$B$22</f>
        <v>-0.58887302132231889</v>
      </c>
      <c r="H146" s="21">
        <f>-H$161*'Fixed Data'!$B$20*'Fixed Data'!$B$22</f>
        <v>-0.58049648190801428</v>
      </c>
      <c r="I146" s="21">
        <f>-I$161*'Fixed Data'!$B$20*'Fixed Data'!$B$22</f>
        <v>-0.56235480918525238</v>
      </c>
      <c r="J146" s="21">
        <f>-J$161*'Fixed Data'!$B$20*'Fixed Data'!$B$22</f>
        <v>-0.56816550658474785</v>
      </c>
      <c r="K146" s="21">
        <f>-K$161*'Fixed Data'!$B$20*'Fixed Data'!$B$22</f>
        <v>-0.59693887650051136</v>
      </c>
      <c r="L146" s="21">
        <f>-L$161*'Fixed Data'!$B$20*'Fixed Data'!$B$22</f>
        <v>-0.62748393289962201</v>
      </c>
      <c r="M146" s="21">
        <f>-M$161*'Fixed Data'!$B$20*'Fixed Data'!$B$22</f>
        <v>-0.65987880889384332</v>
      </c>
      <c r="N146" s="21">
        <f>-N$161*'Fixed Data'!$B$20*'Fixed Data'!$B$22</f>
        <v>-0.69420934889405206</v>
      </c>
      <c r="O146" s="21">
        <f>-O$161*'Fixed Data'!$B$20*'Fixed Data'!$B$22</f>
        <v>-0.73060284292923561</v>
      </c>
      <c r="P146" s="21">
        <f>-P$161*'Fixed Data'!$B$20*'Fixed Data'!$B$22</f>
        <v>-0.7690499935341879</v>
      </c>
      <c r="Q146" s="21">
        <f>-Q$161*'Fixed Data'!$B$20*'Fixed Data'!$B$22</f>
        <v>-0.80958431979632017</v>
      </c>
      <c r="R146" s="21">
        <f>-R$161*'Fixed Data'!$B$20*'Fixed Data'!$B$22</f>
        <v>-0.85246080330526364</v>
      </c>
      <c r="S146" s="21">
        <f>-S$161*'Fixed Data'!$B$20*'Fixed Data'!$B$22</f>
        <v>-0.89786522116565692</v>
      </c>
      <c r="T146" s="21">
        <f>-T$161*'Fixed Data'!$B$20*'Fixed Data'!$B$22</f>
        <v>-0.94595144598176151</v>
      </c>
      <c r="U146" s="21">
        <f>-U$161*'Fixed Data'!$B$20*'Fixed Data'!$B$22</f>
        <v>-0.99689704241014954</v>
      </c>
      <c r="V146" s="21">
        <f>-V$161*'Fixed Data'!$B$20*'Fixed Data'!$B$22</f>
        <v>-1.0508560896963479</v>
      </c>
      <c r="W146" s="21">
        <f>-W$161*'Fixed Data'!$B$20*'Fixed Data'!$B$22</f>
        <v>-1.1080431141248053</v>
      </c>
      <c r="X146" s="21">
        <f>-X$161*'Fixed Data'!$B$20*'Fixed Data'!$B$22</f>
        <v>-1.1686546807996232</v>
      </c>
      <c r="Y146" s="21">
        <f>-Y$161*'Fixed Data'!$B$20*'Fixed Data'!$B$22</f>
        <v>-1.2328994473658825</v>
      </c>
      <c r="Z146" s="21">
        <f>-Z$161*'Fixed Data'!$B$20*'Fixed Data'!$B$22</f>
        <v>-1.3006004154053001</v>
      </c>
      <c r="AA146" s="21">
        <f>-AA$161*'Fixed Data'!$B$20*'Fixed Data'!$B$22</f>
        <v>-1.3723118688737435</v>
      </c>
      <c r="AB146" s="21">
        <f>-AB$161*'Fixed Data'!$B$20*'Fixed Data'!$B$22</f>
        <v>-1.4483183778269253</v>
      </c>
      <c r="AC146" s="21">
        <f>-AC$161*'Fixed Data'!$B$20*'Fixed Data'!$B$22</f>
        <v>-2.2728468185713515</v>
      </c>
      <c r="AD146" s="21">
        <f>-AD$161*'Fixed Data'!$B$20*'Fixed Data'!$B$22</f>
        <v>-2.359801968312957</v>
      </c>
      <c r="AE146" s="21">
        <f>-AE$161*'Fixed Data'!$B$20*'Fixed Data'!$B$22</f>
        <v>-2.4516244944341983</v>
      </c>
      <c r="AF146" s="21">
        <f>-AF$161*'Fixed Data'!$B$20*'Fixed Data'!$B$22</f>
        <v>-2.5481299165405713</v>
      </c>
      <c r="AG146" s="21">
        <f>-AG$161*'Fixed Data'!$B$20*'Fixed Data'!$B$22</f>
        <v>-2.6503421079179112</v>
      </c>
      <c r="AH146" s="21">
        <f>-AH$161*'Fixed Data'!$B$20*'Fixed Data'!$B$22</f>
        <v>-2.7587458864771919</v>
      </c>
      <c r="AI146" s="21">
        <f>-AI$161*'Fixed Data'!$B$20*'Fixed Data'!$B$22</f>
        <v>-2.8737210184257078</v>
      </c>
      <c r="AJ146" s="21">
        <f>-AJ$161*'Fixed Data'!$B$20*'Fixed Data'!$B$22</f>
        <v>-2.9956707283357003</v>
      </c>
      <c r="AK146" s="21">
        <f>-AK$161*'Fixed Data'!$B$20*'Fixed Data'!$B$22</f>
        <v>-3.1250231538999844</v>
      </c>
      <c r="AL146" s="21">
        <f>-AL$161*'Fixed Data'!$B$20*'Fixed Data'!$B$22</f>
        <v>-3.2622328911001128</v>
      </c>
      <c r="AM146" s="21">
        <f>-AM$161*'Fixed Data'!$B$20*'Fixed Data'!$B$22</f>
        <v>-3.4077826354129357</v>
      </c>
      <c r="AN146" s="21">
        <f>-AN$161*'Fixed Data'!$B$20*'Fixed Data'!$B$22</f>
        <v>-3.5621849250316275</v>
      </c>
      <c r="AO146" s="21">
        <f>-AO$161*'Fixed Data'!$B$20*'Fixed Data'!$B$22</f>
        <v>-3.7259839924495446</v>
      </c>
      <c r="AP146" s="21">
        <f>-AP$161*'Fixed Data'!$B$20*'Fixed Data'!$B$22</f>
        <v>-3.8997577311503377</v>
      </c>
      <c r="AQ146" s="21">
        <f>-AQ$161*'Fixed Data'!$B$20*'Fixed Data'!$B$22</f>
        <v>-4.0841197845679291</v>
      </c>
      <c r="AR146" s="21">
        <f>-AR$161*'Fixed Data'!$B$20*'Fixed Data'!$B$22</f>
        <v>-4.2493219585822226</v>
      </c>
      <c r="AS146" s="21">
        <f>-AS$161*'Fixed Data'!$B$20*'Fixed Data'!$B$22</f>
        <v>-4.3582394747281548</v>
      </c>
      <c r="AT146" s="21">
        <f>-AT$161*'Fixed Data'!$B$20*'Fixed Data'!$B$22</f>
        <v>-4.4736783562195752</v>
      </c>
      <c r="AU146" s="21">
        <f>-AU$161*'Fixed Data'!$B$20*'Fixed Data'!$B$22</f>
        <v>-4.5960359161645394</v>
      </c>
      <c r="AV146" s="21">
        <f>-AV$161*'Fixed Data'!$B$20*'Fixed Data'!$B$22</f>
        <v>-4.7083549533448323</v>
      </c>
      <c r="AW146" s="21">
        <f>-AW$161*'Fixed Data'!$B$20*'Fixed Data'!$B$22</f>
        <v>-4.7894597026455488</v>
      </c>
      <c r="AX146" s="21">
        <f>-AX$161*'Fixed Data'!$B$20*'Fixed Data'!$B$22</f>
        <v>-4.8753092286066737</v>
      </c>
      <c r="AY146" s="21">
        <f>-AY$161*'Fixed Data'!$B$20*'Fixed Data'!$B$22</f>
        <v>-4.9657662213603428</v>
      </c>
      <c r="AZ146" s="21">
        <f>-AZ$161*'Fixed Data'!$B$20*'Fixed Data'!$B$22</f>
        <v>-5.0612862726708352</v>
      </c>
      <c r="BA146" s="21">
        <f>-BA$161*'Fixed Data'!$B$20*'Fixed Data'!$B$22</f>
        <v>-5.1622794837779482</v>
      </c>
      <c r="BB146" s="21">
        <f>-BB$161*'Fixed Data'!$B$20*'Fixed Data'!$B$22</f>
        <v>-5.265287919501934</v>
      </c>
    </row>
    <row r="147" spans="1:54" outlineLevel="2">
      <c r="A147" s="425"/>
      <c r="B147" s="135" t="s">
        <v>283</v>
      </c>
      <c r="C147" s="135" t="s">
        <v>463</v>
      </c>
      <c r="D147" s="135" t="s">
        <v>380</v>
      </c>
      <c r="E147" s="21">
        <f>-E$162*'Fixed Data'!$B$21*'Fixed Data'!$B$22</f>
        <v>-8.6229635850253675E-3</v>
      </c>
      <c r="F147" s="21">
        <f>-F$162*'Fixed Data'!$B$21*'Fixed Data'!$B$22</f>
        <v>-8.6472866605383936E-3</v>
      </c>
      <c r="G147" s="21">
        <f>-G$162*'Fixed Data'!$B$21*'Fixed Data'!$B$22</f>
        <v>-8.8016829684023981E-3</v>
      </c>
      <c r="H147" s="21">
        <f>-H$162*'Fixed Data'!$B$21*'Fixed Data'!$B$22</f>
        <v>-8.6764817083217829E-3</v>
      </c>
      <c r="I147" s="21">
        <f>-I$162*'Fixed Data'!$B$21*'Fixed Data'!$B$22</f>
        <v>-8.4053243517430952E-3</v>
      </c>
      <c r="J147" s="21">
        <f>-J$162*'Fixed Data'!$B$21*'Fixed Data'!$B$22</f>
        <v>-8.4921748517385494E-3</v>
      </c>
      <c r="K147" s="21">
        <f>-K$162*'Fixed Data'!$B$21*'Fixed Data'!$B$22</f>
        <v>-8.9222405378221736E-3</v>
      </c>
      <c r="L147" s="21">
        <f>-L$162*'Fixed Data'!$B$21*'Fixed Data'!$B$22</f>
        <v>-9.3787870137895107E-3</v>
      </c>
      <c r="M147" s="21">
        <f>-M$162*'Fixed Data'!$B$21*'Fixed Data'!$B$22</f>
        <v>-9.8629821084494484E-3</v>
      </c>
      <c r="N147" s="21">
        <f>-N$162*'Fixed Data'!$B$21*'Fixed Data'!$B$22</f>
        <v>-1.0376108908752466E-2</v>
      </c>
      <c r="O147" s="21">
        <f>-O$162*'Fixed Data'!$B$21*'Fixed Data'!$B$22</f>
        <v>-1.0920069975080215E-2</v>
      </c>
      <c r="P147" s="21">
        <f>-P$162*'Fixed Data'!$B$21*'Fixed Data'!$B$22</f>
        <v>-1.149472634141082E-2</v>
      </c>
      <c r="Q147" s="21">
        <f>-Q$162*'Fixed Data'!$B$21*'Fixed Data'!$B$22</f>
        <v>-1.2100579006041216E-2</v>
      </c>
      <c r="R147" s="21">
        <f>-R$162*'Fixed Data'!$B$21*'Fixed Data'!$B$22</f>
        <v>-1.2741439091290541E-2</v>
      </c>
      <c r="S147" s="21">
        <f>-S$162*'Fixed Data'!$B$21*'Fixed Data'!$B$22</f>
        <v>-1.342008334378943E-2</v>
      </c>
      <c r="T147" s="21">
        <f>-T$162*'Fixed Data'!$B$21*'Fixed Data'!$B$22</f>
        <v>-1.4138811644549901E-2</v>
      </c>
      <c r="U147" s="21">
        <f>-U$162*'Fixed Data'!$B$21*'Fixed Data'!$B$22</f>
        <v>-1.4900277991559572E-2</v>
      </c>
      <c r="V147" s="21">
        <f>-V$162*'Fixed Data'!$B$21*'Fixed Data'!$B$22</f>
        <v>-1.5706785354426517E-2</v>
      </c>
      <c r="W147" s="21">
        <f>-W$162*'Fixed Data'!$B$21*'Fixed Data'!$B$22</f>
        <v>-1.6561540183906227E-2</v>
      </c>
      <c r="X147" s="21">
        <f>-X$162*'Fixed Data'!$B$21*'Fixed Data'!$B$22</f>
        <v>-1.7467480471155233E-2</v>
      </c>
      <c r="Y147" s="21">
        <f>-Y$162*'Fixed Data'!$B$21*'Fixed Data'!$B$22</f>
        <v>-1.8427724950390318E-2</v>
      </c>
      <c r="Z147" s="21">
        <f>-Z$162*'Fixed Data'!$B$21*'Fixed Data'!$B$22</f>
        <v>-1.943962808699325E-2</v>
      </c>
      <c r="AA147" s="21">
        <f>-AA$162*'Fixed Data'!$B$21*'Fixed Data'!$B$22</f>
        <v>-2.0511474573040853E-2</v>
      </c>
      <c r="AB147" s="21">
        <f>-AB$162*'Fixed Data'!$B$21*'Fixed Data'!$B$22</f>
        <v>-2.1647517779501128E-2</v>
      </c>
      <c r="AC147" s="21">
        <f>-AC$162*'Fixed Data'!$B$21*'Fixed Data'!$B$22</f>
        <v>-3.3971461433036837E-2</v>
      </c>
      <c r="AD147" s="21">
        <f>-AD$162*'Fixed Data'!$B$21*'Fixed Data'!$B$22</f>
        <v>-3.5271150216158495E-2</v>
      </c>
      <c r="AE147" s="21">
        <f>-AE$162*'Fixed Data'!$B$21*'Fixed Data'!$B$22</f>
        <v>-3.6643590003707607E-2</v>
      </c>
      <c r="AF147" s="21">
        <f>-AF$162*'Fixed Data'!$B$21*'Fixed Data'!$B$22</f>
        <v>-3.8086023430534993E-2</v>
      </c>
      <c r="AG147" s="21">
        <f>-AG$162*'Fixed Data'!$B$21*'Fixed Data'!$B$22</f>
        <v>-3.9613753979285363E-2</v>
      </c>
      <c r="AH147" s="21">
        <f>-AH$162*'Fixed Data'!$B$21*'Fixed Data'!$B$22</f>
        <v>-4.1234028056900879E-2</v>
      </c>
      <c r="AI147" s="21">
        <f>-AI$162*'Fixed Data'!$B$21*'Fixed Data'!$B$22</f>
        <v>-4.2952521898559047E-2</v>
      </c>
      <c r="AJ147" s="21">
        <f>-AJ$162*'Fixed Data'!$B$21*'Fixed Data'!$B$22</f>
        <v>-4.4775262363568262E-2</v>
      </c>
      <c r="AK147" s="21">
        <f>-AK$162*'Fixed Data'!$B$21*'Fixed Data'!$B$22</f>
        <v>-4.6708648679100503E-2</v>
      </c>
      <c r="AL147" s="21">
        <f>-AL$162*'Fixed Data'!$B$21*'Fixed Data'!$B$22</f>
        <v>-4.8759475535290156E-2</v>
      </c>
      <c r="AM147" s="21">
        <f>-AM$162*'Fixed Data'!$B$21*'Fixed Data'!$B$22</f>
        <v>-5.0934957615784857E-2</v>
      </c>
      <c r="AN147" s="21">
        <f>-AN$162*'Fixed Data'!$B$21*'Fixed Data'!$B$22</f>
        <v>-5.3242755653072286E-2</v>
      </c>
      <c r="AO147" s="21">
        <f>-AO$162*'Fixed Data'!$B$21*'Fixed Data'!$B$22</f>
        <v>-5.569100410346841E-2</v>
      </c>
      <c r="AP147" s="21">
        <f>-AP$162*'Fixed Data'!$B$21*'Fixed Data'!$B$22</f>
        <v>-5.8288340542559998E-2</v>
      </c>
      <c r="AQ147" s="21">
        <f>-AQ$162*'Fixed Data'!$B$21*'Fixed Data'!$B$22</f>
        <v>-6.1043936888172008E-2</v>
      </c>
      <c r="AR147" s="21">
        <f>-AR$162*'Fixed Data'!$B$21*'Fixed Data'!$B$22</f>
        <v>-6.3513157091365499E-2</v>
      </c>
      <c r="AS147" s="21">
        <f>-AS$162*'Fixed Data'!$B$21*'Fixed Data'!$B$22</f>
        <v>-6.5141109828391386E-2</v>
      </c>
      <c r="AT147" s="21">
        <f>-AT$162*'Fixed Data'!$B$21*'Fixed Data'!$B$22</f>
        <v>-6.6866535175324218E-2</v>
      </c>
      <c r="AU147" s="21">
        <f>-AU$162*'Fixed Data'!$B$21*'Fixed Data'!$B$22</f>
        <v>-6.8695371634845792E-2</v>
      </c>
      <c r="AV147" s="21">
        <f>-AV$162*'Fixed Data'!$B$21*'Fixed Data'!$B$22</f>
        <v>-7.0374165739485212E-2</v>
      </c>
      <c r="AW147" s="21">
        <f>-AW$162*'Fixed Data'!$B$21*'Fixed Data'!$B$22</f>
        <v>-7.1586410594876443E-2</v>
      </c>
      <c r="AX147" s="21">
        <f>-AX$162*'Fixed Data'!$B$21*'Fixed Data'!$B$22</f>
        <v>-7.2869573998763898E-2</v>
      </c>
      <c r="AY147" s="21">
        <f>-AY$162*'Fixed Data'!$B$21*'Fixed Data'!$B$22</f>
        <v>-7.4221603627672827E-2</v>
      </c>
      <c r="AZ147" s="21">
        <f>-AZ$162*'Fixed Data'!$B$21*'Fixed Data'!$B$22</f>
        <v>-7.5649309055360076E-2</v>
      </c>
      <c r="BA147" s="21">
        <f>-BA$162*'Fixed Data'!$B$21*'Fixed Data'!$B$22</f>
        <v>-7.7158819924324162E-2</v>
      </c>
      <c r="BB147" s="21">
        <f>-BB$162*'Fixed Data'!$B$21*'Fixed Data'!$B$22</f>
        <v>-7.8698451664079724E-2</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135" t="s">
        <v>464</v>
      </c>
      <c r="D150" s="135" t="s">
        <v>380</v>
      </c>
      <c r="E150" s="279">
        <v>-0.26936617847114497</v>
      </c>
      <c r="F150" s="279">
        <v>-0.26837190252172755</v>
      </c>
      <c r="G150" s="279">
        <v>-0.27039922447762882</v>
      </c>
      <c r="H150" s="279">
        <v>-0.26337303704582077</v>
      </c>
      <c r="I150" s="279">
        <v>-0.25976631258168004</v>
      </c>
      <c r="J150" s="279">
        <v>-0.25993352303724171</v>
      </c>
      <c r="K150" s="279">
        <v>-0.27184935589664622</v>
      </c>
      <c r="L150" s="279">
        <v>-0.28448947039421457</v>
      </c>
      <c r="M150" s="279">
        <v>-0.29776569538684933</v>
      </c>
      <c r="N150" s="279">
        <v>-0.31180077393378242</v>
      </c>
      <c r="O150" s="279">
        <v>-0.32646351328633466</v>
      </c>
      <c r="P150" s="279">
        <v>-0.34184154338507305</v>
      </c>
      <c r="Q150" s="279">
        <v>-0.35771014522639188</v>
      </c>
      <c r="R150" s="279">
        <v>-0.37427700322433444</v>
      </c>
      <c r="S150" s="279">
        <v>-0.39158963981730704</v>
      </c>
      <c r="T150" s="279">
        <v>-0.40978881265728173</v>
      </c>
      <c r="U150" s="279">
        <v>-0.42901561473505312</v>
      </c>
      <c r="V150" s="279">
        <v>-0.44924250665443405</v>
      </c>
      <c r="W150" s="279">
        <v>-0.47067101824081631</v>
      </c>
      <c r="X150" s="279">
        <v>-0.49337402248663709</v>
      </c>
      <c r="Y150" s="279">
        <v>-0.51683521201871796</v>
      </c>
      <c r="Z150" s="279">
        <v>-0.54044594708475568</v>
      </c>
      <c r="AA150" s="279">
        <v>-0.56542211645566554</v>
      </c>
      <c r="AB150" s="279">
        <v>-0.5917670255294819</v>
      </c>
      <c r="AC150" s="279">
        <v>-4.055119407919805</v>
      </c>
      <c r="AD150" s="279">
        <v>-4.281421686843462</v>
      </c>
      <c r="AE150" s="279">
        <v>-4.5212176633591969</v>
      </c>
      <c r="AF150" s="279">
        <v>-4.7753136459077146</v>
      </c>
      <c r="AG150" s="279">
        <v>-5.0446922824457587</v>
      </c>
      <c r="AH150" s="279">
        <v>-5.3303180224294557</v>
      </c>
      <c r="AI150" s="279">
        <v>-5.6331965161332525</v>
      </c>
      <c r="AJ150" s="279">
        <v>-5.9543842476188171</v>
      </c>
      <c r="AK150" s="279">
        <v>-6.2949165949567547</v>
      </c>
      <c r="AL150" s="279">
        <v>-6.6558924001523465</v>
      </c>
      <c r="AM150" s="279">
        <v>-7.0383797101981065</v>
      </c>
      <c r="AN150" s="279">
        <v>-7.4438697378061418</v>
      </c>
      <c r="AO150" s="279">
        <v>-7.8737968618273309</v>
      </c>
      <c r="AP150" s="279">
        <v>-8.3297144191208421</v>
      </c>
      <c r="AQ150" s="279">
        <v>-8.8132630989789043</v>
      </c>
      <c r="AR150" s="279">
        <v>-9.2340264133455516</v>
      </c>
      <c r="AS150" s="279">
        <v>-9.4793851641847642</v>
      </c>
      <c r="AT150" s="279">
        <v>-9.7392438692226388</v>
      </c>
      <c r="AU150" s="279">
        <v>-10.014479165867536</v>
      </c>
      <c r="AV150" s="279">
        <v>-10.260517540998274</v>
      </c>
      <c r="AW150" s="279">
        <v>-10.421684258753423</v>
      </c>
      <c r="AX150" s="279">
        <v>-10.591903884069666</v>
      </c>
      <c r="AY150" s="279">
        <v>-10.77155997213873</v>
      </c>
      <c r="AZ150" s="279">
        <v>-10.961220177493404</v>
      </c>
      <c r="BA150" s="279">
        <v>-11.161518540205831</v>
      </c>
      <c r="BB150" s="279">
        <v>-11.365477027745204</v>
      </c>
    </row>
    <row r="151" spans="1:54" outlineLevel="2">
      <c r="A151" s="425"/>
      <c r="B151" s="135" t="s">
        <v>286</v>
      </c>
      <c r="C151" s="135" t="s">
        <v>465</v>
      </c>
      <c r="D151" s="135" t="s">
        <v>380</v>
      </c>
      <c r="E151" s="279">
        <v>-3.4808817155260137</v>
      </c>
      <c r="F151" s="279">
        <v>-3.4403946989764953</v>
      </c>
      <c r="G151" s="279">
        <v>-3.4864513933247596</v>
      </c>
      <c r="H151" s="279">
        <v>-3.3538712611215695</v>
      </c>
      <c r="I151" s="279">
        <v>-3.3598620637076615</v>
      </c>
      <c r="J151" s="279">
        <v>-3.3694139329166806</v>
      </c>
      <c r="K151" s="279">
        <v>-3.399064995654649</v>
      </c>
      <c r="L151" s="279">
        <v>-3.4304966064944895</v>
      </c>
      <c r="M151" s="279">
        <v>-3.462764536539535</v>
      </c>
      <c r="N151" s="279">
        <v>-3.4966067286473166</v>
      </c>
      <c r="O151" s="279">
        <v>-3.5178530943013135</v>
      </c>
      <c r="P151" s="279">
        <v>-3.5321693393946361</v>
      </c>
      <c r="Q151" s="279">
        <v>-3.5457283274706595</v>
      </c>
      <c r="R151" s="279">
        <v>-3.5589121378073632</v>
      </c>
      <c r="S151" s="279">
        <v>-3.5722349251789738</v>
      </c>
      <c r="T151" s="279">
        <v>-3.5857135108940987</v>
      </c>
      <c r="U151" s="279">
        <v>-3.5995337461559855</v>
      </c>
      <c r="V151" s="279">
        <v>-3.6134500398741363</v>
      </c>
      <c r="W151" s="279">
        <v>-3.6278570217446435</v>
      </c>
      <c r="X151" s="279">
        <v>-3.6427724291818566</v>
      </c>
      <c r="Y151" s="279">
        <v>-3.6582146670360642</v>
      </c>
      <c r="Z151" s="279">
        <v>-3.6627499143220685</v>
      </c>
      <c r="AA151" s="279">
        <v>-3.6655691780294717</v>
      </c>
      <c r="AB151" s="279">
        <v>-3.6681265565647347</v>
      </c>
      <c r="AC151" s="279">
        <v>-36.069039740520729</v>
      </c>
      <c r="AD151" s="279">
        <v>-36.090934334790894</v>
      </c>
      <c r="AE151" s="279">
        <v>-36.109241751541745</v>
      </c>
      <c r="AF151" s="279">
        <v>-36.124886799901986</v>
      </c>
      <c r="AG151" s="279">
        <v>-36.140864368688888</v>
      </c>
      <c r="AH151" s="279">
        <v>-36.157683094083588</v>
      </c>
      <c r="AI151" s="279">
        <v>-36.175394832883789</v>
      </c>
      <c r="AJ151" s="279">
        <v>-36.194049945735536</v>
      </c>
      <c r="AK151" s="279">
        <v>-36.213701751189518</v>
      </c>
      <c r="AL151" s="279">
        <v>-36.234406703873454</v>
      </c>
      <c r="AM151" s="279">
        <v>-36.256224583557611</v>
      </c>
      <c r="AN151" s="279">
        <v>-36.279218695784976</v>
      </c>
      <c r="AO151" s="279">
        <v>-36.303456084779327</v>
      </c>
      <c r="AP151" s="279">
        <v>-36.329007759389022</v>
      </c>
      <c r="AQ151" s="279">
        <v>-36.355948932870383</v>
      </c>
      <c r="AR151" s="279">
        <v>-36.38435927736532</v>
      </c>
      <c r="AS151" s="279">
        <v>-36.414323193980337</v>
      </c>
      <c r="AT151" s="279">
        <v>-36.445930099430029</v>
      </c>
      <c r="AU151" s="279">
        <v>-36.47927473026872</v>
      </c>
      <c r="AV151" s="279">
        <v>-36.514457465796696</v>
      </c>
      <c r="AW151" s="279">
        <v>-36.551528783104537</v>
      </c>
      <c r="AX151" s="279">
        <v>-36.590585860283205</v>
      </c>
      <c r="AY151" s="279">
        <v>-36.626307432729682</v>
      </c>
      <c r="AZ151" s="279">
        <v>-36.660781705090827</v>
      </c>
      <c r="BA151" s="279">
        <v>-36.695281048232424</v>
      </c>
      <c r="BB151" s="279">
        <v>-36.729812856712229</v>
      </c>
    </row>
    <row r="152" spans="1:54" outlineLevel="2">
      <c r="A152" s="425"/>
      <c r="B152" s="135" t="s">
        <v>286</v>
      </c>
      <c r="C152" s="135" t="s">
        <v>466</v>
      </c>
      <c r="D152" s="135" t="s">
        <v>380</v>
      </c>
      <c r="E152" s="279">
        <v>-1.5883332014272187</v>
      </c>
      <c r="F152" s="279">
        <v>-1.5928134648560528</v>
      </c>
      <c r="G152" s="279">
        <v>-1.6212529659092694</v>
      </c>
      <c r="H152" s="279">
        <v>-1.5981911361467136</v>
      </c>
      <c r="I152" s="279">
        <v>-1.548244475927355</v>
      </c>
      <c r="J152" s="279">
        <v>-1.5642421699154063</v>
      </c>
      <c r="K152" s="279">
        <v>-1.643459436840601</v>
      </c>
      <c r="L152" s="279">
        <v>-1.7275544140051586</v>
      </c>
      <c r="M152" s="279">
        <v>-1.8167422132151805</v>
      </c>
      <c r="N152" s="279">
        <v>-1.9112591766033535</v>
      </c>
      <c r="O152" s="279">
        <v>-2.0114557521093106</v>
      </c>
      <c r="P152" s="279">
        <v>-2.1173063424608114</v>
      </c>
      <c r="Q152" s="279">
        <v>-2.2289032305743972</v>
      </c>
      <c r="R152" s="279">
        <v>-2.346948417804303</v>
      </c>
      <c r="S152" s="279">
        <v>-2.4719533755051155</v>
      </c>
      <c r="T152" s="279">
        <v>-2.6043417373075139</v>
      </c>
      <c r="U152" s="279">
        <v>-2.7446023645036304</v>
      </c>
      <c r="V152" s="279">
        <v>-2.8931594596375665</v>
      </c>
      <c r="W152" s="279">
        <v>-3.0506036447319569</v>
      </c>
      <c r="X152" s="279">
        <v>-3.2174760920709335</v>
      </c>
      <c r="Y152" s="279">
        <v>-3.3943512664605029</v>
      </c>
      <c r="Z152" s="279">
        <v>-3.5807418655447818</v>
      </c>
      <c r="AA152" s="279">
        <v>-3.7781739135681529</v>
      </c>
      <c r="AB152" s="279">
        <v>-3.9874308732299388</v>
      </c>
      <c r="AC152" s="279">
        <v>-6.2574774395197634</v>
      </c>
      <c r="AD152" s="279">
        <v>-6.4968775976440032</v>
      </c>
      <c r="AE152" s="279">
        <v>-6.749678349964193</v>
      </c>
      <c r="AF152" s="279">
        <v>-7.0153717951570949</v>
      </c>
      <c r="AG152" s="279">
        <v>-7.2967768051038799</v>
      </c>
      <c r="AH152" s="279">
        <v>-7.5952281539368691</v>
      </c>
      <c r="AI152" s="279">
        <v>-7.9117713931886415</v>
      </c>
      <c r="AJ152" s="279">
        <v>-8.2475166586779487</v>
      </c>
      <c r="AK152" s="279">
        <v>-8.6036426756633038</v>
      </c>
      <c r="AL152" s="279">
        <v>-8.9814010129154127</v>
      </c>
      <c r="AM152" s="279">
        <v>-9.3821206011971352</v>
      </c>
      <c r="AN152" s="279">
        <v>-9.807212532604316</v>
      </c>
      <c r="AO152" s="279">
        <v>-10.258175158244981</v>
      </c>
      <c r="AP152" s="279">
        <v>-10.736599502823006</v>
      </c>
      <c r="AQ152" s="279">
        <v>-11.244175015848231</v>
      </c>
      <c r="AR152" s="279">
        <v>-11.699000597760461</v>
      </c>
      <c r="AS152" s="279">
        <v>-11.998866340793729</v>
      </c>
      <c r="AT152" s="279">
        <v>-12.316686349900195</v>
      </c>
      <c r="AU152" s="279">
        <v>-12.653554485779047</v>
      </c>
      <c r="AV152" s="279">
        <v>-12.96278511031627</v>
      </c>
      <c r="AW152" s="279">
        <v>-13.186078266212345</v>
      </c>
      <c r="AX152" s="279">
        <v>-13.422434481468798</v>
      </c>
      <c r="AY152" s="279">
        <v>-13.671475722074124</v>
      </c>
      <c r="AZ152" s="279">
        <v>-13.934456298333503</v>
      </c>
      <c r="BA152" s="279">
        <v>-14.212505278530346</v>
      </c>
      <c r="BB152" s="279">
        <v>-14.496102464823881</v>
      </c>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135" t="s">
        <v>386</v>
      </c>
      <c r="D158" s="135" t="s">
        <v>469</v>
      </c>
      <c r="E158" s="324">
        <v>1.9235455158176371</v>
      </c>
      <c r="F158" s="324">
        <v>1.9422606154238662</v>
      </c>
      <c r="G158" s="324">
        <v>1.9787677800407506</v>
      </c>
      <c r="H158" s="324">
        <v>1.9526080396704917</v>
      </c>
      <c r="I158" s="324">
        <v>1.9507267405646198</v>
      </c>
      <c r="J158" s="324">
        <v>1.9815144206790192</v>
      </c>
      <c r="K158" s="324">
        <v>2.095140087525456</v>
      </c>
      <c r="L158" s="324">
        <v>2.2156603306864451</v>
      </c>
      <c r="M158" s="324">
        <v>2.3435734765217355</v>
      </c>
      <c r="N158" s="324">
        <v>2.4791920496659632</v>
      </c>
      <c r="O158" s="324">
        <v>2.6230292620435436</v>
      </c>
      <c r="P158" s="324">
        <v>2.7754985581351934</v>
      </c>
      <c r="Q158" s="324">
        <v>2.9370894603382096</v>
      </c>
      <c r="R158" s="324">
        <v>3.1083692388675135</v>
      </c>
      <c r="S158" s="324">
        <v>3.2899325109601123</v>
      </c>
      <c r="T158" s="324">
        <v>3.4824068055271873</v>
      </c>
      <c r="U158" s="324">
        <v>3.6864597611956231</v>
      </c>
      <c r="V158" s="324">
        <v>3.9027970681680437</v>
      </c>
      <c r="W158" s="324">
        <v>4.1321722885852727</v>
      </c>
      <c r="X158" s="324">
        <v>4.3753827670109988</v>
      </c>
      <c r="Y158" s="324">
        <v>4.6332750191055414</v>
      </c>
      <c r="Z158" s="324">
        <v>4.9067130583757672</v>
      </c>
      <c r="AA158" s="324">
        <v>5.1966788780136834</v>
      </c>
      <c r="AB158" s="324">
        <v>5.5041887000428655</v>
      </c>
      <c r="AC158" s="324">
        <v>49.557739729613289</v>
      </c>
      <c r="AD158" s="324">
        <v>52.472010908054919</v>
      </c>
      <c r="AE158" s="324">
        <v>55.562074931689288</v>
      </c>
      <c r="AF158" s="324">
        <v>58.838648988783014</v>
      </c>
      <c r="AG158" s="324">
        <v>62.313213364602049</v>
      </c>
      <c r="AH158" s="324">
        <v>65.997906416545007</v>
      </c>
      <c r="AI158" s="324">
        <v>69.905604428749967</v>
      </c>
      <c r="AJ158" s="324">
        <v>74.049978639982854</v>
      </c>
      <c r="AK158" s="324">
        <v>78.445544527780626</v>
      </c>
      <c r="AL158" s="324">
        <v>83.107714155090193</v>
      </c>
      <c r="AM158" s="324">
        <v>88.052851769947424</v>
      </c>
      <c r="AN158" s="324">
        <v>93.298332860604091</v>
      </c>
      <c r="AO158" s="324">
        <v>98.86260688111409</v>
      </c>
      <c r="AP158" s="324">
        <v>104.76526387577684</v>
      </c>
      <c r="AQ158" s="324">
        <v>111.02710524505777</v>
      </c>
      <c r="AR158" s="324">
        <v>116.46211197063877</v>
      </c>
      <c r="AS158" s="324">
        <v>119.59087884593876</v>
      </c>
      <c r="AT158" s="324">
        <v>122.90506109651137</v>
      </c>
      <c r="AU158" s="324">
        <v>126.41588706624005</v>
      </c>
      <c r="AV158" s="324">
        <v>129.53678336620595</v>
      </c>
      <c r="AW158" s="324">
        <v>131.53588556607392</v>
      </c>
      <c r="AX158" s="324">
        <v>133.64863639009351</v>
      </c>
      <c r="AY158" s="324">
        <v>135.88170934331347</v>
      </c>
      <c r="AZ158" s="324">
        <v>138.24223201863629</v>
      </c>
      <c r="BA158" s="324">
        <v>140.73775730803339</v>
      </c>
      <c r="BB158" s="324">
        <v>143.27833139604351</v>
      </c>
    </row>
    <row r="159" spans="1:54" outlineLevel="2">
      <c r="A159" s="425"/>
      <c r="B159" s="135" t="s">
        <v>280</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280</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283</v>
      </c>
      <c r="C161" s="135" t="s">
        <v>462</v>
      </c>
      <c r="D161" s="135"/>
      <c r="E161" s="322">
        <v>2.5753440933870914E-2</v>
      </c>
      <c r="F161" s="322">
        <v>2.5826084507321996E-2</v>
      </c>
      <c r="G161" s="322">
        <v>2.6287206273148369E-2</v>
      </c>
      <c r="H161" s="322">
        <v>2.591327876846403E-2</v>
      </c>
      <c r="I161" s="322">
        <v>2.5103437129034997E-2</v>
      </c>
      <c r="J161" s="322">
        <v>2.5362825818278038E-2</v>
      </c>
      <c r="K161" s="322">
        <v>2.6647264878588255E-2</v>
      </c>
      <c r="L161" s="322">
        <v>2.8010791766584171E-2</v>
      </c>
      <c r="M161" s="322">
        <v>2.9456894333043993E-2</v>
      </c>
      <c r="N161" s="322">
        <v>3.0989404660020071E-2</v>
      </c>
      <c r="O161" s="322">
        <v>3.2614004955946733E-2</v>
      </c>
      <c r="P161" s="322">
        <v>3.4330280183325498E-2</v>
      </c>
      <c r="Q161" s="322">
        <v>3.6139726629357445E-2</v>
      </c>
      <c r="R161" s="322">
        <v>3.8053726635226146E-2</v>
      </c>
      <c r="S161" s="322">
        <v>4.008057326394119E-2</v>
      </c>
      <c r="T161" s="322">
        <v>4.2227135366242105E-2</v>
      </c>
      <c r="U161" s="322">
        <v>4.4501339402647749E-2</v>
      </c>
      <c r="V161" s="322">
        <v>4.6910063448333796E-2</v>
      </c>
      <c r="W161" s="322">
        <v>4.9462883925527321E-2</v>
      </c>
      <c r="X161" s="322">
        <v>5.2168575471969438E-2</v>
      </c>
      <c r="Y161" s="322">
        <v>5.50364525346769E-2</v>
      </c>
      <c r="Z161" s="322">
        <v>5.8058613929925985E-2</v>
      </c>
      <c r="AA161" s="322">
        <v>6.1259802813124015E-2</v>
      </c>
      <c r="AB161" s="322">
        <v>6.4652722350289557E-2</v>
      </c>
      <c r="AC161" s="322">
        <v>0.10145955237156605</v>
      </c>
      <c r="AD161" s="322">
        <v>0.10534121764574908</v>
      </c>
      <c r="AE161" s="322">
        <v>0.10944016189564952</v>
      </c>
      <c r="AF161" s="322">
        <v>0.11374814994321017</v>
      </c>
      <c r="AG161" s="322">
        <v>0.11831088734342808</v>
      </c>
      <c r="AH161" s="322">
        <v>0.12315001629754051</v>
      </c>
      <c r="AI161" s="322">
        <v>0.12828248951396726</v>
      </c>
      <c r="AJ161" s="322">
        <v>0.13372630687913728</v>
      </c>
      <c r="AK161" s="322">
        <v>0.1395005803975691</v>
      </c>
      <c r="AL161" s="322">
        <v>0.1456256031679535</v>
      </c>
      <c r="AM161" s="322">
        <v>0.15212292264637628</v>
      </c>
      <c r="AN161" s="322">
        <v>0.15901541846345219</v>
      </c>
      <c r="AO161" s="322">
        <v>0.16632738507875983</v>
      </c>
      <c r="AP161" s="322">
        <v>0.17408461957360286</v>
      </c>
      <c r="AQ161" s="322">
        <v>0.18231451490188072</v>
      </c>
      <c r="AR161" s="322">
        <v>0.18968911599217131</v>
      </c>
      <c r="AS161" s="322">
        <v>0.19455117811764938</v>
      </c>
      <c r="AT161" s="322">
        <v>0.19970435304641815</v>
      </c>
      <c r="AU161" s="322">
        <v>0.20516637677800267</v>
      </c>
      <c r="AV161" s="322">
        <v>0.21018028230916422</v>
      </c>
      <c r="AW161" s="322">
        <v>0.21380078655609416</v>
      </c>
      <c r="AX161" s="322">
        <v>0.21763309694505467</v>
      </c>
      <c r="AY161" s="322">
        <v>0.22167108398345708</v>
      </c>
      <c r="AZ161" s="322">
        <v>0.22593508522158862</v>
      </c>
      <c r="BA161" s="322">
        <v>0.23044340751932077</v>
      </c>
      <c r="BB161" s="322">
        <v>0.23504168915170118</v>
      </c>
    </row>
    <row r="162" spans="1:54" outlineLevel="2">
      <c r="A162" s="425"/>
      <c r="B162" s="135" t="s">
        <v>283</v>
      </c>
      <c r="C162" s="135" t="s">
        <v>463</v>
      </c>
      <c r="D162" s="135"/>
      <c r="E162" s="322">
        <v>5.7229868741935364E-2</v>
      </c>
      <c r="F162" s="322">
        <v>5.7391298905159989E-2</v>
      </c>
      <c r="G162" s="322">
        <v>5.8416013940329699E-2</v>
      </c>
      <c r="H162" s="322">
        <v>5.7585063929920084E-2</v>
      </c>
      <c r="I162" s="322">
        <v>5.5785415842300019E-2</v>
      </c>
      <c r="J162" s="322">
        <v>5.6361835151728969E-2</v>
      </c>
      <c r="K162" s="322">
        <v>5.9216144174640578E-2</v>
      </c>
      <c r="L162" s="322">
        <v>6.2246203925742614E-2</v>
      </c>
      <c r="M162" s="322">
        <v>6.5459765184542204E-2</v>
      </c>
      <c r="N162" s="322">
        <v>6.8865343688933475E-2</v>
      </c>
      <c r="O162" s="322">
        <v>7.2475566568770508E-2</v>
      </c>
      <c r="P162" s="322">
        <v>7.628951151850108E-2</v>
      </c>
      <c r="Q162" s="322">
        <v>8.0310503620794338E-2</v>
      </c>
      <c r="R162" s="322">
        <v>8.4563836967169181E-2</v>
      </c>
      <c r="S162" s="322">
        <v>8.9067940586535901E-2</v>
      </c>
      <c r="T162" s="322">
        <v>9.3838078591649027E-2</v>
      </c>
      <c r="U162" s="322">
        <v>9.8891865339217247E-2</v>
      </c>
      <c r="V162" s="322">
        <v>0.10424458544074182</v>
      </c>
      <c r="W162" s="322">
        <v>0.10991751983450515</v>
      </c>
      <c r="X162" s="322">
        <v>0.11593016771548763</v>
      </c>
      <c r="Y162" s="322">
        <v>0.12230322785483765</v>
      </c>
      <c r="Z162" s="322">
        <v>0.12901914206650228</v>
      </c>
      <c r="AA162" s="322">
        <v>0.13613289514027552</v>
      </c>
      <c r="AB162" s="322">
        <v>0.14367271633397682</v>
      </c>
      <c r="AC162" s="322">
        <v>0.22546567193681336</v>
      </c>
      <c r="AD162" s="322">
        <v>0.23409159476833133</v>
      </c>
      <c r="AE162" s="322">
        <v>0.24320035976811002</v>
      </c>
      <c r="AF162" s="322">
        <v>0.25277366654046707</v>
      </c>
      <c r="AG162" s="322">
        <v>0.26291308298539584</v>
      </c>
      <c r="AH162" s="322">
        <v>0.27366670288342343</v>
      </c>
      <c r="AI162" s="322">
        <v>0.28507219891992702</v>
      </c>
      <c r="AJ162" s="322">
        <v>0.29716957084252743</v>
      </c>
      <c r="AK162" s="322">
        <v>0.3100012897723759</v>
      </c>
      <c r="AL162" s="322">
        <v>0.32361245148434137</v>
      </c>
      <c r="AM162" s="322">
        <v>0.33805093921416962</v>
      </c>
      <c r="AN162" s="322">
        <v>0.35336759658544936</v>
      </c>
      <c r="AO162" s="322">
        <v>0.3696164112861326</v>
      </c>
      <c r="AP162" s="322">
        <v>0.38685471016356199</v>
      </c>
      <c r="AQ162" s="322">
        <v>0.4051433664486237</v>
      </c>
      <c r="AR162" s="322">
        <v>0.42153136887149173</v>
      </c>
      <c r="AS162" s="322">
        <v>0.43233595137255443</v>
      </c>
      <c r="AT162" s="322">
        <v>0.44378745121426266</v>
      </c>
      <c r="AU162" s="322">
        <v>0.45592528172889507</v>
      </c>
      <c r="AV162" s="322">
        <v>0.4670672940203649</v>
      </c>
      <c r="AW162" s="322">
        <v>0.47511285901354267</v>
      </c>
      <c r="AX162" s="322">
        <v>0.48362910432234363</v>
      </c>
      <c r="AY162" s="322">
        <v>0.49260240885212703</v>
      </c>
      <c r="AZ162" s="322">
        <v>0.50207796715908581</v>
      </c>
      <c r="BA162" s="322">
        <v>0.51209646115404628</v>
      </c>
      <c r="BB162" s="322">
        <v>0.52231486478155842</v>
      </c>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-0.39228687373918253</v>
      </c>
      <c r="F172" s="262">
        <f>-(F$158*'Fixed Data'!$B$25*'Fixed Data'!F$47*'Fixed Data'!$B$24*'Fixed Data'!$B$23+F$158*'Fixed Data'!$B$26)*'Fixed Data'!M44/10^6</f>
        <v>-0.40213565626254227</v>
      </c>
      <c r="G172" s="262">
        <f>-(G$158*'Fixed Data'!$B$25*'Fixed Data'!G$47*'Fixed Data'!$B$24*'Fixed Data'!$B$23+G$158*'Fixed Data'!$B$26)*'Fixed Data'!N44/10^6</f>
        <v>-0.41593328718270967</v>
      </c>
      <c r="H172" s="262">
        <f>-(H$158*'Fixed Data'!$B$25*'Fixed Data'!H$47*'Fixed Data'!$B$24*'Fixed Data'!$B$23+H$158*'Fixed Data'!$B$26)*'Fixed Data'!O44/10^6</f>
        <v>-0.41668483113258964</v>
      </c>
      <c r="I172" s="262">
        <f>-(I$158*'Fixed Data'!$B$25*'Fixed Data'!I$47*'Fixed Data'!$B$24*'Fixed Data'!$B$23+I$158*'Fixed Data'!$B$26)*'Fixed Data'!P44/10^6</f>
        <v>-0.42262270406658037</v>
      </c>
      <c r="J172" s="262">
        <f>-(J$158*'Fixed Data'!$B$25*'Fixed Data'!J$47*'Fixed Data'!$B$24*'Fixed Data'!$B$23+J$158*'Fixed Data'!$B$26)*'Fixed Data'!Q44/10^6</f>
        <v>-0.43583027376692424</v>
      </c>
      <c r="K172" s="262">
        <f>-(K$158*'Fixed Data'!$B$25*'Fixed Data'!K$47*'Fixed Data'!$B$24*'Fixed Data'!$B$23+K$158*'Fixed Data'!$B$26)*'Fixed Data'!R44/10^6</f>
        <v>-0.46783961412947228</v>
      </c>
      <c r="L172" s="262">
        <f>-(L$158*'Fixed Data'!$B$25*'Fixed Data'!L$47*'Fixed Data'!$B$24*'Fixed Data'!$B$23+L$158*'Fixed Data'!$B$26)*'Fixed Data'!S44/10^6</f>
        <v>-0.50228577375095973</v>
      </c>
      <c r="M172" s="262">
        <f>-(M$158*'Fixed Data'!$B$25*'Fixed Data'!M$47*'Fixed Data'!$B$24*'Fixed Data'!$B$23+M$158*'Fixed Data'!$B$26)*'Fixed Data'!T44/10^6</f>
        <v>-0.53937403919571958</v>
      </c>
      <c r="N172" s="262">
        <f>-(N$158*'Fixed Data'!$B$25*'Fixed Data'!N$47*'Fixed Data'!$B$24*'Fixed Data'!$B$23+N$158*'Fixed Data'!$B$26)*'Fixed Data'!U44/10^6</f>
        <v>-0.57927582613365569</v>
      </c>
      <c r="O172" s="262">
        <f>-(O$158*'Fixed Data'!$B$25*'Fixed Data'!O$47*'Fixed Data'!$B$24*'Fixed Data'!$B$23+O$158*'Fixed Data'!$B$26)*'Fixed Data'!V44/10^6</f>
        <v>-0.62221738264505677</v>
      </c>
      <c r="P172" s="262">
        <f>-(P$158*'Fixed Data'!$B$25*'Fixed Data'!P$47*'Fixed Data'!$B$24*'Fixed Data'!$B$23+P$158*'Fixed Data'!$B$26)*'Fixed Data'!W44/10^6</f>
        <v>-0.66841129427690849</v>
      </c>
      <c r="Q172" s="262">
        <f>-(Q$158*'Fixed Data'!$B$25*'Fixed Data'!Q$47*'Fixed Data'!$B$24*'Fixed Data'!$B$23+Q$158*'Fixed Data'!$B$26)*'Fixed Data'!X44/10^6</f>
        <v>-0.71809800136634416</v>
      </c>
      <c r="R172" s="262">
        <f>-(R$158*'Fixed Data'!$B$25*'Fixed Data'!R$47*'Fixed Data'!$B$24*'Fixed Data'!$B$23+R$158*'Fixed Data'!$B$26)*'Fixed Data'!Y44/10^6</f>
        <v>-0.77154793835894386</v>
      </c>
      <c r="S172" s="262">
        <f>-(S$158*'Fixed Data'!$B$25*'Fixed Data'!S$47*'Fixed Data'!$B$24*'Fixed Data'!$B$23+S$158*'Fixed Data'!$B$26)*'Fixed Data'!Z44/10^6</f>
        <v>-0.82886412716446833</v>
      </c>
      <c r="T172" s="262">
        <f>-(T$158*'Fixed Data'!$B$25*'Fixed Data'!T$47*'Fixed Data'!$B$24*'Fixed Data'!$B$23+T$158*'Fixed Data'!$B$26)*'Fixed Data'!AA44/10^6</f>
        <v>-0.89051635520451455</v>
      </c>
      <c r="U172" s="262">
        <f>-(U$158*'Fixed Data'!$B$25*'Fixed Data'!U$47*'Fixed Data'!$B$24*'Fixed Data'!$B$23+U$158*'Fixed Data'!$B$26)*'Fixed Data'!AB44/10^6</f>
        <v>-0.95683694807561281</v>
      </c>
      <c r="V172" s="262">
        <f>-(V$158*'Fixed Data'!$B$25*'Fixed Data'!V$47*'Fixed Data'!$B$24*'Fixed Data'!$B$23+V$158*'Fixed Data'!$B$26)*'Fixed Data'!AC44/10^6</f>
        <v>-1.0281830778165362</v>
      </c>
      <c r="W172" s="262">
        <f>-(W$158*'Fixed Data'!$B$25*'Fixed Data'!W$47*'Fixed Data'!$B$24*'Fixed Data'!$B$23+W$158*'Fixed Data'!$B$26)*'Fixed Data'!AD44/10^6</f>
        <v>-1.1049406335427476</v>
      </c>
      <c r="X172" s="262">
        <f>-(X$158*'Fixed Data'!$B$25*'Fixed Data'!X$47*'Fixed Data'!$B$24*'Fixed Data'!$B$23+X$158*'Fixed Data'!$B$26)*'Fixed Data'!AE44/10^6</f>
        <v>-1.1875246085972551</v>
      </c>
      <c r="Y172" s="262">
        <f>-(Y$158*'Fixed Data'!$B$25*'Fixed Data'!Y$47*'Fixed Data'!$B$24*'Fixed Data'!$B$23+Y$158*'Fixed Data'!$B$26)*'Fixed Data'!AF44/10^6</f>
        <v>-1.276382049998148</v>
      </c>
      <c r="Z172" s="262">
        <f>-(Z$158*'Fixed Data'!$B$25*'Fixed Data'!Z$47*'Fixed Data'!$B$24*'Fixed Data'!$B$23+Z$158*'Fixed Data'!$B$26)*'Fixed Data'!AG44/10^6</f>
        <v>-1.3719848386907108</v>
      </c>
      <c r="AA172" s="262">
        <f>-(AA$158*'Fixed Data'!$B$25*'Fixed Data'!AA$47*'Fixed Data'!$B$24*'Fixed Data'!$B$23+AA$158*'Fixed Data'!$B$26)*'Fixed Data'!AH44/10^6</f>
        <v>-1.4748592414892463</v>
      </c>
      <c r="AB172" s="262">
        <f>-(AB$158*'Fixed Data'!$B$25*'Fixed Data'!AB$47*'Fixed Data'!$B$24*'Fixed Data'!$B$23+AB$158*'Fixed Data'!$B$26)*'Fixed Data'!AI44/10^6</f>
        <v>-1.5855649962482561</v>
      </c>
      <c r="AC172" s="262">
        <f>-(AC$158*'Fixed Data'!$B$25*'Fixed Data'!AC$47*'Fixed Data'!$B$24*'Fixed Data'!$B$23+AC$158*'Fixed Data'!$B$26)*'Fixed Data'!AJ44/10^6</f>
        <v>-14.480678208326172</v>
      </c>
      <c r="AD172" s="262">
        <f>-(AD$158*'Fixed Data'!$B$25*'Fixed Data'!AD$47*'Fixed Data'!$B$24*'Fixed Data'!$B$23+AD$158*'Fixed Data'!$B$26)*'Fixed Data'!AK44/10^6</f>
        <v>-15.550930886340668</v>
      </c>
      <c r="AE172" s="262">
        <f>-(AE$158*'Fixed Data'!$B$25*'Fixed Data'!AE$47*'Fixed Data'!$B$24*'Fixed Data'!$B$23+AE$158*'Fixed Data'!$B$26)*'Fixed Data'!AL44/10^6</f>
        <v>-16.699182015423382</v>
      </c>
      <c r="AF172" s="262">
        <f>-(AF$158*'Fixed Data'!$B$25*'Fixed Data'!AF$47*'Fixed Data'!$B$24*'Fixed Data'!$B$23+AF$158*'Fixed Data'!$B$26)*'Fixed Data'!AM44/10^6</f>
        <v>-17.930218545155125</v>
      </c>
      <c r="AG172" s="262">
        <f>-(AG$158*'Fixed Data'!$B$25*'Fixed Data'!AG$47*'Fixed Data'!$B$24*'Fixed Data'!$B$23+AG$158*'Fixed Data'!$B$26)*'Fixed Data'!AN44/10^6</f>
        <v>-19.249438182869174</v>
      </c>
      <c r="AH172" s="262">
        <f>-(AH$158*'Fixed Data'!$B$25*'Fixed Data'!AH$47*'Fixed Data'!$B$24*'Fixed Data'!$B$23+AH$158*'Fixed Data'!$B$26)*'Fixed Data'!AO44/10^6</f>
        <v>-20.663075071290169</v>
      </c>
      <c r="AI172" s="262">
        <f>-(AI$158*'Fixed Data'!$B$25*'Fixed Data'!AI$47*'Fixed Data'!$B$24*'Fixed Data'!$B$23+AI$158*'Fixed Data'!$B$26)*'Fixed Data'!AP44/10^6</f>
        <v>-22.178675321095788</v>
      </c>
      <c r="AJ172" s="262">
        <f>-(AJ$158*'Fixed Data'!$B$25*'Fixed Data'!AJ$47*'Fixed Data'!$B$24*'Fixed Data'!$B$23+AJ$158*'Fixed Data'!$B$26)*'Fixed Data'!AQ44/10^6</f>
        <v>-23.803049224827554</v>
      </c>
      <c r="AK172" s="262">
        <f>-(AK$158*'Fixed Data'!$B$25*'Fixed Data'!AK$47*'Fixed Data'!$B$24*'Fixed Data'!$B$23+AK$158*'Fixed Data'!$B$26)*'Fixed Data'!AR44/10^6</f>
        <v>-25.543760163398257</v>
      </c>
      <c r="AL172" s="262">
        <f>-(AL$158*'Fixed Data'!$B$25*'Fixed Data'!AL$47*'Fixed Data'!$B$24*'Fixed Data'!$B$23+AL$158*'Fixed Data'!$B$26)*'Fixed Data'!AS44/10^6</f>
        <v>-27.409068859398033</v>
      </c>
      <c r="AM172" s="262">
        <f>-(AM$158*'Fixed Data'!$B$25*'Fixed Data'!AM$47*'Fixed Data'!$B$24*'Fixed Data'!$B$23+AM$158*'Fixed Data'!$B$26)*'Fixed Data'!AT44/10^6</f>
        <v>-29.407866342858711</v>
      </c>
      <c r="AN172" s="262">
        <f>-(AN$158*'Fixed Data'!$B$25*'Fixed Data'!AN$47*'Fixed Data'!$B$24*'Fixed Data'!$B$23+AN$158*'Fixed Data'!$B$26)*'Fixed Data'!AU44/10^6</f>
        <v>-31.54960405194058</v>
      </c>
      <c r="AO172" s="262">
        <f>-(AO$158*'Fixed Data'!$B$25*'Fixed Data'!AO$47*'Fixed Data'!$B$24*'Fixed Data'!$B$23+AO$158*'Fixed Data'!$B$26)*'Fixed Data'!AV44/10^6</f>
        <v>-33.844287717205923</v>
      </c>
      <c r="AP172" s="262">
        <f>-(AP$158*'Fixed Data'!$B$25*'Fixed Data'!AP$47*'Fixed Data'!$B$24*'Fixed Data'!$B$23+AP$158*'Fixed Data'!$B$26)*'Fixed Data'!AW44/10^6</f>
        <v>-36.30270689885068</v>
      </c>
      <c r="AQ172" s="262">
        <f>-(AQ$158*'Fixed Data'!$B$25*'Fixed Data'!AQ$47*'Fixed Data'!$B$24*'Fixed Data'!$B$23+AQ$158*'Fixed Data'!$B$26)*'Fixed Data'!AX44/10^6</f>
        <v>-38.93641817105474</v>
      </c>
      <c r="AR172" s="262">
        <f>-(AR$158*'Fixed Data'!$B$25*'Fixed Data'!AR$47*'Fixed Data'!$B$24*'Fixed Data'!$B$23+AR$158*'Fixed Data'!$B$26)*'Fixed Data'!AY44/10^6</f>
        <v>-41.329045681220499</v>
      </c>
      <c r="AS172" s="262">
        <f>-(AS$158*'Fixed Data'!$B$25*'Fixed Data'!AS$47*'Fixed Data'!$B$24*'Fixed Data'!$B$23+AS$158*'Fixed Data'!$B$26)*'Fixed Data'!AZ44/10^6</f>
        <v>-42.939037203144366</v>
      </c>
      <c r="AT172" s="262">
        <f>-(AT$158*'Fixed Data'!$B$25*'Fixed Data'!AT$47*'Fixed Data'!$B$24*'Fixed Data'!$B$23+AT$158*'Fixed Data'!$B$26)*'Fixed Data'!BA44/10^6</f>
        <v>-44.642516702685626</v>
      </c>
      <c r="AU172" s="262">
        <f>-(AU$158*'Fixed Data'!$B$25*'Fixed Data'!AU$47*'Fixed Data'!$B$24*'Fixed Data'!$B$23+AU$158*'Fixed Data'!$B$26)*'Fixed Data'!BB44/10^6</f>
        <v>-46.445939104889234</v>
      </c>
      <c r="AV172" s="262">
        <f>-(AV$158*'Fixed Data'!$B$25*'Fixed Data'!AV$47*'Fixed Data'!$B$24*'Fixed Data'!$B$23+AV$158*'Fixed Data'!$B$26)*'Fixed Data'!BC44/10^6</f>
        <v>-48.133809824396671</v>
      </c>
      <c r="AW172" s="262">
        <f>-(AW$158*'Fixed Data'!$B$25*'Fixed Data'!AW$47*'Fixed Data'!$B$24*'Fixed Data'!$B$23+AW$158*'Fixed Data'!$B$26)*'Fixed Data'!BD44/10^6</f>
        <v>-49.426232657721734</v>
      </c>
      <c r="AX172" s="262">
        <f>-(AX$158*'Fixed Data'!$B$25*'Fixed Data'!AX$47*'Fixed Data'!$B$24*'Fixed Data'!$B$23+AX$158*'Fixed Data'!$B$26)*'Fixed Data'!BE44/10^6</f>
        <v>-50.778539865480298</v>
      </c>
      <c r="AY172" s="262">
        <f>-(AY$158*'Fixed Data'!$B$25*'Fixed Data'!AY$47*'Fixed Data'!$B$24*'Fixed Data'!$B$23+AY$158*'Fixed Data'!$B$26)*'Fixed Data'!BF44/10^6</f>
        <v>-52.194719835564534</v>
      </c>
      <c r="AZ172" s="262">
        <f>-(AZ$158*'Fixed Data'!$B$25*'Fixed Data'!AZ$47*'Fixed Data'!$B$24*'Fixed Data'!$B$23+AZ$158*'Fixed Data'!$B$26)*'Fixed Data'!BG44/10^6</f>
        <v>-53.679049103945204</v>
      </c>
      <c r="BA172" s="262">
        <f>-(BA$158*'Fixed Data'!$B$25*'Fixed Data'!BA$47*'Fixed Data'!$B$24*'Fixed Data'!$B$23+BA$158*'Fixed Data'!$B$26)*'Fixed Data'!BH44/10^6</f>
        <v>-55.236089343243968</v>
      </c>
      <c r="BB172" s="262">
        <f>-(BB$158*'Fixed Data'!$B$25*'Fixed Data'!BB$47*'Fixed Data'!$B$24*'Fixed Data'!$B$23+BB$158*'Fixed Data'!$B$26)*'Fixed Data'!BI44/10^6</f>
        <v>-56.831852001827592</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-1.1768606209387811</v>
      </c>
      <c r="F176" s="262">
        <f>-(F$158*'Fixed Data'!$B$25*'Fixed Data'!F$47*'Fixed Data'!$B$24*'Fixed Data'!$B$23+F$158*'Fixed Data'!$B$26)*'Fixed Data'!M46/10^6</f>
        <v>-1.206406968506148</v>
      </c>
      <c r="G176" s="262">
        <f>-(G$158*'Fixed Data'!$B$25*'Fixed Data'!G$47*'Fixed Data'!$B$24*'Fixed Data'!$B$23+G$158*'Fixed Data'!$B$26)*'Fixed Data'!N46/10^6</f>
        <v>-1.2477998615481292</v>
      </c>
      <c r="H176" s="262">
        <f>-(H$158*'Fixed Data'!$B$25*'Fixed Data'!H$47*'Fixed Data'!$B$24*'Fixed Data'!$B$23+H$158*'Fixed Data'!$B$26)*'Fixed Data'!O46/10^6</f>
        <v>-1.2500544933977689</v>
      </c>
      <c r="I176" s="262">
        <f>-(I$158*'Fixed Data'!$B$25*'Fixed Data'!I$47*'Fixed Data'!$B$24*'Fixed Data'!$B$23+I$158*'Fixed Data'!$B$26)*'Fixed Data'!P46/10^6</f>
        <v>-1.2678681121997413</v>
      </c>
      <c r="J176" s="262">
        <f>-(J$158*'Fixed Data'!$B$25*'Fixed Data'!J$47*'Fixed Data'!$B$24*'Fixed Data'!$B$23+J$158*'Fixed Data'!$B$26)*'Fixed Data'!Q46/10^6</f>
        <v>-1.3074908210136049</v>
      </c>
      <c r="K176" s="262">
        <f>-(K$158*'Fixed Data'!$B$25*'Fixed Data'!K$47*'Fixed Data'!$B$24*'Fixed Data'!$B$23+K$158*'Fixed Data'!$B$26)*'Fixed Data'!R46/10^6</f>
        <v>-1.4035188423884168</v>
      </c>
      <c r="L176" s="262">
        <f>-(L$158*'Fixed Data'!$B$25*'Fixed Data'!L$47*'Fixed Data'!$B$24*'Fixed Data'!$B$23+L$158*'Fixed Data'!$B$26)*'Fixed Data'!S46/10^6</f>
        <v>-1.5068573212528793</v>
      </c>
      <c r="M176" s="262">
        <f>-(M$158*'Fixed Data'!$B$25*'Fixed Data'!M$47*'Fixed Data'!$B$24*'Fixed Data'!$B$23+M$158*'Fixed Data'!$B$26)*'Fixed Data'!T46/10^6</f>
        <v>-1.6181221172475202</v>
      </c>
      <c r="N176" s="262">
        <f>-(N$158*'Fixed Data'!$B$25*'Fixed Data'!N$47*'Fixed Data'!$B$24*'Fixed Data'!$B$23+N$158*'Fixed Data'!$B$26)*'Fixed Data'!U46/10^6</f>
        <v>-1.7378274780416743</v>
      </c>
      <c r="O176" s="262">
        <f>-(O$158*'Fixed Data'!$B$25*'Fixed Data'!O$47*'Fixed Data'!$B$24*'Fixed Data'!$B$23+O$158*'Fixed Data'!$B$26)*'Fixed Data'!V46/10^6</f>
        <v>-1.8666521479351708</v>
      </c>
      <c r="P176" s="262">
        <f>-(P$158*'Fixed Data'!$B$25*'Fixed Data'!P$47*'Fixed Data'!$B$24*'Fixed Data'!$B$23+P$158*'Fixed Data'!$B$26)*'Fixed Data'!W46/10^6</f>
        <v>-2.0052338832329597</v>
      </c>
      <c r="Q176" s="262">
        <f>-(Q$158*'Fixed Data'!$B$25*'Fixed Data'!Q$47*'Fixed Data'!$B$24*'Fixed Data'!$B$23+Q$158*'Fixed Data'!$B$26)*'Fixed Data'!X46/10^6</f>
        <v>-2.1542940040990328</v>
      </c>
      <c r="R176" s="262">
        <f>-(R$158*'Fixed Data'!$B$25*'Fixed Data'!R$47*'Fixed Data'!$B$24*'Fixed Data'!$B$23+R$158*'Fixed Data'!$B$26)*'Fixed Data'!Y46/10^6</f>
        <v>-2.3146438150768316</v>
      </c>
      <c r="S176" s="262">
        <f>-(S$158*'Fixed Data'!$B$25*'Fixed Data'!S$47*'Fixed Data'!$B$24*'Fixed Data'!$B$23+S$158*'Fixed Data'!$B$26)*'Fixed Data'!Z46/10^6</f>
        <v>-2.4865923810166168</v>
      </c>
      <c r="T176" s="262">
        <f>-(T$158*'Fixed Data'!$B$25*'Fixed Data'!T$47*'Fixed Data'!$B$24*'Fixed Data'!$B$23+T$158*'Fixed Data'!$B$26)*'Fixed Data'!AA46/10^6</f>
        <v>-2.6715490651088611</v>
      </c>
      <c r="U176" s="262">
        <f>-(U$158*'Fixed Data'!$B$25*'Fixed Data'!U$47*'Fixed Data'!$B$24*'Fixed Data'!$B$23+U$158*'Fixed Data'!$B$26)*'Fixed Data'!AB46/10^6</f>
        <v>-2.8705108447610921</v>
      </c>
      <c r="V176" s="262">
        <f>-(V$158*'Fixed Data'!$B$25*'Fixed Data'!V$47*'Fixed Data'!$B$24*'Fixed Data'!$B$23+V$158*'Fixed Data'!$B$26)*'Fixed Data'!AC46/10^6</f>
        <v>-3.0845492328840023</v>
      </c>
      <c r="W176" s="262">
        <f>-(W$158*'Fixed Data'!$B$25*'Fixed Data'!W$47*'Fixed Data'!$B$24*'Fixed Data'!$B$23+W$158*'Fixed Data'!$B$26)*'Fixed Data'!AD46/10^6</f>
        <v>-3.3148219006282438</v>
      </c>
      <c r="X176" s="262">
        <f>-(X$158*'Fixed Data'!$B$25*'Fixed Data'!X$47*'Fixed Data'!$B$24*'Fixed Data'!$B$23+X$158*'Fixed Data'!$B$26)*'Fixed Data'!AE46/10^6</f>
        <v>-3.5625738257917652</v>
      </c>
      <c r="Y176" s="262">
        <f>-(Y$158*'Fixed Data'!$B$25*'Fixed Data'!Y$47*'Fixed Data'!$B$24*'Fixed Data'!$B$23+Y$158*'Fixed Data'!$B$26)*'Fixed Data'!AF46/10^6</f>
        <v>-3.8291461499944432</v>
      </c>
      <c r="Z176" s="262">
        <f>-(Z$158*'Fixed Data'!$B$25*'Fixed Data'!Z$47*'Fixed Data'!$B$24*'Fixed Data'!$B$23+Z$158*'Fixed Data'!$B$26)*'Fixed Data'!AG46/10^6</f>
        <v>-4.115954515361036</v>
      </c>
      <c r="AA176" s="262">
        <f>-(AA$158*'Fixed Data'!$B$25*'Fixed Data'!AA$47*'Fixed Data'!$B$24*'Fixed Data'!$B$23+AA$158*'Fixed Data'!$B$26)*'Fixed Data'!AH46/10^6</f>
        <v>-4.4245777252208578</v>
      </c>
      <c r="AB176" s="262">
        <f>-(AB$158*'Fixed Data'!$B$25*'Fixed Data'!AB$47*'Fixed Data'!$B$24*'Fixed Data'!$B$23+AB$158*'Fixed Data'!$B$26)*'Fixed Data'!AI46/10^6</f>
        <v>-4.7566949887447683</v>
      </c>
      <c r="AC176" s="262">
        <f>-(AC$158*'Fixed Data'!$B$25*'Fixed Data'!AC$47*'Fixed Data'!$B$24*'Fixed Data'!$B$23+AC$158*'Fixed Data'!$B$26)*'Fixed Data'!AJ46/10^6</f>
        <v>-43.442034625388928</v>
      </c>
      <c r="AD176" s="262">
        <f>-(AD$158*'Fixed Data'!$B$25*'Fixed Data'!AD$47*'Fixed Data'!$B$24*'Fixed Data'!$B$23+AD$158*'Fixed Data'!$B$26)*'Fixed Data'!AK46/10^6</f>
        <v>-46.652792659953157</v>
      </c>
      <c r="AE176" s="262">
        <f>-(AE$158*'Fixed Data'!$B$25*'Fixed Data'!AE$47*'Fixed Data'!$B$24*'Fixed Data'!$B$23+AE$158*'Fixed Data'!$B$26)*'Fixed Data'!AL46/10^6</f>
        <v>-50.097546047896557</v>
      </c>
      <c r="AF176" s="262">
        <f>-(AF$158*'Fixed Data'!$B$25*'Fixed Data'!AF$47*'Fixed Data'!$B$24*'Fixed Data'!$B$23+AF$158*'Fixed Data'!$B$26)*'Fixed Data'!AM46/10^6</f>
        <v>-53.790655638024411</v>
      </c>
      <c r="AG176" s="262">
        <f>-(AG$158*'Fixed Data'!$B$25*'Fixed Data'!AG$47*'Fixed Data'!$B$24*'Fixed Data'!$B$23+AG$158*'Fixed Data'!$B$26)*'Fixed Data'!AN46/10^6</f>
        <v>-57.748314550587956</v>
      </c>
      <c r="AH176" s="262">
        <f>-(AH$158*'Fixed Data'!$B$25*'Fixed Data'!AH$47*'Fixed Data'!$B$24*'Fixed Data'!$B$23+AH$158*'Fixed Data'!$B$26)*'Fixed Data'!AO46/10^6</f>
        <v>-61.989225216488613</v>
      </c>
      <c r="AI176" s="262">
        <f>-(AI$158*'Fixed Data'!$B$25*'Fixed Data'!AI$47*'Fixed Data'!$B$24*'Fixed Data'!$B$23+AI$158*'Fixed Data'!$B$26)*'Fixed Data'!AP46/10^6</f>
        <v>-66.536025966486449</v>
      </c>
      <c r="AJ176" s="262">
        <f>-(AJ$158*'Fixed Data'!$B$25*'Fixed Data'!AJ$47*'Fixed Data'!$B$24*'Fixed Data'!$B$23+AJ$158*'Fixed Data'!$B$26)*'Fixed Data'!AQ46/10^6</f>
        <v>-71.40914767820901</v>
      </c>
      <c r="AK176" s="262">
        <f>-(AK$158*'Fixed Data'!$B$25*'Fixed Data'!AK$47*'Fixed Data'!$B$24*'Fixed Data'!$B$23+AK$158*'Fixed Data'!$B$26)*'Fixed Data'!AR46/10^6</f>
        <v>-76.631280494411143</v>
      </c>
      <c r="AL176" s="262">
        <f>-(AL$158*'Fixed Data'!$B$25*'Fixed Data'!AL$47*'Fixed Data'!$B$24*'Fixed Data'!$B$23+AL$158*'Fixed Data'!$B$26)*'Fixed Data'!AS46/10^6</f>
        <v>-82.227206582929355</v>
      </c>
      <c r="AM176" s="262">
        <f>-(AM$158*'Fixed Data'!$B$25*'Fixed Data'!AM$47*'Fixed Data'!$B$24*'Fixed Data'!$B$23+AM$158*'Fixed Data'!$B$26)*'Fixed Data'!AT46/10^6</f>
        <v>-88.223599034027799</v>
      </c>
      <c r="AN176" s="262">
        <f>-(AN$158*'Fixed Data'!$B$25*'Fixed Data'!AN$47*'Fixed Data'!$B$24*'Fixed Data'!$B$23+AN$158*'Fixed Data'!$B$26)*'Fixed Data'!AU46/10^6</f>
        <v>-94.648812161993476</v>
      </c>
      <c r="AO176" s="262">
        <f>-(AO$158*'Fixed Data'!$B$25*'Fixed Data'!AO$47*'Fixed Data'!$B$24*'Fixed Data'!$B$23+AO$158*'Fixed Data'!$B$26)*'Fixed Data'!AV46/10^6</f>
        <v>-101.53286315855287</v>
      </c>
      <c r="AP176" s="262">
        <f>-(AP$158*'Fixed Data'!$B$25*'Fixed Data'!AP$47*'Fixed Data'!$B$24*'Fixed Data'!$B$23+AP$158*'Fixed Data'!$B$26)*'Fixed Data'!AW46/10^6</f>
        <v>-108.90812070432408</v>
      </c>
      <c r="AQ176" s="262">
        <f>-(AQ$158*'Fixed Data'!$B$25*'Fixed Data'!AQ$47*'Fixed Data'!$B$24*'Fixed Data'!$B$23+AQ$158*'Fixed Data'!$B$26)*'Fixed Data'!AX46/10^6</f>
        <v>-116.80925452186375</v>
      </c>
      <c r="AR176" s="262">
        <f>-(AR$158*'Fixed Data'!$B$25*'Fixed Data'!AR$47*'Fixed Data'!$B$24*'Fixed Data'!$B$23+AR$158*'Fixed Data'!$B$26)*'Fixed Data'!AY46/10^6</f>
        <v>-123.98713705327835</v>
      </c>
      <c r="AS176" s="262">
        <f>-(AS$158*'Fixed Data'!$B$25*'Fixed Data'!AS$47*'Fixed Data'!$B$24*'Fixed Data'!$B$23+AS$158*'Fixed Data'!$B$26)*'Fixed Data'!AZ46/10^6</f>
        <v>-128.81711161980019</v>
      </c>
      <c r="AT176" s="262">
        <f>-(AT$158*'Fixed Data'!$B$25*'Fixed Data'!AT$47*'Fixed Data'!$B$24*'Fixed Data'!$B$23+AT$158*'Fixed Data'!$B$26)*'Fixed Data'!BA46/10^6</f>
        <v>-133.92755011921739</v>
      </c>
      <c r="AU176" s="262">
        <f>-(AU$158*'Fixed Data'!$B$25*'Fixed Data'!AU$47*'Fixed Data'!$B$24*'Fixed Data'!$B$23+AU$158*'Fixed Data'!$B$26)*'Fixed Data'!BB46/10^6</f>
        <v>-139.3378173266708</v>
      </c>
      <c r="AV176" s="262">
        <f>-(AV$158*'Fixed Data'!$B$25*'Fixed Data'!AV$47*'Fixed Data'!$B$24*'Fixed Data'!$B$23+AV$158*'Fixed Data'!$B$26)*'Fixed Data'!BC46/10^6</f>
        <v>-144.4014294860271</v>
      </c>
      <c r="AW176" s="262">
        <f>-(AW$158*'Fixed Data'!$B$25*'Fixed Data'!AW$47*'Fixed Data'!$B$24*'Fixed Data'!$B$23+AW$158*'Fixed Data'!$B$26)*'Fixed Data'!BD46/10^6</f>
        <v>-148.27869798674524</v>
      </c>
      <c r="AX176" s="262">
        <f>-(AX$158*'Fixed Data'!$B$25*'Fixed Data'!AX$47*'Fixed Data'!$B$24*'Fixed Data'!$B$23+AX$158*'Fixed Data'!$B$26)*'Fixed Data'!BE46/10^6</f>
        <v>-152.33561961079161</v>
      </c>
      <c r="AY176" s="262">
        <f>-(AY$158*'Fixed Data'!$B$25*'Fixed Data'!AY$47*'Fixed Data'!$B$24*'Fixed Data'!$B$23+AY$158*'Fixed Data'!$B$26)*'Fixed Data'!BF46/10^6</f>
        <v>-156.58415952184669</v>
      </c>
      <c r="AZ176" s="262">
        <f>-(AZ$158*'Fixed Data'!$B$25*'Fixed Data'!AZ$47*'Fixed Data'!$B$24*'Fixed Data'!$B$23+AZ$158*'Fixed Data'!$B$26)*'Fixed Data'!BG46/10^6</f>
        <v>-161.0371473278245</v>
      </c>
      <c r="BA176" s="262">
        <f>-(BA$158*'Fixed Data'!$B$25*'Fixed Data'!BA$47*'Fixed Data'!$B$24*'Fixed Data'!$B$23+BA$158*'Fixed Data'!$B$26)*'Fixed Data'!BH46/10^6</f>
        <v>-165.70826804659222</v>
      </c>
      <c r="BB176" s="262">
        <f>-(BB$158*'Fixed Data'!$B$25*'Fixed Data'!BB$47*'Fixed Data'!$B$24*'Fixed Data'!$B$23+BB$158*'Fixed Data'!$B$26)*'Fixed Data'!BI46/10^6</f>
        <v>-170.4955560232406</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-2.4875272629126828</v>
      </c>
      <c r="F190" s="21">
        <f t="shared" ref="F190:BB190" si="17">(F133+F83)*F186</f>
        <v>-1.1516230175187636</v>
      </c>
      <c r="G190" s="21">
        <f t="shared" si="17"/>
        <v>-2.4601577385593774</v>
      </c>
      <c r="H190" s="21">
        <f t="shared" si="17"/>
        <v>-2.7069129844246018</v>
      </c>
      <c r="I190" s="21">
        <f t="shared" si="17"/>
        <v>-2.4261384292384083</v>
      </c>
      <c r="J190" s="21">
        <f t="shared" si="17"/>
        <v>-0.53078231341181725</v>
      </c>
      <c r="K190" s="21">
        <f t="shared" si="17"/>
        <v>-0.47900105666007653</v>
      </c>
      <c r="L190" s="21">
        <f t="shared" si="17"/>
        <v>-0.43084933120776131</v>
      </c>
      <c r="M190" s="21">
        <f t="shared" si="17"/>
        <v>-0.38611604142431843</v>
      </c>
      <c r="N190" s="21">
        <f t="shared" si="17"/>
        <v>-0.34460105794206097</v>
      </c>
      <c r="O190" s="21">
        <f t="shared" si="17"/>
        <v>-0.30611468897550298</v>
      </c>
      <c r="P190" s="21">
        <f t="shared" si="17"/>
        <v>-0.27047717581676828</v>
      </c>
      <c r="Q190" s="21">
        <f t="shared" si="17"/>
        <v>-0.2375182114440762</v>
      </c>
      <c r="R190" s="21">
        <f t="shared" si="17"/>
        <v>-0.2070764812256492</v>
      </c>
      <c r="S190" s="21">
        <f t="shared" si="17"/>
        <v>-0.17899922474484312</v>
      </c>
      <c r="T190" s="21">
        <f t="shared" si="17"/>
        <v>-0.15314181781394942</v>
      </c>
      <c r="U190" s="21">
        <f t="shared" si="17"/>
        <v>-0.12936737378402519</v>
      </c>
      <c r="V190" s="21">
        <f t="shared" si="17"/>
        <v>-0.10754636329635023</v>
      </c>
      <c r="W190" s="21">
        <f t="shared" si="17"/>
        <v>-8.7556251657753242E-2</v>
      </c>
      <c r="X190" s="21">
        <f t="shared" si="17"/>
        <v>-6.9281153057163453E-2</v>
      </c>
      <c r="Y190" s="21">
        <f t="shared" si="17"/>
        <v>-5.261150087438262E-2</v>
      </c>
      <c r="Z190" s="21">
        <f t="shared" si="17"/>
        <v>-3.7443733364308132E-2</v>
      </c>
      <c r="AA190" s="21">
        <f t="shared" si="17"/>
        <v>-2.3679994030716037E-2</v>
      </c>
      <c r="AB190" s="21">
        <f t="shared" si="17"/>
        <v>-1.1227846033300123E-2</v>
      </c>
      <c r="AC190" s="21">
        <f t="shared" si="17"/>
        <v>-8.0646903804306893E-18</v>
      </c>
      <c r="AD190" s="21">
        <f t="shared" si="17"/>
        <v>-7.7919713820586378E-18</v>
      </c>
      <c r="AE190" s="21">
        <f t="shared" si="17"/>
        <v>-7.5284747652740458E-18</v>
      </c>
      <c r="AF190" s="21">
        <f t="shared" si="17"/>
        <v>-7.273888662100528E-18</v>
      </c>
      <c r="AG190" s="21">
        <f t="shared" si="17"/>
        <v>-7.027911750821766E-18</v>
      </c>
      <c r="AH190" s="21">
        <f t="shared" si="17"/>
        <v>-6.7902528993447033E-18</v>
      </c>
      <c r="AI190" s="21">
        <f t="shared" si="17"/>
        <v>-6.5606308206229008E-18</v>
      </c>
      <c r="AJ190" s="21">
        <f t="shared" si="17"/>
        <v>-6.3695444860416514E-18</v>
      </c>
      <c r="AK190" s="21">
        <f t="shared" si="17"/>
        <v>-6.184023772855972E-18</v>
      </c>
      <c r="AL190" s="21">
        <f t="shared" si="17"/>
        <v>-6.0039065755883222E-18</v>
      </c>
      <c r="AM190" s="21">
        <f t="shared" si="17"/>
        <v>-5.8290355102799245E-18</v>
      </c>
      <c r="AN190" s="21">
        <f t="shared" si="17"/>
        <v>-5.6592577769708006E-18</v>
      </c>
      <c r="AO190" s="21">
        <f t="shared" si="17"/>
        <v>-5.4944250261852431E-18</v>
      </c>
      <c r="AP190" s="21">
        <f t="shared" si="17"/>
        <v>-5.3343932293060612E-18</v>
      </c>
      <c r="AQ190" s="21">
        <f t="shared" si="17"/>
        <v>-5.1790225527243311E-18</v>
      </c>
      <c r="AR190" s="21">
        <f t="shared" si="17"/>
        <v>-5.0281772356546907E-18</v>
      </c>
      <c r="AS190" s="21">
        <f t="shared" si="17"/>
        <v>-4.8817254715094085E-18</v>
      </c>
      <c r="AT190" s="21">
        <f t="shared" si="17"/>
        <v>-4.7395392927275815E-18</v>
      </c>
      <c r="AU190" s="21">
        <f t="shared" si="17"/>
        <v>-4.6014944589588166E-18</v>
      </c>
      <c r="AV190" s="21">
        <f t="shared" si="17"/>
        <v>-4.4674703485037052E-18</v>
      </c>
      <c r="AW190" s="21">
        <f t="shared" si="17"/>
        <v>-4.3373498529162189E-18</v>
      </c>
      <c r="AX190" s="21">
        <f t="shared" si="17"/>
        <v>-4.2110192746759408E-18</v>
      </c>
      <c r="AY190" s="21">
        <f t="shared" si="17"/>
        <v>-4.0883682278407187E-18</v>
      </c>
      <c r="AZ190" s="21">
        <f t="shared" si="17"/>
        <v>-3.9692895415929307E-18</v>
      </c>
      <c r="BA190" s="21">
        <f t="shared" si="17"/>
        <v>-3.8536791665950787E-18</v>
      </c>
      <c r="BB190" s="21">
        <f t="shared" si="17"/>
        <v>-3.7414360840728912E-18</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-0.13137463378940695</v>
      </c>
      <c r="F192" s="21">
        <f t="shared" ref="F192:BB192" si="19">F77*F186</f>
        <v>-0.12816699593880812</v>
      </c>
      <c r="G192" s="21">
        <f t="shared" si="19"/>
        <v>-0.12616043617334322</v>
      </c>
      <c r="H192" s="21">
        <f t="shared" si="19"/>
        <v>-0.12028267417517781</v>
      </c>
      <c r="I192" s="21">
        <f t="shared" si="19"/>
        <v>-0.11610317314498136</v>
      </c>
      <c r="J192" s="21">
        <f t="shared" si="19"/>
        <v>-0.11394743133658693</v>
      </c>
      <c r="K192" s="21">
        <f t="shared" si="19"/>
        <v>-0.11640724715150738</v>
      </c>
      <c r="L192" s="21">
        <f t="shared" si="19"/>
        <v>-0.11894050682618384</v>
      </c>
      <c r="M192" s="21">
        <f t="shared" si="19"/>
        <v>-0.12155276072816587</v>
      </c>
      <c r="N192" s="21">
        <f t="shared" si="19"/>
        <v>-0.12423846404255463</v>
      </c>
      <c r="O192" s="21">
        <f t="shared" si="19"/>
        <v>-0.12700145274327895</v>
      </c>
      <c r="P192" s="21">
        <f t="shared" si="19"/>
        <v>-0.12983931318407116</v>
      </c>
      <c r="Q192" s="21">
        <f t="shared" si="19"/>
        <v>-0.13275229214938003</v>
      </c>
      <c r="R192" s="21">
        <f t="shared" si="19"/>
        <v>-0.13574289472639767</v>
      </c>
      <c r="S192" s="21">
        <f t="shared" si="19"/>
        <v>-0.13881332055172271</v>
      </c>
      <c r="T192" s="21">
        <f t="shared" si="19"/>
        <v>-0.14196566044159015</v>
      </c>
      <c r="U192" s="21">
        <f t="shared" si="19"/>
        <v>-0.14520211834759014</v>
      </c>
      <c r="V192" s="21">
        <f t="shared" si="19"/>
        <v>-0.14852483370036071</v>
      </c>
      <c r="W192" s="21">
        <f t="shared" si="19"/>
        <v>-0.15193617044556704</v>
      </c>
      <c r="X192" s="21">
        <f t="shared" si="19"/>
        <v>-0.15543845005472781</v>
      </c>
      <c r="Y192" s="21">
        <f t="shared" si="19"/>
        <v>-0.15903405584037469</v>
      </c>
      <c r="Z192" s="21">
        <f t="shared" si="19"/>
        <v>-0.16272428313612214</v>
      </c>
      <c r="AA192" s="21">
        <f t="shared" si="19"/>
        <v>-0.16651265161048395</v>
      </c>
      <c r="AB192" s="21">
        <f t="shared" si="19"/>
        <v>-0.17040185584277165</v>
      </c>
      <c r="AC192" s="21">
        <f t="shared" si="19"/>
        <v>-1.4823547408089541</v>
      </c>
      <c r="AD192" s="21">
        <f t="shared" si="19"/>
        <v>-1.5164497175384444</v>
      </c>
      <c r="AE192" s="21">
        <f t="shared" si="19"/>
        <v>-1.5514522458053983</v>
      </c>
      <c r="AF192" s="21">
        <f t="shared" si="19"/>
        <v>-1.5873850982027882</v>
      </c>
      <c r="AG192" s="21">
        <f t="shared" si="19"/>
        <v>-1.6242744186890641</v>
      </c>
      <c r="AH192" s="21">
        <f t="shared" si="19"/>
        <v>-1.6621456076602301</v>
      </c>
      <c r="AI192" s="21">
        <f t="shared" si="19"/>
        <v>-1.7010244361290858</v>
      </c>
      <c r="AJ192" s="21">
        <f t="shared" si="19"/>
        <v>-1.7493885121390782</v>
      </c>
      <c r="AK192" s="21">
        <f t="shared" si="19"/>
        <v>-1.7992536400942061</v>
      </c>
      <c r="AL192" s="21">
        <f t="shared" si="19"/>
        <v>-1.8506667430933539</v>
      </c>
      <c r="AM192" s="21">
        <f t="shared" si="19"/>
        <v>-1.9036762187792164</v>
      </c>
      <c r="AN192" s="21">
        <f t="shared" si="19"/>
        <v>-1.9583319855202199</v>
      </c>
      <c r="AO192" s="21">
        <f t="shared" si="19"/>
        <v>-2.0146855300436335</v>
      </c>
      <c r="AP192" s="21">
        <f t="shared" si="19"/>
        <v>-2.0727899565653258</v>
      </c>
      <c r="AQ192" s="21">
        <f t="shared" si="19"/>
        <v>-2.1327000374630569</v>
      </c>
      <c r="AR192" s="21">
        <f t="shared" si="19"/>
        <v>-2.1719418649157114</v>
      </c>
      <c r="AS192" s="21">
        <f t="shared" si="19"/>
        <v>-2.1653313702258012</v>
      </c>
      <c r="AT192" s="21">
        <f t="shared" si="19"/>
        <v>-2.1605227944839909</v>
      </c>
      <c r="AU192" s="21">
        <f t="shared" si="19"/>
        <v>-2.1575134778932377</v>
      </c>
      <c r="AV192" s="21">
        <f t="shared" si="19"/>
        <v>-2.1463855938330836</v>
      </c>
      <c r="AW192" s="21">
        <f t="shared" si="19"/>
        <v>-2.1160292396620335</v>
      </c>
      <c r="AX192" s="21">
        <f t="shared" si="19"/>
        <v>-2.0873953845210513</v>
      </c>
      <c r="AY192" s="21">
        <f t="shared" si="19"/>
        <v>-2.0604589358246024</v>
      </c>
      <c r="AZ192" s="21">
        <f t="shared" si="19"/>
        <v>-2.0351970974894349</v>
      </c>
      <c r="BA192" s="21">
        <f t="shared" si="19"/>
        <v>-2.0115884755120348</v>
      </c>
      <c r="BB192" s="21">
        <f t="shared" si="19"/>
        <v>-1.9882537174431274</v>
      </c>
    </row>
    <row r="193" spans="1:54" outlineLevel="2">
      <c r="A193" s="425"/>
      <c r="B193" s="150" t="s">
        <v>484</v>
      </c>
      <c r="C193" s="19"/>
      <c r="D193" s="135" t="s">
        <v>380</v>
      </c>
      <c r="E193" s="21">
        <f t="shared" ref="E193:BB193" si="20">SUMIF($B$143:$B$154,"Environmental",E$143:E$154)*E186</f>
        <v>-0.78333401518927115</v>
      </c>
      <c r="F193" s="21">
        <f t="shared" si="20"/>
        <v>-0.77780617294414178</v>
      </c>
      <c r="G193" s="21">
        <f t="shared" si="20"/>
        <v>-0.77633707498516047</v>
      </c>
      <c r="H193" s="21">
        <f t="shared" si="20"/>
        <v>-0.7503770668916443</v>
      </c>
      <c r="I193" s="21">
        <f t="shared" si="20"/>
        <v>-0.73662155821468689</v>
      </c>
      <c r="J193" s="21">
        <f t="shared" si="20"/>
        <v>-0.73503373251656989</v>
      </c>
      <c r="K193" s="21">
        <f t="shared" si="20"/>
        <v>-0.76078139392901756</v>
      </c>
      <c r="L193" s="21">
        <f t="shared" si="20"/>
        <v>-0.7899566684708722</v>
      </c>
      <c r="M193" s="21">
        <f t="shared" si="20"/>
        <v>-0.82020251058719496</v>
      </c>
      <c r="N193" s="21">
        <f t="shared" si="20"/>
        <v>-0.84886981845498488</v>
      </c>
      <c r="O193" s="21">
        <f t="shared" si="20"/>
        <v>-0.88122252305838422</v>
      </c>
      <c r="P193" s="21">
        <f t="shared" si="20"/>
        <v>-0.91468896663952204</v>
      </c>
      <c r="Q193" s="21">
        <f t="shared" si="20"/>
        <v>-0.94929474470672093</v>
      </c>
      <c r="R193" s="21">
        <f t="shared" si="20"/>
        <v>-0.98796230249921402</v>
      </c>
      <c r="S193" s="21">
        <f t="shared" si="20"/>
        <v>-1.0250369816226625</v>
      </c>
      <c r="T193" s="21">
        <f t="shared" si="20"/>
        <v>-1.0633767482277952</v>
      </c>
      <c r="U193" s="21">
        <f t="shared" si="20"/>
        <v>-1.1030244168523602</v>
      </c>
      <c r="V193" s="21">
        <f t="shared" si="20"/>
        <v>-1.1471748195535121</v>
      </c>
      <c r="W193" s="21">
        <f t="shared" si="20"/>
        <v>-1.1896430978285464</v>
      </c>
      <c r="X193" s="21">
        <f t="shared" si="20"/>
        <v>-1.2368552363922296</v>
      </c>
      <c r="Y193" s="21">
        <f t="shared" si="20"/>
        <v>-1.2823390827071866</v>
      </c>
      <c r="Z193" s="21">
        <f t="shared" si="20"/>
        <v>-1.332811768741293</v>
      </c>
      <c r="AA193" s="21">
        <f t="shared" si="20"/>
        <v>-1.3850404304985098</v>
      </c>
      <c r="AB193" s="21">
        <f t="shared" si="20"/>
        <v>-1.4390853089630435</v>
      </c>
      <c r="AC193" s="21">
        <f t="shared" si="20"/>
        <v>-12.700384764286458</v>
      </c>
      <c r="AD193" s="21">
        <f t="shared" si="20"/>
        <v>-13.179920238544531</v>
      </c>
      <c r="AE193" s="21">
        <f t="shared" si="20"/>
        <v>-13.679115901455344</v>
      </c>
      <c r="AF193" s="21">
        <f t="shared" si="20"/>
        <v>-14.194330253581459</v>
      </c>
      <c r="AG193" s="21">
        <f t="shared" si="20"/>
        <v>-14.726481336839326</v>
      </c>
      <c r="AH193" s="21">
        <f t="shared" si="20"/>
        <v>-15.276644045179863</v>
      </c>
      <c r="AI193" s="21">
        <f t="shared" si="20"/>
        <v>-15.846196888127308</v>
      </c>
      <c r="AJ193" s="21">
        <f t="shared" si="20"/>
        <v>-16.51507773562594</v>
      </c>
      <c r="AK193" s="21">
        <f t="shared" si="20"/>
        <v>-17.210125625598991</v>
      </c>
      <c r="AL193" s="21">
        <f t="shared" si="20"/>
        <v>-17.932580926718668</v>
      </c>
      <c r="AM193" s="21">
        <f t="shared" si="20"/>
        <v>-18.683591818722029</v>
      </c>
      <c r="AN193" s="21">
        <f t="shared" si="20"/>
        <v>-19.464231558781805</v>
      </c>
      <c r="AO193" s="21">
        <f t="shared" si="20"/>
        <v>-20.275553002179247</v>
      </c>
      <c r="AP193" s="21">
        <f t="shared" si="20"/>
        <v>-21.118743216776057</v>
      </c>
      <c r="AQ193" s="21">
        <f t="shared" si="20"/>
        <v>-21.995059379399269</v>
      </c>
      <c r="AR193" s="21">
        <f t="shared" si="20"/>
        <v>-22.670591494949146</v>
      </c>
      <c r="AS193" s="21">
        <f t="shared" si="20"/>
        <v>-22.871585723465351</v>
      </c>
      <c r="AT193" s="21">
        <f t="shared" si="20"/>
        <v>-23.090183515870766</v>
      </c>
      <c r="AU193" s="21">
        <f t="shared" si="20"/>
        <v>-23.3270366989736</v>
      </c>
      <c r="AV193" s="21">
        <f t="shared" si="20"/>
        <v>-23.474351642101876</v>
      </c>
      <c r="AW193" s="21">
        <f t="shared" si="20"/>
        <v>-23.40619800386024</v>
      </c>
      <c r="AX193" s="21">
        <f t="shared" si="20"/>
        <v>-23.349741271458694</v>
      </c>
      <c r="AY193" s="21">
        <f t="shared" si="20"/>
        <v>-23.30534276673065</v>
      </c>
      <c r="AZ193" s="21">
        <f t="shared" si="20"/>
        <v>-23.273377262431339</v>
      </c>
      <c r="BA193" s="21">
        <f t="shared" si="20"/>
        <v>-23.254223542681583</v>
      </c>
      <c r="BB193" s="21">
        <f t="shared" si="20"/>
        <v>-23.232382289506123</v>
      </c>
    </row>
    <row r="194" spans="1:54" outlineLevel="2">
      <c r="A194" s="425"/>
      <c r="B194" s="150" t="s">
        <v>485</v>
      </c>
      <c r="C194" s="19"/>
      <c r="D194" s="135" t="s">
        <v>380</v>
      </c>
      <c r="E194" s="21">
        <f t="shared" ref="E194:BB194" si="21">SUM(E172:E174)*E186</f>
        <v>-0.39228687373918253</v>
      </c>
      <c r="F194" s="21">
        <f t="shared" si="21"/>
        <v>-0.38853686595414716</v>
      </c>
      <c r="G194" s="21">
        <f t="shared" si="21"/>
        <v>-0.38827817422363153</v>
      </c>
      <c r="H194" s="21">
        <f t="shared" si="21"/>
        <v>-0.37582584400255092</v>
      </c>
      <c r="I194" s="21">
        <f t="shared" si="21"/>
        <v>-0.36829127070777529</v>
      </c>
      <c r="J194" s="21">
        <f t="shared" si="21"/>
        <v>-0.36695739581635478</v>
      </c>
      <c r="K194" s="21">
        <f t="shared" si="21"/>
        <v>-0.38058782752701614</v>
      </c>
      <c r="L194" s="21">
        <f t="shared" si="21"/>
        <v>-0.39479207784833226</v>
      </c>
      <c r="M194" s="21">
        <f t="shared" si="21"/>
        <v>-0.40960687848826632</v>
      </c>
      <c r="N194" s="21">
        <f t="shared" si="21"/>
        <v>-0.42503261507498907</v>
      </c>
      <c r="O194" s="21">
        <f t="shared" si="21"/>
        <v>-0.44110160877433302</v>
      </c>
      <c r="P194" s="21">
        <f t="shared" si="21"/>
        <v>-0.45782545102318783</v>
      </c>
      <c r="Q194" s="21">
        <f t="shared" si="21"/>
        <v>-0.47522526383905067</v>
      </c>
      <c r="R194" s="21">
        <f t="shared" si="21"/>
        <v>-0.49333095597619281</v>
      </c>
      <c r="S194" s="21">
        <f t="shared" si="21"/>
        <v>-0.5120571643757772</v>
      </c>
      <c r="T194" s="21">
        <f t="shared" si="21"/>
        <v>-0.53154085815352925</v>
      </c>
      <c r="U194" s="21">
        <f t="shared" si="21"/>
        <v>-0.551813524502341</v>
      </c>
      <c r="V194" s="21">
        <f t="shared" si="21"/>
        <v>-0.57290749691005005</v>
      </c>
      <c r="W194" s="21">
        <f t="shared" si="21"/>
        <v>-0.59485709860952207</v>
      </c>
      <c r="X194" s="21">
        <f t="shared" si="21"/>
        <v>-0.61769768263619484</v>
      </c>
      <c r="Y194" s="21">
        <f t="shared" si="21"/>
        <v>-0.64146607383002807</v>
      </c>
      <c r="Z194" s="21">
        <f t="shared" si="21"/>
        <v>-0.66619591679559442</v>
      </c>
      <c r="AA194" s="21">
        <f t="shared" si="21"/>
        <v>-0.6919311434210984</v>
      </c>
      <c r="AB194" s="21">
        <f t="shared" si="21"/>
        <v>-0.71871383390784016</v>
      </c>
      <c r="AC194" s="21">
        <f t="shared" si="21"/>
        <v>-6.3419163249661814</v>
      </c>
      <c r="AD194" s="21">
        <f t="shared" si="21"/>
        <v>-6.5803295849007322</v>
      </c>
      <c r="AE194" s="21">
        <f t="shared" si="21"/>
        <v>-6.8272546793216895</v>
      </c>
      <c r="AF194" s="21">
        <f t="shared" si="21"/>
        <v>-7.0826558326544937</v>
      </c>
      <c r="AG194" s="21">
        <f t="shared" si="21"/>
        <v>-7.3466316327044474</v>
      </c>
      <c r="AH194" s="21">
        <f t="shared" si="21"/>
        <v>-7.6194708086147536</v>
      </c>
      <c r="AI194" s="21">
        <f t="shared" si="21"/>
        <v>-7.9017831926645155</v>
      </c>
      <c r="AJ194" s="21">
        <f t="shared" si="21"/>
        <v>-8.2335073255436164</v>
      </c>
      <c r="AK194" s="21">
        <f t="shared" si="21"/>
        <v>-8.5782734205127138</v>
      </c>
      <c r="AL194" s="21">
        <f t="shared" si="21"/>
        <v>-8.9365957730662746</v>
      </c>
      <c r="AM194" s="21">
        <f t="shared" si="21"/>
        <v>-9.3090234272254548</v>
      </c>
      <c r="AN194" s="21">
        <f t="shared" si="21"/>
        <v>-9.6961046882244997</v>
      </c>
      <c r="AO194" s="21">
        <f t="shared" si="21"/>
        <v>-10.098375984791129</v>
      </c>
      <c r="AP194" s="21">
        <f t="shared" si="21"/>
        <v>-10.51642048675914</v>
      </c>
      <c r="AQ194" s="21">
        <f t="shared" si="21"/>
        <v>-10.950846869807988</v>
      </c>
      <c r="AR194" s="21">
        <f t="shared" si="21"/>
        <v>-11.285215614104926</v>
      </c>
      <c r="AS194" s="21">
        <f t="shared" si="21"/>
        <v>-11.383336167831725</v>
      </c>
      <c r="AT194" s="21">
        <f t="shared" si="21"/>
        <v>-11.49022952876852</v>
      </c>
      <c r="AU194" s="21">
        <f t="shared" si="21"/>
        <v>-11.606213577527139</v>
      </c>
      <c r="AV194" s="21">
        <f t="shared" si="21"/>
        <v>-11.677659902109662</v>
      </c>
      <c r="AW194" s="21">
        <f t="shared" si="21"/>
        <v>-11.641953745943566</v>
      </c>
      <c r="AX194" s="21">
        <f t="shared" si="21"/>
        <v>-11.612115428865183</v>
      </c>
      <c r="AY194" s="21">
        <f t="shared" si="21"/>
        <v>-11.588320063880925</v>
      </c>
      <c r="AZ194" s="21">
        <f t="shared" si="21"/>
        <v>-11.570749731547048</v>
      </c>
      <c r="BA194" s="21">
        <f t="shared" si="21"/>
        <v>-11.559588783341034</v>
      </c>
      <c r="BB194" s="21">
        <f t="shared" si="21"/>
        <v>-11.547129744584984</v>
      </c>
    </row>
    <row r="195" spans="1:54" outlineLevel="2">
      <c r="A195" s="425"/>
      <c r="B195" s="150" t="s">
        <v>486</v>
      </c>
      <c r="C195" s="19"/>
      <c r="D195" s="135" t="s">
        <v>380</v>
      </c>
      <c r="E195" s="21">
        <f>SUM(E176:E178)*E186</f>
        <v>-1.1768606209387811</v>
      </c>
      <c r="F195" s="21">
        <f t="shared" ref="F195:BB195" si="22">SUM(F176:F178)*F186</f>
        <v>-1.1656105975904814</v>
      </c>
      <c r="G195" s="21">
        <f t="shared" si="22"/>
        <v>-1.1648345226708947</v>
      </c>
      <c r="H195" s="21">
        <f t="shared" si="22"/>
        <v>-1.1274775320076527</v>
      </c>
      <c r="I195" s="21">
        <f t="shared" si="22"/>
        <v>-1.1048738121233261</v>
      </c>
      <c r="J195" s="21">
        <f t="shared" si="22"/>
        <v>-1.1008721872072769</v>
      </c>
      <c r="K195" s="21">
        <f t="shared" si="22"/>
        <v>-1.1417634825810485</v>
      </c>
      <c r="L195" s="21">
        <f t="shared" si="22"/>
        <v>-1.1843762335449968</v>
      </c>
      <c r="M195" s="21">
        <f t="shared" si="22"/>
        <v>-1.2288206352068736</v>
      </c>
      <c r="N195" s="21">
        <f t="shared" si="22"/>
        <v>-1.275097844961343</v>
      </c>
      <c r="O195" s="21">
        <f t="shared" si="22"/>
        <v>-1.3233048263229994</v>
      </c>
      <c r="P195" s="21">
        <f t="shared" si="22"/>
        <v>-1.3734763533450722</v>
      </c>
      <c r="Q195" s="21">
        <f t="shared" si="22"/>
        <v>-1.4256757915171523</v>
      </c>
      <c r="R195" s="21">
        <f t="shared" si="22"/>
        <v>-1.4799928679285785</v>
      </c>
      <c r="S195" s="21">
        <f t="shared" si="22"/>
        <v>-1.5361714928327805</v>
      </c>
      <c r="T195" s="21">
        <f t="shared" si="22"/>
        <v>-1.5946225741593476</v>
      </c>
      <c r="U195" s="21">
        <f t="shared" si="22"/>
        <v>-1.6554405738151303</v>
      </c>
      <c r="V195" s="21">
        <f t="shared" si="22"/>
        <v>-1.7187224904149923</v>
      </c>
      <c r="W195" s="21">
        <f t="shared" si="22"/>
        <v>-1.7845712958285667</v>
      </c>
      <c r="X195" s="21">
        <f t="shared" si="22"/>
        <v>-1.8530930479085845</v>
      </c>
      <c r="Y195" s="21">
        <f t="shared" si="22"/>
        <v>-1.9243982214900839</v>
      </c>
      <c r="Z195" s="21">
        <f t="shared" si="22"/>
        <v>-1.9985877500414955</v>
      </c>
      <c r="AA195" s="21">
        <f t="shared" si="22"/>
        <v>-2.0757934306166215</v>
      </c>
      <c r="AB195" s="21">
        <f t="shared" si="22"/>
        <v>-2.1561415017235204</v>
      </c>
      <c r="AC195" s="21">
        <f t="shared" si="22"/>
        <v>-19.025748975078287</v>
      </c>
      <c r="AD195" s="21">
        <f t="shared" si="22"/>
        <v>-19.740988755096211</v>
      </c>
      <c r="AE195" s="21">
        <f t="shared" si="22"/>
        <v>-20.481764038630004</v>
      </c>
      <c r="AF195" s="21">
        <f t="shared" si="22"/>
        <v>-21.247967498974333</v>
      </c>
      <c r="AG195" s="21">
        <f t="shared" si="22"/>
        <v>-22.039894898869186</v>
      </c>
      <c r="AH195" s="21">
        <f t="shared" si="22"/>
        <v>-22.858412426809682</v>
      </c>
      <c r="AI195" s="21">
        <f t="shared" si="22"/>
        <v>-23.705349579133312</v>
      </c>
      <c r="AJ195" s="21">
        <f t="shared" si="22"/>
        <v>-24.700521977919802</v>
      </c>
      <c r="AK195" s="21">
        <f t="shared" si="22"/>
        <v>-25.734820262954113</v>
      </c>
      <c r="AL195" s="21">
        <f t="shared" si="22"/>
        <v>-26.809787320742732</v>
      </c>
      <c r="AM195" s="21">
        <f t="shared" si="22"/>
        <v>-27.927070283402081</v>
      </c>
      <c r="AN195" s="21">
        <f t="shared" si="22"/>
        <v>-29.088314066570252</v>
      </c>
      <c r="AO195" s="21">
        <f t="shared" si="22"/>
        <v>-30.295127956442666</v>
      </c>
      <c r="AP195" s="21">
        <f t="shared" si="22"/>
        <v>-31.549261462528875</v>
      </c>
      <c r="AQ195" s="21">
        <f t="shared" si="22"/>
        <v>-32.852540611870701</v>
      </c>
      <c r="AR195" s="21">
        <f t="shared" si="22"/>
        <v>-33.855646844940729</v>
      </c>
      <c r="AS195" s="21">
        <f t="shared" si="22"/>
        <v>-34.150008506243537</v>
      </c>
      <c r="AT195" s="21">
        <f t="shared" si="22"/>
        <v>-34.470688589178089</v>
      </c>
      <c r="AU195" s="21">
        <f t="shared" si="22"/>
        <v>-34.818640735580836</v>
      </c>
      <c r="AV195" s="21">
        <f t="shared" si="22"/>
        <v>-35.032979709443367</v>
      </c>
      <c r="AW195" s="21">
        <f t="shared" si="22"/>
        <v>-34.925861241029367</v>
      </c>
      <c r="AX195" s="21">
        <f t="shared" si="22"/>
        <v>-34.836346289877291</v>
      </c>
      <c r="AY195" s="21">
        <f t="shared" si="22"/>
        <v>-34.764960195007077</v>
      </c>
      <c r="AZ195" s="21">
        <f t="shared" si="22"/>
        <v>-34.712249198087619</v>
      </c>
      <c r="BA195" s="21">
        <f t="shared" si="22"/>
        <v>-34.678766353551559</v>
      </c>
      <c r="BB195" s="21">
        <f t="shared" si="22"/>
        <v>-34.641389237362993</v>
      </c>
    </row>
    <row r="196" spans="1:54" outlineLevel="2">
      <c r="A196" s="425"/>
      <c r="B196" s="150" t="s">
        <v>283</v>
      </c>
      <c r="C196" s="19"/>
      <c r="D196" s="135" t="s">
        <v>380</v>
      </c>
      <c r="E196" s="21">
        <f t="shared" ref="E196:BB196" si="23">SUMIF($B$143:$B$154,"Safety",E$143:E$154)*E187</f>
        <v>-0.5855388372077609</v>
      </c>
      <c r="F196" s="21">
        <f t="shared" si="23"/>
        <v>-0.57851279385587262</v>
      </c>
      <c r="G196" s="21">
        <f t="shared" si="23"/>
        <v>-0.58013997358899416</v>
      </c>
      <c r="H196" s="21">
        <f t="shared" si="23"/>
        <v>-0.56343611735906496</v>
      </c>
      <c r="I196" s="21">
        <f t="shared" si="23"/>
        <v>-0.53776119709490222</v>
      </c>
      <c r="J196" s="21">
        <f t="shared" si="23"/>
        <v>-0.5352884470178948</v>
      </c>
      <c r="K196" s="21">
        <f t="shared" si="23"/>
        <v>-0.55408555433756468</v>
      </c>
      <c r="L196" s="21">
        <f t="shared" si="23"/>
        <v>-0.57383037261330727</v>
      </c>
      <c r="M196" s="21">
        <f t="shared" si="23"/>
        <v>-0.59453723794713143</v>
      </c>
      <c r="N196" s="21">
        <f t="shared" si="23"/>
        <v>-0.61622497395070042</v>
      </c>
      <c r="O196" s="21">
        <f t="shared" si="23"/>
        <v>-0.63894599562083243</v>
      </c>
      <c r="P196" s="21">
        <f t="shared" si="23"/>
        <v>-0.66263035271977855</v>
      </c>
      <c r="Q196" s="21">
        <f t="shared" si="23"/>
        <v>-0.68724691411968686</v>
      </c>
      <c r="R196" s="21">
        <f t="shared" si="23"/>
        <v>-0.71295002259721185</v>
      </c>
      <c r="S196" s="21">
        <f t="shared" si="23"/>
        <v>-0.73982631604728821</v>
      </c>
      <c r="T196" s="21">
        <f t="shared" si="23"/>
        <v>-0.76792963741165443</v>
      </c>
      <c r="U196" s="21">
        <f t="shared" si="23"/>
        <v>-0.79732769397736203</v>
      </c>
      <c r="V196" s="21">
        <f t="shared" si="23"/>
        <v>-0.82806369549399228</v>
      </c>
      <c r="W196" s="21">
        <f t="shared" si="23"/>
        <v>-0.86022313044142495</v>
      </c>
      <c r="X196" s="21">
        <f t="shared" si="23"/>
        <v>-0.89387052640034825</v>
      </c>
      <c r="Y196" s="21">
        <f t="shared" si="23"/>
        <v>-0.92907340896443458</v>
      </c>
      <c r="Z196" s="21">
        <f t="shared" si="23"/>
        <v>-0.96560658439788272</v>
      </c>
      <c r="AA196" s="21">
        <f t="shared" si="23"/>
        <v>-1.0037905606258519</v>
      </c>
      <c r="AB196" s="21">
        <f t="shared" si="23"/>
        <v>-1.0437302897132084</v>
      </c>
      <c r="AC196" s="21">
        <f t="shared" si="23"/>
        <v>-1.6137207011796559</v>
      </c>
      <c r="AD196" s="21">
        <f t="shared" si="23"/>
        <v>-1.6506983614152799</v>
      </c>
      <c r="AE196" s="21">
        <f t="shared" si="23"/>
        <v>-1.6895850989506791</v>
      </c>
      <c r="AF196" s="21">
        <f t="shared" si="23"/>
        <v>-1.7301415794634287</v>
      </c>
      <c r="AG196" s="21">
        <f t="shared" si="23"/>
        <v>-1.7729478893621906</v>
      </c>
      <c r="AH196" s="21">
        <f t="shared" si="23"/>
        <v>-1.8181917831188761</v>
      </c>
      <c r="AI196" s="21">
        <f t="shared" si="23"/>
        <v>-1.8659781514018219</v>
      </c>
      <c r="AJ196" s="21">
        <f t="shared" si="23"/>
        <v>-1.9204659232363932</v>
      </c>
      <c r="AK196" s="21">
        <f t="shared" si="23"/>
        <v>-1.9779547358603287</v>
      </c>
      <c r="AL196" s="21">
        <f t="shared" si="23"/>
        <v>-2.0385841875874045</v>
      </c>
      <c r="AM196" s="21">
        <f t="shared" si="23"/>
        <v>-2.1025007262018036</v>
      </c>
      <c r="AN196" s="21">
        <f t="shared" si="23"/>
        <v>-2.1698579818264165</v>
      </c>
      <c r="AO196" s="21">
        <f t="shared" si="23"/>
        <v>-2.240817116040001</v>
      </c>
      <c r="AP196" s="21">
        <f t="shared" si="23"/>
        <v>-2.3155471880360556</v>
      </c>
      <c r="AQ196" s="21">
        <f t="shared" si="23"/>
        <v>-2.3942255386551423</v>
      </c>
      <c r="AR196" s="21">
        <f t="shared" si="23"/>
        <v>-2.4594432452867983</v>
      </c>
      <c r="AS196" s="21">
        <f t="shared" si="23"/>
        <v>-2.4904557938904852</v>
      </c>
      <c r="AT196" s="21">
        <f t="shared" si="23"/>
        <v>-2.5239635777807488</v>
      </c>
      <c r="AU196" s="21">
        <f t="shared" si="23"/>
        <v>-2.5600728311615319</v>
      </c>
      <c r="AV196" s="21">
        <f t="shared" si="23"/>
        <v>-2.5893376282139839</v>
      </c>
      <c r="AW196" s="21">
        <f t="shared" si="23"/>
        <v>-2.6004983937105233</v>
      </c>
      <c r="AX196" s="21">
        <f t="shared" si="23"/>
        <v>-2.6135018577934606</v>
      </c>
      <c r="AY196" s="21">
        <f t="shared" si="23"/>
        <v>-2.6281944613792514</v>
      </c>
      <c r="AZ196" s="21">
        <f t="shared" si="23"/>
        <v>-2.6447383196074536</v>
      </c>
      <c r="BA196" s="21">
        <f t="shared" si="23"/>
        <v>-2.6632620375170744</v>
      </c>
      <c r="BB196" s="21">
        <f t="shared" si="23"/>
        <v>-2.6819154953418511</v>
      </c>
    </row>
    <row r="197" spans="1:54" outlineLevel="2">
      <c r="A197" s="425"/>
      <c r="B197" s="150" t="s">
        <v>286</v>
      </c>
      <c r="C197" s="19"/>
      <c r="D197" s="135" t="s">
        <v>380</v>
      </c>
      <c r="E197" s="21">
        <f>SUMIF($B$143:$B$154,"Financial",E$143:E$154)*E186</f>
        <v>-5.3385810954243773</v>
      </c>
      <c r="F197" s="21">
        <f t="shared" ref="F197:BB197" si="24">SUMIF($B$143:$B$154,"Financial",F$143:F$154)*F186</f>
        <v>-5.1222995810186251</v>
      </c>
      <c r="G197" s="21">
        <f t="shared" si="24"/>
        <v>-5.0205172430737317</v>
      </c>
      <c r="H197" s="21">
        <f t="shared" si="24"/>
        <v>-4.7040239468621401</v>
      </c>
      <c r="I197" s="21">
        <f t="shared" si="24"/>
        <v>-4.5035026307986934</v>
      </c>
      <c r="J197" s="21">
        <f t="shared" si="24"/>
        <v>-4.3728631046567772</v>
      </c>
      <c r="K197" s="21">
        <f t="shared" si="24"/>
        <v>-4.3232465009490406</v>
      </c>
      <c r="L197" s="21">
        <f t="shared" si="24"/>
        <v>-4.2777876289982517</v>
      </c>
      <c r="M197" s="21">
        <f t="shared" si="24"/>
        <v>-4.2354451470069687</v>
      </c>
      <c r="N197" s="21">
        <f t="shared" si="24"/>
        <v>-4.19669659311855</v>
      </c>
      <c r="O197" s="21">
        <f t="shared" si="24"/>
        <v>-4.151267194590841</v>
      </c>
      <c r="P197" s="21">
        <f t="shared" si="24"/>
        <v>-4.1037270530207088</v>
      </c>
      <c r="Q197" s="21">
        <f t="shared" si="24"/>
        <v>-4.0582813186269542</v>
      </c>
      <c r="R197" s="21">
        <f t="shared" si="24"/>
        <v>-4.0155460361313313</v>
      </c>
      <c r="S197" s="21">
        <f t="shared" si="24"/>
        <v>-3.9759064179060717</v>
      </c>
      <c r="T197" s="21">
        <f t="shared" si="24"/>
        <v>-3.9393850043133103</v>
      </c>
      <c r="U197" s="21">
        <f t="shared" si="24"/>
        <v>-3.9061166409763186</v>
      </c>
      <c r="V197" s="21">
        <f t="shared" si="24"/>
        <v>-3.8758270270233579</v>
      </c>
      <c r="W197" s="21">
        <f t="shared" si="24"/>
        <v>-3.8488146805797414</v>
      </c>
      <c r="X197" s="21">
        <f t="shared" si="24"/>
        <v>-3.8250286110825646</v>
      </c>
      <c r="Y197" s="21">
        <f t="shared" si="24"/>
        <v>-3.80412278131399</v>
      </c>
      <c r="Z197" s="21">
        <f t="shared" si="24"/>
        <v>-3.7796536696680993</v>
      </c>
      <c r="AA197" s="21">
        <f t="shared" si="24"/>
        <v>-3.7575049091877686</v>
      </c>
      <c r="AB197" s="21">
        <f t="shared" si="24"/>
        <v>-3.7383936910775706</v>
      </c>
      <c r="AC197" s="21">
        <f t="shared" si="24"/>
        <v>-20.313168625396511</v>
      </c>
      <c r="AD197" s="21">
        <f t="shared" si="24"/>
        <v>-19.83257509538938</v>
      </c>
      <c r="AE197" s="21">
        <f t="shared" si="24"/>
        <v>-19.370785165603845</v>
      </c>
      <c r="AF197" s="21">
        <f t="shared" si="24"/>
        <v>-18.92723763253635</v>
      </c>
      <c r="AG197" s="21">
        <f t="shared" si="24"/>
        <v>-18.503492996169999</v>
      </c>
      <c r="AH197" s="21">
        <f t="shared" si="24"/>
        <v>-18.099350233613954</v>
      </c>
      <c r="AI197" s="21">
        <f t="shared" si="24"/>
        <v>-17.714291812362973</v>
      </c>
      <c r="AJ197" s="21">
        <f t="shared" si="24"/>
        <v>-17.432028417819236</v>
      </c>
      <c r="AK197" s="21">
        <f t="shared" si="24"/>
        <v>-17.164855423829131</v>
      </c>
      <c r="AL197" s="21">
        <f t="shared" si="24"/>
        <v>-16.912519662187421</v>
      </c>
      <c r="AM197" s="21">
        <f t="shared" si="24"/>
        <v>-16.674751591956472</v>
      </c>
      <c r="AN197" s="21">
        <f t="shared" si="24"/>
        <v>-16.451407799156538</v>
      </c>
      <c r="AO197" s="21">
        <f t="shared" si="24"/>
        <v>-16.242310208714894</v>
      </c>
      <c r="AP197" s="21">
        <f t="shared" si="24"/>
        <v>-16.047301856122061</v>
      </c>
      <c r="AQ197" s="21">
        <f t="shared" si="24"/>
        <v>-15.866235056664692</v>
      </c>
      <c r="AR197" s="21">
        <f t="shared" si="24"/>
        <v>-15.650955690860711</v>
      </c>
      <c r="AS197" s="21">
        <f t="shared" si="24"/>
        <v>-15.347587704442041</v>
      </c>
      <c r="AT197" s="21">
        <f t="shared" si="24"/>
        <v>-15.057390410959714</v>
      </c>
      <c r="AU197" s="21">
        <f t="shared" si="24"/>
        <v>-14.780114404966499</v>
      </c>
      <c r="AV197" s="21">
        <f t="shared" si="24"/>
        <v>-14.492874104635236</v>
      </c>
      <c r="AW197" s="21">
        <f t="shared" si="24"/>
        <v>-14.170039858133554</v>
      </c>
      <c r="AX197" s="21">
        <f t="shared" si="24"/>
        <v>-13.859228278958165</v>
      </c>
      <c r="AY197" s="21">
        <f t="shared" si="24"/>
        <v>-13.558672150660135</v>
      </c>
      <c r="AZ197" s="21">
        <f t="shared" si="24"/>
        <v>-13.268759112938401</v>
      </c>
      <c r="BA197" s="21">
        <f t="shared" si="24"/>
        <v>-12.989616912800933</v>
      </c>
      <c r="BB197" s="21">
        <f t="shared" si="24"/>
        <v>-12.717356603619622</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-9.3263558445234995</v>
      </c>
      <c r="F200" s="21">
        <f t="shared" ref="F200:BB200" si="26">SUM(F190:F193,F196:F198)</f>
        <v>-7.7584085612762106</v>
      </c>
      <c r="G200" s="21">
        <f t="shared" si="26"/>
        <v>-8.9633124663806072</v>
      </c>
      <c r="H200" s="21">
        <f t="shared" si="26"/>
        <v>-8.8450327897126293</v>
      </c>
      <c r="I200" s="21">
        <f t="shared" si="26"/>
        <v>-8.3201269884916726</v>
      </c>
      <c r="J200" s="21">
        <f t="shared" si="26"/>
        <v>-6.2879150289396462</v>
      </c>
      <c r="K200" s="21">
        <f t="shared" si="26"/>
        <v>-6.2335217530272065</v>
      </c>
      <c r="L200" s="21">
        <f t="shared" si="26"/>
        <v>-6.1913645081163766</v>
      </c>
      <c r="M200" s="21">
        <f t="shared" si="26"/>
        <v>-6.1578536976937794</v>
      </c>
      <c r="N200" s="21">
        <f t="shared" si="26"/>
        <v>-6.1306309075088512</v>
      </c>
      <c r="O200" s="21">
        <f t="shared" si="26"/>
        <v>-6.1045518549888396</v>
      </c>
      <c r="P200" s="21">
        <f t="shared" si="26"/>
        <v>-6.0813628613808488</v>
      </c>
      <c r="Q200" s="21">
        <f t="shared" si="26"/>
        <v>-6.0650934810468184</v>
      </c>
      <c r="R200" s="21">
        <f t="shared" si="26"/>
        <v>-6.0592777371798041</v>
      </c>
      <c r="S200" s="21">
        <f t="shared" si="26"/>
        <v>-6.0585822608725888</v>
      </c>
      <c r="T200" s="21">
        <f t="shared" si="26"/>
        <v>-6.0657988682082991</v>
      </c>
      <c r="U200" s="21">
        <f t="shared" si="26"/>
        <v>-6.0810382439376562</v>
      </c>
      <c r="V200" s="21">
        <f t="shared" si="26"/>
        <v>-6.107136739067573</v>
      </c>
      <c r="W200" s="21">
        <f t="shared" si="26"/>
        <v>-6.1381733309530331</v>
      </c>
      <c r="X200" s="21">
        <f t="shared" si="26"/>
        <v>-6.1804739769870336</v>
      </c>
      <c r="Y200" s="21">
        <f t="shared" si="26"/>
        <v>-6.2271808297003686</v>
      </c>
      <c r="Z200" s="21">
        <f t="shared" si="26"/>
        <v>-6.2782400393077058</v>
      </c>
      <c r="AA200" s="21">
        <f t="shared" si="26"/>
        <v>-6.33652854595333</v>
      </c>
      <c r="AB200" s="21">
        <f t="shared" si="26"/>
        <v>-6.4028389916298938</v>
      </c>
      <c r="AC200" s="21">
        <f t="shared" si="26"/>
        <v>-36.109628831671579</v>
      </c>
      <c r="AD200" s="21">
        <f t="shared" si="26"/>
        <v>-36.179643412887636</v>
      </c>
      <c r="AE200" s="21">
        <f t="shared" si="26"/>
        <v>-36.290938411815262</v>
      </c>
      <c r="AF200" s="21">
        <f t="shared" si="26"/>
        <v>-36.439094563784025</v>
      </c>
      <c r="AG200" s="21">
        <f t="shared" si="26"/>
        <v>-36.627196641060578</v>
      </c>
      <c r="AH200" s="21">
        <f t="shared" si="26"/>
        <v>-36.856331669572924</v>
      </c>
      <c r="AI200" s="21">
        <f t="shared" si="26"/>
        <v>-37.12749128802119</v>
      </c>
      <c r="AJ200" s="21">
        <f t="shared" si="26"/>
        <v>-37.616960588820646</v>
      </c>
      <c r="AK200" s="21">
        <f t="shared" si="26"/>
        <v>-38.152189425382659</v>
      </c>
      <c r="AL200" s="21">
        <f t="shared" si="26"/>
        <v>-38.734351519586845</v>
      </c>
      <c r="AM200" s="21">
        <f t="shared" si="26"/>
        <v>-39.364520355659522</v>
      </c>
      <c r="AN200" s="21">
        <f t="shared" si="26"/>
        <v>-40.043829325284982</v>
      </c>
      <c r="AO200" s="21">
        <f t="shared" si="26"/>
        <v>-40.773365856977776</v>
      </c>
      <c r="AP200" s="21">
        <f t="shared" si="26"/>
        <v>-41.554382217499501</v>
      </c>
      <c r="AQ200" s="21">
        <f t="shared" si="26"/>
        <v>-42.38822001218216</v>
      </c>
      <c r="AR200" s="21">
        <f t="shared" si="26"/>
        <v>-42.952932296012371</v>
      </c>
      <c r="AS200" s="21">
        <f t="shared" si="26"/>
        <v>-42.874960592023683</v>
      </c>
      <c r="AT200" s="21">
        <f t="shared" si="26"/>
        <v>-42.832060299095218</v>
      </c>
      <c r="AU200" s="21">
        <f t="shared" si="26"/>
        <v>-42.824737412994871</v>
      </c>
      <c r="AV200" s="21">
        <f t="shared" si="26"/>
        <v>-42.702948968784177</v>
      </c>
      <c r="AW200" s="21">
        <f t="shared" si="26"/>
        <v>-42.292765495366353</v>
      </c>
      <c r="AX200" s="21">
        <f t="shared" si="26"/>
        <v>-41.909866792731371</v>
      </c>
      <c r="AY200" s="21">
        <f t="shared" si="26"/>
        <v>-41.552668314594641</v>
      </c>
      <c r="AZ200" s="21">
        <f t="shared" si="26"/>
        <v>-41.222071792466622</v>
      </c>
      <c r="BA200" s="21">
        <f t="shared" si="26"/>
        <v>-40.918690968511626</v>
      </c>
      <c r="BB200" s="21">
        <f t="shared" si="26"/>
        <v>-40.619908105910724</v>
      </c>
    </row>
    <row r="201" spans="1:54" outlineLevel="2">
      <c r="A201" s="425"/>
      <c r="B201" s="150" t="s">
        <v>489</v>
      </c>
      <c r="C201" s="19"/>
      <c r="D201" s="135" t="s">
        <v>380</v>
      </c>
      <c r="E201" s="21">
        <f>SUM(E190:E192,E194,E196:E198)</f>
        <v>-8.9353087030734102</v>
      </c>
      <c r="F201" s="21">
        <f t="shared" ref="F201:BB201" si="27">SUM(F190:F192,F194,F196:F198)</f>
        <v>-7.3691392542862166</v>
      </c>
      <c r="G201" s="21">
        <f t="shared" si="27"/>
        <v>-8.5752535656190787</v>
      </c>
      <c r="H201" s="21">
        <f t="shared" si="27"/>
        <v>-8.4704815668235351</v>
      </c>
      <c r="I201" s="21">
        <f t="shared" si="27"/>
        <v>-7.9517967009847608</v>
      </c>
      <c r="J201" s="21">
        <f t="shared" si="27"/>
        <v>-5.9198386922394306</v>
      </c>
      <c r="K201" s="21">
        <f t="shared" si="27"/>
        <v>-5.8533281866252054</v>
      </c>
      <c r="L201" s="21">
        <f t="shared" si="27"/>
        <v>-5.796199917493837</v>
      </c>
      <c r="M201" s="21">
        <f t="shared" si="27"/>
        <v>-5.7472580655948509</v>
      </c>
      <c r="N201" s="21">
        <f t="shared" si="27"/>
        <v>-5.706793704128855</v>
      </c>
      <c r="O201" s="21">
        <f t="shared" si="27"/>
        <v>-5.6644309407047881</v>
      </c>
      <c r="P201" s="21">
        <f t="shared" si="27"/>
        <v>-5.6244993457645149</v>
      </c>
      <c r="Q201" s="21">
        <f t="shared" si="27"/>
        <v>-5.5910240001791482</v>
      </c>
      <c r="R201" s="21">
        <f t="shared" si="27"/>
        <v>-5.5646463906567831</v>
      </c>
      <c r="S201" s="21">
        <f t="shared" si="27"/>
        <v>-5.545602443625703</v>
      </c>
      <c r="T201" s="21">
        <f t="shared" si="27"/>
        <v>-5.5339629781340332</v>
      </c>
      <c r="U201" s="21">
        <f t="shared" si="27"/>
        <v>-5.5298273515876364</v>
      </c>
      <c r="V201" s="21">
        <f t="shared" si="27"/>
        <v>-5.532869416424111</v>
      </c>
      <c r="W201" s="21">
        <f t="shared" si="27"/>
        <v>-5.5433873317340083</v>
      </c>
      <c r="X201" s="21">
        <f t="shared" si="27"/>
        <v>-5.5613164232309984</v>
      </c>
      <c r="Y201" s="21">
        <f t="shared" si="27"/>
        <v>-5.58630782082321</v>
      </c>
      <c r="Z201" s="21">
        <f t="shared" si="27"/>
        <v>-5.6116241873620067</v>
      </c>
      <c r="AA201" s="21">
        <f t="shared" si="27"/>
        <v>-5.6434192588759187</v>
      </c>
      <c r="AB201" s="21">
        <f t="shared" si="27"/>
        <v>-5.6824675165746914</v>
      </c>
      <c r="AC201" s="21">
        <f t="shared" si="27"/>
        <v>-29.751160392351302</v>
      </c>
      <c r="AD201" s="21">
        <f t="shared" si="27"/>
        <v>-29.580052759243838</v>
      </c>
      <c r="AE201" s="21">
        <f t="shared" si="27"/>
        <v>-29.439077189681612</v>
      </c>
      <c r="AF201" s="21">
        <f t="shared" si="27"/>
        <v>-29.327420142857058</v>
      </c>
      <c r="AG201" s="21">
        <f t="shared" si="27"/>
        <v>-29.247346936925702</v>
      </c>
      <c r="AH201" s="21">
        <f t="shared" si="27"/>
        <v>-29.199158433007813</v>
      </c>
      <c r="AI201" s="21">
        <f t="shared" si="27"/>
        <v>-29.183077592558394</v>
      </c>
      <c r="AJ201" s="21">
        <f t="shared" si="27"/>
        <v>-29.335390178738322</v>
      </c>
      <c r="AK201" s="21">
        <f t="shared" si="27"/>
        <v>-29.52033722029638</v>
      </c>
      <c r="AL201" s="21">
        <f t="shared" si="27"/>
        <v>-29.738366365934453</v>
      </c>
      <c r="AM201" s="21">
        <f t="shared" si="27"/>
        <v>-29.989951964162948</v>
      </c>
      <c r="AN201" s="21">
        <f t="shared" si="27"/>
        <v>-30.275702454727671</v>
      </c>
      <c r="AO201" s="21">
        <f t="shared" si="27"/>
        <v>-30.596188839589658</v>
      </c>
      <c r="AP201" s="21">
        <f t="shared" si="27"/>
        <v>-30.952059487482583</v>
      </c>
      <c r="AQ201" s="21">
        <f t="shared" si="27"/>
        <v>-31.344007502590877</v>
      </c>
      <c r="AR201" s="21">
        <f t="shared" si="27"/>
        <v>-31.567556415168148</v>
      </c>
      <c r="AS201" s="21">
        <f t="shared" si="27"/>
        <v>-31.386711036390054</v>
      </c>
      <c r="AT201" s="21">
        <f t="shared" si="27"/>
        <v>-31.232106311992972</v>
      </c>
      <c r="AU201" s="21">
        <f t="shared" si="27"/>
        <v>-31.103914291548406</v>
      </c>
      <c r="AV201" s="21">
        <f t="shared" si="27"/>
        <v>-30.906257228791965</v>
      </c>
      <c r="AW201" s="21">
        <f t="shared" si="27"/>
        <v>-30.528521237449674</v>
      </c>
      <c r="AX201" s="21">
        <f t="shared" si="27"/>
        <v>-30.172240950137855</v>
      </c>
      <c r="AY201" s="21">
        <f t="shared" si="27"/>
        <v>-29.835645611744916</v>
      </c>
      <c r="AZ201" s="21">
        <f t="shared" si="27"/>
        <v>-29.51944426158234</v>
      </c>
      <c r="BA201" s="21">
        <f t="shared" si="27"/>
        <v>-29.224056209171078</v>
      </c>
      <c r="BB201" s="21">
        <f t="shared" si="27"/>
        <v>-28.934655560989583</v>
      </c>
    </row>
    <row r="202" spans="1:54" outlineLevel="2">
      <c r="A202" s="426"/>
      <c r="B202" s="150" t="s">
        <v>490</v>
      </c>
      <c r="C202" s="19"/>
      <c r="D202" s="135" t="s">
        <v>380</v>
      </c>
      <c r="E202" s="21">
        <f>SUM(E190:E192,E195:E198)</f>
        <v>-9.7198824502730083</v>
      </c>
      <c r="F202" s="21">
        <f t="shared" ref="F202:BB202" si="28">SUM(F190:F192,F195:F198)</f>
        <v>-8.1462129859225509</v>
      </c>
      <c r="G202" s="21">
        <f t="shared" si="28"/>
        <v>-9.3518099140663402</v>
      </c>
      <c r="H202" s="21">
        <f t="shared" si="28"/>
        <v>-9.2221332548286377</v>
      </c>
      <c r="I202" s="21">
        <f t="shared" si="28"/>
        <v>-8.6883792424003108</v>
      </c>
      <c r="J202" s="21">
        <f t="shared" si="28"/>
        <v>-6.6537534836303536</v>
      </c>
      <c r="K202" s="21">
        <f t="shared" si="28"/>
        <v>-6.6145038416792374</v>
      </c>
      <c r="L202" s="21">
        <f t="shared" si="28"/>
        <v>-6.5857840731905011</v>
      </c>
      <c r="M202" s="21">
        <f t="shared" si="28"/>
        <v>-6.5664718223134582</v>
      </c>
      <c r="N202" s="21">
        <f t="shared" si="28"/>
        <v>-6.5568589340152093</v>
      </c>
      <c r="O202" s="21">
        <f t="shared" si="28"/>
        <v>-6.5466341582534548</v>
      </c>
      <c r="P202" s="21">
        <f t="shared" si="28"/>
        <v>-6.5401502480863991</v>
      </c>
      <c r="Q202" s="21">
        <f t="shared" si="28"/>
        <v>-6.5414745278572495</v>
      </c>
      <c r="R202" s="21">
        <f t="shared" si="28"/>
        <v>-6.5513083026091685</v>
      </c>
      <c r="S202" s="21">
        <f t="shared" si="28"/>
        <v>-6.5697167720827068</v>
      </c>
      <c r="T202" s="21">
        <f t="shared" si="28"/>
        <v>-6.5970446941398517</v>
      </c>
      <c r="U202" s="21">
        <f t="shared" si="28"/>
        <v>-6.6334544009004262</v>
      </c>
      <c r="V202" s="21">
        <f t="shared" si="28"/>
        <v>-6.678684409929053</v>
      </c>
      <c r="W202" s="21">
        <f t="shared" si="28"/>
        <v>-6.7331015289530534</v>
      </c>
      <c r="X202" s="21">
        <f t="shared" si="28"/>
        <v>-6.796711788503389</v>
      </c>
      <c r="Y202" s="21">
        <f t="shared" si="28"/>
        <v>-6.8692399684832655</v>
      </c>
      <c r="Z202" s="21">
        <f t="shared" si="28"/>
        <v>-6.9440160206079078</v>
      </c>
      <c r="AA202" s="21">
        <f t="shared" si="28"/>
        <v>-7.0272815460714417</v>
      </c>
      <c r="AB202" s="21">
        <f t="shared" si="28"/>
        <v>-7.1198951843903711</v>
      </c>
      <c r="AC202" s="21">
        <f t="shared" si="28"/>
        <v>-42.434993042463404</v>
      </c>
      <c r="AD202" s="21">
        <f t="shared" si="28"/>
        <v>-42.740711929439314</v>
      </c>
      <c r="AE202" s="21">
        <f t="shared" si="28"/>
        <v>-43.093586548989926</v>
      </c>
      <c r="AF202" s="21">
        <f t="shared" si="28"/>
        <v>-43.492731809176902</v>
      </c>
      <c r="AG202" s="21">
        <f t="shared" si="28"/>
        <v>-43.940610203090444</v>
      </c>
      <c r="AH202" s="21">
        <f t="shared" si="28"/>
        <v>-44.438100051202738</v>
      </c>
      <c r="AI202" s="21">
        <f t="shared" si="28"/>
        <v>-44.986643979027193</v>
      </c>
      <c r="AJ202" s="21">
        <f t="shared" si="28"/>
        <v>-45.802404831114508</v>
      </c>
      <c r="AK202" s="21">
        <f t="shared" si="28"/>
        <v>-46.676884062737784</v>
      </c>
      <c r="AL202" s="21">
        <f t="shared" si="28"/>
        <v>-47.611557913610909</v>
      </c>
      <c r="AM202" s="21">
        <f t="shared" si="28"/>
        <v>-48.607998820339574</v>
      </c>
      <c r="AN202" s="21">
        <f t="shared" si="28"/>
        <v>-49.667911833073433</v>
      </c>
      <c r="AO202" s="21">
        <f t="shared" si="28"/>
        <v>-50.792940811241195</v>
      </c>
      <c r="AP202" s="21">
        <f t="shared" si="28"/>
        <v>-51.984900463252316</v>
      </c>
      <c r="AQ202" s="21">
        <f t="shared" si="28"/>
        <v>-53.245701244653596</v>
      </c>
      <c r="AR202" s="21">
        <f t="shared" si="28"/>
        <v>-54.13798764600395</v>
      </c>
      <c r="AS202" s="21">
        <f t="shared" si="28"/>
        <v>-54.153383374801862</v>
      </c>
      <c r="AT202" s="21">
        <f t="shared" si="28"/>
        <v>-54.212565372402537</v>
      </c>
      <c r="AU202" s="21">
        <f t="shared" si="28"/>
        <v>-54.316341449602106</v>
      </c>
      <c r="AV202" s="21">
        <f t="shared" si="28"/>
        <v>-54.261577036125665</v>
      </c>
      <c r="AW202" s="21">
        <f t="shared" si="28"/>
        <v>-53.81242873253548</v>
      </c>
      <c r="AX202" s="21">
        <f t="shared" si="28"/>
        <v>-53.396471811149965</v>
      </c>
      <c r="AY202" s="21">
        <f t="shared" si="28"/>
        <v>-53.012285742871065</v>
      </c>
      <c r="AZ202" s="21">
        <f t="shared" si="28"/>
        <v>-52.660943728122916</v>
      </c>
      <c r="BA202" s="21">
        <f t="shared" si="28"/>
        <v>-52.343233779381599</v>
      </c>
      <c r="BB202" s="21">
        <f t="shared" si="28"/>
        <v>-52.028915053767591</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-9.3263558445234995</v>
      </c>
      <c r="F204" s="21">
        <f>F200+E204</f>
        <v>-17.08476440579971</v>
      </c>
      <c r="G204" s="21">
        <f t="shared" ref="G204:BB206" si="29">G200+F204</f>
        <v>-26.048076872180317</v>
      </c>
      <c r="H204" s="21">
        <f t="shared" si="29"/>
        <v>-34.89310966189295</v>
      </c>
      <c r="I204" s="21">
        <f t="shared" si="29"/>
        <v>-43.213236650384623</v>
      </c>
      <c r="J204" s="21">
        <f t="shared" si="29"/>
        <v>-49.501151679324266</v>
      </c>
      <c r="K204" s="21">
        <f t="shared" si="29"/>
        <v>-55.734673432351471</v>
      </c>
      <c r="L204" s="21">
        <f t="shared" si="29"/>
        <v>-61.92603794046785</v>
      </c>
      <c r="M204" s="21">
        <f t="shared" si="29"/>
        <v>-68.083891638161631</v>
      </c>
      <c r="N204" s="21">
        <f t="shared" si="29"/>
        <v>-74.214522545670476</v>
      </c>
      <c r="O204" s="21">
        <f t="shared" si="29"/>
        <v>-80.319074400659318</v>
      </c>
      <c r="P204" s="21">
        <f t="shared" si="29"/>
        <v>-86.400437262040171</v>
      </c>
      <c r="Q204" s="21">
        <f t="shared" si="29"/>
        <v>-92.465530743086987</v>
      </c>
      <c r="R204" s="21">
        <f t="shared" si="29"/>
        <v>-98.524808480266785</v>
      </c>
      <c r="S204" s="21">
        <f t="shared" si="29"/>
        <v>-104.58339074113937</v>
      </c>
      <c r="T204" s="21">
        <f t="shared" si="29"/>
        <v>-110.64918960934767</v>
      </c>
      <c r="U204" s="21">
        <f t="shared" si="29"/>
        <v>-116.73022785328533</v>
      </c>
      <c r="V204" s="21">
        <f t="shared" si="29"/>
        <v>-122.8373645923529</v>
      </c>
      <c r="W204" s="21">
        <f t="shared" si="29"/>
        <v>-128.97553792330592</v>
      </c>
      <c r="X204" s="21">
        <f t="shared" si="29"/>
        <v>-135.15601190029295</v>
      </c>
      <c r="Y204" s="21">
        <f t="shared" si="29"/>
        <v>-141.38319272999331</v>
      </c>
      <c r="Z204" s="21">
        <f t="shared" si="29"/>
        <v>-147.66143276930103</v>
      </c>
      <c r="AA204" s="21">
        <f t="shared" si="29"/>
        <v>-153.99796131525437</v>
      </c>
      <c r="AB204" s="21">
        <f t="shared" si="29"/>
        <v>-160.40080030688426</v>
      </c>
      <c r="AC204" s="21">
        <f t="shared" si="29"/>
        <v>-196.51042913855585</v>
      </c>
      <c r="AD204" s="21">
        <f t="shared" si="29"/>
        <v>-232.69007255144348</v>
      </c>
      <c r="AE204" s="21">
        <f t="shared" si="29"/>
        <v>-268.98101096325877</v>
      </c>
      <c r="AF204" s="21">
        <f t="shared" si="29"/>
        <v>-305.42010552704278</v>
      </c>
      <c r="AG204" s="21">
        <f t="shared" si="29"/>
        <v>-342.04730216810333</v>
      </c>
      <c r="AH204" s="21">
        <f t="shared" si="29"/>
        <v>-378.90363383767624</v>
      </c>
      <c r="AI204" s="21">
        <f t="shared" si="29"/>
        <v>-416.03112512569743</v>
      </c>
      <c r="AJ204" s="21">
        <f t="shared" si="29"/>
        <v>-453.64808571451806</v>
      </c>
      <c r="AK204" s="21">
        <f t="shared" si="29"/>
        <v>-491.80027513990069</v>
      </c>
      <c r="AL204" s="21">
        <f t="shared" si="29"/>
        <v>-530.53462665948757</v>
      </c>
      <c r="AM204" s="21">
        <f t="shared" si="29"/>
        <v>-569.89914701514704</v>
      </c>
      <c r="AN204" s="21">
        <f t="shared" si="29"/>
        <v>-609.94297634043198</v>
      </c>
      <c r="AO204" s="21">
        <f t="shared" si="29"/>
        <v>-650.71634219740974</v>
      </c>
      <c r="AP204" s="21">
        <f t="shared" si="29"/>
        <v>-692.2707244149093</v>
      </c>
      <c r="AQ204" s="21">
        <f t="shared" si="29"/>
        <v>-734.65894442709146</v>
      </c>
      <c r="AR204" s="21">
        <f t="shared" si="29"/>
        <v>-777.61187672310382</v>
      </c>
      <c r="AS204" s="21">
        <f t="shared" si="29"/>
        <v>-820.48683731512756</v>
      </c>
      <c r="AT204" s="21">
        <f t="shared" si="29"/>
        <v>-863.31889761422281</v>
      </c>
      <c r="AU204" s="21">
        <f t="shared" si="29"/>
        <v>-906.14363502721767</v>
      </c>
      <c r="AV204" s="21">
        <f t="shared" si="29"/>
        <v>-948.84658399600187</v>
      </c>
      <c r="AW204" s="21">
        <f t="shared" si="29"/>
        <v>-991.13934949136819</v>
      </c>
      <c r="AX204" s="21">
        <f t="shared" si="29"/>
        <v>-1033.0492162840997</v>
      </c>
      <c r="AY204" s="21">
        <f t="shared" si="29"/>
        <v>-1074.6018845986944</v>
      </c>
      <c r="AZ204" s="21">
        <f t="shared" si="29"/>
        <v>-1115.8239563911609</v>
      </c>
      <c r="BA204" s="21">
        <f t="shared" si="29"/>
        <v>-1156.7426473596724</v>
      </c>
      <c r="BB204" s="21">
        <f t="shared" si="29"/>
        <v>-1197.3625554655832</v>
      </c>
    </row>
    <row r="205" spans="1:54" outlineLevel="2">
      <c r="A205" s="425"/>
      <c r="B205" s="150" t="s">
        <v>493</v>
      </c>
      <c r="C205" s="19"/>
      <c r="D205" s="135" t="s">
        <v>380</v>
      </c>
      <c r="E205" s="21">
        <f>E201</f>
        <v>-8.9353087030734102</v>
      </c>
      <c r="F205" s="21">
        <f t="shared" ref="F205:U206" si="30">F201+E205</f>
        <v>-16.304447957359628</v>
      </c>
      <c r="G205" s="21">
        <f t="shared" si="30"/>
        <v>-24.879701522978706</v>
      </c>
      <c r="H205" s="21">
        <f t="shared" si="30"/>
        <v>-33.350183089802243</v>
      </c>
      <c r="I205" s="21">
        <f t="shared" si="30"/>
        <v>-41.301979790787001</v>
      </c>
      <c r="J205" s="21">
        <f t="shared" si="30"/>
        <v>-47.221818483026432</v>
      </c>
      <c r="K205" s="21">
        <f t="shared" si="30"/>
        <v>-53.075146669651637</v>
      </c>
      <c r="L205" s="21">
        <f t="shared" si="30"/>
        <v>-58.871346587145474</v>
      </c>
      <c r="M205" s="21">
        <f t="shared" si="30"/>
        <v>-64.618604652740331</v>
      </c>
      <c r="N205" s="21">
        <f t="shared" si="30"/>
        <v>-70.325398356869187</v>
      </c>
      <c r="O205" s="21">
        <f t="shared" si="30"/>
        <v>-75.989829297573976</v>
      </c>
      <c r="P205" s="21">
        <f t="shared" si="30"/>
        <v>-81.614328643338496</v>
      </c>
      <c r="Q205" s="21">
        <f t="shared" si="30"/>
        <v>-87.205352643517642</v>
      </c>
      <c r="R205" s="21">
        <f t="shared" si="30"/>
        <v>-92.769999034174418</v>
      </c>
      <c r="S205" s="21">
        <f t="shared" si="30"/>
        <v>-98.315601477800115</v>
      </c>
      <c r="T205" s="21">
        <f t="shared" si="30"/>
        <v>-103.84956445593414</v>
      </c>
      <c r="U205" s="21">
        <f t="shared" si="30"/>
        <v>-109.37939180752178</v>
      </c>
      <c r="V205" s="21">
        <f t="shared" si="29"/>
        <v>-114.91226122394589</v>
      </c>
      <c r="W205" s="21">
        <f t="shared" si="29"/>
        <v>-120.4556485556799</v>
      </c>
      <c r="X205" s="21">
        <f t="shared" si="29"/>
        <v>-126.01696497891089</v>
      </c>
      <c r="Y205" s="21">
        <f t="shared" si="29"/>
        <v>-131.6032727997341</v>
      </c>
      <c r="Z205" s="21">
        <f t="shared" si="29"/>
        <v>-137.2148969870961</v>
      </c>
      <c r="AA205" s="21">
        <f t="shared" si="29"/>
        <v>-142.85831624597202</v>
      </c>
      <c r="AB205" s="21">
        <f t="shared" si="29"/>
        <v>-148.54078376254671</v>
      </c>
      <c r="AC205" s="21">
        <f t="shared" si="29"/>
        <v>-178.291944154898</v>
      </c>
      <c r="AD205" s="21">
        <f t="shared" si="29"/>
        <v>-207.87199691414185</v>
      </c>
      <c r="AE205" s="21">
        <f t="shared" si="29"/>
        <v>-237.31107410382344</v>
      </c>
      <c r="AF205" s="21">
        <f t="shared" si="29"/>
        <v>-266.63849424668052</v>
      </c>
      <c r="AG205" s="21">
        <f t="shared" si="29"/>
        <v>-295.8858411836062</v>
      </c>
      <c r="AH205" s="21">
        <f t="shared" si="29"/>
        <v>-325.08499961661403</v>
      </c>
      <c r="AI205" s="21">
        <f t="shared" si="29"/>
        <v>-354.26807720917242</v>
      </c>
      <c r="AJ205" s="21">
        <f t="shared" si="29"/>
        <v>-383.60346738791077</v>
      </c>
      <c r="AK205" s="21">
        <f t="shared" si="29"/>
        <v>-413.12380460820714</v>
      </c>
      <c r="AL205" s="21">
        <f t="shared" si="29"/>
        <v>-442.86217097414158</v>
      </c>
      <c r="AM205" s="21">
        <f t="shared" si="29"/>
        <v>-472.85212293830455</v>
      </c>
      <c r="AN205" s="21">
        <f t="shared" si="29"/>
        <v>-503.1278253930322</v>
      </c>
      <c r="AO205" s="21">
        <f t="shared" si="29"/>
        <v>-533.72401423262181</v>
      </c>
      <c r="AP205" s="21">
        <f t="shared" si="29"/>
        <v>-564.67607372010434</v>
      </c>
      <c r="AQ205" s="21">
        <f t="shared" si="29"/>
        <v>-596.02008122269524</v>
      </c>
      <c r="AR205" s="21">
        <f t="shared" si="29"/>
        <v>-627.58763763786339</v>
      </c>
      <c r="AS205" s="21">
        <f t="shared" si="29"/>
        <v>-658.97434867425341</v>
      </c>
      <c r="AT205" s="21">
        <f t="shared" si="29"/>
        <v>-690.2064549862464</v>
      </c>
      <c r="AU205" s="21">
        <f t="shared" si="29"/>
        <v>-721.31036927779485</v>
      </c>
      <c r="AV205" s="21">
        <f t="shared" si="29"/>
        <v>-752.21662650658686</v>
      </c>
      <c r="AW205" s="21">
        <f t="shared" si="29"/>
        <v>-782.74514774403656</v>
      </c>
      <c r="AX205" s="21">
        <f t="shared" si="29"/>
        <v>-812.91738869417441</v>
      </c>
      <c r="AY205" s="21">
        <f t="shared" si="29"/>
        <v>-842.7530343059193</v>
      </c>
      <c r="AZ205" s="21">
        <f t="shared" si="29"/>
        <v>-872.27247856750159</v>
      </c>
      <c r="BA205" s="21">
        <f t="shared" si="29"/>
        <v>-901.49653477667266</v>
      </c>
      <c r="BB205" s="21">
        <f t="shared" si="29"/>
        <v>-930.4311903376622</v>
      </c>
    </row>
    <row r="206" spans="1:54" outlineLevel="2">
      <c r="A206" s="426"/>
      <c r="B206" s="150" t="s">
        <v>494</v>
      </c>
      <c r="C206" s="19"/>
      <c r="D206" s="135" t="s">
        <v>380</v>
      </c>
      <c r="E206" s="21">
        <f>E202</f>
        <v>-9.7198824502730083</v>
      </c>
      <c r="F206" s="21">
        <f t="shared" si="30"/>
        <v>-17.866095436195558</v>
      </c>
      <c r="G206" s="21">
        <f t="shared" si="29"/>
        <v>-27.217905350261898</v>
      </c>
      <c r="H206" s="21">
        <f t="shared" si="29"/>
        <v>-36.440038605090535</v>
      </c>
      <c r="I206" s="21">
        <f t="shared" si="29"/>
        <v>-45.128417847490844</v>
      </c>
      <c r="J206" s="21">
        <f t="shared" si="29"/>
        <v>-51.782171331121198</v>
      </c>
      <c r="K206" s="21">
        <f t="shared" si="29"/>
        <v>-58.396675172800435</v>
      </c>
      <c r="L206" s="21">
        <f t="shared" si="29"/>
        <v>-64.982459245990938</v>
      </c>
      <c r="M206" s="21">
        <f t="shared" si="29"/>
        <v>-71.548931068304398</v>
      </c>
      <c r="N206" s="21">
        <f t="shared" si="29"/>
        <v>-78.105790002319608</v>
      </c>
      <c r="O206" s="21">
        <f t="shared" si="29"/>
        <v>-84.652424160573062</v>
      </c>
      <c r="P206" s="21">
        <f t="shared" si="29"/>
        <v>-91.192574408659468</v>
      </c>
      <c r="Q206" s="21">
        <f t="shared" si="29"/>
        <v>-97.734048936516714</v>
      </c>
      <c r="R206" s="21">
        <f t="shared" si="29"/>
        <v>-104.28535723912589</v>
      </c>
      <c r="S206" s="21">
        <f t="shared" si="29"/>
        <v>-110.85507401120859</v>
      </c>
      <c r="T206" s="21">
        <f t="shared" si="29"/>
        <v>-117.45211870534844</v>
      </c>
      <c r="U206" s="21">
        <f t="shared" si="29"/>
        <v>-124.08557310624886</v>
      </c>
      <c r="V206" s="21">
        <f t="shared" si="29"/>
        <v>-130.76425751617791</v>
      </c>
      <c r="W206" s="21">
        <f t="shared" si="29"/>
        <v>-137.49735904513096</v>
      </c>
      <c r="X206" s="21">
        <f t="shared" si="29"/>
        <v>-144.29407083363435</v>
      </c>
      <c r="Y206" s="21">
        <f t="shared" si="29"/>
        <v>-151.16331080211762</v>
      </c>
      <c r="Z206" s="21">
        <f t="shared" si="29"/>
        <v>-158.10732682272553</v>
      </c>
      <c r="AA206" s="21">
        <f t="shared" si="29"/>
        <v>-165.13460836879696</v>
      </c>
      <c r="AB206" s="21">
        <f t="shared" si="29"/>
        <v>-172.25450355318733</v>
      </c>
      <c r="AC206" s="21">
        <f t="shared" si="29"/>
        <v>-214.68949659565072</v>
      </c>
      <c r="AD206" s="21">
        <f t="shared" si="29"/>
        <v>-257.43020852509005</v>
      </c>
      <c r="AE206" s="21">
        <f t="shared" si="29"/>
        <v>-300.52379507408</v>
      </c>
      <c r="AF206" s="21">
        <f t="shared" si="29"/>
        <v>-344.01652688325692</v>
      </c>
      <c r="AG206" s="21">
        <f t="shared" si="29"/>
        <v>-387.95713708634736</v>
      </c>
      <c r="AH206" s="21">
        <f t="shared" si="29"/>
        <v>-432.39523713755011</v>
      </c>
      <c r="AI206" s="21">
        <f t="shared" si="29"/>
        <v>-477.38188111657729</v>
      </c>
      <c r="AJ206" s="21">
        <f t="shared" si="29"/>
        <v>-523.18428594769182</v>
      </c>
      <c r="AK206" s="21">
        <f t="shared" si="29"/>
        <v>-569.86117001042965</v>
      </c>
      <c r="AL206" s="21">
        <f t="shared" si="29"/>
        <v>-617.47272792404056</v>
      </c>
      <c r="AM206" s="21">
        <f t="shared" si="29"/>
        <v>-666.08072674438017</v>
      </c>
      <c r="AN206" s="21">
        <f t="shared" si="29"/>
        <v>-715.74863857745356</v>
      </c>
      <c r="AO206" s="21">
        <f t="shared" si="29"/>
        <v>-766.5415793886948</v>
      </c>
      <c r="AP206" s="21">
        <f t="shared" si="29"/>
        <v>-818.5264798519471</v>
      </c>
      <c r="AQ206" s="21">
        <f t="shared" si="29"/>
        <v>-871.77218109660066</v>
      </c>
      <c r="AR206" s="21">
        <f t="shared" si="29"/>
        <v>-925.91016874260458</v>
      </c>
      <c r="AS206" s="21">
        <f t="shared" si="29"/>
        <v>-980.0635521174064</v>
      </c>
      <c r="AT206" s="21">
        <f t="shared" si="29"/>
        <v>-1034.2761174898089</v>
      </c>
      <c r="AU206" s="21">
        <f t="shared" si="29"/>
        <v>-1088.592458939411</v>
      </c>
      <c r="AV206" s="21">
        <f t="shared" si="29"/>
        <v>-1142.8540359755366</v>
      </c>
      <c r="AW206" s="21">
        <f t="shared" si="29"/>
        <v>-1196.666464708072</v>
      </c>
      <c r="AX206" s="21">
        <f t="shared" si="29"/>
        <v>-1250.0629365192219</v>
      </c>
      <c r="AY206" s="21">
        <f t="shared" si="29"/>
        <v>-1303.0752222620929</v>
      </c>
      <c r="AZ206" s="21">
        <f t="shared" si="29"/>
        <v>-1355.7361659902158</v>
      </c>
      <c r="BA206" s="21">
        <f t="shared" si="29"/>
        <v>-1408.0793997695973</v>
      </c>
      <c r="BB206" s="21">
        <f t="shared" si="29"/>
        <v>-1460.1083148233649</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-2.4875272629126828</v>
      </c>
      <c r="F210" s="21">
        <f>F190-Baseline!F190</f>
        <v>-1.1516230175187636</v>
      </c>
      <c r="G210" s="21">
        <f>G190-Baseline!G190</f>
        <v>-2.4601577385593774</v>
      </c>
      <c r="H210" s="21">
        <f>H190-Baseline!H190</f>
        <v>-2.7069129844246018</v>
      </c>
      <c r="I210" s="21">
        <f>I190-Baseline!I190</f>
        <v>-2.4261384292384083</v>
      </c>
      <c r="J210" s="21">
        <f>J190-Baseline!J190</f>
        <v>-0.53078231341181725</v>
      </c>
      <c r="K210" s="21">
        <f>K190-Baseline!K190</f>
        <v>-0.47900105666007653</v>
      </c>
      <c r="L210" s="21">
        <f>L190-Baseline!L190</f>
        <v>-0.43084933120776131</v>
      </c>
      <c r="M210" s="21">
        <f>M190-Baseline!M190</f>
        <v>-0.38611604142431843</v>
      </c>
      <c r="N210" s="21">
        <f>N190-Baseline!N190</f>
        <v>-0.34460105794206097</v>
      </c>
      <c r="O210" s="21">
        <f>O190-Baseline!O190</f>
        <v>-0.30611468897550298</v>
      </c>
      <c r="P210" s="21">
        <f>P190-Baseline!P190</f>
        <v>-0.27047717581676828</v>
      </c>
      <c r="Q210" s="21">
        <f>Q190-Baseline!Q190</f>
        <v>-0.2375182114440762</v>
      </c>
      <c r="R210" s="21">
        <f>R190-Baseline!R190</f>
        <v>-0.2070764812256492</v>
      </c>
      <c r="S210" s="21">
        <f>S190-Baseline!S190</f>
        <v>-0.17899922474484312</v>
      </c>
      <c r="T210" s="21">
        <f>T190-Baseline!T190</f>
        <v>-0.15314181781394942</v>
      </c>
      <c r="U210" s="21">
        <f>U190-Baseline!U190</f>
        <v>-0.12936737378402519</v>
      </c>
      <c r="V210" s="21">
        <f>V190-Baseline!V190</f>
        <v>-0.10754636329635023</v>
      </c>
      <c r="W210" s="21">
        <f>W190-Baseline!W190</f>
        <v>-8.7556251657753242E-2</v>
      </c>
      <c r="X210" s="21">
        <f>X190-Baseline!X190</f>
        <v>-6.9281153057163453E-2</v>
      </c>
      <c r="Y210" s="21">
        <f>Y190-Baseline!Y190</f>
        <v>-5.261150087438262E-2</v>
      </c>
      <c r="Z210" s="21">
        <f>Z190-Baseline!Z190</f>
        <v>-3.7443733364308132E-2</v>
      </c>
      <c r="AA210" s="21">
        <f>AA190-Baseline!AA190</f>
        <v>-2.3679994030716037E-2</v>
      </c>
      <c r="AB210" s="21">
        <f>AB190-Baseline!AB190</f>
        <v>-1.1227846033300123E-2</v>
      </c>
      <c r="AC210" s="21">
        <f>AC190-Baseline!AC190</f>
        <v>-8.0646903804306893E-18</v>
      </c>
      <c r="AD210" s="21">
        <f>AD190-Baseline!AD190</f>
        <v>-7.7919713820586378E-18</v>
      </c>
      <c r="AE210" s="21">
        <f>AE190-Baseline!AE190</f>
        <v>-7.5284747652740458E-18</v>
      </c>
      <c r="AF210" s="21">
        <f>AF190-Baseline!AF190</f>
        <v>-7.273888662100528E-18</v>
      </c>
      <c r="AG210" s="21">
        <f>AG190-Baseline!AG190</f>
        <v>-7.027911750821766E-18</v>
      </c>
      <c r="AH210" s="21">
        <f>AH190-Baseline!AH190</f>
        <v>-6.7902528993447033E-18</v>
      </c>
      <c r="AI210" s="21">
        <f>AI190-Baseline!AI190</f>
        <v>-6.5606308206229008E-18</v>
      </c>
      <c r="AJ210" s="21">
        <f>AJ190-Baseline!AJ190</f>
        <v>-6.3695444860416514E-18</v>
      </c>
      <c r="AK210" s="21">
        <f>AK190-Baseline!AK190</f>
        <v>-6.184023772855972E-18</v>
      </c>
      <c r="AL210" s="21">
        <f>AL190-Baseline!AL190</f>
        <v>-6.0039065755883222E-18</v>
      </c>
      <c r="AM210" s="21">
        <f>AM190-Baseline!AM190</f>
        <v>-5.8290355102799245E-18</v>
      </c>
      <c r="AN210" s="21">
        <f>AN190-Baseline!AN190</f>
        <v>-5.6592577769708006E-18</v>
      </c>
      <c r="AO210" s="21">
        <f>AO190-Baseline!AO190</f>
        <v>-5.4944250261852431E-18</v>
      </c>
      <c r="AP210" s="21">
        <f>AP190-Baseline!AP190</f>
        <v>-5.3343932293060612E-18</v>
      </c>
      <c r="AQ210" s="21">
        <f>AQ190-Baseline!AQ190</f>
        <v>-5.1790225527243311E-18</v>
      </c>
      <c r="AR210" s="21">
        <f>AR190-Baseline!AR190</f>
        <v>-5.0281772356546907E-18</v>
      </c>
      <c r="AS210" s="21">
        <f>AS190-Baseline!AS190</f>
        <v>-4.8817254715094085E-18</v>
      </c>
      <c r="AT210" s="21">
        <f>AT190-Baseline!AT190</f>
        <v>-4.7395392927275815E-18</v>
      </c>
      <c r="AU210" s="21">
        <f>AU190-Baseline!AU190</f>
        <v>-4.6014944589588166E-18</v>
      </c>
      <c r="AV210" s="21">
        <f>AV190-Baseline!AV190</f>
        <v>-4.4674703485037052E-18</v>
      </c>
      <c r="AW210" s="21">
        <f>AW190-Baseline!AW190</f>
        <v>-4.3373498529162189E-18</v>
      </c>
      <c r="AX210" s="21">
        <f>AX190-Baseline!AX190</f>
        <v>-4.2110192746759408E-18</v>
      </c>
      <c r="AY210" s="21">
        <f>AY190-Baseline!AY190</f>
        <v>-4.0883682278407187E-18</v>
      </c>
      <c r="AZ210" s="21">
        <f>AZ190-Baseline!AZ190</f>
        <v>-3.9692895415929307E-18</v>
      </c>
      <c r="BA210" s="21">
        <f>BA190-Baseline!BA190</f>
        <v>-3.8536791665950787E-18</v>
      </c>
      <c r="BB210" s="21">
        <f>BB190-Baseline!BB190</f>
        <v>-3.7414360840728912E-18</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v>
      </c>
      <c r="F212" s="21">
        <f>F77*F186-Baseline!F77*Baseline!F186</f>
        <v>5.9293292423735211E-3</v>
      </c>
      <c r="G212" s="21">
        <f>G77*G186-Baseline!G77*Baseline!G186</f>
        <v>1.0729385601584818E-2</v>
      </c>
      <c r="H212" s="21">
        <f>H77*H186-Baseline!H77*Baseline!H186</f>
        <v>1.9472218887759338E-2</v>
      </c>
      <c r="I212" s="21">
        <f>I77*I186-Baseline!I77*Baseline!I186</f>
        <v>2.6593796015927429E-2</v>
      </c>
      <c r="J212" s="21">
        <f>J77*J186-Baseline!J77*Baseline!J186</f>
        <v>3.177062461878756E-2</v>
      </c>
      <c r="K212" s="21">
        <f>K77*K186-Baseline!K77*Baseline!K186</f>
        <v>3.2412965992658083E-2</v>
      </c>
      <c r="L212" s="21">
        <f>L77*L186-Baseline!L77*Baseline!L186</f>
        <v>3.3065048800851121E-2</v>
      </c>
      <c r="M212" s="21">
        <f>M77*M186-Baseline!M77*Baseline!M186</f>
        <v>3.372153237302547E-2</v>
      </c>
      <c r="N212" s="21">
        <f>N77*N186-Baseline!N77*Baseline!N186</f>
        <v>3.4391908247934824E-2</v>
      </c>
      <c r="O212" s="21">
        <f>O77*O186-Baseline!O77*Baseline!O186</f>
        <v>3.507495100789626E-2</v>
      </c>
      <c r="P212" s="21">
        <f>P77*P186-Baseline!P77*Baseline!P186</f>
        <v>3.5775168660081735E-2</v>
      </c>
      <c r="Q212" s="21">
        <f>Q77*Q186-Baseline!Q77*Baseline!Q186</f>
        <v>3.6494217963497028E-2</v>
      </c>
      <c r="R212" s="21">
        <f>R77*R186-Baseline!R77*Baseline!R186</f>
        <v>3.7232607993171601E-2</v>
      </c>
      <c r="S212" s="21">
        <f>S77*S186-Baseline!S77*Baseline!S186</f>
        <v>3.7990911774256647E-2</v>
      </c>
      <c r="T212" s="21">
        <f>T77*T186-Baseline!T77*Baseline!T186</f>
        <v>3.8769646363189275E-2</v>
      </c>
      <c r="U212" s="21">
        <f>U77*U186-Baseline!U77*Baseline!U186</f>
        <v>3.956928531015555E-2</v>
      </c>
      <c r="V212" s="21">
        <f>V77*V186-Baseline!V77*Baseline!V186</f>
        <v>4.0390438125815331E-2</v>
      </c>
      <c r="W212" s="21">
        <f>W77*W186-Baseline!W77*Baseline!W186</f>
        <v>4.1233563104435211E-2</v>
      </c>
      <c r="X212" s="21">
        <f>X77*X186-Baseline!X77*Baseline!X186</f>
        <v>4.2099236222129466E-2</v>
      </c>
      <c r="Y212" s="21">
        <f>Y77*Y186-Baseline!Y77*Baseline!Y186</f>
        <v>4.2988048782006794E-2</v>
      </c>
      <c r="Z212" s="21">
        <f>Z77*Z186-Baseline!Z77*Baseline!Z186</f>
        <v>4.3900607814402054E-2</v>
      </c>
      <c r="AA212" s="21">
        <f>AA77*AA186-Baseline!AA77*Baseline!AA186</f>
        <v>4.4837536487814689E-2</v>
      </c>
      <c r="AB212" s="21">
        <f>AB77*AB186-Baseline!AB77*Baseline!AB186</f>
        <v>4.5799547228051019E-2</v>
      </c>
      <c r="AC212" s="21">
        <f>AC77*AC186-Baseline!AC77*Baseline!AC186</f>
        <v>0.46787246936999938</v>
      </c>
      <c r="AD212" s="21">
        <f>AD77*AD186-Baseline!AD77*Baseline!AD186</f>
        <v>0.47801366767717468</v>
      </c>
      <c r="AE212" s="21">
        <f>AE77*AE186-Baseline!AE77*Baseline!AE186</f>
        <v>0.48842595694349344</v>
      </c>
      <c r="AF212" s="21">
        <f>AF77*AF186-Baseline!AF77*Baseline!AF186</f>
        <v>0.49911749410132944</v>
      </c>
      <c r="AG212" s="21">
        <f>AG77*AG186-Baseline!AG77*Baseline!AG186</f>
        <v>0.51009388677023715</v>
      </c>
      <c r="AH212" s="21">
        <f>AH77*AH186-Baseline!AH77*Baseline!AH186</f>
        <v>0.52136232968434615</v>
      </c>
      <c r="AI212" s="21">
        <f>AI77*AI186-Baseline!AI77*Baseline!AI186</f>
        <v>0.5329305125865933</v>
      </c>
      <c r="AJ212" s="21">
        <f>AJ77*AJ186-Baseline!AJ77*Baseline!AJ186</f>
        <v>0.54745101962592213</v>
      </c>
      <c r="AK212" s="21">
        <f>AK77*AK186-Baseline!AK77*Baseline!AK186</f>
        <v>0.562418752135877</v>
      </c>
      <c r="AL212" s="21">
        <f>AL77*AL186-Baseline!AL77*Baseline!AL186</f>
        <v>0.57784769566112271</v>
      </c>
      <c r="AM212" s="21">
        <f>AM77*AM186-Baseline!AM77*Baseline!AM186</f>
        <v>0.58948511410948745</v>
      </c>
      <c r="AN212" s="21">
        <f>AN77*AN186-Baseline!AN77*Baseline!AN186</f>
        <v>0.59985672289500291</v>
      </c>
      <c r="AO212" s="21">
        <f>AO77*AO186-Baseline!AO77*Baseline!AO186</f>
        <v>0.61071675163066841</v>
      </c>
      <c r="AP212" s="21">
        <f>AP77*AP186-Baseline!AP77*Baseline!AP186</f>
        <v>0.62207548257331347</v>
      </c>
      <c r="AQ212" s="21">
        <f>AQ77*AQ186-Baseline!AQ77*Baseline!AQ186</f>
        <v>0.63394366623833509</v>
      </c>
      <c r="AR212" s="21">
        <f>AR77*AR186-Baseline!AR77*Baseline!AR186</f>
        <v>0.63555043854362303</v>
      </c>
      <c r="AS212" s="21">
        <f>AS77*AS186-Baseline!AS77*Baseline!AS186</f>
        <v>0.6148276079371251</v>
      </c>
      <c r="AT212" s="21">
        <f>AT77*AT186-Baseline!AT77*Baseline!AT186</f>
        <v>0.59456393109152161</v>
      </c>
      <c r="AU212" s="21">
        <f>AU77*AU186-Baseline!AU77*Baseline!AU186</f>
        <v>0.57474120461304734</v>
      </c>
      <c r="AV212" s="21">
        <f>AV77*AV186-Baseline!AV77*Baseline!AV186</f>
        <v>0.55272034406664572</v>
      </c>
      <c r="AW212" s="21">
        <f>AW77*AW186-Baseline!AW77*Baseline!AW186</f>
        <v>0.52554710542190008</v>
      </c>
      <c r="AX212" s="21">
        <f>AX77*AX186-Baseline!AX77*Baseline!AX186</f>
        <v>0.49874163780415737</v>
      </c>
      <c r="AY212" s="21">
        <f>AY77*AY186-Baseline!AY77*Baseline!AY186</f>
        <v>0.47228017797522792</v>
      </c>
      <c r="AZ212" s="21">
        <f>AZ77*AZ186-Baseline!AZ77*Baseline!AZ186</f>
        <v>0.446138462557788</v>
      </c>
      <c r="BA212" s="21">
        <f>BA77*BA186-Baseline!BA77*Baseline!BA186</f>
        <v>0.42029258183530649</v>
      </c>
      <c r="BB212" s="21">
        <f>BB77*BB186-Baseline!BB77*Baseline!BB186</f>
        <v>0.39515849503984279</v>
      </c>
    </row>
    <row r="213" spans="1:54" outlineLevel="2">
      <c r="A213" s="475"/>
      <c r="B213" s="150" t="s">
        <v>484</v>
      </c>
      <c r="C213" s="19"/>
      <c r="D213" s="135" t="s">
        <v>380</v>
      </c>
      <c r="E213" s="21">
        <f>E193-Baseline!E193</f>
        <v>0</v>
      </c>
      <c r="F213" s="21">
        <f>F193-Baseline!F193</f>
        <v>3.5983279879152508E-2</v>
      </c>
      <c r="G213" s="21">
        <f>G193-Baseline!G193</f>
        <v>6.60240253361003E-2</v>
      </c>
      <c r="H213" s="21">
        <f>H193-Baseline!H193</f>
        <v>0.12147640210915955</v>
      </c>
      <c r="I213" s="21">
        <f>I193-Baseline!I193</f>
        <v>0.16872547863643661</v>
      </c>
      <c r="J213" s="21">
        <f>J193-Baseline!J193</f>
        <v>0.20494082687085613</v>
      </c>
      <c r="K213" s="21">
        <f>K193-Baseline!K193</f>
        <v>0.21183544884601235</v>
      </c>
      <c r="L213" s="21">
        <f>L193-Baseline!L193</f>
        <v>0.21960521684776479</v>
      </c>
      <c r="M213" s="21">
        <f>M193-Baseline!M193</f>
        <v>0.22754304671908521</v>
      </c>
      <c r="N213" s="21">
        <f>N193-Baseline!N193</f>
        <v>0.23498562329895833</v>
      </c>
      <c r="O213" s="21">
        <f>O193-Baseline!O193</f>
        <v>0.24337388396498716</v>
      </c>
      <c r="P213" s="21">
        <f>P193-Baseline!P193</f>
        <v>0.25202807416774931</v>
      </c>
      <c r="Q213" s="21">
        <f>Q193-Baseline!Q193</f>
        <v>0.26096550774389848</v>
      </c>
      <c r="R213" s="21">
        <f>R193-Baseline!R193</f>
        <v>0.27098591933763327</v>
      </c>
      <c r="S213" s="21">
        <f>S193-Baseline!S193</f>
        <v>0.28053568187403766</v>
      </c>
      <c r="T213" s="21">
        <f>T193-Baseline!T193</f>
        <v>0.29039938497374829</v>
      </c>
      <c r="U213" s="21">
        <f>U193-Baseline!U193</f>
        <v>0.30058712883249949</v>
      </c>
      <c r="V213" s="21">
        <f>V193-Baseline!V193</f>
        <v>0.31196731492153806</v>
      </c>
      <c r="W213" s="21">
        <f>W193-Baseline!W193</f>
        <v>0.32285415383457394</v>
      </c>
      <c r="X213" s="21">
        <f>X193-Baseline!X193</f>
        <v>0.33499215124134896</v>
      </c>
      <c r="Y213" s="21">
        <f>Y193-Baseline!Y193</f>
        <v>0.34662547434381352</v>
      </c>
      <c r="Z213" s="21">
        <f>Z193-Baseline!Z193</f>
        <v>0.3595729268076433</v>
      </c>
      <c r="AA213" s="21">
        <f>AA193-Baseline!AA193</f>
        <v>0.37295544956456284</v>
      </c>
      <c r="AB213" s="21">
        <f>AB193-Baseline!AB193</f>
        <v>0.38678836710476538</v>
      </c>
      <c r="AC213" s="21">
        <f>AC193-Baseline!AC193</f>
        <v>4.0085953908529675</v>
      </c>
      <c r="AD213" s="21">
        <f>AD193-Baseline!AD193</f>
        <v>4.1545604447379727</v>
      </c>
      <c r="AE213" s="21">
        <f>AE193-Baseline!AE193</f>
        <v>4.3064395261749624</v>
      </c>
      <c r="AF213" s="21">
        <f>AF193-Baseline!AF193</f>
        <v>4.4630874729990708</v>
      </c>
      <c r="AG213" s="21">
        <f>AG193-Baseline!AG193</f>
        <v>4.6247653826996196</v>
      </c>
      <c r="AH213" s="21">
        <f>AH193-Baseline!AH193</f>
        <v>4.7917984395874722</v>
      </c>
      <c r="AI213" s="21">
        <f>AI193-Baseline!AI193</f>
        <v>4.9646093558510866</v>
      </c>
      <c r="AJ213" s="21">
        <f>AJ193-Baseline!AJ193</f>
        <v>5.1682036796472346</v>
      </c>
      <c r="AK213" s="21">
        <f>AK193-Baseline!AK193</f>
        <v>5.3796180609334598</v>
      </c>
      <c r="AL213" s="21">
        <f>AL193-Baseline!AL193</f>
        <v>5.5992255787990217</v>
      </c>
      <c r="AM213" s="21">
        <f>AM193-Baseline!AM193</f>
        <v>5.7854897521897293</v>
      </c>
      <c r="AN213" s="21">
        <f>AN193-Baseline!AN193</f>
        <v>5.962089289686368</v>
      </c>
      <c r="AO213" s="21">
        <f>AO193-Baseline!AO193</f>
        <v>6.1461799781418911</v>
      </c>
      <c r="AP213" s="21">
        <f>AP193-Baseline!AP193</f>
        <v>6.3380528916142538</v>
      </c>
      <c r="AQ213" s="21">
        <f>AQ193-Baseline!AQ193</f>
        <v>6.5380167567741161</v>
      </c>
      <c r="AR213" s="21">
        <f>AR193-Baseline!AR193</f>
        <v>6.6338351865681275</v>
      </c>
      <c r="AS213" s="21">
        <f>AS193-Baseline!AS193</f>
        <v>6.49419416050889</v>
      </c>
      <c r="AT213" s="21">
        <f>AT193-Baseline!AT193</f>
        <v>6.3542908762041712</v>
      </c>
      <c r="AU213" s="21">
        <f>AU193-Baseline!AU193</f>
        <v>6.2141021642712886</v>
      </c>
      <c r="AV213" s="21">
        <f>AV193-Baseline!AV193</f>
        <v>6.0449304885583253</v>
      </c>
      <c r="AW213" s="21">
        <f>AW193-Baseline!AW193</f>
        <v>5.8132748731890374</v>
      </c>
      <c r="AX213" s="21">
        <f>AX193-Baseline!AX193</f>
        <v>5.5789565744884975</v>
      </c>
      <c r="AY213" s="21">
        <f>AY193-Baseline!AY193</f>
        <v>5.3418445950442397</v>
      </c>
      <c r="AZ213" s="21">
        <f>AZ193-Baseline!AZ193</f>
        <v>5.1017902704346731</v>
      </c>
      <c r="BA213" s="21">
        <f>BA193-Baseline!BA193</f>
        <v>4.8586367292849069</v>
      </c>
      <c r="BB213" s="21">
        <f>BB193-Baseline!BB193</f>
        <v>4.6173549890390824</v>
      </c>
    </row>
    <row r="214" spans="1:54" outlineLevel="2">
      <c r="A214" s="475"/>
      <c r="B214" s="150" t="s">
        <v>485</v>
      </c>
      <c r="C214" s="19"/>
      <c r="D214" s="135" t="s">
        <v>380</v>
      </c>
      <c r="E214" s="21">
        <f>E194-Baseline!E194</f>
        <v>0</v>
      </c>
      <c r="F214" s="21">
        <f>F194-Baseline!F194</f>
        <v>1.7974697652600014E-2</v>
      </c>
      <c r="G214" s="21">
        <f>G194-Baseline!G194</f>
        <v>3.3021336785810262E-2</v>
      </c>
      <c r="H214" s="21">
        <f>H194-Baseline!H194</f>
        <v>6.0841373442001301E-2</v>
      </c>
      <c r="I214" s="21">
        <f>I194-Baseline!I194</f>
        <v>8.4358270858100881E-2</v>
      </c>
      <c r="J214" s="21">
        <f>J194-Baseline!J194</f>
        <v>0.1023144228598849</v>
      </c>
      <c r="K214" s="21">
        <f>K194-Baseline!K194</f>
        <v>0.10597261435791161</v>
      </c>
      <c r="L214" s="21">
        <f>L194-Baseline!L194</f>
        <v>0.10975082979359585</v>
      </c>
      <c r="M214" s="21">
        <f>M194-Baseline!M194</f>
        <v>0.11363437185968711</v>
      </c>
      <c r="N214" s="21">
        <f>N194-Baseline!N194</f>
        <v>0.1176582696243888</v>
      </c>
      <c r="O214" s="21">
        <f>O194-Baseline!O194</f>
        <v>0.12182236488694609</v>
      </c>
      <c r="P214" s="21">
        <f>P194-Baseline!P194</f>
        <v>0.12614656012553438</v>
      </c>
      <c r="Q214" s="21">
        <f>Q194-Baseline!Q194</f>
        <v>0.1306416189092045</v>
      </c>
      <c r="R214" s="21">
        <f>R194-Baseline!R194</f>
        <v>0.13531461909502218</v>
      </c>
      <c r="S214" s="21">
        <f>S194-Baseline!S194</f>
        <v>0.14014158351559414</v>
      </c>
      <c r="T214" s="21">
        <f>T194-Baseline!T194</f>
        <v>0.14515940709955855</v>
      </c>
      <c r="U214" s="21">
        <f>U194-Baseline!U194</f>
        <v>0.1503756765914841</v>
      </c>
      <c r="V214" s="21">
        <f>V194-Baseline!V194</f>
        <v>0.15579875923271225</v>
      </c>
      <c r="W214" s="21">
        <f>W194-Baseline!W194</f>
        <v>0.16143672465684822</v>
      </c>
      <c r="X214" s="21">
        <f>X194-Baseline!X194</f>
        <v>0.16729837852865403</v>
      </c>
      <c r="Y214" s="21">
        <f>Y194-Baseline!Y194</f>
        <v>0.17339289203241803</v>
      </c>
      <c r="Z214" s="21">
        <f>Z194-Baseline!Z194</f>
        <v>0.17972981725372994</v>
      </c>
      <c r="AA214" s="21">
        <f>AA194-Baseline!AA194</f>
        <v>0.18631910302391363</v>
      </c>
      <c r="AB214" s="21">
        <f>AB194-Baseline!AB194</f>
        <v>0.19317141833178031</v>
      </c>
      <c r="AC214" s="21">
        <f>AC194-Baseline!AC194</f>
        <v>2.0016855411280066</v>
      </c>
      <c r="AD214" s="21">
        <f>AD194-Baseline!AD194</f>
        <v>2.0742444955635504</v>
      </c>
      <c r="AE214" s="21">
        <f>AE194-Baseline!AE194</f>
        <v>2.149346464939728</v>
      </c>
      <c r="AF214" s="21">
        <f>AF194-Baseline!AF194</f>
        <v>2.2269816157270412</v>
      </c>
      <c r="AG214" s="21">
        <f>AG194-Baseline!AG194</f>
        <v>2.3071667207687323</v>
      </c>
      <c r="AH214" s="21">
        <f>AH194-Baseline!AH194</f>
        <v>2.3899861922044661</v>
      </c>
      <c r="AI214" s="21">
        <f>AI194-Baseline!AI194</f>
        <v>2.4756266152165178</v>
      </c>
      <c r="AJ214" s="21">
        <f>AJ194-Baseline!AJ194</f>
        <v>2.5765814449957958</v>
      </c>
      <c r="AK214" s="21">
        <f>AK194-Baseline!AK194</f>
        <v>2.6814350823781101</v>
      </c>
      <c r="AL214" s="21">
        <f>AL194-Baseline!AL194</f>
        <v>2.7903409913174109</v>
      </c>
      <c r="AM214" s="21">
        <f>AM194-Baseline!AM194</f>
        <v>2.8825966743256988</v>
      </c>
      <c r="AN214" s="21">
        <f>AN194-Baseline!AN194</f>
        <v>2.9700140865442481</v>
      </c>
      <c r="AO214" s="21">
        <f>AO194-Baseline!AO194</f>
        <v>3.061146410300184</v>
      </c>
      <c r="AP214" s="21">
        <f>AP194-Baseline!AP194</f>
        <v>3.1561361673542958</v>
      </c>
      <c r="AQ214" s="21">
        <f>AQ194-Baseline!AQ194</f>
        <v>3.2551319412545059</v>
      </c>
      <c r="AR214" s="21">
        <f>AR194-Baseline!AR194</f>
        <v>3.3022632182109835</v>
      </c>
      <c r="AS214" s="21">
        <f>AS194-Baseline!AS194</f>
        <v>3.2322024437683723</v>
      </c>
      <c r="AT214" s="21">
        <f>AT194-Baseline!AT194</f>
        <v>3.1620476558777195</v>
      </c>
      <c r="AU214" s="21">
        <f>AU194-Baseline!AU194</f>
        <v>3.0917856323465074</v>
      </c>
      <c r="AV214" s="21">
        <f>AV194-Baseline!AV194</f>
        <v>3.007139172724651</v>
      </c>
      <c r="AW214" s="21">
        <f>AW194-Baseline!AW194</f>
        <v>2.8914511094437856</v>
      </c>
      <c r="AX214" s="21">
        <f>AX194-Baseline!AX194</f>
        <v>2.7744841778942568</v>
      </c>
      <c r="AY214" s="21">
        <f>AY194-Baseline!AY194</f>
        <v>2.6561722570866522</v>
      </c>
      <c r="AZ214" s="21">
        <f>AZ194-Baseline!AZ194</f>
        <v>2.5364405748422243</v>
      </c>
      <c r="BA214" s="21">
        <f>BA194-Baseline!BA194</f>
        <v>2.415210404040609</v>
      </c>
      <c r="BB214" s="21">
        <f>BB194-Baseline!BB194</f>
        <v>2.2949517819928449</v>
      </c>
    </row>
    <row r="215" spans="1:54" outlineLevel="2">
      <c r="A215" s="475"/>
      <c r="B215" s="150" t="s">
        <v>486</v>
      </c>
      <c r="C215" s="19"/>
      <c r="D215" s="135" t="s">
        <v>380</v>
      </c>
      <c r="E215" s="21">
        <f>E195-Baseline!E195</f>
        <v>0</v>
      </c>
      <c r="F215" s="21">
        <f>F195-Baseline!F195</f>
        <v>5.3924092945218272E-2</v>
      </c>
      <c r="G215" s="21">
        <f>G195-Baseline!G195</f>
        <v>9.9064010357431176E-2</v>
      </c>
      <c r="H215" s="21">
        <f>H195-Baseline!H195</f>
        <v>0.18252412032600396</v>
      </c>
      <c r="I215" s="21">
        <f>I195-Baseline!I195</f>
        <v>0.25307481257430209</v>
      </c>
      <c r="J215" s="21">
        <f>J195-Baseline!J195</f>
        <v>0.30694326851223974</v>
      </c>
      <c r="K215" s="21">
        <f>K195-Baseline!K195</f>
        <v>0.31791784307373505</v>
      </c>
      <c r="L215" s="21">
        <f>L195-Baseline!L195</f>
        <v>0.32925248938078711</v>
      </c>
      <c r="M215" s="21">
        <f>M195-Baseline!M195</f>
        <v>0.34090311550750707</v>
      </c>
      <c r="N215" s="21">
        <f>N195-Baseline!N195</f>
        <v>0.35297480880018961</v>
      </c>
      <c r="O215" s="21">
        <f>O195-Baseline!O195</f>
        <v>0.36546709466083804</v>
      </c>
      <c r="P215" s="21">
        <f>P195-Baseline!P195</f>
        <v>0.37843968045251475</v>
      </c>
      <c r="Q215" s="21">
        <f>Q195-Baseline!Q195</f>
        <v>0.39192485672761368</v>
      </c>
      <c r="R215" s="21">
        <f>R195-Baseline!R195</f>
        <v>0.40594385728506666</v>
      </c>
      <c r="S215" s="21">
        <f>S195-Baseline!S195</f>
        <v>0.42042475046616845</v>
      </c>
      <c r="T215" s="21">
        <f>T195-Baseline!T195</f>
        <v>0.43547822121640967</v>
      </c>
      <c r="U215" s="21">
        <f>U195-Baseline!U195</f>
        <v>0.45112702985841513</v>
      </c>
      <c r="V215" s="21">
        <f>V195-Baseline!V195</f>
        <v>0.46739627761243119</v>
      </c>
      <c r="W215" s="21">
        <f>W195-Baseline!W195</f>
        <v>0.48431017397054443</v>
      </c>
      <c r="X215" s="21">
        <f>X195-Baseline!X195</f>
        <v>0.50189513558596177</v>
      </c>
      <c r="Y215" s="21">
        <f>Y195-Baseline!Y195</f>
        <v>0.52017867609725443</v>
      </c>
      <c r="Z215" s="21">
        <f>Z195-Baseline!Z195</f>
        <v>0.539189451668036</v>
      </c>
      <c r="AA215" s="21">
        <f>AA195-Baseline!AA195</f>
        <v>0.55895730916688269</v>
      </c>
      <c r="AB215" s="21">
        <f>AB195-Baseline!AB195</f>
        <v>0.57951425499534048</v>
      </c>
      <c r="AC215" s="21">
        <f>AC195-Baseline!AC195</f>
        <v>6.0050566234407512</v>
      </c>
      <c r="AD215" s="21">
        <f>AD195-Baseline!AD195</f>
        <v>6.2227334868148532</v>
      </c>
      <c r="AE215" s="21">
        <f>AE195-Baseline!AE195</f>
        <v>6.4480393950285269</v>
      </c>
      <c r="AF215" s="21">
        <f>AF195-Baseline!AF195</f>
        <v>6.6809448474989672</v>
      </c>
      <c r="AG215" s="21">
        <f>AG195-Baseline!AG195</f>
        <v>6.9215001625435661</v>
      </c>
      <c r="AH215" s="21">
        <f>AH195-Baseline!AH195</f>
        <v>7.1699585769162226</v>
      </c>
      <c r="AI215" s="21">
        <f>AI195-Baseline!AI195</f>
        <v>7.426879846006635</v>
      </c>
      <c r="AJ215" s="21">
        <f>AJ195-Baseline!AJ195</f>
        <v>7.7297443353907447</v>
      </c>
      <c r="AK215" s="21">
        <f>AK195-Baseline!AK195</f>
        <v>8.0443052475769399</v>
      </c>
      <c r="AL215" s="21">
        <f>AL195-Baseline!AL195</f>
        <v>8.3710229744343074</v>
      </c>
      <c r="AM215" s="21">
        <f>AM195-Baseline!AM195</f>
        <v>8.6477900235114831</v>
      </c>
      <c r="AN215" s="21">
        <f>AN195-Baseline!AN195</f>
        <v>8.9100422602137392</v>
      </c>
      <c r="AO215" s="21">
        <f>AO195-Baseline!AO195</f>
        <v>9.1834392315278173</v>
      </c>
      <c r="AP215" s="21">
        <f>AP195-Baseline!AP195</f>
        <v>9.4684085027385834</v>
      </c>
      <c r="AQ215" s="21">
        <f>AQ195-Baseline!AQ195</f>
        <v>9.7653958244908097</v>
      </c>
      <c r="AR215" s="21">
        <f>AR195-Baseline!AR195</f>
        <v>9.9067896554013544</v>
      </c>
      <c r="AS215" s="21">
        <f>AS195-Baseline!AS195</f>
        <v>9.6966073320854917</v>
      </c>
      <c r="AT215" s="21">
        <f>AT195-Baseline!AT195</f>
        <v>9.4861429684236569</v>
      </c>
      <c r="AU215" s="21">
        <f>AU195-Baseline!AU195</f>
        <v>9.2753568978385275</v>
      </c>
      <c r="AV215" s="21">
        <f>AV195-Baseline!AV195</f>
        <v>9.0214175189759374</v>
      </c>
      <c r="AW215" s="21">
        <f>AW195-Baseline!AW195</f>
        <v>8.6743533291258004</v>
      </c>
      <c r="AX215" s="21">
        <f>AX195-Baseline!AX195</f>
        <v>8.323452534466881</v>
      </c>
      <c r="AY215" s="21">
        <f>AY195-Baseline!AY195</f>
        <v>7.9685167720310801</v>
      </c>
      <c r="AZ215" s="21">
        <f>AZ195-Baseline!AZ195</f>
        <v>7.6093217252821859</v>
      </c>
      <c r="BA215" s="21">
        <f>BA195-Baseline!BA195</f>
        <v>7.2456312128590525</v>
      </c>
      <c r="BB215" s="21">
        <f>BB195-Baseline!BB195</f>
        <v>6.8848553466956233</v>
      </c>
    </row>
    <row r="216" spans="1:54" outlineLevel="2">
      <c r="A216" s="475"/>
      <c r="B216" s="150" t="s">
        <v>283</v>
      </c>
      <c r="C216" s="19"/>
      <c r="D216" s="135" t="s">
        <v>380</v>
      </c>
      <c r="E216" s="21">
        <f>E196-Baseline!E196</f>
        <v>0</v>
      </c>
      <c r="F216" s="21">
        <f>F196-Baseline!F196</f>
        <v>2.7313264978638618E-2</v>
      </c>
      <c r="G216" s="21">
        <f>G196-Baseline!G196</f>
        <v>4.6678567270656779E-2</v>
      </c>
      <c r="H216" s="21">
        <f>H196-Baseline!H196</f>
        <v>8.4750133364637548E-2</v>
      </c>
      <c r="I216" s="21">
        <f>I196-Baseline!I196</f>
        <v>0.13276966493736375</v>
      </c>
      <c r="J216" s="21">
        <f>J196-Baseline!J196</f>
        <v>0.15860720534278028</v>
      </c>
      <c r="K216" s="21">
        <f>K196-Baseline!K196</f>
        <v>0.16424034788788044</v>
      </c>
      <c r="L216" s="21">
        <f>L196-Baseline!L196</f>
        <v>0.17003861515194785</v>
      </c>
      <c r="M216" s="21">
        <f>M196-Baseline!M196</f>
        <v>0.17563857465854427</v>
      </c>
      <c r="N216" s="21">
        <f>N196-Baseline!N196</f>
        <v>0.18140550693869129</v>
      </c>
      <c r="O216" s="21">
        <f>O196-Baseline!O196</f>
        <v>0.1874056933551117</v>
      </c>
      <c r="P216" s="21">
        <f>P196-Baseline!P196</f>
        <v>0.19371170781771918</v>
      </c>
      <c r="Q216" s="21">
        <f>Q196-Baseline!Q196</f>
        <v>0.20030011751022958</v>
      </c>
      <c r="R216" s="21">
        <f>R196-Baseline!R196</f>
        <v>0.20718744466072869</v>
      </c>
      <c r="S216" s="21">
        <f>S196-Baseline!S196</f>
        <v>0.21440224378107164</v>
      </c>
      <c r="T216" s="21">
        <f>T196-Baseline!T196</f>
        <v>0.22195810811528793</v>
      </c>
      <c r="U216" s="21">
        <f>U196-Baseline!U196</f>
        <v>0.22985789480276309</v>
      </c>
      <c r="V216" s="21">
        <f>V196-Baseline!V196</f>
        <v>0.23813223182371213</v>
      </c>
      <c r="W216" s="21">
        <f>W196-Baseline!W196</f>
        <v>0.24677289354892018</v>
      </c>
      <c r="X216" s="21">
        <f>X196-Baseline!X196</f>
        <v>0.25579619925624308</v>
      </c>
      <c r="Y216" s="21">
        <f>Y196-Baseline!Y196</f>
        <v>0.2652192205042212</v>
      </c>
      <c r="Z216" s="21">
        <f>Z196-Baseline!Z196</f>
        <v>0.27505981595537077</v>
      </c>
      <c r="AA216" s="21">
        <f>AA196-Baseline!AA196</f>
        <v>0.285336667819444</v>
      </c>
      <c r="AB216" s="21">
        <f>AB196-Baseline!AB196</f>
        <v>0.29608956600842862</v>
      </c>
      <c r="AC216" s="21">
        <f>AC196-Baseline!AC196</f>
        <v>0.366519721090385</v>
      </c>
      <c r="AD216" s="21">
        <f>AD196-Baseline!AD196</f>
        <v>0.37632623818001565</v>
      </c>
      <c r="AE216" s="21">
        <f>AE196-Baseline!AE196</f>
        <v>0.38690205436457048</v>
      </c>
      <c r="AF216" s="21">
        <f>AF196-Baseline!AF196</f>
        <v>0.39860070686947036</v>
      </c>
      <c r="AG216" s="21">
        <f>AG196-Baseline!AG196</f>
        <v>0.41096173115144219</v>
      </c>
      <c r="AH216" s="21">
        <f>AH196-Baseline!AH196</f>
        <v>0.42392266359762099</v>
      </c>
      <c r="AI216" s="21">
        <f>AI196-Baseline!AI196</f>
        <v>0.43750983509514896</v>
      </c>
      <c r="AJ216" s="21">
        <f>AJ196-Baseline!AJ196</f>
        <v>0.45270527615441791</v>
      </c>
      <c r="AK216" s="21">
        <f>AK196-Baseline!AK196</f>
        <v>0.46864850237094213</v>
      </c>
      <c r="AL216" s="21">
        <f>AL196-Baseline!AL196</f>
        <v>0.48537443200085839</v>
      </c>
      <c r="AM216" s="21">
        <f>AM196-Baseline!AM196</f>
        <v>0.50006120204194593</v>
      </c>
      <c r="AN216" s="21">
        <f>AN196-Baseline!AN196</f>
        <v>0.51431249947646274</v>
      </c>
      <c r="AO216" s="21">
        <f>AO196-Baseline!AO196</f>
        <v>0.52930997537801439</v>
      </c>
      <c r="AP216" s="21">
        <f>AP196-Baseline!AP196</f>
        <v>0.54508777307949741</v>
      </c>
      <c r="AQ216" s="21">
        <f>AQ196-Baseline!AQ196</f>
        <v>0.56168169747707042</v>
      </c>
      <c r="AR216" s="21">
        <f>AR196-Baseline!AR196</f>
        <v>0.57061909011041356</v>
      </c>
      <c r="AS216" s="21">
        <f>AS196-Baseline!AS196</f>
        <v>0.56181137790122193</v>
      </c>
      <c r="AT216" s="21">
        <f>AT196-Baseline!AT196</f>
        <v>0.5529518479575648</v>
      </c>
      <c r="AU216" s="21">
        <f>AU196-Baseline!AU196</f>
        <v>0.54403133596523467</v>
      </c>
      <c r="AV216" s="21">
        <f>AV196-Baseline!AV196</f>
        <v>0.53291342966461785</v>
      </c>
      <c r="AW216" s="21">
        <f>AW196-Baseline!AW196</f>
        <v>0.51705934226008976</v>
      </c>
      <c r="AX216" s="21">
        <f>AX196-Baseline!AX196</f>
        <v>0.50087074440030444</v>
      </c>
      <c r="AY216" s="21">
        <f>AY196-Baseline!AY196</f>
        <v>0.48454736880515803</v>
      </c>
      <c r="AZ216" s="21">
        <f>AZ196-Baseline!AZ196</f>
        <v>0.4679757638055011</v>
      </c>
      <c r="BA216" s="21">
        <f>BA196-Baseline!BA196</f>
        <v>0.45107859387135418</v>
      </c>
      <c r="BB216" s="21">
        <f>BB196-Baseline!BB196</f>
        <v>0.43405253397429311</v>
      </c>
    </row>
    <row r="217" spans="1:54" outlineLevel="2">
      <c r="A217" s="475"/>
      <c r="B217" s="150" t="s">
        <v>286</v>
      </c>
      <c r="C217" s="19"/>
      <c r="D217" s="135"/>
      <c r="E217" s="21">
        <f>E197-Baseline!E197</f>
        <v>0</v>
      </c>
      <c r="F217" s="21">
        <f>F197-Baseline!F197</f>
        <v>0.18818962265416861</v>
      </c>
      <c r="G217" s="21">
        <f>G197-Baseline!G197</f>
        <v>0.25100484720814276</v>
      </c>
      <c r="H217" s="21">
        <f>H197-Baseline!H197</f>
        <v>0.49276618438599318</v>
      </c>
      <c r="I217" s="21">
        <f>I197-Baseline!I197</f>
        <v>0.62308020295287658</v>
      </c>
      <c r="J217" s="21">
        <f>J197-Baseline!J197</f>
        <v>0.68793743868218638</v>
      </c>
      <c r="K217" s="21">
        <f>K197-Baseline!K197</f>
        <v>0.67610188207399524</v>
      </c>
      <c r="L217" s="21">
        <f>L197-Baseline!L197</f>
        <v>0.66433865230844891</v>
      </c>
      <c r="M217" s="21">
        <f>M197-Baseline!M197</f>
        <v>0.64724849775350091</v>
      </c>
      <c r="N217" s="21">
        <f>N197-Baseline!N197</f>
        <v>0.62983779271176665</v>
      </c>
      <c r="O217" s="21">
        <f>O197-Baseline!O197</f>
        <v>0.62322843982214327</v>
      </c>
      <c r="P217" s="21">
        <f>P197-Baseline!P197</f>
        <v>0.62244819001067686</v>
      </c>
      <c r="Q217" s="21">
        <f>Q197-Baseline!Q197</f>
        <v>0.62219464546973313</v>
      </c>
      <c r="R217" s="21">
        <f>R197-Baseline!R197</f>
        <v>0.62252827383397236</v>
      </c>
      <c r="S217" s="21">
        <f>S197-Baseline!S197</f>
        <v>0.62369015857455867</v>
      </c>
      <c r="T217" s="21">
        <f>T197-Baseline!T197</f>
        <v>0.62558559291489768</v>
      </c>
      <c r="U217" s="21">
        <f>U197-Baseline!U197</f>
        <v>0.62805302233158455</v>
      </c>
      <c r="V217" s="21">
        <f>V197-Baseline!V197</f>
        <v>0.63132363219975485</v>
      </c>
      <c r="W217" s="21">
        <f>W197-Baseline!W197</f>
        <v>0.63504378582066279</v>
      </c>
      <c r="X217" s="21">
        <f>X197-Baseline!X197</f>
        <v>0.63921313926635559</v>
      </c>
      <c r="Y217" s="21">
        <f>Y197-Baseline!Y197</f>
        <v>0.64368198823158096</v>
      </c>
      <c r="Z217" s="21">
        <f>Z197-Baseline!Z197</f>
        <v>0.6483546038159762</v>
      </c>
      <c r="AA217" s="21">
        <f>AA197-Baseline!AA197</f>
        <v>0.65348060135874864</v>
      </c>
      <c r="AB217" s="21">
        <f>AB197-Baseline!AB197</f>
        <v>0.65927389527914126</v>
      </c>
      <c r="AC217" s="21">
        <f>AC197-Baseline!AC197</f>
        <v>1.9293002910598176</v>
      </c>
      <c r="AD217" s="21">
        <f>AD197-Baseline!AD197</f>
        <v>1.9128891390156753</v>
      </c>
      <c r="AE217" s="21">
        <f>AE197-Baseline!AE197</f>
        <v>1.9006287873347176</v>
      </c>
      <c r="AF217" s="21">
        <f>AF197-Baseline!AF197</f>
        <v>1.8924804755552032</v>
      </c>
      <c r="AG217" s="21">
        <f>AG197-Baseline!AG197</f>
        <v>1.8862839578210071</v>
      </c>
      <c r="AH217" s="21">
        <f>AH197-Baseline!AH197</f>
        <v>1.8816819304762689</v>
      </c>
      <c r="AI217" s="21">
        <f>AI197-Baseline!AI197</f>
        <v>1.8786571457575754</v>
      </c>
      <c r="AJ217" s="21">
        <f>AJ197-Baseline!AJ197</f>
        <v>1.8863064986580298</v>
      </c>
      <c r="AK217" s="21">
        <f>AK197-Baseline!AK197</f>
        <v>1.8955772631290735</v>
      </c>
      <c r="AL217" s="21">
        <f>AL197-Baseline!AL197</f>
        <v>1.906459422702568</v>
      </c>
      <c r="AM217" s="21">
        <f>AM197-Baseline!AM197</f>
        <v>1.9103214338986874</v>
      </c>
      <c r="AN217" s="21">
        <f>AN197-Baseline!AN197</f>
        <v>1.9122731649589788</v>
      </c>
      <c r="AO217" s="21">
        <f>AO197-Baseline!AO197</f>
        <v>1.9158799114657405</v>
      </c>
      <c r="AP217" s="21">
        <f>AP197-Baseline!AP197</f>
        <v>1.92112974126022</v>
      </c>
      <c r="AQ217" s="21">
        <f>AQ197-Baseline!AQ197</f>
        <v>1.9280155840083104</v>
      </c>
      <c r="AR217" s="21">
        <f>AR197-Baseline!AR197</f>
        <v>1.9128769510041241</v>
      </c>
      <c r="AS217" s="21">
        <f>AS197-Baseline!AS197</f>
        <v>1.8491761511219487</v>
      </c>
      <c r="AT217" s="21">
        <f>AT197-Baseline!AT197</f>
        <v>1.7869337757910753</v>
      </c>
      <c r="AU217" s="21">
        <f>AU197-Baseline!AU197</f>
        <v>1.7260943101161299</v>
      </c>
      <c r="AV217" s="21">
        <f>AV197-Baseline!AV197</f>
        <v>1.6610711898684247</v>
      </c>
      <c r="AW217" s="21">
        <f>AW197-Baseline!AW197</f>
        <v>1.5856422624913229</v>
      </c>
      <c r="AX217" s="21">
        <f>AX197-Baseline!AX197</f>
        <v>1.5114517791011508</v>
      </c>
      <c r="AY217" s="21">
        <f>AY197-Baseline!AY197</f>
        <v>1.4399304178961092</v>
      </c>
      <c r="AZ217" s="21">
        <f>AZ197-Baseline!AZ197</f>
        <v>1.3703201723164558</v>
      </c>
      <c r="BA217" s="21">
        <f>BA197-Baseline!BA197</f>
        <v>1.3021551687423241</v>
      </c>
      <c r="BB217" s="21">
        <f>BB197-Baseline!BB197</f>
        <v>1.2357822013059767</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-2.4875272629126837</v>
      </c>
      <c r="F220" s="21">
        <f>F200-Baseline!F200</f>
        <v>-0.89420752076442955</v>
      </c>
      <c r="G220" s="21">
        <f>G200-Baseline!G200</f>
        <v>-2.0857209131428931</v>
      </c>
      <c r="H220" s="21">
        <f>H200-Baseline!H200</f>
        <v>-1.9884480456770524</v>
      </c>
      <c r="I220" s="21">
        <f>I200-Baseline!I200</f>
        <v>-1.4749692866958046</v>
      </c>
      <c r="J220" s="21">
        <f>J200-Baseline!J200</f>
        <v>0.55247378210279319</v>
      </c>
      <c r="K220" s="21">
        <f>K200-Baseline!K200</f>
        <v>0.60558958814046981</v>
      </c>
      <c r="L220" s="21">
        <f>L200-Baseline!L200</f>
        <v>0.65619820190125111</v>
      </c>
      <c r="M220" s="21">
        <f>M200-Baseline!M200</f>
        <v>0.69803561007983728</v>
      </c>
      <c r="N220" s="21">
        <f>N200-Baseline!N200</f>
        <v>0.73601977325528978</v>
      </c>
      <c r="O220" s="21">
        <f>O200-Baseline!O200</f>
        <v>0.78296827917463574</v>
      </c>
      <c r="P220" s="21">
        <f>P200-Baseline!P200</f>
        <v>0.83348596483945858</v>
      </c>
      <c r="Q220" s="21">
        <f>Q200-Baseline!Q200</f>
        <v>0.88243627724328189</v>
      </c>
      <c r="R220" s="21">
        <f>R200-Baseline!R200</f>
        <v>0.93085776459985681</v>
      </c>
      <c r="S220" s="21">
        <f>S200-Baseline!S200</f>
        <v>0.97761977125908039</v>
      </c>
      <c r="T220" s="21">
        <f>T200-Baseline!T200</f>
        <v>1.0235709145531739</v>
      </c>
      <c r="U220" s="21">
        <f>U200-Baseline!U200</f>
        <v>1.068699957492977</v>
      </c>
      <c r="V220" s="21">
        <f>V200-Baseline!V200</f>
        <v>1.1142672537744707</v>
      </c>
      <c r="W220" s="21">
        <f>W200-Baseline!W200</f>
        <v>1.158348144650839</v>
      </c>
      <c r="X220" s="21">
        <f>X200-Baseline!X200</f>
        <v>1.2028195729289139</v>
      </c>
      <c r="Y220" s="21">
        <f>Y200-Baseline!Y200</f>
        <v>1.2459032309872393</v>
      </c>
      <c r="Z220" s="21">
        <f>Z200-Baseline!Z200</f>
        <v>1.2894442210290835</v>
      </c>
      <c r="AA220" s="21">
        <f>AA200-Baseline!AA200</f>
        <v>1.3329302611998539</v>
      </c>
      <c r="AB220" s="21">
        <f>AB200-Baseline!AB200</f>
        <v>1.3767235295870872</v>
      </c>
      <c r="AC220" s="21">
        <f>AC200-Baseline!AC200</f>
        <v>6.7722878723731696</v>
      </c>
      <c r="AD220" s="21">
        <f>AD200-Baseline!AD200</f>
        <v>6.9217894896108376</v>
      </c>
      <c r="AE220" s="21">
        <f>AE200-Baseline!AE200</f>
        <v>7.0823963248177506</v>
      </c>
      <c r="AF220" s="21">
        <f>AF200-Baseline!AF200</f>
        <v>7.2532861495250742</v>
      </c>
      <c r="AG220" s="21">
        <f>AG200-Baseline!AG200</f>
        <v>7.4321049584423093</v>
      </c>
      <c r="AH220" s="21">
        <f>AH200-Baseline!AH200</f>
        <v>7.6187653633457018</v>
      </c>
      <c r="AI220" s="21">
        <f>AI200-Baseline!AI200</f>
        <v>7.8137068492904049</v>
      </c>
      <c r="AJ220" s="21">
        <f>AJ200-Baseline!AJ200</f>
        <v>8.0546664740856073</v>
      </c>
      <c r="AK220" s="21">
        <f>AK200-Baseline!AK200</f>
        <v>8.3062625785693456</v>
      </c>
      <c r="AL220" s="21">
        <f>AL200-Baseline!AL200</f>
        <v>8.5689071291635699</v>
      </c>
      <c r="AM220" s="21">
        <f>AM200-Baseline!AM200</f>
        <v>8.7853575022398473</v>
      </c>
      <c r="AN220" s="21">
        <f>AN200-Baseline!AN200</f>
        <v>8.9885316770168089</v>
      </c>
      <c r="AO220" s="21">
        <f>AO200-Baseline!AO200</f>
        <v>9.2020866166163131</v>
      </c>
      <c r="AP220" s="21">
        <f>AP200-Baseline!AP200</f>
        <v>9.4263458885272868</v>
      </c>
      <c r="AQ220" s="21">
        <f>AQ200-Baseline!AQ200</f>
        <v>9.6616577044978271</v>
      </c>
      <c r="AR220" s="21">
        <f>AR200-Baseline!AR200</f>
        <v>9.7528816662262869</v>
      </c>
      <c r="AS220" s="21">
        <f>AS200-Baseline!AS200</f>
        <v>9.5200092974691728</v>
      </c>
      <c r="AT220" s="21">
        <f>AT200-Baseline!AT200</f>
        <v>9.2887404310443316</v>
      </c>
      <c r="AU220" s="21">
        <f>AU200-Baseline!AU200</f>
        <v>9.0589690149656974</v>
      </c>
      <c r="AV220" s="21">
        <f>AV200-Baseline!AV200</f>
        <v>8.7916354521580118</v>
      </c>
      <c r="AW220" s="21">
        <f>AW200-Baseline!AW200</f>
        <v>8.441523583362347</v>
      </c>
      <c r="AX220" s="21">
        <f>AX200-Baseline!AX200</f>
        <v>8.0900207357941056</v>
      </c>
      <c r="AY220" s="21">
        <f>AY200-Baseline!AY200</f>
        <v>7.7386025597207322</v>
      </c>
      <c r="AZ220" s="21">
        <f>AZ200-Baseline!AZ200</f>
        <v>7.3862246691144264</v>
      </c>
      <c r="BA220" s="21">
        <f>BA200-Baseline!BA200</f>
        <v>7.0321630737338907</v>
      </c>
      <c r="BB220" s="21">
        <f>BB200-Baseline!BB200</f>
        <v>6.6823482193591985</v>
      </c>
    </row>
    <row r="221" spans="1:54" outlineLevel="2">
      <c r="A221" s="475"/>
      <c r="B221" s="150" t="s">
        <v>489</v>
      </c>
      <c r="C221" s="19"/>
      <c r="D221" s="135" t="s">
        <v>380</v>
      </c>
      <c r="E221" s="21">
        <f>E201-Baseline!E201</f>
        <v>-2.4875272629126828</v>
      </c>
      <c r="F221" s="21">
        <f>F201-Baseline!F201</f>
        <v>-0.91221610299098277</v>
      </c>
      <c r="G221" s="21">
        <f>G201-Baseline!G201</f>
        <v>-2.1187236016931834</v>
      </c>
      <c r="H221" s="21">
        <f>H201-Baseline!H201</f>
        <v>-2.0490830743442103</v>
      </c>
      <c r="I221" s="21">
        <f>I201-Baseline!I201</f>
        <v>-1.5593364944741399</v>
      </c>
      <c r="J221" s="21">
        <f>J201-Baseline!J201</f>
        <v>0.44984737809182196</v>
      </c>
      <c r="K221" s="21">
        <f>K201-Baseline!K201</f>
        <v>0.49972675365236885</v>
      </c>
      <c r="L221" s="21">
        <f>L201-Baseline!L201</f>
        <v>0.54634381484708161</v>
      </c>
      <c r="M221" s="21">
        <f>M201-Baseline!M201</f>
        <v>0.58412693522043924</v>
      </c>
      <c r="N221" s="21">
        <f>N201-Baseline!N201</f>
        <v>0.61869241958072063</v>
      </c>
      <c r="O221" s="21">
        <f>O201-Baseline!O201</f>
        <v>0.66141676009659456</v>
      </c>
      <c r="P221" s="21">
        <f>P201-Baseline!P201</f>
        <v>0.70760445079724388</v>
      </c>
      <c r="Q221" s="21">
        <f>Q201-Baseline!Q201</f>
        <v>0.75211238840858741</v>
      </c>
      <c r="R221" s="21">
        <f>R201-Baseline!R201</f>
        <v>0.79518646435724527</v>
      </c>
      <c r="S221" s="21">
        <f>S201-Baseline!S201</f>
        <v>0.83722567290063754</v>
      </c>
      <c r="T221" s="21">
        <f>T201-Baseline!T201</f>
        <v>0.87833093667898421</v>
      </c>
      <c r="U221" s="21">
        <f>U201-Baseline!U201</f>
        <v>0.91848850525196291</v>
      </c>
      <c r="V221" s="21">
        <f>V201-Baseline!V201</f>
        <v>0.95809869808564407</v>
      </c>
      <c r="W221" s="21">
        <f>W201-Baseline!W201</f>
        <v>0.99693071547311352</v>
      </c>
      <c r="X221" s="21">
        <f>X201-Baseline!X201</f>
        <v>1.0351258002162194</v>
      </c>
      <c r="Y221" s="21">
        <f>Y201-Baseline!Y201</f>
        <v>1.0726706486758442</v>
      </c>
      <c r="Z221" s="21">
        <f>Z201-Baseline!Z201</f>
        <v>1.1096011114751709</v>
      </c>
      <c r="AA221" s="21">
        <f>AA201-Baseline!AA201</f>
        <v>1.1462939146592053</v>
      </c>
      <c r="AB221" s="21">
        <f>AB201-Baseline!AB201</f>
        <v>1.1831065808141004</v>
      </c>
      <c r="AC221" s="21">
        <f>AC201-Baseline!AC201</f>
        <v>4.765378022648207</v>
      </c>
      <c r="AD221" s="21">
        <f>AD201-Baseline!AD201</f>
        <v>4.8414735404364144</v>
      </c>
      <c r="AE221" s="21">
        <f>AE201-Baseline!AE201</f>
        <v>4.9253032635825065</v>
      </c>
      <c r="AF221" s="21">
        <f>AF201-Baseline!AF201</f>
        <v>5.0171802922530517</v>
      </c>
      <c r="AG221" s="21">
        <f>AG201-Baseline!AG201</f>
        <v>5.114506296511415</v>
      </c>
      <c r="AH221" s="21">
        <f>AH201-Baseline!AH201</f>
        <v>5.2169531159627063</v>
      </c>
      <c r="AI221" s="21">
        <f>AI201-Baseline!AI201</f>
        <v>5.3247241086558397</v>
      </c>
      <c r="AJ221" s="21">
        <f>AJ201-Baseline!AJ201</f>
        <v>5.4630442394341685</v>
      </c>
      <c r="AK221" s="21">
        <f>AK201-Baseline!AK201</f>
        <v>5.6080796000139976</v>
      </c>
      <c r="AL221" s="21">
        <f>AL201-Baseline!AL201</f>
        <v>5.7600225416819626</v>
      </c>
      <c r="AM221" s="21">
        <f>AM201-Baseline!AM201</f>
        <v>5.8824644243758186</v>
      </c>
      <c r="AN221" s="21">
        <f>AN201-Baseline!AN201</f>
        <v>5.9964564738746944</v>
      </c>
      <c r="AO221" s="21">
        <f>AO201-Baseline!AO201</f>
        <v>6.1170530487746078</v>
      </c>
      <c r="AP221" s="21">
        <f>AP201-Baseline!AP201</f>
        <v>6.2444291642673271</v>
      </c>
      <c r="AQ221" s="21">
        <f>AQ201-Baseline!AQ201</f>
        <v>6.3787728889782258</v>
      </c>
      <c r="AR221" s="21">
        <f>AR201-Baseline!AR201</f>
        <v>6.4213096978691411</v>
      </c>
      <c r="AS221" s="21">
        <f>AS201-Baseline!AS201</f>
        <v>6.2580175807286693</v>
      </c>
      <c r="AT221" s="21">
        <f>AT201-Baseline!AT201</f>
        <v>6.0964972107178781</v>
      </c>
      <c r="AU221" s="21">
        <f>AU201-Baseline!AU201</f>
        <v>5.9366524830409162</v>
      </c>
      <c r="AV221" s="21">
        <f>AV201-Baseline!AV201</f>
        <v>5.7538441363243393</v>
      </c>
      <c r="AW221" s="21">
        <f>AW201-Baseline!AW201</f>
        <v>5.5196998196171023</v>
      </c>
      <c r="AX221" s="21">
        <f>AX201-Baseline!AX201</f>
        <v>5.2855483391998703</v>
      </c>
      <c r="AY221" s="21">
        <f>AY201-Baseline!AY201</f>
        <v>5.0529302217631411</v>
      </c>
      <c r="AZ221" s="21">
        <f>AZ201-Baseline!AZ201</f>
        <v>4.8208749735219634</v>
      </c>
      <c r="BA221" s="21">
        <f>BA201-Baseline!BA201</f>
        <v>4.5887367484895982</v>
      </c>
      <c r="BB221" s="21">
        <f>BB201-Baseline!BB201</f>
        <v>4.3599450123129557</v>
      </c>
    </row>
    <row r="222" spans="1:54" outlineLevel="2">
      <c r="A222" s="476"/>
      <c r="B222" s="150" t="s">
        <v>490</v>
      </c>
      <c r="C222" s="19"/>
      <c r="D222" s="135" t="s">
        <v>380</v>
      </c>
      <c r="E222" s="21">
        <f>E202-Baseline!E202</f>
        <v>-2.4875272629126819</v>
      </c>
      <c r="F222" s="21">
        <f>F202-Baseline!F202</f>
        <v>-0.87626670769836501</v>
      </c>
      <c r="G222" s="21">
        <f>G202-Baseline!G202</f>
        <v>-2.0526809281215606</v>
      </c>
      <c r="H222" s="21">
        <f>H202-Baseline!H202</f>
        <v>-1.9274003274602087</v>
      </c>
      <c r="I222" s="21">
        <f>I202-Baseline!I202</f>
        <v>-1.3906199527579375</v>
      </c>
      <c r="J222" s="21">
        <f>J202-Baseline!J202</f>
        <v>0.65447622374417591</v>
      </c>
      <c r="K222" s="21">
        <f>K202-Baseline!K202</f>
        <v>0.71167198236819296</v>
      </c>
      <c r="L222" s="21">
        <f>L202-Baseline!L202</f>
        <v>0.76584547443427375</v>
      </c>
      <c r="M222" s="21">
        <f>M202-Baseline!M202</f>
        <v>0.81139567886825859</v>
      </c>
      <c r="N222" s="21">
        <f>N202-Baseline!N202</f>
        <v>0.85400895875652072</v>
      </c>
      <c r="O222" s="21">
        <f>O202-Baseline!O202</f>
        <v>0.90506148987048629</v>
      </c>
      <c r="P222" s="21">
        <f>P202-Baseline!P202</f>
        <v>0.95989757112422414</v>
      </c>
      <c r="Q222" s="21">
        <f>Q202-Baseline!Q202</f>
        <v>1.0133956262269974</v>
      </c>
      <c r="R222" s="21">
        <f>R202-Baseline!R202</f>
        <v>1.0658157025472903</v>
      </c>
      <c r="S222" s="21">
        <f>S202-Baseline!S202</f>
        <v>1.1175088398512116</v>
      </c>
      <c r="T222" s="21">
        <f>T202-Baseline!T202</f>
        <v>1.1686497507958347</v>
      </c>
      <c r="U222" s="21">
        <f>U202-Baseline!U202</f>
        <v>1.2192398585188933</v>
      </c>
      <c r="V222" s="21">
        <f>V202-Baseline!V202</f>
        <v>1.2696962164653636</v>
      </c>
      <c r="W222" s="21">
        <f>W202-Baseline!W202</f>
        <v>1.3198041647868095</v>
      </c>
      <c r="X222" s="21">
        <f>X202-Baseline!X202</f>
        <v>1.3697225572735263</v>
      </c>
      <c r="Y222" s="21">
        <f>Y202-Baseline!Y202</f>
        <v>1.4194564327406809</v>
      </c>
      <c r="Z222" s="21">
        <f>Z202-Baseline!Z202</f>
        <v>1.4690607458894771</v>
      </c>
      <c r="AA222" s="21">
        <f>AA202-Baseline!AA202</f>
        <v>1.518932120802174</v>
      </c>
      <c r="AB222" s="21">
        <f>AB202-Baseline!AB202</f>
        <v>1.5694494174776619</v>
      </c>
      <c r="AC222" s="21">
        <f>AC202-Baseline!AC202</f>
        <v>8.7687491049609605</v>
      </c>
      <c r="AD222" s="21">
        <f>AD202-Baseline!AD202</f>
        <v>8.9899625316877234</v>
      </c>
      <c r="AE222" s="21">
        <f>AE202-Baseline!AE202</f>
        <v>9.2239961936713044</v>
      </c>
      <c r="AF222" s="21">
        <f>AF202-Baseline!AF202</f>
        <v>9.4711435240249671</v>
      </c>
      <c r="AG222" s="21">
        <f>AG202-Baseline!AG202</f>
        <v>9.7288397382862541</v>
      </c>
      <c r="AH222" s="21">
        <f>AH202-Baseline!AH202</f>
        <v>9.9969255006744646</v>
      </c>
      <c r="AI222" s="21">
        <f>AI202-Baseline!AI202</f>
        <v>10.275977339445944</v>
      </c>
      <c r="AJ222" s="21">
        <f>AJ202-Baseline!AJ202</f>
        <v>10.616207129829114</v>
      </c>
      <c r="AK222" s="21">
        <f>AK202-Baseline!AK202</f>
        <v>10.970949765212822</v>
      </c>
      <c r="AL222" s="21">
        <f>AL202-Baseline!AL202</f>
        <v>11.340704524798859</v>
      </c>
      <c r="AM222" s="21">
        <f>AM202-Baseline!AM202</f>
        <v>11.647657773561605</v>
      </c>
      <c r="AN222" s="21">
        <f>AN202-Baseline!AN202</f>
        <v>11.936484647544177</v>
      </c>
      <c r="AO222" s="21">
        <f>AO202-Baseline!AO202</f>
        <v>12.239345870002246</v>
      </c>
      <c r="AP222" s="21">
        <f>AP202-Baseline!AP202</f>
        <v>12.556701499651609</v>
      </c>
      <c r="AQ222" s="21">
        <f>AQ202-Baseline!AQ202</f>
        <v>12.889036772214517</v>
      </c>
      <c r="AR222" s="21">
        <f>AR202-Baseline!AR202</f>
        <v>13.025836135059507</v>
      </c>
      <c r="AS222" s="21">
        <f>AS202-Baseline!AS202</f>
        <v>12.722422469045782</v>
      </c>
      <c r="AT222" s="21">
        <f>AT202-Baseline!AT202</f>
        <v>12.420592523263821</v>
      </c>
      <c r="AU222" s="21">
        <f>AU202-Baseline!AU202</f>
        <v>12.120223748532936</v>
      </c>
      <c r="AV222" s="21">
        <f>AV202-Baseline!AV202</f>
        <v>11.768122482575627</v>
      </c>
      <c r="AW222" s="21">
        <f>AW202-Baseline!AW202</f>
        <v>11.302602039299117</v>
      </c>
      <c r="AX222" s="21">
        <f>AX202-Baseline!AX202</f>
        <v>10.834516695772507</v>
      </c>
      <c r="AY222" s="21">
        <f>AY202-Baseline!AY202</f>
        <v>10.365274736707576</v>
      </c>
      <c r="AZ222" s="21">
        <f>AZ202-Baseline!AZ202</f>
        <v>9.8937561239619214</v>
      </c>
      <c r="BA222" s="21">
        <f>BA202-Baseline!BA202</f>
        <v>9.4191575573080399</v>
      </c>
      <c r="BB222" s="21">
        <f>BB202-Baseline!BB202</f>
        <v>8.949848577015743</v>
      </c>
    </row>
    <row r="223" spans="1:54" outlineLevel="2">
      <c r="B223" s="19"/>
      <c r="C223" s="19"/>
      <c r="D223" s="19"/>
      <c r="E223" s="15"/>
    </row>
    <row r="224" spans="1:54" outlineLevel="2">
      <c r="A224" s="474" t="s">
        <v>491</v>
      </c>
      <c r="B224" s="150" t="s">
        <v>488</v>
      </c>
      <c r="C224" s="19"/>
      <c r="D224" s="135" t="s">
        <v>380</v>
      </c>
      <c r="E224" s="21">
        <f>E204-Baseline!E204</f>
        <v>-2.4875272629126837</v>
      </c>
      <c r="F224" s="21">
        <f>F204-Baseline!F204</f>
        <v>-3.3817347836771141</v>
      </c>
      <c r="G224" s="21">
        <f>G204-Baseline!G204</f>
        <v>-5.4674556968200072</v>
      </c>
      <c r="H224" s="21">
        <f>H204-Baseline!H204</f>
        <v>-7.455903742497064</v>
      </c>
      <c r="I224" s="21">
        <f>I204-Baseline!I204</f>
        <v>-8.9308730291928669</v>
      </c>
      <c r="J224" s="21">
        <f>J204-Baseline!J204</f>
        <v>-8.3783992470900728</v>
      </c>
      <c r="K224" s="21">
        <f>K204-Baseline!K204</f>
        <v>-7.7728096589495976</v>
      </c>
      <c r="L224" s="21">
        <f>L204-Baseline!L204</f>
        <v>-7.1166114570483501</v>
      </c>
      <c r="M224" s="21">
        <f>M204-Baseline!M204</f>
        <v>-6.4185758469685155</v>
      </c>
      <c r="N224" s="21">
        <f>N204-Baseline!N204</f>
        <v>-5.682556073713215</v>
      </c>
      <c r="O224" s="21">
        <f>O204-Baseline!O204</f>
        <v>-4.8995877945385757</v>
      </c>
      <c r="P224" s="21">
        <f>P204-Baseline!P204</f>
        <v>-4.0661018296991216</v>
      </c>
      <c r="Q224" s="21">
        <f>Q204-Baseline!Q204</f>
        <v>-3.1836655524558353</v>
      </c>
      <c r="R224" s="21">
        <f>R204-Baseline!R204</f>
        <v>-2.2528077878559714</v>
      </c>
      <c r="S224" s="21">
        <f>S204-Baseline!S204</f>
        <v>-1.2751880165968856</v>
      </c>
      <c r="T224" s="21">
        <f>T204-Baseline!T204</f>
        <v>-0.25161710204372412</v>
      </c>
      <c r="U224" s="21">
        <f>U204-Baseline!U204</f>
        <v>0.81708285544925729</v>
      </c>
      <c r="V224" s="21">
        <f>V204-Baseline!V204</f>
        <v>1.9313501092237289</v>
      </c>
      <c r="W224" s="21">
        <f>W204-Baseline!W204</f>
        <v>3.0896982538745874</v>
      </c>
      <c r="X224" s="21">
        <f>X204-Baseline!X204</f>
        <v>4.292517826803504</v>
      </c>
      <c r="Y224" s="21">
        <f>Y204-Baseline!Y204</f>
        <v>5.5384210577907425</v>
      </c>
      <c r="Z224" s="21">
        <f>Z204-Baseline!Z204</f>
        <v>6.8278652788198144</v>
      </c>
      <c r="AA224" s="21">
        <f>AA204-Baseline!AA204</f>
        <v>8.1607955400196488</v>
      </c>
      <c r="AB224" s="21">
        <f>AB204-Baseline!AB204</f>
        <v>9.5375190696067307</v>
      </c>
      <c r="AC224" s="21">
        <f>AC204-Baseline!AC204</f>
        <v>16.3098069419799</v>
      </c>
      <c r="AD224" s="21">
        <f>AD204-Baseline!AD204</f>
        <v>23.231596431590759</v>
      </c>
      <c r="AE224" s="21">
        <f>AE204-Baseline!AE204</f>
        <v>30.313992756408481</v>
      </c>
      <c r="AF224" s="21">
        <f>AF204-Baseline!AF204</f>
        <v>37.567278905933563</v>
      </c>
      <c r="AG224" s="21">
        <f>AG204-Baseline!AG204</f>
        <v>44.999383864375886</v>
      </c>
      <c r="AH224" s="21">
        <f>AH204-Baseline!AH204</f>
        <v>52.618149227721574</v>
      </c>
      <c r="AI224" s="21">
        <f>AI204-Baseline!AI204</f>
        <v>60.431856077011957</v>
      </c>
      <c r="AJ224" s="21">
        <f>AJ204-Baseline!AJ204</f>
        <v>68.486522551097551</v>
      </c>
      <c r="AK224" s="21">
        <f>AK204-Baseline!AK204</f>
        <v>76.792785129666868</v>
      </c>
      <c r="AL224" s="21">
        <f>AL204-Baseline!AL204</f>
        <v>85.361692258830431</v>
      </c>
      <c r="AM224" s="21">
        <f>AM204-Baseline!AM204</f>
        <v>94.147049761070321</v>
      </c>
      <c r="AN224" s="21">
        <f>AN204-Baseline!AN204</f>
        <v>103.13558143808712</v>
      </c>
      <c r="AO224" s="21">
        <f>AO204-Baseline!AO204</f>
        <v>112.33766805470339</v>
      </c>
      <c r="AP224" s="21">
        <f>AP204-Baseline!AP204</f>
        <v>121.76401394323068</v>
      </c>
      <c r="AQ224" s="21">
        <f>AQ204-Baseline!AQ204</f>
        <v>131.42567164772845</v>
      </c>
      <c r="AR224" s="21">
        <f>AR204-Baseline!AR204</f>
        <v>141.17855331395469</v>
      </c>
      <c r="AS224" s="21">
        <f>AS204-Baseline!AS204</f>
        <v>150.69856261142377</v>
      </c>
      <c r="AT224" s="21">
        <f>AT204-Baseline!AT204</f>
        <v>159.98730304246806</v>
      </c>
      <c r="AU224" s="21">
        <f>AU204-Baseline!AU204</f>
        <v>169.04627205743373</v>
      </c>
      <c r="AV224" s="21">
        <f>AV204-Baseline!AV204</f>
        <v>177.83790750959167</v>
      </c>
      <c r="AW224" s="21">
        <f>AW204-Baseline!AW204</f>
        <v>186.27943109295416</v>
      </c>
      <c r="AX224" s="21">
        <f>AX204-Baseline!AX204</f>
        <v>194.3694518287482</v>
      </c>
      <c r="AY224" s="21">
        <f>AY204-Baseline!AY204</f>
        <v>202.10805438846887</v>
      </c>
      <c r="AZ224" s="21">
        <f>AZ204-Baseline!AZ204</f>
        <v>209.4942790575833</v>
      </c>
      <c r="BA224" s="21">
        <f>BA204-Baseline!BA204</f>
        <v>216.52644213131725</v>
      </c>
      <c r="BB224" s="21">
        <f>BB204-Baseline!BB204</f>
        <v>223.20879035067628</v>
      </c>
    </row>
    <row r="225" spans="1:54" outlineLevel="2">
      <c r="A225" s="475"/>
      <c r="B225" s="150" t="s">
        <v>489</v>
      </c>
      <c r="C225" s="19"/>
      <c r="D225" s="135" t="s">
        <v>380</v>
      </c>
      <c r="E225" s="21">
        <f>E205-Baseline!E205</f>
        <v>-2.4875272629126828</v>
      </c>
      <c r="F225" s="21">
        <f>F205-Baseline!F205</f>
        <v>-3.3997433659036673</v>
      </c>
      <c r="G225" s="21">
        <f>G205-Baseline!G205</f>
        <v>-5.5184669675968507</v>
      </c>
      <c r="H225" s="21">
        <f>H205-Baseline!H205</f>
        <v>-7.5675500419410611</v>
      </c>
      <c r="I225" s="21">
        <f>I205-Baseline!I205</f>
        <v>-9.1268865364151992</v>
      </c>
      <c r="J225" s="21">
        <f>J205-Baseline!J205</f>
        <v>-8.6770391583233746</v>
      </c>
      <c r="K225" s="21">
        <f>K205-Baseline!K205</f>
        <v>-8.1773124046710066</v>
      </c>
      <c r="L225" s="21">
        <f>L205-Baseline!L205</f>
        <v>-7.6309685898239223</v>
      </c>
      <c r="M225" s="21">
        <f>M205-Baseline!M205</f>
        <v>-7.0468416546034902</v>
      </c>
      <c r="N225" s="21">
        <f>N205-Baseline!N205</f>
        <v>-6.4281492350227722</v>
      </c>
      <c r="O225" s="21">
        <f>O205-Baseline!O205</f>
        <v>-5.7667324749261866</v>
      </c>
      <c r="P225" s="21">
        <f>P205-Baseline!P205</f>
        <v>-5.0591280241289525</v>
      </c>
      <c r="Q225" s="21">
        <f>Q205-Baseline!Q205</f>
        <v>-4.3070156357203615</v>
      </c>
      <c r="R225" s="21">
        <f>R205-Baseline!R205</f>
        <v>-3.5118291713631038</v>
      </c>
      <c r="S225" s="21">
        <f>S205-Baseline!S205</f>
        <v>-2.67460349846246</v>
      </c>
      <c r="T225" s="21">
        <f>T205-Baseline!T205</f>
        <v>-1.7962725617834678</v>
      </c>
      <c r="U225" s="21">
        <f>U205-Baseline!U205</f>
        <v>-0.87778405653151026</v>
      </c>
      <c r="V225" s="21">
        <f>V205-Baseline!V205</f>
        <v>8.0314641554139143E-2</v>
      </c>
      <c r="W225" s="21">
        <f>W205-Baseline!W205</f>
        <v>1.0772453570272518</v>
      </c>
      <c r="X225" s="21">
        <f>X205-Baseline!X205</f>
        <v>2.1123711572434729</v>
      </c>
      <c r="Y225" s="21">
        <f>Y205-Baseline!Y205</f>
        <v>3.185041805919326</v>
      </c>
      <c r="Z225" s="21">
        <f>Z205-Baseline!Z205</f>
        <v>4.2946429173944978</v>
      </c>
      <c r="AA225" s="21">
        <f>AA205-Baseline!AA205</f>
        <v>5.4409368320536942</v>
      </c>
      <c r="AB225" s="21">
        <f>AB205-Baseline!AB205</f>
        <v>6.6240434128677919</v>
      </c>
      <c r="AC225" s="21">
        <f>AC205-Baseline!AC205</f>
        <v>11.389421435515999</v>
      </c>
      <c r="AD225" s="21">
        <f>AD205-Baseline!AD205</f>
        <v>16.230894975952424</v>
      </c>
      <c r="AE225" s="21">
        <f>AE205-Baseline!AE205</f>
        <v>21.156198239534945</v>
      </c>
      <c r="AF225" s="21">
        <f>AF205-Baseline!AF205</f>
        <v>26.173378531787989</v>
      </c>
      <c r="AG225" s="21">
        <f>AG205-Baseline!AG205</f>
        <v>31.287884828299411</v>
      </c>
      <c r="AH225" s="21">
        <f>AH205-Baseline!AH205</f>
        <v>36.504837944262135</v>
      </c>
      <c r="AI225" s="21">
        <f>AI205-Baseline!AI205</f>
        <v>41.829562052917993</v>
      </c>
      <c r="AJ225" s="21">
        <f>AJ205-Baseline!AJ205</f>
        <v>47.292606292352161</v>
      </c>
      <c r="AK225" s="21">
        <f>AK205-Baseline!AK205</f>
        <v>52.900685892366141</v>
      </c>
      <c r="AL225" s="21">
        <f>AL205-Baseline!AL205</f>
        <v>58.660708434048104</v>
      </c>
      <c r="AM225" s="21">
        <f>AM205-Baseline!AM205</f>
        <v>64.543172858423873</v>
      </c>
      <c r="AN225" s="21">
        <f>AN205-Baseline!AN205</f>
        <v>70.539629332298603</v>
      </c>
      <c r="AO225" s="21">
        <f>AO205-Baseline!AO205</f>
        <v>76.65668238107321</v>
      </c>
      <c r="AP225" s="21">
        <f>AP205-Baseline!AP205</f>
        <v>82.901111545340541</v>
      </c>
      <c r="AQ225" s="21">
        <f>AQ205-Baseline!AQ205</f>
        <v>89.279884434318774</v>
      </c>
      <c r="AR225" s="21">
        <f>AR205-Baseline!AR205</f>
        <v>95.701194132187879</v>
      </c>
      <c r="AS225" s="21">
        <f>AS205-Baseline!AS205</f>
        <v>101.95921171291661</v>
      </c>
      <c r="AT225" s="21">
        <f>AT205-Baseline!AT205</f>
        <v>108.05570892363448</v>
      </c>
      <c r="AU225" s="21">
        <f>AU205-Baseline!AU205</f>
        <v>113.9923614066754</v>
      </c>
      <c r="AV225" s="21">
        <f>AV205-Baseline!AV205</f>
        <v>119.74620554299963</v>
      </c>
      <c r="AW225" s="21">
        <f>AW205-Baseline!AW205</f>
        <v>125.26590536261676</v>
      </c>
      <c r="AX225" s="21">
        <f>AX205-Baseline!AX205</f>
        <v>130.55145370181663</v>
      </c>
      <c r="AY225" s="21">
        <f>AY205-Baseline!AY205</f>
        <v>135.6043839235798</v>
      </c>
      <c r="AZ225" s="21">
        <f>AZ205-Baseline!AZ205</f>
        <v>140.4252588971018</v>
      </c>
      <c r="BA225" s="21">
        <f>BA205-Baseline!BA205</f>
        <v>145.01399564559142</v>
      </c>
      <c r="BB225" s="21">
        <f>BB205-Baseline!BB205</f>
        <v>149.37394065790431</v>
      </c>
    </row>
    <row r="226" spans="1:54" outlineLevel="2">
      <c r="A226" s="476"/>
      <c r="B226" s="150" t="s">
        <v>490</v>
      </c>
      <c r="C226" s="19"/>
      <c r="D226" s="135" t="s">
        <v>380</v>
      </c>
      <c r="E226" s="21">
        <f>E206-Baseline!E206</f>
        <v>-2.4875272629126819</v>
      </c>
      <c r="F226" s="21">
        <f>F206-Baseline!F206</f>
        <v>-3.3637939706110451</v>
      </c>
      <c r="G226" s="21">
        <f>G206-Baseline!G206</f>
        <v>-5.4164748987326057</v>
      </c>
      <c r="H226" s="21">
        <f>H206-Baseline!H206</f>
        <v>-7.3438752261928144</v>
      </c>
      <c r="I226" s="21">
        <f>I206-Baseline!I206</f>
        <v>-8.7344951789507519</v>
      </c>
      <c r="J226" s="21">
        <f>J206-Baseline!J206</f>
        <v>-8.080018955206576</v>
      </c>
      <c r="K226" s="21">
        <f>K206-Baseline!K206</f>
        <v>-7.3683469728383812</v>
      </c>
      <c r="L226" s="21">
        <f>L206-Baseline!L206</f>
        <v>-6.6025014984041093</v>
      </c>
      <c r="M226" s="21">
        <f>M206-Baseline!M206</f>
        <v>-5.7911058195358578</v>
      </c>
      <c r="N226" s="21">
        <f>N206-Baseline!N206</f>
        <v>-4.9370968607793344</v>
      </c>
      <c r="O226" s="21">
        <f>O206-Baseline!O206</f>
        <v>-4.0320353709088437</v>
      </c>
      <c r="P226" s="21">
        <f>P206-Baseline!P206</f>
        <v>-3.0721377997846275</v>
      </c>
      <c r="Q226" s="21">
        <f>Q206-Baseline!Q206</f>
        <v>-2.0587421735576328</v>
      </c>
      <c r="R226" s="21">
        <f>R206-Baseline!R206</f>
        <v>-0.99292647101034959</v>
      </c>
      <c r="S226" s="21">
        <f>S206-Baseline!S206</f>
        <v>0.12458236884086205</v>
      </c>
      <c r="T226" s="21">
        <f>T206-Baseline!T206</f>
        <v>1.2932321196366985</v>
      </c>
      <c r="U226" s="21">
        <f>U206-Baseline!U206</f>
        <v>2.5124719781556024</v>
      </c>
      <c r="V226" s="21">
        <f>V206-Baseline!V206</f>
        <v>3.7821681946209651</v>
      </c>
      <c r="W226" s="21">
        <f>W206-Baseline!W206</f>
        <v>5.1019723594077675</v>
      </c>
      <c r="X226" s="21">
        <f>X206-Baseline!X206</f>
        <v>6.4716949166812867</v>
      </c>
      <c r="Y226" s="21">
        <f>Y206-Baseline!Y206</f>
        <v>7.8911513494219605</v>
      </c>
      <c r="Z226" s="21">
        <f>Z206-Baseline!Z206</f>
        <v>9.3602120953114536</v>
      </c>
      <c r="AA226" s="21">
        <f>AA206-Baseline!AA206</f>
        <v>10.879144216113644</v>
      </c>
      <c r="AB226" s="21">
        <f>AB206-Baseline!AB206</f>
        <v>12.448593633591315</v>
      </c>
      <c r="AC226" s="21">
        <f>AC206-Baseline!AC206</f>
        <v>21.217342738552304</v>
      </c>
      <c r="AD226" s="21">
        <f>AD206-Baseline!AD206</f>
        <v>30.207305270239999</v>
      </c>
      <c r="AE226" s="21">
        <f>AE206-Baseline!AE206</f>
        <v>39.431301463911268</v>
      </c>
      <c r="AF226" s="21">
        <f>AF206-Baseline!AF206</f>
        <v>48.902444987936235</v>
      </c>
      <c r="AG226" s="21">
        <f>AG206-Baseline!AG206</f>
        <v>58.631284726222475</v>
      </c>
      <c r="AH226" s="21">
        <f>AH206-Baseline!AH206</f>
        <v>68.628210226896954</v>
      </c>
      <c r="AI226" s="21">
        <f>AI206-Baseline!AI206</f>
        <v>78.904187566342955</v>
      </c>
      <c r="AJ226" s="21">
        <f>AJ206-Baseline!AJ206</f>
        <v>89.520394696172048</v>
      </c>
      <c r="AK226" s="21">
        <f>AK206-Baseline!AK206</f>
        <v>100.49134446138487</v>
      </c>
      <c r="AL226" s="21">
        <f>AL206-Baseline!AL206</f>
        <v>111.83204898618374</v>
      </c>
      <c r="AM226" s="21">
        <f>AM206-Baseline!AM206</f>
        <v>123.47970675974534</v>
      </c>
      <c r="AN226" s="21">
        <f>AN206-Baseline!AN206</f>
        <v>135.4161914072896</v>
      </c>
      <c r="AO226" s="21">
        <f>AO206-Baseline!AO206</f>
        <v>147.65553727729184</v>
      </c>
      <c r="AP226" s="21">
        <f>AP206-Baseline!AP206</f>
        <v>160.21223877694342</v>
      </c>
      <c r="AQ226" s="21">
        <f>AQ206-Baseline!AQ206</f>
        <v>173.10127554915789</v>
      </c>
      <c r="AR226" s="21">
        <f>AR206-Baseline!AR206</f>
        <v>186.12711168421743</v>
      </c>
      <c r="AS226" s="21">
        <f>AS206-Baseline!AS206</f>
        <v>198.84953415326333</v>
      </c>
      <c r="AT226" s="21">
        <f>AT206-Baseline!AT206</f>
        <v>211.27012667652707</v>
      </c>
      <c r="AU226" s="21">
        <f>AU206-Baseline!AU206</f>
        <v>223.39035042505998</v>
      </c>
      <c r="AV226" s="21">
        <f>AV206-Baseline!AV206</f>
        <v>235.15847290763577</v>
      </c>
      <c r="AW226" s="21">
        <f>AW206-Baseline!AW206</f>
        <v>246.46107494693501</v>
      </c>
      <c r="AX226" s="21">
        <f>AX206-Baseline!AX206</f>
        <v>257.29559164270745</v>
      </c>
      <c r="AY226" s="21">
        <f>AY206-Baseline!AY206</f>
        <v>267.66086637941521</v>
      </c>
      <c r="AZ226" s="21">
        <f>AZ206-Baseline!AZ206</f>
        <v>277.55462250337723</v>
      </c>
      <c r="BA226" s="21">
        <f>BA206-Baseline!BA206</f>
        <v>286.97378006068539</v>
      </c>
      <c r="BB226" s="21">
        <f>BB206-Baseline!BB206</f>
        <v>295.92362863770109</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mergeCells count="42">
    <mergeCell ref="AS51:AW51"/>
    <mergeCell ref="AX51:BB51"/>
    <mergeCell ref="E51:I51"/>
    <mergeCell ref="J51:N51"/>
    <mergeCell ref="O51:S51"/>
    <mergeCell ref="T51:X51"/>
    <mergeCell ref="Y51:AC51"/>
    <mergeCell ref="AD51:AH51"/>
    <mergeCell ref="AI51:AM51"/>
    <mergeCell ref="AN51:AR51"/>
    <mergeCell ref="I2:U2"/>
    <mergeCell ref="I3:N4"/>
    <mergeCell ref="P3:U4"/>
    <mergeCell ref="I5:N18"/>
    <mergeCell ref="P5:U18"/>
    <mergeCell ref="A19:B19"/>
    <mergeCell ref="I20:N20"/>
    <mergeCell ref="P20:U20"/>
    <mergeCell ref="I21:N45"/>
    <mergeCell ref="P21:U45"/>
    <mergeCell ref="B23:G23"/>
    <mergeCell ref="D30:G30"/>
    <mergeCell ref="A31:A40"/>
    <mergeCell ref="D37:G37"/>
    <mergeCell ref="D38:G38"/>
    <mergeCell ref="D39:G39"/>
    <mergeCell ref="D40:G40"/>
    <mergeCell ref="D31:G36"/>
    <mergeCell ref="A54:A64"/>
    <mergeCell ref="A66:A71"/>
    <mergeCell ref="A75:A77"/>
    <mergeCell ref="A220:A222"/>
    <mergeCell ref="A224:A226"/>
    <mergeCell ref="A190:A198"/>
    <mergeCell ref="A200:A202"/>
    <mergeCell ref="A143:A154"/>
    <mergeCell ref="A158:A169"/>
    <mergeCell ref="A172:A174"/>
    <mergeCell ref="A176:A178"/>
    <mergeCell ref="A186:A187"/>
    <mergeCell ref="A204:A206"/>
    <mergeCell ref="A210:A218"/>
  </mergeCells>
  <dataValidations count="1">
    <dataValidation type="list" allowBlank="1" showInputMessage="1" showErrorMessage="1" sqref="B7" xr:uid="{B45FF070-9F05-47D9-ACED-A77F505E8D9C}">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CB97358-58A9-40ED-896B-8E74C7BAA72D}">
          <x14:formula1>
            <xm:f>'Fixed Data'!$E$55:$E$58</xm:f>
          </x14:formula1>
          <xm:sqref>B158:B169 B143:B154</xm:sqref>
        </x14:dataValidation>
        <x14:dataValidation type="list" allowBlank="1" showInputMessage="1" showErrorMessage="1" xr:uid="{48ABFDE5-159F-44ED-B5E4-98A27830447B}">
          <x14:formula1>
            <xm:f>'Fixed Data'!$C$64:$C$65</xm:f>
          </x14:formula1>
          <xm:sqref>B66:B70</xm:sqref>
        </x14:dataValidation>
        <x14:dataValidation type="list" allowBlank="1" showInputMessage="1" showErrorMessage="1" xr:uid="{BA00CBD4-0936-412B-B5EB-89A31E109FB5}">
          <x14:formula1>
            <xm:f>'Fixed Data'!$C$55:$C$61</xm:f>
          </x14:formula1>
          <xm:sqref>C54:C63</xm:sqref>
        </x14:dataValidation>
        <x14:dataValidation type="list" allowBlank="1" showInputMessage="1" showErrorMessage="1" xr:uid="{0096F467-43C8-43D6-AAB6-58DEABB2423A}">
          <x14:formula1>
            <xm:f>'Fixed Data'!$A$55:$A$78</xm:f>
          </x14:formula1>
          <xm:sqref>B54:B63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2CC2-B0B3-4751-8F88-B3363278DCC8}">
  <sheetPr>
    <tabColor theme="9" tint="0.59999389629810485"/>
  </sheetPr>
  <dimension ref="A1:S34"/>
  <sheetViews>
    <sheetView workbookViewId="0">
      <selection activeCell="A34" sqref="A34"/>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6" spans="1:19">
      <c r="A6" s="4" t="s">
        <v>498</v>
      </c>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73" t="s">
        <v>501</v>
      </c>
      <c r="C23" s="473"/>
      <c r="D23" s="473"/>
      <c r="E23" s="473"/>
      <c r="F23" s="473"/>
      <c r="G23" s="473"/>
      <c r="H23" s="473"/>
      <c r="I23" s="473"/>
      <c r="J23" s="473"/>
      <c r="K23" s="473"/>
      <c r="L23" s="473"/>
      <c r="M23" s="473"/>
      <c r="N23" s="473"/>
      <c r="O23" s="473"/>
      <c r="P23" s="473"/>
      <c r="Q23" s="473"/>
      <c r="R23" s="473"/>
      <c r="S23" s="473"/>
    </row>
    <row r="24" spans="1:19">
      <c r="A24" s="158" t="s">
        <v>483</v>
      </c>
      <c r="B24" s="473" t="s">
        <v>502</v>
      </c>
      <c r="C24" s="473"/>
      <c r="D24" s="473"/>
      <c r="E24" s="473"/>
      <c r="F24" s="473"/>
      <c r="G24" s="473"/>
      <c r="H24" s="473"/>
      <c r="I24" s="473"/>
      <c r="J24" s="473"/>
      <c r="K24" s="473"/>
      <c r="L24" s="473"/>
      <c r="M24" s="473"/>
      <c r="N24" s="473"/>
      <c r="O24" s="473"/>
      <c r="P24" s="473"/>
      <c r="Q24" s="473"/>
      <c r="R24" s="473"/>
      <c r="S24" s="473"/>
    </row>
    <row r="25" spans="1:19">
      <c r="A25" s="159" t="s">
        <v>386</v>
      </c>
      <c r="B25" s="473" t="s">
        <v>503</v>
      </c>
      <c r="C25" s="473"/>
      <c r="D25" s="473"/>
      <c r="E25" s="473"/>
      <c r="F25" s="473"/>
      <c r="G25" s="473"/>
      <c r="H25" s="473"/>
      <c r="I25" s="473"/>
      <c r="J25" s="473"/>
      <c r="K25" s="473"/>
      <c r="L25" s="473"/>
      <c r="M25" s="473"/>
      <c r="N25" s="473"/>
      <c r="O25" s="473"/>
      <c r="P25" s="473"/>
      <c r="Q25" s="473"/>
      <c r="R25" s="473"/>
      <c r="S25" s="473"/>
    </row>
    <row r="26" spans="1:19">
      <c r="A26" s="159" t="s">
        <v>462</v>
      </c>
      <c r="B26" s="473" t="s">
        <v>503</v>
      </c>
      <c r="C26" s="473"/>
      <c r="D26" s="473"/>
      <c r="E26" s="473"/>
      <c r="F26" s="473"/>
      <c r="G26" s="473"/>
      <c r="H26" s="473"/>
      <c r="I26" s="473"/>
      <c r="J26" s="473"/>
      <c r="K26" s="473"/>
      <c r="L26" s="473"/>
      <c r="M26" s="473"/>
      <c r="N26" s="473"/>
      <c r="O26" s="473"/>
      <c r="P26" s="473"/>
      <c r="Q26" s="473"/>
      <c r="R26" s="473"/>
      <c r="S26" s="473"/>
    </row>
    <row r="27" spans="1:19">
      <c r="A27" s="159" t="s">
        <v>463</v>
      </c>
      <c r="B27" s="473" t="s">
        <v>503</v>
      </c>
      <c r="C27" s="473"/>
      <c r="D27" s="473"/>
      <c r="E27" s="473"/>
      <c r="F27" s="473"/>
      <c r="G27" s="473"/>
      <c r="H27" s="473"/>
      <c r="I27" s="473"/>
      <c r="J27" s="473"/>
      <c r="K27" s="473"/>
      <c r="L27" s="473"/>
      <c r="M27" s="473"/>
      <c r="N27" s="473"/>
      <c r="O27" s="473"/>
      <c r="P27" s="473"/>
      <c r="Q27" s="473"/>
      <c r="R27" s="473"/>
      <c r="S27" s="473"/>
    </row>
    <row r="31" spans="1:19">
      <c r="A31" s="4" t="s">
        <v>504</v>
      </c>
    </row>
    <row r="32" spans="1:19">
      <c r="A32" t="s">
        <v>505</v>
      </c>
    </row>
    <row r="34" spans="1:1">
      <c r="A34" s="4" t="s">
        <v>506</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c r="E4" s="53" t="s">
        <v>337</v>
      </c>
      <c r="F4" s="91"/>
      <c r="G4" s="28"/>
      <c r="H4" s="10"/>
      <c r="I4" s="443"/>
      <c r="J4" s="444"/>
      <c r="K4" s="444"/>
      <c r="L4" s="444"/>
      <c r="M4" s="444"/>
      <c r="N4" s="445"/>
      <c r="P4" s="449"/>
      <c r="Q4" s="450"/>
      <c r="R4" s="450"/>
      <c r="S4" s="450"/>
      <c r="T4" s="450"/>
      <c r="U4" s="451"/>
    </row>
    <row r="5" spans="1:21" outlineLevel="1">
      <c r="A5" s="13" t="s">
        <v>338</v>
      </c>
      <c r="B5" s="88"/>
      <c r="E5" s="14"/>
      <c r="H5" s="10"/>
      <c r="I5" s="482"/>
      <c r="J5" s="464"/>
      <c r="K5" s="464"/>
      <c r="L5" s="464"/>
      <c r="M5" s="464"/>
      <c r="N5" s="465"/>
      <c r="P5" s="482"/>
      <c r="Q5" s="464"/>
      <c r="R5" s="464"/>
      <c r="S5" s="464"/>
      <c r="T5" s="464"/>
      <c r="U5" s="465"/>
    </row>
    <row r="6" spans="1:21" outlineLevel="1">
      <c r="A6" s="13" t="s">
        <v>341</v>
      </c>
      <c r="B6" s="88"/>
      <c r="E6" s="53" t="s">
        <v>343</v>
      </c>
      <c r="F6" s="90"/>
      <c r="H6" s="10"/>
      <c r="I6" s="466"/>
      <c r="J6" s="467"/>
      <c r="K6" s="467"/>
      <c r="L6" s="467"/>
      <c r="M6" s="467"/>
      <c r="N6" s="468"/>
      <c r="P6" s="466"/>
      <c r="Q6" s="467"/>
      <c r="R6" s="467"/>
      <c r="S6" s="467"/>
      <c r="T6" s="467"/>
      <c r="U6" s="468"/>
    </row>
    <row r="7" spans="1:21" outlineLevel="1">
      <c r="A7" s="13" t="s">
        <v>345</v>
      </c>
      <c r="B7" s="88"/>
      <c r="E7" s="14"/>
      <c r="H7" s="10"/>
      <c r="I7" s="466"/>
      <c r="J7" s="467"/>
      <c r="K7" s="467"/>
      <c r="L7" s="467"/>
      <c r="M7" s="467"/>
      <c r="N7" s="468"/>
      <c r="P7" s="466"/>
      <c r="Q7" s="467"/>
      <c r="R7" s="467"/>
      <c r="S7" s="467"/>
      <c r="T7" s="467"/>
      <c r="U7" s="468"/>
    </row>
    <row r="8" spans="1:21" ht="39" outlineLevel="1" thickBot="1">
      <c r="A8" s="34" t="s">
        <v>346</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26.25" outlineLevel="1" thickBot="1">
      <c r="A10" s="32" t="s">
        <v>348</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38.25" outlineLevel="1">
      <c r="A12" s="26" t="s">
        <v>349</v>
      </c>
      <c r="B12" s="26" t="s">
        <v>350</v>
      </c>
      <c r="C12" s="26" t="s">
        <v>351</v>
      </c>
      <c r="D12" s="26" t="s">
        <v>352</v>
      </c>
      <c r="E12" s="26" t="s">
        <v>353</v>
      </c>
      <c r="F12" s="26" t="s">
        <v>354</v>
      </c>
      <c r="G12" s="26" t="s">
        <v>355</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61.665315791193116</v>
      </c>
      <c r="D13" s="21">
        <f t="shared" ref="D13:D18" si="1">INDEX($E$205:$AW$205,1,MATCH($A13,$E$53:$BB$53,0))</f>
        <v>0</v>
      </c>
      <c r="E13" s="21">
        <f>D13-Baseline!D13</f>
        <v>57.57176299813684</v>
      </c>
      <c r="F13" s="21">
        <f t="shared" ref="F13:F18" si="2">INDEX($E$206:$AW$206,1,MATCH($A13,$E$53:$BB$53,0))</f>
        <v>0</v>
      </c>
      <c r="G13" s="21">
        <f>F13-Baseline!F13</f>
        <v>65.75782524876854</v>
      </c>
      <c r="I13" s="466"/>
      <c r="J13" s="467"/>
      <c r="K13" s="467"/>
      <c r="L13" s="467"/>
      <c r="M13" s="467"/>
      <c r="N13" s="468"/>
      <c r="P13" s="466"/>
      <c r="Q13" s="467"/>
      <c r="R13" s="467"/>
      <c r="S13" s="467"/>
      <c r="T13" s="467"/>
      <c r="U13" s="468"/>
    </row>
    <row r="14" spans="1:21" outlineLevel="1">
      <c r="A14" s="58">
        <v>2040</v>
      </c>
      <c r="B14" s="21">
        <f t="shared" si="0"/>
        <v>0</v>
      </c>
      <c r="C14" s="21">
        <f>B14-Baseline!B14</f>
        <v>96.272000692410813</v>
      </c>
      <c r="D14" s="21">
        <f t="shared" si="1"/>
        <v>0</v>
      </c>
      <c r="E14" s="21">
        <f>D14-Baseline!D14</f>
        <v>89.258169862811314</v>
      </c>
      <c r="F14" s="21">
        <f t="shared" si="2"/>
        <v>0</v>
      </c>
      <c r="G14" s="21">
        <f>F14-Baseline!F14</f>
        <v>103.29243076811554</v>
      </c>
      <c r="I14" s="466"/>
      <c r="J14" s="467"/>
      <c r="K14" s="467"/>
      <c r="L14" s="467"/>
      <c r="M14" s="467"/>
      <c r="N14" s="468"/>
      <c r="P14" s="466"/>
      <c r="Q14" s="467"/>
      <c r="R14" s="467"/>
      <c r="S14" s="467"/>
      <c r="T14" s="467"/>
      <c r="U14" s="468"/>
    </row>
    <row r="15" spans="1:21" outlineLevel="1">
      <c r="A15" s="58">
        <v>2045</v>
      </c>
      <c r="B15" s="21">
        <f t="shared" si="0"/>
        <v>0</v>
      </c>
      <c r="C15" s="21">
        <f>B15-Baseline!B15</f>
        <v>132.06523617718051</v>
      </c>
      <c r="D15" s="21">
        <f t="shared" si="1"/>
        <v>0</v>
      </c>
      <c r="E15" s="21">
        <f>D15-Baseline!D15</f>
        <v>121.53289391270715</v>
      </c>
      <c r="F15" s="21">
        <f t="shared" si="2"/>
        <v>0</v>
      </c>
      <c r="G15" s="21">
        <f>F15-Baseline!F15</f>
        <v>142.59933140453873</v>
      </c>
      <c r="I15" s="466"/>
      <c r="J15" s="467"/>
      <c r="K15" s="467"/>
      <c r="L15" s="467"/>
      <c r="M15" s="467"/>
      <c r="N15" s="468"/>
      <c r="P15" s="466"/>
      <c r="Q15" s="467"/>
      <c r="R15" s="467"/>
      <c r="S15" s="467"/>
      <c r="T15" s="467"/>
      <c r="U15" s="468"/>
    </row>
    <row r="16" spans="1:21" outlineLevel="1">
      <c r="A16" s="58">
        <v>2050</v>
      </c>
      <c r="B16" s="21">
        <f t="shared" si="0"/>
        <v>0</v>
      </c>
      <c r="C16" s="21">
        <f>B16-Baseline!B16</f>
        <v>169.93831937649099</v>
      </c>
      <c r="D16" s="21">
        <f t="shared" si="1"/>
        <v>0</v>
      </c>
      <c r="E16" s="21">
        <f>D16-Baseline!D16</f>
        <v>155.1648271754145</v>
      </c>
      <c r="F16" s="21">
        <f t="shared" si="2"/>
        <v>0</v>
      </c>
      <c r="G16" s="21">
        <f>F16-Baseline!F16</f>
        <v>184.70309718677865</v>
      </c>
      <c r="I16" s="466"/>
      <c r="J16" s="467"/>
      <c r="K16" s="467"/>
      <c r="L16" s="467"/>
      <c r="M16" s="467"/>
      <c r="N16" s="468"/>
      <c r="P16" s="466"/>
      <c r="Q16" s="467"/>
      <c r="R16" s="467"/>
      <c r="S16" s="467"/>
      <c r="T16" s="467"/>
      <c r="U16" s="468"/>
    </row>
    <row r="17" spans="1:21" outlineLevel="1">
      <c r="A17" s="58">
        <v>2060</v>
      </c>
      <c r="B17" s="21">
        <f t="shared" si="0"/>
        <v>0</v>
      </c>
      <c r="C17" s="21">
        <f>B17-Baseline!B17</f>
        <v>615.896318918318</v>
      </c>
      <c r="D17" s="21">
        <f t="shared" si="1"/>
        <v>0</v>
      </c>
      <c r="E17" s="21">
        <f>D17-Baseline!D17</f>
        <v>501.52287940818968</v>
      </c>
      <c r="F17" s="21">
        <f t="shared" si="2"/>
        <v>0</v>
      </c>
      <c r="G17" s="21">
        <f>F17-Baseline!F17</f>
        <v>729.30477691022429</v>
      </c>
      <c r="I17" s="466"/>
      <c r="J17" s="467"/>
      <c r="K17" s="467"/>
      <c r="L17" s="467"/>
      <c r="M17" s="467"/>
      <c r="N17" s="468"/>
      <c r="P17" s="466"/>
      <c r="Q17" s="467"/>
      <c r="R17" s="467"/>
      <c r="S17" s="467"/>
      <c r="T17" s="467"/>
      <c r="U17" s="468"/>
    </row>
    <row r="18" spans="1:21" outlineLevel="1">
      <c r="A18" s="58">
        <v>2070</v>
      </c>
      <c r="B18" s="21">
        <f t="shared" si="0"/>
        <v>0</v>
      </c>
      <c r="C18" s="21">
        <f>B18-Baseline!B18</f>
        <v>1126.6844915055935</v>
      </c>
      <c r="D18" s="21">
        <f t="shared" si="1"/>
        <v>0</v>
      </c>
      <c r="E18" s="21">
        <f>D18-Baseline!D18</f>
        <v>871.9628320495865</v>
      </c>
      <c r="F18" s="21">
        <f t="shared" si="2"/>
        <v>0</v>
      </c>
      <c r="G18" s="21">
        <f>F18-Baseline!F18</f>
        <v>1378.0125088831724</v>
      </c>
      <c r="I18" s="469"/>
      <c r="J18" s="470"/>
      <c r="K18" s="470"/>
      <c r="L18" s="470"/>
      <c r="M18" s="470"/>
      <c r="N18" s="471"/>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82"/>
      <c r="J21" s="464"/>
      <c r="K21" s="464"/>
      <c r="L21" s="464"/>
      <c r="M21" s="464"/>
      <c r="N21" s="465"/>
      <c r="P21" s="482"/>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360</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361</v>
      </c>
      <c r="I24" s="466"/>
      <c r="J24" s="467"/>
      <c r="K24" s="467"/>
      <c r="L24" s="467"/>
      <c r="M24" s="467"/>
      <c r="N24" s="468"/>
      <c r="P24" s="466"/>
      <c r="Q24" s="467"/>
      <c r="R24" s="467"/>
      <c r="S24" s="467"/>
      <c r="T24" s="467"/>
      <c r="U24" s="468"/>
    </row>
    <row r="25" spans="1:21" ht="13.5" outlineLevel="1" thickBot="1">
      <c r="B25" s="30" t="s">
        <v>362</v>
      </c>
      <c r="C25" s="30" t="s">
        <v>362</v>
      </c>
      <c r="D25" s="30" t="s">
        <v>362</v>
      </c>
      <c r="E25" s="30" t="s">
        <v>362</v>
      </c>
      <c r="F25" s="30" t="s">
        <v>362</v>
      </c>
      <c r="G25" s="30" t="s">
        <v>362</v>
      </c>
      <c r="I25" s="466"/>
      <c r="J25" s="467"/>
      <c r="K25" s="467"/>
      <c r="L25" s="467"/>
      <c r="M25" s="467"/>
      <c r="N25" s="468"/>
      <c r="P25" s="466"/>
      <c r="Q25" s="467"/>
      <c r="R25" s="467"/>
      <c r="S25" s="467"/>
      <c r="T25" s="467"/>
      <c r="U25" s="468"/>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364</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3.5" outlineLevel="1" thickBot="1">
      <c r="A29" s="154"/>
      <c r="B29" s="248"/>
      <c r="C29" s="248"/>
      <c r="D29" s="248"/>
      <c r="E29" s="248"/>
      <c r="F29" s="248"/>
      <c r="G29" s="248"/>
      <c r="I29" s="466"/>
      <c r="J29" s="467"/>
      <c r="K29" s="467"/>
      <c r="L29" s="467"/>
      <c r="M29" s="467"/>
      <c r="N29" s="468"/>
      <c r="P29" s="466"/>
      <c r="Q29" s="467"/>
      <c r="R29" s="467"/>
      <c r="S29" s="467"/>
      <c r="T29" s="467"/>
      <c r="U29" s="468"/>
    </row>
    <row r="30" spans="1:21" ht="13.5" outlineLevel="1" thickBot="1">
      <c r="A30" s="308"/>
      <c r="B30" s="309" t="s">
        <v>365</v>
      </c>
      <c r="C30" s="310" t="s">
        <v>366</v>
      </c>
      <c r="D30" s="413" t="s">
        <v>321</v>
      </c>
      <c r="E30" s="414"/>
      <c r="F30" s="414"/>
      <c r="G30" s="415"/>
      <c r="I30" s="466"/>
      <c r="J30" s="467"/>
      <c r="K30" s="467"/>
      <c r="L30" s="467"/>
      <c r="M30" s="467"/>
      <c r="N30" s="468"/>
      <c r="P30" s="466"/>
      <c r="Q30" s="467"/>
      <c r="R30" s="467"/>
      <c r="S30" s="467"/>
      <c r="T30" s="467"/>
      <c r="U30" s="468"/>
    </row>
    <row r="31" spans="1:21" outlineLevel="1">
      <c r="A31" s="433" t="s">
        <v>367</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3.5"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457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283</v>
      </c>
      <c r="C147" s="135" t="s">
        <v>463</v>
      </c>
      <c r="D147" s="135" t="s">
        <v>380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315" t="s">
        <v>464</v>
      </c>
      <c r="D150" s="135" t="s">
        <v>380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286</v>
      </c>
      <c r="C151" s="315" t="s">
        <v>465</v>
      </c>
      <c r="D151" s="135" t="s">
        <v>380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286</v>
      </c>
      <c r="C152" s="315" t="s">
        <v>466</v>
      </c>
      <c r="D152" s="135" t="s">
        <v>380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315" t="s">
        <v>386</v>
      </c>
      <c r="D158" s="135" t="s">
        <v>469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283</v>
      </c>
      <c r="C161" s="315" t="s">
        <v>462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283</v>
      </c>
      <c r="C162" s="315" t="s">
        <v>463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484</v>
      </c>
      <c r="C193" s="19"/>
      <c r="D193" s="135" t="s">
        <v>380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485</v>
      </c>
      <c r="C194" s="19"/>
      <c r="D194" s="135" t="s">
        <v>380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486</v>
      </c>
      <c r="C195" s="19"/>
      <c r="D195" s="135" t="s">
        <v>380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283</v>
      </c>
      <c r="C196" s="19"/>
      <c r="D196" s="135" t="s">
        <v>380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286</v>
      </c>
      <c r="C197" s="19"/>
      <c r="D197" s="135" t="s">
        <v>380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489</v>
      </c>
      <c r="C201" s="19"/>
      <c r="D201" s="135" t="s">
        <v>380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490</v>
      </c>
      <c r="C202" s="19"/>
      <c r="D202" s="135" t="s">
        <v>380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493</v>
      </c>
      <c r="C205" s="19"/>
      <c r="D205" s="135" t="s">
        <v>380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494</v>
      </c>
      <c r="C206" s="19"/>
      <c r="D206" s="135" t="s">
        <v>380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0.13137463378940692</v>
      </c>
      <c r="F212" s="21">
        <f>F77*F186-Baseline!F77*Baseline!F186</f>
        <v>0.13409632518118164</v>
      </c>
      <c r="G212" s="21">
        <f>G77*G186-Baseline!G77*Baseline!G186</f>
        <v>0.13688982177492803</v>
      </c>
      <c r="H212" s="21">
        <f>H77*H186-Baseline!H77*Baseline!H186</f>
        <v>0.13975489306293715</v>
      </c>
      <c r="I212" s="21">
        <f>I77*I186-Baseline!I77*Baseline!I186</f>
        <v>0.14269696916090879</v>
      </c>
      <c r="J212" s="21">
        <f>J77*J186-Baseline!J77*Baseline!J186</f>
        <v>0.14571805595537449</v>
      </c>
      <c r="K212" s="21">
        <f>K77*K186-Baseline!K77*Baseline!K186</f>
        <v>0.14882021314416546</v>
      </c>
      <c r="L212" s="21">
        <f>L77*L186-Baseline!L77*Baseline!L186</f>
        <v>0.15200555562703497</v>
      </c>
      <c r="M212" s="21">
        <f>M77*M186-Baseline!M77*Baseline!M186</f>
        <v>0.15527429310119134</v>
      </c>
      <c r="N212" s="21">
        <f>N77*N186-Baseline!N77*Baseline!N186</f>
        <v>0.15863037229048946</v>
      </c>
      <c r="O212" s="21">
        <f>O77*O186-Baseline!O77*Baseline!O186</f>
        <v>0.16207640375117521</v>
      </c>
      <c r="P212" s="21">
        <f>P77*P186-Baseline!P77*Baseline!P186</f>
        <v>0.16561448184415289</v>
      </c>
      <c r="Q212" s="21">
        <f>Q77*Q186-Baseline!Q77*Baseline!Q186</f>
        <v>0.16924651011287706</v>
      </c>
      <c r="R212" s="21">
        <f>R77*R186-Baseline!R77*Baseline!R186</f>
        <v>0.17297550271956927</v>
      </c>
      <c r="S212" s="21">
        <f>S77*S186-Baseline!S77*Baseline!S186</f>
        <v>0.17680423232597936</v>
      </c>
      <c r="T212" s="21">
        <f>T77*T186-Baseline!T77*Baseline!T186</f>
        <v>0.18073530680477942</v>
      </c>
      <c r="U212" s="21">
        <f>U77*U186-Baseline!U77*Baseline!U186</f>
        <v>0.18477140365774569</v>
      </c>
      <c r="V212" s="21">
        <f>V77*V186-Baseline!V77*Baseline!V186</f>
        <v>0.18891527182617604</v>
      </c>
      <c r="W212" s="21">
        <f>W77*W186-Baseline!W77*Baseline!W186</f>
        <v>0.19316973355000225</v>
      </c>
      <c r="X212" s="21">
        <f>X77*X186-Baseline!X77*Baseline!X186</f>
        <v>0.19753768627685728</v>
      </c>
      <c r="Y212" s="21">
        <f>Y77*Y186-Baseline!Y77*Baseline!Y186</f>
        <v>0.20202210462238149</v>
      </c>
      <c r="Z212" s="21">
        <f>Z77*Z186-Baseline!Z77*Baseline!Z186</f>
        <v>0.20662489095052419</v>
      </c>
      <c r="AA212" s="21">
        <f>AA77*AA186-Baseline!AA77*Baseline!AA186</f>
        <v>0.21135018809829864</v>
      </c>
      <c r="AB212" s="21">
        <f>AB77*AB186-Baseline!AB77*Baseline!AB186</f>
        <v>0.21620140307082267</v>
      </c>
      <c r="AC212" s="21">
        <f>AC77*AC186-Baseline!AC77*Baseline!AC186</f>
        <v>1.9502272101789535</v>
      </c>
      <c r="AD212" s="21">
        <f>AD77*AD186-Baseline!AD77*Baseline!AD186</f>
        <v>1.9944633852156191</v>
      </c>
      <c r="AE212" s="21">
        <f>AE77*AE186-Baseline!AE77*Baseline!AE186</f>
        <v>2.0398782027488918</v>
      </c>
      <c r="AF212" s="21">
        <f>AF77*AF186-Baseline!AF77*Baseline!AF186</f>
        <v>2.0865025923041176</v>
      </c>
      <c r="AG212" s="21">
        <f>AG77*AG186-Baseline!AG77*Baseline!AG186</f>
        <v>2.1343683054593012</v>
      </c>
      <c r="AH212" s="21">
        <f>AH77*AH186-Baseline!AH77*Baseline!AH186</f>
        <v>2.1835079373445763</v>
      </c>
      <c r="AI212" s="21">
        <f>AI77*AI186-Baseline!AI77*Baseline!AI186</f>
        <v>2.2339549487156791</v>
      </c>
      <c r="AJ212" s="21">
        <f>AJ77*AJ186-Baseline!AJ77*Baseline!AJ186</f>
        <v>2.2968395317650003</v>
      </c>
      <c r="AK212" s="21">
        <f>AK77*AK186-Baseline!AK77*Baseline!AK186</f>
        <v>2.3616723922300831</v>
      </c>
      <c r="AL212" s="21">
        <f>AL77*AL186-Baseline!AL77*Baseline!AL186</f>
        <v>2.4285144387544766</v>
      </c>
      <c r="AM212" s="21">
        <f>AM77*AM186-Baseline!AM77*Baseline!AM186</f>
        <v>2.4931613328887039</v>
      </c>
      <c r="AN212" s="21">
        <f>AN77*AN186-Baseline!AN77*Baseline!AN186</f>
        <v>2.5581887084152228</v>
      </c>
      <c r="AO212" s="21">
        <f>AO77*AO186-Baseline!AO77*Baseline!AO186</f>
        <v>2.6254022816743019</v>
      </c>
      <c r="AP212" s="21">
        <f>AP77*AP186-Baseline!AP77*Baseline!AP186</f>
        <v>2.6948654391386393</v>
      </c>
      <c r="AQ212" s="21">
        <f>AQ77*AQ186-Baseline!AQ77*Baseline!AQ186</f>
        <v>2.766643703701392</v>
      </c>
      <c r="AR212" s="21">
        <f>AR77*AR186-Baseline!AR77*Baseline!AR186</f>
        <v>2.8074923034593344</v>
      </c>
      <c r="AS212" s="21">
        <f>AS77*AS186-Baseline!AS77*Baseline!AS186</f>
        <v>2.7801589781629263</v>
      </c>
      <c r="AT212" s="21">
        <f>AT77*AT186-Baseline!AT77*Baseline!AT186</f>
        <v>2.7550867255755125</v>
      </c>
      <c r="AU212" s="21">
        <f>AU77*AU186-Baseline!AU77*Baseline!AU186</f>
        <v>2.732254682506285</v>
      </c>
      <c r="AV212" s="21">
        <f>AV77*AV186-Baseline!AV77*Baseline!AV186</f>
        <v>2.6991059378997293</v>
      </c>
      <c r="AW212" s="21">
        <f>AW77*AW186-Baseline!AW77*Baseline!AW186</f>
        <v>2.6415763450839336</v>
      </c>
      <c r="AX212" s="21">
        <f>AX77*AX186-Baseline!AX77*Baseline!AX186</f>
        <v>2.5861370223252087</v>
      </c>
      <c r="AY212" s="21">
        <f>AY77*AY186-Baseline!AY77*Baseline!AY186</f>
        <v>2.5327391137998303</v>
      </c>
      <c r="AZ212" s="21">
        <f>AZ77*AZ186-Baseline!AZ77*Baseline!AZ186</f>
        <v>2.4813355600472229</v>
      </c>
      <c r="BA212" s="21">
        <f>BA77*BA186-Baseline!BA77*Baseline!BA186</f>
        <v>2.4318810573473413</v>
      </c>
      <c r="BB212" s="21">
        <f>BB77*BB186-Baseline!BB77*Baseline!BB186</f>
        <v>2.3834122124829702</v>
      </c>
    </row>
    <row r="213" spans="1:54" outlineLevel="2">
      <c r="A213" s="475"/>
      <c r="B213" s="150" t="s">
        <v>484</v>
      </c>
      <c r="C213" s="19"/>
      <c r="D213" s="135" t="s">
        <v>380</v>
      </c>
      <c r="E213" s="21">
        <f>E193-Baseline!E193</f>
        <v>0.78333401518927104</v>
      </c>
      <c r="F213" s="21">
        <f>F193-Baseline!F193</f>
        <v>0.81378945282329429</v>
      </c>
      <c r="G213" s="21">
        <f>G193-Baseline!G193</f>
        <v>0.84236110032126077</v>
      </c>
      <c r="H213" s="21">
        <f>H193-Baseline!H193</f>
        <v>0.87185346900080385</v>
      </c>
      <c r="I213" s="21">
        <f>I193-Baseline!I193</f>
        <v>0.9053470368511235</v>
      </c>
      <c r="J213" s="21">
        <f>J193-Baseline!J193</f>
        <v>0.93997455938742602</v>
      </c>
      <c r="K213" s="21">
        <f>K193-Baseline!K193</f>
        <v>0.97261684277502991</v>
      </c>
      <c r="L213" s="21">
        <f>L193-Baseline!L193</f>
        <v>1.009561885318637</v>
      </c>
      <c r="M213" s="21">
        <f>M193-Baseline!M193</f>
        <v>1.0477455573062802</v>
      </c>
      <c r="N213" s="21">
        <f>N193-Baseline!N193</f>
        <v>1.0838554417539432</v>
      </c>
      <c r="O213" s="21">
        <f>O193-Baseline!O193</f>
        <v>1.1245964070233714</v>
      </c>
      <c r="P213" s="21">
        <f>P193-Baseline!P193</f>
        <v>1.1667170408072713</v>
      </c>
      <c r="Q213" s="21">
        <f>Q193-Baseline!Q193</f>
        <v>1.2102602524506194</v>
      </c>
      <c r="R213" s="21">
        <f>R193-Baseline!R193</f>
        <v>1.2589482218368473</v>
      </c>
      <c r="S213" s="21">
        <f>S193-Baseline!S193</f>
        <v>1.3055726634967002</v>
      </c>
      <c r="T213" s="21">
        <f>T193-Baseline!T193</f>
        <v>1.3537761332015434</v>
      </c>
      <c r="U213" s="21">
        <f>U193-Baseline!U193</f>
        <v>1.4036115456848597</v>
      </c>
      <c r="V213" s="21">
        <f>V193-Baseline!V193</f>
        <v>1.4591421344750501</v>
      </c>
      <c r="W213" s="21">
        <f>W193-Baseline!W193</f>
        <v>1.5124972516631203</v>
      </c>
      <c r="X213" s="21">
        <f>X193-Baseline!X193</f>
        <v>1.5718473876335786</v>
      </c>
      <c r="Y213" s="21">
        <f>Y193-Baseline!Y193</f>
        <v>1.6289645570510001</v>
      </c>
      <c r="Z213" s="21">
        <f>Z193-Baseline!Z193</f>
        <v>1.6923846955489363</v>
      </c>
      <c r="AA213" s="21">
        <f>AA193-Baseline!AA193</f>
        <v>1.7579958800630726</v>
      </c>
      <c r="AB213" s="21">
        <f>AB193-Baseline!AB193</f>
        <v>1.8258736760678089</v>
      </c>
      <c r="AC213" s="21">
        <f>AC193-Baseline!AC193</f>
        <v>16.708980155139425</v>
      </c>
      <c r="AD213" s="21">
        <f>AD193-Baseline!AD193</f>
        <v>17.334480683282504</v>
      </c>
      <c r="AE213" s="21">
        <f>AE193-Baseline!AE193</f>
        <v>17.985555427630306</v>
      </c>
      <c r="AF213" s="21">
        <f>AF193-Baseline!AF193</f>
        <v>18.65741772658053</v>
      </c>
      <c r="AG213" s="21">
        <f>AG193-Baseline!AG193</f>
        <v>19.351246719538945</v>
      </c>
      <c r="AH213" s="21">
        <f>AH193-Baseline!AH193</f>
        <v>20.068442484767335</v>
      </c>
      <c r="AI213" s="21">
        <f>AI193-Baseline!AI193</f>
        <v>20.810806243978394</v>
      </c>
      <c r="AJ213" s="21">
        <f>AJ193-Baseline!AJ193</f>
        <v>21.683281415273175</v>
      </c>
      <c r="AK213" s="21">
        <f>AK193-Baseline!AK193</f>
        <v>22.589743686532451</v>
      </c>
      <c r="AL213" s="21">
        <f>AL193-Baseline!AL193</f>
        <v>23.531806505517689</v>
      </c>
      <c r="AM213" s="21">
        <f>AM193-Baseline!AM193</f>
        <v>24.469081570911758</v>
      </c>
      <c r="AN213" s="21">
        <f>AN193-Baseline!AN193</f>
        <v>25.426320848468173</v>
      </c>
      <c r="AO213" s="21">
        <f>AO193-Baseline!AO193</f>
        <v>26.421732980321138</v>
      </c>
      <c r="AP213" s="21">
        <f>AP193-Baseline!AP193</f>
        <v>27.456796108390311</v>
      </c>
      <c r="AQ213" s="21">
        <f>AQ193-Baseline!AQ193</f>
        <v>28.533076136173385</v>
      </c>
      <c r="AR213" s="21">
        <f>AR193-Baseline!AR193</f>
        <v>29.304426681517274</v>
      </c>
      <c r="AS213" s="21">
        <f>AS193-Baseline!AS193</f>
        <v>29.365779883974241</v>
      </c>
      <c r="AT213" s="21">
        <f>AT193-Baseline!AT193</f>
        <v>29.444474392074937</v>
      </c>
      <c r="AU213" s="21">
        <f>AU193-Baseline!AU193</f>
        <v>29.541138863244889</v>
      </c>
      <c r="AV213" s="21">
        <f>AV193-Baseline!AV193</f>
        <v>29.519282130660201</v>
      </c>
      <c r="AW213" s="21">
        <f>AW193-Baseline!AW193</f>
        <v>29.219472877049277</v>
      </c>
      <c r="AX213" s="21">
        <f>AX193-Baseline!AX193</f>
        <v>28.928697845947191</v>
      </c>
      <c r="AY213" s="21">
        <f>AY193-Baseline!AY193</f>
        <v>28.64718736177489</v>
      </c>
      <c r="AZ213" s="21">
        <f>AZ193-Baseline!AZ193</f>
        <v>28.375167532866012</v>
      </c>
      <c r="BA213" s="21">
        <f>BA193-Baseline!BA193</f>
        <v>28.11286027196649</v>
      </c>
      <c r="BB213" s="21">
        <f>BB193-Baseline!BB193</f>
        <v>27.849737278545206</v>
      </c>
    </row>
    <row r="214" spans="1:54" outlineLevel="2">
      <c r="A214" s="475"/>
      <c r="B214" s="150" t="s">
        <v>485</v>
      </c>
      <c r="C214" s="19"/>
      <c r="D214" s="135" t="s">
        <v>380</v>
      </c>
      <c r="E214" s="21">
        <f>E194-Baseline!E194</f>
        <v>0.39228687373918242</v>
      </c>
      <c r="F214" s="21">
        <f>F194-Baseline!F194</f>
        <v>0.40651156360674717</v>
      </c>
      <c r="G214" s="21">
        <f>G194-Baseline!G194</f>
        <v>0.4212995110094418</v>
      </c>
      <c r="H214" s="21">
        <f>H194-Baseline!H194</f>
        <v>0.43666721744455222</v>
      </c>
      <c r="I214" s="21">
        <f>I194-Baseline!I194</f>
        <v>0.45264954156587617</v>
      </c>
      <c r="J214" s="21">
        <f>J194-Baseline!J194</f>
        <v>0.46927181867623968</v>
      </c>
      <c r="K214" s="21">
        <f>K194-Baseline!K194</f>
        <v>0.48656044188492775</v>
      </c>
      <c r="L214" s="21">
        <f>L194-Baseline!L194</f>
        <v>0.50454290764192811</v>
      </c>
      <c r="M214" s="21">
        <f>M194-Baseline!M194</f>
        <v>0.52324125034795343</v>
      </c>
      <c r="N214" s="21">
        <f>N194-Baseline!N194</f>
        <v>0.54269088469937787</v>
      </c>
      <c r="O214" s="21">
        <f>O194-Baseline!O194</f>
        <v>0.56292397366127911</v>
      </c>
      <c r="P214" s="21">
        <f>P194-Baseline!P194</f>
        <v>0.58397201114872221</v>
      </c>
      <c r="Q214" s="21">
        <f>Q194-Baseline!Q194</f>
        <v>0.60586688274825518</v>
      </c>
      <c r="R214" s="21">
        <f>R194-Baseline!R194</f>
        <v>0.62864557507121499</v>
      </c>
      <c r="S214" s="21">
        <f>S194-Baseline!S194</f>
        <v>0.65219874789137133</v>
      </c>
      <c r="T214" s="21">
        <f>T194-Baseline!T194</f>
        <v>0.6767002652530878</v>
      </c>
      <c r="U214" s="21">
        <f>U194-Baseline!U194</f>
        <v>0.7021892010938251</v>
      </c>
      <c r="V214" s="21">
        <f>V194-Baseline!V194</f>
        <v>0.7287062561427623</v>
      </c>
      <c r="W214" s="21">
        <f>W194-Baseline!W194</f>
        <v>0.75629382326637029</v>
      </c>
      <c r="X214" s="21">
        <f>X194-Baseline!X194</f>
        <v>0.78499606116484888</v>
      </c>
      <c r="Y214" s="21">
        <f>Y194-Baseline!Y194</f>
        <v>0.81485896586244611</v>
      </c>
      <c r="Z214" s="21">
        <f>Z194-Baseline!Z194</f>
        <v>0.84592573404932436</v>
      </c>
      <c r="AA214" s="21">
        <f>AA194-Baseline!AA194</f>
        <v>0.87825024644501204</v>
      </c>
      <c r="AB214" s="21">
        <f>AB194-Baseline!AB194</f>
        <v>0.91188525223962047</v>
      </c>
      <c r="AC214" s="21">
        <f>AC194-Baseline!AC194</f>
        <v>8.343601866094188</v>
      </c>
      <c r="AD214" s="21">
        <f>AD194-Baseline!AD194</f>
        <v>8.6545740804642826</v>
      </c>
      <c r="AE214" s="21">
        <f>AE194-Baseline!AE194</f>
        <v>8.9766011442614175</v>
      </c>
      <c r="AF214" s="21">
        <f>AF194-Baseline!AF194</f>
        <v>9.309637448381535</v>
      </c>
      <c r="AG214" s="21">
        <f>AG194-Baseline!AG194</f>
        <v>9.6537983534731797</v>
      </c>
      <c r="AH214" s="21">
        <f>AH194-Baseline!AH194</f>
        <v>10.00945700081922</v>
      </c>
      <c r="AI214" s="21">
        <f>AI194-Baseline!AI194</f>
        <v>10.377409807881033</v>
      </c>
      <c r="AJ214" s="21">
        <f>AJ194-Baseline!AJ194</f>
        <v>10.810088770539412</v>
      </c>
      <c r="AK214" s="21">
        <f>AK194-Baseline!AK194</f>
        <v>11.259708502890824</v>
      </c>
      <c r="AL214" s="21">
        <f>AL194-Baseline!AL194</f>
        <v>11.726936764383685</v>
      </c>
      <c r="AM214" s="21">
        <f>AM194-Baseline!AM194</f>
        <v>12.191620101551154</v>
      </c>
      <c r="AN214" s="21">
        <f>AN194-Baseline!AN194</f>
        <v>12.666118774768748</v>
      </c>
      <c r="AO214" s="21">
        <f>AO194-Baseline!AO194</f>
        <v>13.159522395091313</v>
      </c>
      <c r="AP214" s="21">
        <f>AP194-Baseline!AP194</f>
        <v>13.672556654113436</v>
      </c>
      <c r="AQ214" s="21">
        <f>AQ194-Baseline!AQ194</f>
        <v>14.205978811062494</v>
      </c>
      <c r="AR214" s="21">
        <f>AR194-Baseline!AR194</f>
        <v>14.587478832315909</v>
      </c>
      <c r="AS214" s="21">
        <f>AS194-Baseline!AS194</f>
        <v>14.615538611600098</v>
      </c>
      <c r="AT214" s="21">
        <f>AT194-Baseline!AT194</f>
        <v>14.652277184646239</v>
      </c>
      <c r="AU214" s="21">
        <f>AU194-Baseline!AU194</f>
        <v>14.697999209873647</v>
      </c>
      <c r="AV214" s="21">
        <f>AV194-Baseline!AV194</f>
        <v>14.684799074834313</v>
      </c>
      <c r="AW214" s="21">
        <f>AW194-Baseline!AW194</f>
        <v>14.533404855387351</v>
      </c>
      <c r="AX214" s="21">
        <f>AX194-Baseline!AX194</f>
        <v>14.386599606759439</v>
      </c>
      <c r="AY214" s="21">
        <f>AY194-Baseline!AY194</f>
        <v>14.244492320967577</v>
      </c>
      <c r="AZ214" s="21">
        <f>AZ194-Baseline!AZ194</f>
        <v>14.107190306389272</v>
      </c>
      <c r="BA214" s="21">
        <f>BA194-Baseline!BA194</f>
        <v>13.974799187381644</v>
      </c>
      <c r="BB214" s="21">
        <f>BB194-Baseline!BB194</f>
        <v>13.842081526577829</v>
      </c>
    </row>
    <row r="215" spans="1:54" outlineLevel="2">
      <c r="A215" s="475"/>
      <c r="B215" s="150" t="s">
        <v>486</v>
      </c>
      <c r="C215" s="19"/>
      <c r="D215" s="135" t="s">
        <v>380</v>
      </c>
      <c r="E215" s="21">
        <f>E195-Baseline!E195</f>
        <v>1.1768606209387809</v>
      </c>
      <c r="F215" s="21">
        <f>F195-Baseline!F195</f>
        <v>1.2195346905356996</v>
      </c>
      <c r="G215" s="21">
        <f>G195-Baseline!G195</f>
        <v>1.2638985330283259</v>
      </c>
      <c r="H215" s="21">
        <f>H195-Baseline!H195</f>
        <v>1.3100016523336566</v>
      </c>
      <c r="I215" s="21">
        <f>I195-Baseline!I195</f>
        <v>1.3579486246976282</v>
      </c>
      <c r="J215" s="21">
        <f>J195-Baseline!J195</f>
        <v>1.4078154557195166</v>
      </c>
      <c r="K215" s="21">
        <f>K195-Baseline!K195</f>
        <v>1.4596813256547836</v>
      </c>
      <c r="L215" s="21">
        <f>L195-Baseline!L195</f>
        <v>1.5136287229257839</v>
      </c>
      <c r="M215" s="21">
        <f>M195-Baseline!M195</f>
        <v>1.5697237507143806</v>
      </c>
      <c r="N215" s="21">
        <f>N195-Baseline!N195</f>
        <v>1.6280726537615327</v>
      </c>
      <c r="O215" s="21">
        <f>O195-Baseline!O195</f>
        <v>1.6887719209838374</v>
      </c>
      <c r="P215" s="21">
        <f>P195-Baseline!P195</f>
        <v>1.751916033797587</v>
      </c>
      <c r="Q215" s="21">
        <f>Q195-Baseline!Q195</f>
        <v>1.817600648244766</v>
      </c>
      <c r="R215" s="21">
        <f>R195-Baseline!R195</f>
        <v>1.8859367252136452</v>
      </c>
      <c r="S215" s="21">
        <f>S195-Baseline!S195</f>
        <v>1.956596243298949</v>
      </c>
      <c r="T215" s="21">
        <f>T195-Baseline!T195</f>
        <v>2.0301007953757573</v>
      </c>
      <c r="U215" s="21">
        <f>U195-Baseline!U195</f>
        <v>2.1065676036735455</v>
      </c>
      <c r="V215" s="21">
        <f>V195-Baseline!V195</f>
        <v>2.1861187680274234</v>
      </c>
      <c r="W215" s="21">
        <f>W195-Baseline!W195</f>
        <v>2.2688814697991111</v>
      </c>
      <c r="X215" s="21">
        <f>X195-Baseline!X195</f>
        <v>2.3549881834945463</v>
      </c>
      <c r="Y215" s="21">
        <f>Y195-Baseline!Y195</f>
        <v>2.4445768975873383</v>
      </c>
      <c r="Z215" s="21">
        <f>Z195-Baseline!Z195</f>
        <v>2.5377772017095315</v>
      </c>
      <c r="AA215" s="21">
        <f>AA195-Baseline!AA195</f>
        <v>2.6347507397835042</v>
      </c>
      <c r="AB215" s="21">
        <f>AB195-Baseline!AB195</f>
        <v>2.7356557567188609</v>
      </c>
      <c r="AC215" s="21">
        <f>AC195-Baseline!AC195</f>
        <v>25.030805598519038</v>
      </c>
      <c r="AD215" s="21">
        <f>AD195-Baseline!AD195</f>
        <v>25.963722241911064</v>
      </c>
      <c r="AE215" s="21">
        <f>AE195-Baseline!AE195</f>
        <v>26.929803433658531</v>
      </c>
      <c r="AF215" s="21">
        <f>AF195-Baseline!AF195</f>
        <v>27.9289123464733</v>
      </c>
      <c r="AG215" s="21">
        <f>AG195-Baseline!AG195</f>
        <v>28.961395061412752</v>
      </c>
      <c r="AH215" s="21">
        <f>AH195-Baseline!AH195</f>
        <v>30.028371003725905</v>
      </c>
      <c r="AI215" s="21">
        <f>AI195-Baseline!AI195</f>
        <v>31.132229425139947</v>
      </c>
      <c r="AJ215" s="21">
        <f>AJ195-Baseline!AJ195</f>
        <v>32.430266313310547</v>
      </c>
      <c r="AK215" s="21">
        <f>AK195-Baseline!AK195</f>
        <v>33.779125510531053</v>
      </c>
      <c r="AL215" s="21">
        <f>AL195-Baseline!AL195</f>
        <v>35.180810295177039</v>
      </c>
      <c r="AM215" s="21">
        <f>AM195-Baseline!AM195</f>
        <v>36.574860306913564</v>
      </c>
      <c r="AN215" s="21">
        <f>AN195-Baseline!AN195</f>
        <v>37.998356326783991</v>
      </c>
      <c r="AO215" s="21">
        <f>AO195-Baseline!AO195</f>
        <v>39.478567187970484</v>
      </c>
      <c r="AP215" s="21">
        <f>AP195-Baseline!AP195</f>
        <v>41.017669965267459</v>
      </c>
      <c r="AQ215" s="21">
        <f>AQ195-Baseline!AQ195</f>
        <v>42.617936436361511</v>
      </c>
      <c r="AR215" s="21">
        <f>AR195-Baseline!AR195</f>
        <v>43.762436500342083</v>
      </c>
      <c r="AS215" s="21">
        <f>AS195-Baseline!AS195</f>
        <v>43.846615838329029</v>
      </c>
      <c r="AT215" s="21">
        <f>AT195-Baseline!AT195</f>
        <v>43.956831557601745</v>
      </c>
      <c r="AU215" s="21">
        <f>AU195-Baseline!AU195</f>
        <v>44.093997633419363</v>
      </c>
      <c r="AV215" s="21">
        <f>AV195-Baseline!AV195</f>
        <v>44.054397228419305</v>
      </c>
      <c r="AW215" s="21">
        <f>AW195-Baseline!AW195</f>
        <v>43.600214570155167</v>
      </c>
      <c r="AX215" s="21">
        <f>AX195-Baseline!AX195</f>
        <v>43.159798824344172</v>
      </c>
      <c r="AY215" s="21">
        <f>AY195-Baseline!AY195</f>
        <v>42.733476967038158</v>
      </c>
      <c r="AZ215" s="21">
        <f>AZ195-Baseline!AZ195</f>
        <v>42.321570923369805</v>
      </c>
      <c r="BA215" s="21">
        <f>BA195-Baseline!BA195</f>
        <v>41.924397566410612</v>
      </c>
      <c r="BB215" s="21">
        <f>BB195-Baseline!BB195</f>
        <v>41.526244584058617</v>
      </c>
    </row>
    <row r="216" spans="1:54" outlineLevel="2">
      <c r="A216" s="475"/>
      <c r="B216" s="150" t="s">
        <v>283</v>
      </c>
      <c r="C216" s="19"/>
      <c r="D216" s="135" t="s">
        <v>380</v>
      </c>
      <c r="E216" s="21">
        <f>E196-Baseline!E196</f>
        <v>0.5855388372077609</v>
      </c>
      <c r="F216" s="21">
        <f>F196-Baseline!F196</f>
        <v>0.60582605883451124</v>
      </c>
      <c r="G216" s="21">
        <f>G196-Baseline!G196</f>
        <v>0.62681854085965094</v>
      </c>
      <c r="H216" s="21">
        <f>H196-Baseline!H196</f>
        <v>0.64818625072370251</v>
      </c>
      <c r="I216" s="21">
        <f>I196-Baseline!I196</f>
        <v>0.67053086203226597</v>
      </c>
      <c r="J216" s="21">
        <f>J196-Baseline!J196</f>
        <v>0.69389565236067507</v>
      </c>
      <c r="K216" s="21">
        <f>K196-Baseline!K196</f>
        <v>0.71832590222544512</v>
      </c>
      <c r="L216" s="21">
        <f>L196-Baseline!L196</f>
        <v>0.74386898776525512</v>
      </c>
      <c r="M216" s="21">
        <f>M196-Baseline!M196</f>
        <v>0.77017581260567569</v>
      </c>
      <c r="N216" s="21">
        <f>N196-Baseline!N196</f>
        <v>0.7976304808893917</v>
      </c>
      <c r="O216" s="21">
        <f>O196-Baseline!O196</f>
        <v>0.82635168897594413</v>
      </c>
      <c r="P216" s="21">
        <f>P196-Baseline!P196</f>
        <v>0.85634206053749773</v>
      </c>
      <c r="Q216" s="21">
        <f>Q196-Baseline!Q196</f>
        <v>0.88754703162991644</v>
      </c>
      <c r="R216" s="21">
        <f>R196-Baseline!R196</f>
        <v>0.92013746725794054</v>
      </c>
      <c r="S216" s="21">
        <f>S196-Baseline!S196</f>
        <v>0.95422855982835986</v>
      </c>
      <c r="T216" s="21">
        <f>T196-Baseline!T196</f>
        <v>0.98988774552694236</v>
      </c>
      <c r="U216" s="21">
        <f>U196-Baseline!U196</f>
        <v>1.0271855887801251</v>
      </c>
      <c r="V216" s="21">
        <f>V196-Baseline!V196</f>
        <v>1.0661959273177044</v>
      </c>
      <c r="W216" s="21">
        <f>W196-Baseline!W196</f>
        <v>1.1069960239903451</v>
      </c>
      <c r="X216" s="21">
        <f>X196-Baseline!X196</f>
        <v>1.1496667256565913</v>
      </c>
      <c r="Y216" s="21">
        <f>Y196-Baseline!Y196</f>
        <v>1.1942926294686558</v>
      </c>
      <c r="Z216" s="21">
        <f>Z196-Baseline!Z196</f>
        <v>1.2406664003532535</v>
      </c>
      <c r="AA216" s="21">
        <f>AA196-Baseline!AA196</f>
        <v>1.2891272284452959</v>
      </c>
      <c r="AB216" s="21">
        <f>AB196-Baseline!AB196</f>
        <v>1.339819855721637</v>
      </c>
      <c r="AC216" s="21">
        <f>AC196-Baseline!AC196</f>
        <v>1.9802404222700409</v>
      </c>
      <c r="AD216" s="21">
        <f>AD196-Baseline!AD196</f>
        <v>2.0270245995952956</v>
      </c>
      <c r="AE216" s="21">
        <f>AE196-Baseline!AE196</f>
        <v>2.0764871533152496</v>
      </c>
      <c r="AF216" s="21">
        <f>AF196-Baseline!AF196</f>
        <v>2.1287422863328991</v>
      </c>
      <c r="AG216" s="21">
        <f>AG196-Baseline!AG196</f>
        <v>2.1839096205136328</v>
      </c>
      <c r="AH216" s="21">
        <f>AH196-Baseline!AH196</f>
        <v>2.2421144467164971</v>
      </c>
      <c r="AI216" s="21">
        <f>AI196-Baseline!AI196</f>
        <v>2.3034879864969708</v>
      </c>
      <c r="AJ216" s="21">
        <f>AJ196-Baseline!AJ196</f>
        <v>2.3731711993908111</v>
      </c>
      <c r="AK216" s="21">
        <f>AK196-Baseline!AK196</f>
        <v>2.4466032382312708</v>
      </c>
      <c r="AL216" s="21">
        <f>AL196-Baseline!AL196</f>
        <v>2.5239586195882628</v>
      </c>
      <c r="AM216" s="21">
        <f>AM196-Baseline!AM196</f>
        <v>2.6025619282437495</v>
      </c>
      <c r="AN216" s="21">
        <f>AN196-Baseline!AN196</f>
        <v>2.6841704813028793</v>
      </c>
      <c r="AO216" s="21">
        <f>AO196-Baseline!AO196</f>
        <v>2.7701270914180154</v>
      </c>
      <c r="AP216" s="21">
        <f>AP196-Baseline!AP196</f>
        <v>2.860634961115553</v>
      </c>
      <c r="AQ216" s="21">
        <f>AQ196-Baseline!AQ196</f>
        <v>2.9559072361322127</v>
      </c>
      <c r="AR216" s="21">
        <f>AR196-Baseline!AR196</f>
        <v>3.0300623353972118</v>
      </c>
      <c r="AS216" s="21">
        <f>AS196-Baseline!AS196</f>
        <v>3.0522671717917071</v>
      </c>
      <c r="AT216" s="21">
        <f>AT196-Baseline!AT196</f>
        <v>3.0769154257383136</v>
      </c>
      <c r="AU216" s="21">
        <f>AU196-Baseline!AU196</f>
        <v>3.1041041671267666</v>
      </c>
      <c r="AV216" s="21">
        <f>AV196-Baseline!AV196</f>
        <v>3.1222510578786018</v>
      </c>
      <c r="AW216" s="21">
        <f>AW196-Baseline!AW196</f>
        <v>3.117557735970613</v>
      </c>
      <c r="AX216" s="21">
        <f>AX196-Baseline!AX196</f>
        <v>3.114372602193765</v>
      </c>
      <c r="AY216" s="21">
        <f>AY196-Baseline!AY196</f>
        <v>3.1127418301844094</v>
      </c>
      <c r="AZ216" s="21">
        <f>AZ196-Baseline!AZ196</f>
        <v>3.1127140834129547</v>
      </c>
      <c r="BA216" s="21">
        <f>BA196-Baseline!BA196</f>
        <v>3.1143406313884285</v>
      </c>
      <c r="BB216" s="21">
        <f>BB196-Baseline!BB196</f>
        <v>3.1159680293161442</v>
      </c>
    </row>
    <row r="217" spans="1:54" outlineLevel="2">
      <c r="A217" s="475"/>
      <c r="B217" s="150" t="s">
        <v>286</v>
      </c>
      <c r="C217" s="19"/>
      <c r="D217" s="135"/>
      <c r="E217" s="21">
        <f>E197-Baseline!E197</f>
        <v>5.3385810954243773</v>
      </c>
      <c r="F217" s="21">
        <f>F197-Baseline!F197</f>
        <v>5.3104892036727938</v>
      </c>
      <c r="G217" s="21">
        <f>G197-Baseline!G197</f>
        <v>5.2715220902818745</v>
      </c>
      <c r="H217" s="21">
        <f>H197-Baseline!H197</f>
        <v>5.1967901312481333</v>
      </c>
      <c r="I217" s="21">
        <f>I197-Baseline!I197</f>
        <v>5.12658283375157</v>
      </c>
      <c r="J217" s="21">
        <f>J197-Baseline!J197</f>
        <v>5.0608005433389636</v>
      </c>
      <c r="K217" s="21">
        <f>K197-Baseline!K197</f>
        <v>4.9993483830230359</v>
      </c>
      <c r="L217" s="21">
        <f>L197-Baseline!L197</f>
        <v>4.9421262813067006</v>
      </c>
      <c r="M217" s="21">
        <f>M197-Baseline!M197</f>
        <v>4.8826936447604696</v>
      </c>
      <c r="N217" s="21">
        <f>N197-Baseline!N197</f>
        <v>4.8265343858303167</v>
      </c>
      <c r="O217" s="21">
        <f>O197-Baseline!O197</f>
        <v>4.7744956344129843</v>
      </c>
      <c r="P217" s="21">
        <f>P197-Baseline!P197</f>
        <v>4.7261752430313857</v>
      </c>
      <c r="Q217" s="21">
        <f>Q197-Baseline!Q197</f>
        <v>4.6804759640966873</v>
      </c>
      <c r="R217" s="21">
        <f>R197-Baseline!R197</f>
        <v>4.6380743099653037</v>
      </c>
      <c r="S217" s="21">
        <f>S197-Baseline!S197</f>
        <v>4.5995965764806304</v>
      </c>
      <c r="T217" s="21">
        <f>T197-Baseline!T197</f>
        <v>4.564970597228208</v>
      </c>
      <c r="U217" s="21">
        <f>U197-Baseline!U197</f>
        <v>4.5341696633079032</v>
      </c>
      <c r="V217" s="21">
        <f>V197-Baseline!V197</f>
        <v>4.5071506592231128</v>
      </c>
      <c r="W217" s="21">
        <f>W197-Baseline!W197</f>
        <v>4.4838584664004042</v>
      </c>
      <c r="X217" s="21">
        <f>X197-Baseline!X197</f>
        <v>4.4642417503489202</v>
      </c>
      <c r="Y217" s="21">
        <f>Y197-Baseline!Y197</f>
        <v>4.4478047695455709</v>
      </c>
      <c r="Z217" s="21">
        <f>Z197-Baseline!Z197</f>
        <v>4.4280082734840756</v>
      </c>
      <c r="AA217" s="21">
        <f>AA197-Baseline!AA197</f>
        <v>4.4109855105465172</v>
      </c>
      <c r="AB217" s="21">
        <f>AB197-Baseline!AB197</f>
        <v>4.3976675863567118</v>
      </c>
      <c r="AC217" s="21">
        <f>AC197-Baseline!AC197</f>
        <v>22.242468916456328</v>
      </c>
      <c r="AD217" s="21">
        <f>AD197-Baseline!AD197</f>
        <v>21.745464234405055</v>
      </c>
      <c r="AE217" s="21">
        <f>AE197-Baseline!AE197</f>
        <v>21.271413952938563</v>
      </c>
      <c r="AF217" s="21">
        <f>AF197-Baseline!AF197</f>
        <v>20.819718108091553</v>
      </c>
      <c r="AG217" s="21">
        <f>AG197-Baseline!AG197</f>
        <v>20.389776953991007</v>
      </c>
      <c r="AH217" s="21">
        <f>AH197-Baseline!AH197</f>
        <v>19.981032164090223</v>
      </c>
      <c r="AI217" s="21">
        <f>AI197-Baseline!AI197</f>
        <v>19.592948958120548</v>
      </c>
      <c r="AJ217" s="21">
        <f>AJ197-Baseline!AJ197</f>
        <v>19.318334916477266</v>
      </c>
      <c r="AK217" s="21">
        <f>AK197-Baseline!AK197</f>
        <v>19.060432686958205</v>
      </c>
      <c r="AL217" s="21">
        <f>AL197-Baseline!AL197</f>
        <v>18.818979084889989</v>
      </c>
      <c r="AM217" s="21">
        <f>AM197-Baseline!AM197</f>
        <v>18.585073025855159</v>
      </c>
      <c r="AN217" s="21">
        <f>AN197-Baseline!AN197</f>
        <v>18.363680964115517</v>
      </c>
      <c r="AO217" s="21">
        <f>AO197-Baseline!AO197</f>
        <v>18.158190120180635</v>
      </c>
      <c r="AP217" s="21">
        <f>AP197-Baseline!AP197</f>
        <v>17.968431597382281</v>
      </c>
      <c r="AQ217" s="21">
        <f>AQ197-Baseline!AQ197</f>
        <v>17.794250640673003</v>
      </c>
      <c r="AR217" s="21">
        <f>AR197-Baseline!AR197</f>
        <v>17.563832641864835</v>
      </c>
      <c r="AS217" s="21">
        <f>AS197-Baseline!AS197</f>
        <v>17.19676385556399</v>
      </c>
      <c r="AT217" s="21">
        <f>AT197-Baseline!AT197</f>
        <v>16.844324186750789</v>
      </c>
      <c r="AU217" s="21">
        <f>AU197-Baseline!AU197</f>
        <v>16.506208715082629</v>
      </c>
      <c r="AV217" s="21">
        <f>AV197-Baseline!AV197</f>
        <v>16.153945294503661</v>
      </c>
      <c r="AW217" s="21">
        <f>AW197-Baseline!AW197</f>
        <v>15.755682120624877</v>
      </c>
      <c r="AX217" s="21">
        <f>AX197-Baseline!AX197</f>
        <v>15.370680058059316</v>
      </c>
      <c r="AY217" s="21">
        <f>AY197-Baseline!AY197</f>
        <v>14.998602568556244</v>
      </c>
      <c r="AZ217" s="21">
        <f>AZ197-Baseline!AZ197</f>
        <v>14.639079285254857</v>
      </c>
      <c r="BA217" s="21">
        <f>BA197-Baseline!BA197</f>
        <v>14.291772081543257</v>
      </c>
      <c r="BB217" s="21">
        <f>BB197-Baseline!BB197</f>
        <v>13.953138804925599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6.8388285816108159</v>
      </c>
      <c r="F220" s="21">
        <f>F200-Baseline!F200</f>
        <v>6.864201040511781</v>
      </c>
      <c r="G220" s="21">
        <f>G200-Baseline!G200</f>
        <v>6.8775915532377141</v>
      </c>
      <c r="H220" s="21">
        <f>H200-Baseline!H200</f>
        <v>6.8565847440355769</v>
      </c>
      <c r="I220" s="21">
        <f>I200-Baseline!I200</f>
        <v>6.845157701795868</v>
      </c>
      <c r="J220" s="21">
        <f>J200-Baseline!J200</f>
        <v>6.8403888110424393</v>
      </c>
      <c r="K220" s="21">
        <f>K200-Baseline!K200</f>
        <v>6.8391113411676763</v>
      </c>
      <c r="L220" s="21">
        <f>L200-Baseline!L200</f>
        <v>6.8475627100176277</v>
      </c>
      <c r="M220" s="21">
        <f>M200-Baseline!M200</f>
        <v>6.8558893077736167</v>
      </c>
      <c r="N220" s="21">
        <f>N200-Baseline!N200</f>
        <v>6.866650680764141</v>
      </c>
      <c r="O220" s="21">
        <f>O200-Baseline!O200</f>
        <v>6.8875201341634753</v>
      </c>
      <c r="P220" s="21">
        <f>P200-Baseline!P200</f>
        <v>6.9148488262203074</v>
      </c>
      <c r="Q220" s="21">
        <f>Q200-Baseline!Q200</f>
        <v>6.9475297582901003</v>
      </c>
      <c r="R220" s="21">
        <f>R200-Baseline!R200</f>
        <v>6.9901355017796609</v>
      </c>
      <c r="S220" s="21">
        <f>S200-Baseline!S200</f>
        <v>7.0362020321316692</v>
      </c>
      <c r="T220" s="21">
        <f>T200-Baseline!T200</f>
        <v>7.089369782761473</v>
      </c>
      <c r="U220" s="21">
        <f>U200-Baseline!U200</f>
        <v>7.1497382014306332</v>
      </c>
      <c r="V220" s="21">
        <f>V200-Baseline!V200</f>
        <v>7.2214039928420437</v>
      </c>
      <c r="W220" s="21">
        <f>W200-Baseline!W200</f>
        <v>7.2965214756038721</v>
      </c>
      <c r="X220" s="21">
        <f>X200-Baseline!X200</f>
        <v>7.3832935499159476</v>
      </c>
      <c r="Y220" s="21">
        <f>Y200-Baseline!Y200</f>
        <v>7.4730840606876079</v>
      </c>
      <c r="Z220" s="21">
        <f>Z200-Baseline!Z200</f>
        <v>7.5676842603367893</v>
      </c>
      <c r="AA220" s="21">
        <f>AA200-Baseline!AA200</f>
        <v>7.669458807153184</v>
      </c>
      <c r="AB220" s="21">
        <f>AB200-Baseline!AB200</f>
        <v>7.779562521216981</v>
      </c>
      <c r="AC220" s="21">
        <f>AC200-Baseline!AC200</f>
        <v>42.881916704044748</v>
      </c>
      <c r="AD220" s="21">
        <f>AD200-Baseline!AD200</f>
        <v>43.101432902498473</v>
      </c>
      <c r="AE220" s="21">
        <f>AE200-Baseline!AE200</f>
        <v>43.373334736633012</v>
      </c>
      <c r="AF220" s="21">
        <f>AF200-Baseline!AF200</f>
        <v>43.692380713309099</v>
      </c>
      <c r="AG220" s="21">
        <f>AG200-Baseline!AG200</f>
        <v>44.059301599502888</v>
      </c>
      <c r="AH220" s="21">
        <f>AH200-Baseline!AH200</f>
        <v>44.475097032918626</v>
      </c>
      <c r="AI220" s="21">
        <f>AI200-Baseline!AI200</f>
        <v>44.941198137311595</v>
      </c>
      <c r="AJ220" s="21">
        <f>AJ200-Baseline!AJ200</f>
        <v>45.671627062906254</v>
      </c>
      <c r="AK220" s="21">
        <f>AK200-Baseline!AK200</f>
        <v>46.458452003952004</v>
      </c>
      <c r="AL220" s="21">
        <f>AL200-Baseline!AL200</f>
        <v>47.303258648750415</v>
      </c>
      <c r="AM220" s="21">
        <f>AM200-Baseline!AM200</f>
        <v>48.149877857899369</v>
      </c>
      <c r="AN220" s="21">
        <f>AN200-Baseline!AN200</f>
        <v>49.032361002301791</v>
      </c>
      <c r="AO220" s="21">
        <f>AO200-Baseline!AO200</f>
        <v>49.975452473594089</v>
      </c>
      <c r="AP220" s="21">
        <f>AP200-Baseline!AP200</f>
        <v>50.980728106026788</v>
      </c>
      <c r="AQ220" s="21">
        <f>AQ200-Baseline!AQ200</f>
        <v>52.049877716679987</v>
      </c>
      <c r="AR220" s="21">
        <f>AR200-Baseline!AR200</f>
        <v>52.705813962238658</v>
      </c>
      <c r="AS220" s="21">
        <f>AS200-Baseline!AS200</f>
        <v>52.394969889492856</v>
      </c>
      <c r="AT220" s="21">
        <f>AT200-Baseline!AT200</f>
        <v>52.12080073013955</v>
      </c>
      <c r="AU220" s="21">
        <f>AU200-Baseline!AU200</f>
        <v>51.883706427960568</v>
      </c>
      <c r="AV220" s="21">
        <f>AV200-Baseline!AV200</f>
        <v>51.494584420942189</v>
      </c>
      <c r="AW220" s="21">
        <f>AW200-Baseline!AW200</f>
        <v>50.7342890787287</v>
      </c>
      <c r="AX220" s="21">
        <f>AX200-Baseline!AX200</f>
        <v>49.999887528525477</v>
      </c>
      <c r="AY220" s="21">
        <f>AY200-Baseline!AY200</f>
        <v>49.291270874315373</v>
      </c>
      <c r="AZ220" s="21">
        <f>AZ200-Baseline!AZ200</f>
        <v>48.608296461581048</v>
      </c>
      <c r="BA220" s="21">
        <f>BA200-Baseline!BA200</f>
        <v>47.950854042245517</v>
      </c>
      <c r="BB220" s="21">
        <f>BB200-Baseline!BB200</f>
        <v>47.302256325269923</v>
      </c>
    </row>
    <row r="221" spans="1:54" outlineLevel="2">
      <c r="A221" s="475"/>
      <c r="B221" s="150" t="s">
        <v>489</v>
      </c>
      <c r="C221" s="19"/>
      <c r="D221" s="135" t="s">
        <v>380</v>
      </c>
      <c r="E221" s="21">
        <f>E201-Baseline!E201</f>
        <v>6.4477814401607274</v>
      </c>
      <c r="F221" s="21">
        <f>F201-Baseline!F201</f>
        <v>6.4569231512952339</v>
      </c>
      <c r="G221" s="21">
        <f>G201-Baseline!G201</f>
        <v>6.4565299639258953</v>
      </c>
      <c r="H221" s="21">
        <f>H201-Baseline!H201</f>
        <v>6.4213984924793248</v>
      </c>
      <c r="I221" s="21">
        <f>I201-Baseline!I201</f>
        <v>6.3924602065106209</v>
      </c>
      <c r="J221" s="21">
        <f>J201-Baseline!J201</f>
        <v>6.3696860703312526</v>
      </c>
      <c r="K221" s="21">
        <f>K201-Baseline!K201</f>
        <v>6.3530549402775742</v>
      </c>
      <c r="L221" s="21">
        <f>L201-Baseline!L201</f>
        <v>6.3425437323409186</v>
      </c>
      <c r="M221" s="21">
        <f>M201-Baseline!M201</f>
        <v>6.3313850008152901</v>
      </c>
      <c r="N221" s="21">
        <f>N201-Baseline!N201</f>
        <v>6.3254861237095756</v>
      </c>
      <c r="O221" s="21">
        <f>O201-Baseline!O201</f>
        <v>6.3258477008013827</v>
      </c>
      <c r="P221" s="21">
        <f>P201-Baseline!P201</f>
        <v>6.3321037965617588</v>
      </c>
      <c r="Q221" s="21">
        <f>Q201-Baseline!Q201</f>
        <v>6.3431363885877357</v>
      </c>
      <c r="R221" s="21">
        <f>R201-Baseline!R201</f>
        <v>6.3598328550140284</v>
      </c>
      <c r="S221" s="21">
        <f>S201-Baseline!S201</f>
        <v>6.3828281165263405</v>
      </c>
      <c r="T221" s="21">
        <f>T201-Baseline!T201</f>
        <v>6.4122939148130174</v>
      </c>
      <c r="U221" s="21">
        <f>U201-Baseline!U201</f>
        <v>6.4483158568395993</v>
      </c>
      <c r="V221" s="21">
        <f>V201-Baseline!V201</f>
        <v>6.4909681145097551</v>
      </c>
      <c r="W221" s="21">
        <f>W201-Baseline!W201</f>
        <v>6.5403180472071218</v>
      </c>
      <c r="X221" s="21">
        <f>X201-Baseline!X201</f>
        <v>6.5964422234472178</v>
      </c>
      <c r="Y221" s="21">
        <f>Y201-Baseline!Y201</f>
        <v>6.6589784694990541</v>
      </c>
      <c r="Z221" s="21">
        <f>Z201-Baseline!Z201</f>
        <v>6.7212252988371777</v>
      </c>
      <c r="AA221" s="21">
        <f>AA201-Baseline!AA201</f>
        <v>6.7897131735351239</v>
      </c>
      <c r="AB221" s="21">
        <f>AB201-Baseline!AB201</f>
        <v>6.8655740973887918</v>
      </c>
      <c r="AC221" s="21">
        <f>AC201-Baseline!AC201</f>
        <v>34.516538414999509</v>
      </c>
      <c r="AD221" s="21">
        <f>AD201-Baseline!AD201</f>
        <v>34.421526299680252</v>
      </c>
      <c r="AE221" s="21">
        <f>AE201-Baseline!AE201</f>
        <v>34.364380453264118</v>
      </c>
      <c r="AF221" s="21">
        <f>AF201-Baseline!AF201</f>
        <v>34.34460043511011</v>
      </c>
      <c r="AG221" s="21">
        <f>AG201-Baseline!AG201</f>
        <v>34.361853233437117</v>
      </c>
      <c r="AH221" s="21">
        <f>AH201-Baseline!AH201</f>
        <v>34.41611154897052</v>
      </c>
      <c r="AI221" s="21">
        <f>AI201-Baseline!AI201</f>
        <v>34.507801701214234</v>
      </c>
      <c r="AJ221" s="21">
        <f>AJ201-Baseline!AJ201</f>
        <v>34.798434418172491</v>
      </c>
      <c r="AK221" s="21">
        <f>AK201-Baseline!AK201</f>
        <v>35.128416820310377</v>
      </c>
      <c r="AL221" s="21">
        <f>AL201-Baseline!AL201</f>
        <v>35.498388907616416</v>
      </c>
      <c r="AM221" s="21">
        <f>AM201-Baseline!AM201</f>
        <v>35.872416388538767</v>
      </c>
      <c r="AN221" s="21">
        <f>AN201-Baseline!AN201</f>
        <v>36.272158928602366</v>
      </c>
      <c r="AO221" s="21">
        <f>AO201-Baseline!AO201</f>
        <v>36.713241888364266</v>
      </c>
      <c r="AP221" s="21">
        <f>AP201-Baseline!AP201</f>
        <v>37.19648865174991</v>
      </c>
      <c r="AQ221" s="21">
        <f>AQ201-Baseline!AQ201</f>
        <v>37.722780391569103</v>
      </c>
      <c r="AR221" s="21">
        <f>AR201-Baseline!AR201</f>
        <v>37.98886611303729</v>
      </c>
      <c r="AS221" s="21">
        <f>AS201-Baseline!AS201</f>
        <v>37.644728617118723</v>
      </c>
      <c r="AT221" s="21">
        <f>AT201-Baseline!AT201</f>
        <v>37.32860352271085</v>
      </c>
      <c r="AU221" s="21">
        <f>AU201-Baseline!AU201</f>
        <v>37.040566774589323</v>
      </c>
      <c r="AV221" s="21">
        <f>AV201-Baseline!AV201</f>
        <v>36.660101365116304</v>
      </c>
      <c r="AW221" s="21">
        <f>AW201-Baseline!AW201</f>
        <v>36.048221057066776</v>
      </c>
      <c r="AX221" s="21">
        <f>AX201-Baseline!AX201</f>
        <v>35.457789289337725</v>
      </c>
      <c r="AY221" s="21">
        <f>AY201-Baseline!AY201</f>
        <v>34.888575833508057</v>
      </c>
      <c r="AZ221" s="21">
        <f>AZ201-Baseline!AZ201</f>
        <v>34.340319235104303</v>
      </c>
      <c r="BA221" s="21">
        <f>BA201-Baseline!BA201</f>
        <v>33.812792957660676</v>
      </c>
      <c r="BB221" s="21">
        <f>BB201-Baseline!BB201</f>
        <v>33.294600573302539</v>
      </c>
    </row>
    <row r="222" spans="1:54" outlineLevel="2">
      <c r="A222" s="476"/>
      <c r="B222" s="150" t="s">
        <v>490</v>
      </c>
      <c r="C222" s="19"/>
      <c r="D222" s="135" t="s">
        <v>380</v>
      </c>
      <c r="E222" s="21">
        <f>E202-Baseline!E202</f>
        <v>7.2323551873603265</v>
      </c>
      <c r="F222" s="21">
        <f>F202-Baseline!F202</f>
        <v>7.2699462782241859</v>
      </c>
      <c r="G222" s="21">
        <f>G202-Baseline!G202</f>
        <v>7.2991289859447797</v>
      </c>
      <c r="H222" s="21">
        <f>H202-Baseline!H202</f>
        <v>7.2947329273684289</v>
      </c>
      <c r="I222" s="21">
        <f>I202-Baseline!I202</f>
        <v>7.2977592896423733</v>
      </c>
      <c r="J222" s="21">
        <f>J202-Baseline!J202</f>
        <v>7.3082297073745295</v>
      </c>
      <c r="K222" s="21">
        <f>K202-Baseline!K202</f>
        <v>7.3261758240474304</v>
      </c>
      <c r="L222" s="21">
        <f>L202-Baseline!L202</f>
        <v>7.3516295476247748</v>
      </c>
      <c r="M222" s="21">
        <f>M202-Baseline!M202</f>
        <v>7.3778675011817167</v>
      </c>
      <c r="N222" s="21">
        <f>N202-Baseline!N202</f>
        <v>7.41086789277173</v>
      </c>
      <c r="O222" s="21">
        <f>O202-Baseline!O202</f>
        <v>7.4516956481239411</v>
      </c>
      <c r="P222" s="21">
        <f>P202-Baseline!P202</f>
        <v>7.5000478192106232</v>
      </c>
      <c r="Q222" s="21">
        <f>Q202-Baseline!Q202</f>
        <v>7.5548701540842469</v>
      </c>
      <c r="R222" s="21">
        <f>R202-Baseline!R202</f>
        <v>7.6171240051564588</v>
      </c>
      <c r="S222" s="21">
        <f>S202-Baseline!S202</f>
        <v>7.6872256119339184</v>
      </c>
      <c r="T222" s="21">
        <f>T202-Baseline!T202</f>
        <v>7.7656944449356864</v>
      </c>
      <c r="U222" s="21">
        <f>U202-Baseline!U202</f>
        <v>7.8526942594193194</v>
      </c>
      <c r="V222" s="21">
        <f>V202-Baseline!V202</f>
        <v>7.9483806263944166</v>
      </c>
      <c r="W222" s="21">
        <f>W202-Baseline!W202</f>
        <v>8.0529056937398629</v>
      </c>
      <c r="X222" s="21">
        <f>X202-Baseline!X202</f>
        <v>8.1664343457769153</v>
      </c>
      <c r="Y222" s="21">
        <f>Y202-Baseline!Y202</f>
        <v>8.2886964012239464</v>
      </c>
      <c r="Z222" s="21">
        <f>Z202-Baseline!Z202</f>
        <v>8.4130767664973849</v>
      </c>
      <c r="AA222" s="21">
        <f>AA202-Baseline!AA202</f>
        <v>8.5462136668736157</v>
      </c>
      <c r="AB222" s="21">
        <f>AB202-Baseline!AB202</f>
        <v>8.6893446018680329</v>
      </c>
      <c r="AC222" s="21">
        <f>AC202-Baseline!AC202</f>
        <v>51.203742147424364</v>
      </c>
      <c r="AD222" s="21">
        <f>AD202-Baseline!AD202</f>
        <v>51.730674461127037</v>
      </c>
      <c r="AE222" s="21">
        <f>AE202-Baseline!AE202</f>
        <v>52.31758274266123</v>
      </c>
      <c r="AF222" s="21">
        <f>AF202-Baseline!AF202</f>
        <v>52.963875333201869</v>
      </c>
      <c r="AG222" s="21">
        <f>AG202-Baseline!AG202</f>
        <v>53.669449941376698</v>
      </c>
      <c r="AH222" s="21">
        <f>AH202-Baseline!AH202</f>
        <v>54.435025551877203</v>
      </c>
      <c r="AI222" s="21">
        <f>AI202-Baseline!AI202</f>
        <v>55.262621318473137</v>
      </c>
      <c r="AJ222" s="21">
        <f>AJ202-Baseline!AJ202</f>
        <v>56.418611960943622</v>
      </c>
      <c r="AK222" s="21">
        <f>AK202-Baseline!AK202</f>
        <v>57.647833827950606</v>
      </c>
      <c r="AL222" s="21">
        <f>AL202-Baseline!AL202</f>
        <v>58.952262438409768</v>
      </c>
      <c r="AM222" s="21">
        <f>AM202-Baseline!AM202</f>
        <v>60.255656593901179</v>
      </c>
      <c r="AN222" s="21">
        <f>AN202-Baseline!AN202</f>
        <v>61.604396480617609</v>
      </c>
      <c r="AO222" s="21">
        <f>AO202-Baseline!AO202</f>
        <v>63.032286681243441</v>
      </c>
      <c r="AP222" s="21">
        <f>AP202-Baseline!AP202</f>
        <v>64.541601962903925</v>
      </c>
      <c r="AQ222" s="21">
        <f>AQ202-Baseline!AQ202</f>
        <v>66.134738016868113</v>
      </c>
      <c r="AR222" s="21">
        <f>AR202-Baseline!AR202</f>
        <v>67.163823781063456</v>
      </c>
      <c r="AS222" s="21">
        <f>AS202-Baseline!AS202</f>
        <v>66.875805843847644</v>
      </c>
      <c r="AT222" s="21">
        <f>AT202-Baseline!AT202</f>
        <v>66.633157895666358</v>
      </c>
      <c r="AU222" s="21">
        <f>AU202-Baseline!AU202</f>
        <v>66.436565198135042</v>
      </c>
      <c r="AV222" s="21">
        <f>AV202-Baseline!AV202</f>
        <v>66.029699518701293</v>
      </c>
      <c r="AW222" s="21">
        <f>AW202-Baseline!AW202</f>
        <v>65.115030771834597</v>
      </c>
      <c r="AX222" s="21">
        <f>AX202-Baseline!AX202</f>
        <v>64.230988506922472</v>
      </c>
      <c r="AY222" s="21">
        <f>AY202-Baseline!AY202</f>
        <v>63.377560479578641</v>
      </c>
      <c r="AZ222" s="21">
        <f>AZ202-Baseline!AZ202</f>
        <v>62.554699852084838</v>
      </c>
      <c r="BA222" s="21">
        <f>BA202-Baseline!BA202</f>
        <v>61.762391336689639</v>
      </c>
      <c r="BB222" s="21">
        <f>BB202-Baseline!BB202</f>
        <v>60.978763630783334</v>
      </c>
    </row>
    <row r="223" spans="1:54" outlineLevel="2">
      <c r="B223" s="19"/>
      <c r="C223" s="19"/>
      <c r="D223" s="19"/>
      <c r="E223" s="15"/>
    </row>
    <row r="224" spans="1:54" outlineLevel="2">
      <c r="A224" s="474" t="s">
        <v>491</v>
      </c>
      <c r="B224" s="150" t="s">
        <v>488</v>
      </c>
      <c r="C224" s="19"/>
      <c r="D224" s="135" t="s">
        <v>380</v>
      </c>
      <c r="E224" s="21">
        <f>E204-Baseline!E204</f>
        <v>6.8388285816108159</v>
      </c>
      <c r="F224" s="21">
        <f>F204-Baseline!F204</f>
        <v>13.703029622122596</v>
      </c>
      <c r="G224" s="21">
        <f>G204-Baseline!G204</f>
        <v>20.58062117536031</v>
      </c>
      <c r="H224" s="21">
        <f>H204-Baseline!H204</f>
        <v>27.437205919395886</v>
      </c>
      <c r="I224" s="21">
        <f>I204-Baseline!I204</f>
        <v>34.282363621191756</v>
      </c>
      <c r="J224" s="21">
        <f>J204-Baseline!J204</f>
        <v>41.122752432234194</v>
      </c>
      <c r="K224" s="21">
        <f>K204-Baseline!K204</f>
        <v>47.961863773401873</v>
      </c>
      <c r="L224" s="21">
        <f>L204-Baseline!L204</f>
        <v>54.8094264834195</v>
      </c>
      <c r="M224" s="21">
        <f>M204-Baseline!M204</f>
        <v>61.665315791193116</v>
      </c>
      <c r="N224" s="21">
        <f>N204-Baseline!N204</f>
        <v>68.531966471957261</v>
      </c>
      <c r="O224" s="21">
        <f>O204-Baseline!O204</f>
        <v>75.419486606120742</v>
      </c>
      <c r="P224" s="21">
        <f>P204-Baseline!P204</f>
        <v>82.334335432341049</v>
      </c>
      <c r="Q224" s="21">
        <f>Q204-Baseline!Q204</f>
        <v>89.281865190631152</v>
      </c>
      <c r="R224" s="21">
        <f>R204-Baseline!R204</f>
        <v>96.272000692410813</v>
      </c>
      <c r="S224" s="21">
        <f>S204-Baseline!S204</f>
        <v>103.30820272454248</v>
      </c>
      <c r="T224" s="21">
        <f>T204-Baseline!T204</f>
        <v>110.39757250730395</v>
      </c>
      <c r="U224" s="21">
        <f>U204-Baseline!U204</f>
        <v>117.54731070873459</v>
      </c>
      <c r="V224" s="21">
        <f>V204-Baseline!V204</f>
        <v>124.76871470157663</v>
      </c>
      <c r="W224" s="21">
        <f>W204-Baseline!W204</f>
        <v>132.06523617718051</v>
      </c>
      <c r="X224" s="21">
        <f>X204-Baseline!X204</f>
        <v>139.44852972709646</v>
      </c>
      <c r="Y224" s="21">
        <f>Y204-Baseline!Y204</f>
        <v>146.92161378778405</v>
      </c>
      <c r="Z224" s="21">
        <f>Z204-Baseline!Z204</f>
        <v>154.48929804812084</v>
      </c>
      <c r="AA224" s="21">
        <f>AA204-Baseline!AA204</f>
        <v>162.15875685527402</v>
      </c>
      <c r="AB224" s="21">
        <f>AB204-Baseline!AB204</f>
        <v>169.93831937649099</v>
      </c>
      <c r="AC224" s="21">
        <f>AC204-Baseline!AC204</f>
        <v>212.82023608053575</v>
      </c>
      <c r="AD224" s="21">
        <f>AD204-Baseline!AD204</f>
        <v>255.92166898303424</v>
      </c>
      <c r="AE224" s="21">
        <f>AE204-Baseline!AE204</f>
        <v>299.29500371966725</v>
      </c>
      <c r="AF224" s="21">
        <f>AF204-Baseline!AF204</f>
        <v>342.98738443297634</v>
      </c>
      <c r="AG224" s="21">
        <f>AG204-Baseline!AG204</f>
        <v>387.04668603247922</v>
      </c>
      <c r="AH224" s="21">
        <f>AH204-Baseline!AH204</f>
        <v>431.52178306539781</v>
      </c>
      <c r="AI224" s="21">
        <f>AI204-Baseline!AI204</f>
        <v>476.46298120270939</v>
      </c>
      <c r="AJ224" s="21">
        <f>AJ204-Baseline!AJ204</f>
        <v>522.13460826561561</v>
      </c>
      <c r="AK224" s="21">
        <f>AK204-Baseline!AK204</f>
        <v>568.59306026956756</v>
      </c>
      <c r="AL224" s="21">
        <f>AL204-Baseline!AL204</f>
        <v>615.896318918318</v>
      </c>
      <c r="AM224" s="21">
        <f>AM204-Baseline!AM204</f>
        <v>664.04619677621736</v>
      </c>
      <c r="AN224" s="21">
        <f>AN204-Baseline!AN204</f>
        <v>713.0785577785191</v>
      </c>
      <c r="AO224" s="21">
        <f>AO204-Baseline!AO204</f>
        <v>763.05401025211313</v>
      </c>
      <c r="AP224" s="21">
        <f>AP204-Baseline!AP204</f>
        <v>814.03473835813998</v>
      </c>
      <c r="AQ224" s="21">
        <f>AQ204-Baseline!AQ204</f>
        <v>866.08461607481991</v>
      </c>
      <c r="AR224" s="21">
        <f>AR204-Baseline!AR204</f>
        <v>918.79043003705851</v>
      </c>
      <c r="AS224" s="21">
        <f>AS204-Baseline!AS204</f>
        <v>971.18539992655133</v>
      </c>
      <c r="AT224" s="21">
        <f>AT204-Baseline!AT204</f>
        <v>1023.3062006566909</v>
      </c>
      <c r="AU224" s="21">
        <f>AU204-Baseline!AU204</f>
        <v>1075.1899070846514</v>
      </c>
      <c r="AV224" s="21">
        <f>AV204-Baseline!AV204</f>
        <v>1126.6844915055935</v>
      </c>
      <c r="AW224" s="21">
        <f>AW204-Baseline!AW204</f>
        <v>1177.4187805843223</v>
      </c>
      <c r="AX224" s="21">
        <f>AX204-Baseline!AX204</f>
        <v>1227.4186681128479</v>
      </c>
      <c r="AY224" s="21">
        <f>AY204-Baseline!AY204</f>
        <v>1276.7099389871632</v>
      </c>
      <c r="AZ224" s="21">
        <f>AZ204-Baseline!AZ204</f>
        <v>1325.3182354487442</v>
      </c>
      <c r="BA224" s="21">
        <f>BA204-Baseline!BA204</f>
        <v>1373.2690894909897</v>
      </c>
      <c r="BB224" s="21">
        <f>BB204-Baseline!BB204</f>
        <v>1420.5713458162595</v>
      </c>
    </row>
    <row r="225" spans="1:54" outlineLevel="2">
      <c r="A225" s="475"/>
      <c r="B225" s="150" t="s">
        <v>489</v>
      </c>
      <c r="C225" s="19"/>
      <c r="D225" s="135" t="s">
        <v>380</v>
      </c>
      <c r="E225" s="21">
        <f>E205-Baseline!E205</f>
        <v>6.4477814401607274</v>
      </c>
      <c r="F225" s="21">
        <f>F205-Baseline!F205</f>
        <v>12.90470459145596</v>
      </c>
      <c r="G225" s="21">
        <f>G205-Baseline!G205</f>
        <v>19.361234555381856</v>
      </c>
      <c r="H225" s="21">
        <f>H205-Baseline!H205</f>
        <v>25.782633047861182</v>
      </c>
      <c r="I225" s="21">
        <f>I205-Baseline!I205</f>
        <v>32.175093254371802</v>
      </c>
      <c r="J225" s="21">
        <f>J205-Baseline!J205</f>
        <v>38.544779324703057</v>
      </c>
      <c r="K225" s="21">
        <f>K205-Baseline!K205</f>
        <v>44.897834264980631</v>
      </c>
      <c r="L225" s="21">
        <f>L205-Baseline!L205</f>
        <v>51.240377997321552</v>
      </c>
      <c r="M225" s="21">
        <f>M205-Baseline!M205</f>
        <v>57.57176299813684</v>
      </c>
      <c r="N225" s="21">
        <f>N205-Baseline!N205</f>
        <v>63.897249121846414</v>
      </c>
      <c r="O225" s="21">
        <f>O205-Baseline!O205</f>
        <v>70.22309682264779</v>
      </c>
      <c r="P225" s="21">
        <f>P205-Baseline!P205</f>
        <v>76.555200619209543</v>
      </c>
      <c r="Q225" s="21">
        <f>Q205-Baseline!Q205</f>
        <v>82.898337007797281</v>
      </c>
      <c r="R225" s="21">
        <f>R205-Baseline!R205</f>
        <v>89.258169862811314</v>
      </c>
      <c r="S225" s="21">
        <f>S205-Baseline!S205</f>
        <v>95.640997979337655</v>
      </c>
      <c r="T225" s="21">
        <f>T205-Baseline!T205</f>
        <v>102.05329189415068</v>
      </c>
      <c r="U225" s="21">
        <f>U205-Baseline!U205</f>
        <v>108.50160775099027</v>
      </c>
      <c r="V225" s="21">
        <f>V205-Baseline!V205</f>
        <v>114.99257586550003</v>
      </c>
      <c r="W225" s="21">
        <f>W205-Baseline!W205</f>
        <v>121.53289391270715</v>
      </c>
      <c r="X225" s="21">
        <f>X205-Baseline!X205</f>
        <v>128.12933613615436</v>
      </c>
      <c r="Y225" s="21">
        <f>Y205-Baseline!Y205</f>
        <v>134.78831460565343</v>
      </c>
      <c r="Z225" s="21">
        <f>Z205-Baseline!Z205</f>
        <v>141.50953990449059</v>
      </c>
      <c r="AA225" s="21">
        <f>AA205-Baseline!AA205</f>
        <v>148.29925307802571</v>
      </c>
      <c r="AB225" s="21">
        <f>AB205-Baseline!AB205</f>
        <v>155.1648271754145</v>
      </c>
      <c r="AC225" s="21">
        <f>AC205-Baseline!AC205</f>
        <v>189.681365590414</v>
      </c>
      <c r="AD225" s="21">
        <f>AD205-Baseline!AD205</f>
        <v>224.10289189009427</v>
      </c>
      <c r="AE225" s="21">
        <f>AE205-Baseline!AE205</f>
        <v>258.46727234335839</v>
      </c>
      <c r="AF225" s="21">
        <f>AF205-Baseline!AF205</f>
        <v>292.81187277846851</v>
      </c>
      <c r="AG225" s="21">
        <f>AG205-Baseline!AG205</f>
        <v>327.17372601190561</v>
      </c>
      <c r="AH225" s="21">
        <f>AH205-Baseline!AH205</f>
        <v>361.58983756087616</v>
      </c>
      <c r="AI225" s="21">
        <f>AI205-Baseline!AI205</f>
        <v>396.09763926209041</v>
      </c>
      <c r="AJ225" s="21">
        <f>AJ205-Baseline!AJ205</f>
        <v>430.89607368026293</v>
      </c>
      <c r="AK225" s="21">
        <f>AK205-Baseline!AK205</f>
        <v>466.02449050057328</v>
      </c>
      <c r="AL225" s="21">
        <f>AL205-Baseline!AL205</f>
        <v>501.52287940818968</v>
      </c>
      <c r="AM225" s="21">
        <f>AM205-Baseline!AM205</f>
        <v>537.39529579672842</v>
      </c>
      <c r="AN225" s="21">
        <f>AN205-Baseline!AN205</f>
        <v>573.6674547253308</v>
      </c>
      <c r="AO225" s="21">
        <f>AO205-Baseline!AO205</f>
        <v>610.38069661369502</v>
      </c>
      <c r="AP225" s="21">
        <f>AP205-Baseline!AP205</f>
        <v>647.57718526544488</v>
      </c>
      <c r="AQ225" s="21">
        <f>AQ205-Baseline!AQ205</f>
        <v>685.29996565701401</v>
      </c>
      <c r="AR225" s="21">
        <f>AR205-Baseline!AR205</f>
        <v>723.28883177005127</v>
      </c>
      <c r="AS225" s="21">
        <f>AS205-Baseline!AS205</f>
        <v>760.93356038717002</v>
      </c>
      <c r="AT225" s="21">
        <f>AT205-Baseline!AT205</f>
        <v>798.26216390988088</v>
      </c>
      <c r="AU225" s="21">
        <f>AU205-Baseline!AU205</f>
        <v>835.30273068447025</v>
      </c>
      <c r="AV225" s="21">
        <f>AV205-Baseline!AV205</f>
        <v>871.9628320495865</v>
      </c>
      <c r="AW225" s="21">
        <f>AW205-Baseline!AW205</f>
        <v>908.01105310665332</v>
      </c>
      <c r="AX225" s="21">
        <f>AX205-Baseline!AX205</f>
        <v>943.46884239599103</v>
      </c>
      <c r="AY225" s="21">
        <f>AY205-Baseline!AY205</f>
        <v>978.3574182294991</v>
      </c>
      <c r="AZ225" s="21">
        <f>AZ205-Baseline!AZ205</f>
        <v>1012.6977374646034</v>
      </c>
      <c r="BA225" s="21">
        <f>BA205-Baseline!BA205</f>
        <v>1046.5105304222641</v>
      </c>
      <c r="BB225" s="21">
        <f>BB205-Baseline!BB205</f>
        <v>1079.8051309955665</v>
      </c>
    </row>
    <row r="226" spans="1:54" outlineLevel="2">
      <c r="A226" s="476"/>
      <c r="B226" s="150" t="s">
        <v>490</v>
      </c>
      <c r="C226" s="19"/>
      <c r="D226" s="135" t="s">
        <v>380</v>
      </c>
      <c r="E226" s="21">
        <f>E206-Baseline!E206</f>
        <v>7.2323551873603265</v>
      </c>
      <c r="F226" s="21">
        <f>F206-Baseline!F206</f>
        <v>14.502301465584512</v>
      </c>
      <c r="G226" s="21">
        <f>G206-Baseline!G206</f>
        <v>21.801430451529292</v>
      </c>
      <c r="H226" s="21">
        <f>H206-Baseline!H206</f>
        <v>29.096163378897721</v>
      </c>
      <c r="I226" s="21">
        <f>I206-Baseline!I206</f>
        <v>36.393922668540093</v>
      </c>
      <c r="J226" s="21">
        <f>J206-Baseline!J206</f>
        <v>43.702152375914622</v>
      </c>
      <c r="K226" s="21">
        <f>K206-Baseline!K206</f>
        <v>51.028328199962054</v>
      </c>
      <c r="L226" s="21">
        <f>L206-Baseline!L206</f>
        <v>58.379957747586829</v>
      </c>
      <c r="M226" s="21">
        <f>M206-Baseline!M206</f>
        <v>65.75782524876854</v>
      </c>
      <c r="N226" s="21">
        <f>N206-Baseline!N206</f>
        <v>73.168693141540274</v>
      </c>
      <c r="O226" s="21">
        <f>O206-Baseline!O206</f>
        <v>80.620388789664219</v>
      </c>
      <c r="P226" s="21">
        <f>P206-Baseline!P206</f>
        <v>88.12043660887484</v>
      </c>
      <c r="Q226" s="21">
        <f>Q206-Baseline!Q206</f>
        <v>95.675306762959082</v>
      </c>
      <c r="R226" s="21">
        <f>R206-Baseline!R206</f>
        <v>103.29243076811554</v>
      </c>
      <c r="S226" s="21">
        <f>S206-Baseline!S206</f>
        <v>110.97965638004945</v>
      </c>
      <c r="T226" s="21">
        <f>T206-Baseline!T206</f>
        <v>118.74535082498514</v>
      </c>
      <c r="U226" s="21">
        <f>U206-Baseline!U206</f>
        <v>126.59804508440446</v>
      </c>
      <c r="V226" s="21">
        <f>V206-Baseline!V206</f>
        <v>134.54642571079887</v>
      </c>
      <c r="W226" s="21">
        <f>W206-Baseline!W206</f>
        <v>142.59933140453873</v>
      </c>
      <c r="X226" s="21">
        <f>X206-Baseline!X206</f>
        <v>150.76576575031564</v>
      </c>
      <c r="Y226" s="21">
        <f>Y206-Baseline!Y206</f>
        <v>159.05446215153958</v>
      </c>
      <c r="Z226" s="21">
        <f>Z206-Baseline!Z206</f>
        <v>167.46753891803698</v>
      </c>
      <c r="AA226" s="21">
        <f>AA206-Baseline!AA206</f>
        <v>176.01375258491061</v>
      </c>
      <c r="AB226" s="21">
        <f>AB206-Baseline!AB206</f>
        <v>184.70309718677865</v>
      </c>
      <c r="AC226" s="21">
        <f>AC206-Baseline!AC206</f>
        <v>235.90683933420303</v>
      </c>
      <c r="AD226" s="21">
        <f>AD206-Baseline!AD206</f>
        <v>287.63751379533005</v>
      </c>
      <c r="AE226" s="21">
        <f>AE206-Baseline!AE206</f>
        <v>339.95509653799127</v>
      </c>
      <c r="AF226" s="21">
        <f>AF206-Baseline!AF206</f>
        <v>392.91897187119315</v>
      </c>
      <c r="AG226" s="21">
        <f>AG206-Baseline!AG206</f>
        <v>446.58842181256983</v>
      </c>
      <c r="AH226" s="21">
        <f>AH206-Baseline!AH206</f>
        <v>501.02344736444707</v>
      </c>
      <c r="AI226" s="21">
        <f>AI206-Baseline!AI206</f>
        <v>556.28606868292025</v>
      </c>
      <c r="AJ226" s="21">
        <f>AJ206-Baseline!AJ206</f>
        <v>612.70468064386387</v>
      </c>
      <c r="AK226" s="21">
        <f>AK206-Baseline!AK206</f>
        <v>670.35251447181452</v>
      </c>
      <c r="AL226" s="21">
        <f>AL206-Baseline!AL206</f>
        <v>729.30477691022429</v>
      </c>
      <c r="AM226" s="21">
        <f>AM206-Baseline!AM206</f>
        <v>789.56043350412551</v>
      </c>
      <c r="AN226" s="21">
        <f>AN206-Baseline!AN206</f>
        <v>851.16482998474316</v>
      </c>
      <c r="AO226" s="21">
        <f>AO206-Baseline!AO206</f>
        <v>914.19711666598664</v>
      </c>
      <c r="AP226" s="21">
        <f>AP206-Baseline!AP206</f>
        <v>978.73871862889052</v>
      </c>
      <c r="AQ226" s="21">
        <f>AQ206-Baseline!AQ206</f>
        <v>1044.8734566457586</v>
      </c>
      <c r="AR226" s="21">
        <f>AR206-Baseline!AR206</f>
        <v>1112.037280426822</v>
      </c>
      <c r="AS226" s="21">
        <f>AS206-Baseline!AS206</f>
        <v>1178.9130862706697</v>
      </c>
      <c r="AT226" s="21">
        <f>AT206-Baseline!AT206</f>
        <v>1245.546244166336</v>
      </c>
      <c r="AU226" s="21">
        <f>AU206-Baseline!AU206</f>
        <v>1311.982809364471</v>
      </c>
      <c r="AV226" s="21">
        <f>AV206-Baseline!AV206</f>
        <v>1378.0125088831724</v>
      </c>
      <c r="AW226" s="21">
        <f>AW206-Baseline!AW206</f>
        <v>1443.127539655007</v>
      </c>
      <c r="AX226" s="21">
        <f>AX206-Baseline!AX206</f>
        <v>1507.3585281619294</v>
      </c>
      <c r="AY226" s="21">
        <f>AY206-Baseline!AY206</f>
        <v>1570.7360886415081</v>
      </c>
      <c r="AZ226" s="21">
        <f>AZ206-Baseline!AZ206</f>
        <v>1633.290788493593</v>
      </c>
      <c r="BA226" s="21">
        <f>BA206-Baseline!BA206</f>
        <v>1695.0531798302827</v>
      </c>
      <c r="BB226" s="21">
        <f>BB206-Baseline!BB206</f>
        <v>1756.031943461066</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19:B19"/>
    <mergeCell ref="I2:U2"/>
    <mergeCell ref="I3:N4"/>
    <mergeCell ref="P3:U4"/>
    <mergeCell ref="I5:N18"/>
    <mergeCell ref="P5:U18"/>
    <mergeCell ref="I20:N20"/>
    <mergeCell ref="P20:U20"/>
    <mergeCell ref="I21:N45"/>
    <mergeCell ref="P21:U45"/>
    <mergeCell ref="B23:G23"/>
    <mergeCell ref="D30:G30"/>
    <mergeCell ref="A66:A71"/>
    <mergeCell ref="E51:I51"/>
    <mergeCell ref="J51:N51"/>
    <mergeCell ref="O51:S51"/>
    <mergeCell ref="T51:X51"/>
    <mergeCell ref="AI51:AM51"/>
    <mergeCell ref="AN51:AR51"/>
    <mergeCell ref="AS51:AW51"/>
    <mergeCell ref="AX51:BB51"/>
    <mergeCell ref="A54:A64"/>
    <mergeCell ref="Y51:AC51"/>
    <mergeCell ref="AD51:AH51"/>
    <mergeCell ref="A220:A222"/>
    <mergeCell ref="A224:A226"/>
    <mergeCell ref="A190:A198"/>
    <mergeCell ref="A200:A202"/>
    <mergeCell ref="A75:A77"/>
    <mergeCell ref="A143:A154"/>
    <mergeCell ref="A158:A169"/>
    <mergeCell ref="A172:A174"/>
    <mergeCell ref="A176:A178"/>
    <mergeCell ref="A186:A187"/>
    <mergeCell ref="A204:A206"/>
    <mergeCell ref="A210:A218"/>
    <mergeCell ref="A31:A40"/>
    <mergeCell ref="D31:G31"/>
    <mergeCell ref="D32:G32"/>
    <mergeCell ref="D33:G33"/>
    <mergeCell ref="D34:G34"/>
    <mergeCell ref="D35:G35"/>
    <mergeCell ref="D36:G36"/>
    <mergeCell ref="D37:G37"/>
    <mergeCell ref="D38:G38"/>
    <mergeCell ref="D39:G39"/>
    <mergeCell ref="D40:G40"/>
  </mergeCells>
  <dataValidations count="1">
    <dataValidation type="list" allowBlank="1" showInputMessage="1" showErrorMessage="1" sqref="B7" xr:uid="{B427340A-2129-41D9-B02C-AB779CE2DF12}">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89A14B27-A9B6-4BC9-8D2D-5B7E323F2391}">
          <x14:formula1>
            <xm:f>'Fixed Data'!$E$55:$E$58</xm:f>
          </x14:formula1>
          <xm:sqref>B158:B169 B143:B154</xm:sqref>
        </x14:dataValidation>
        <x14:dataValidation type="list" allowBlank="1" showInputMessage="1" showErrorMessage="1" xr:uid="{0E7A2772-621A-43E1-92E0-E821A4475567}">
          <x14:formula1>
            <xm:f>'Fixed Data'!$C$64:$C$65</xm:f>
          </x14:formula1>
          <xm:sqref>B66:B70</xm:sqref>
        </x14:dataValidation>
        <x14:dataValidation type="list" allowBlank="1" showInputMessage="1" showErrorMessage="1" xr:uid="{1D77B3B9-AA3C-4E84-B5E7-86B3D30A220D}">
          <x14:formula1>
            <xm:f>'Fixed Data'!$C$55:$C$61</xm:f>
          </x14:formula1>
          <xm:sqref>C54:C63</xm:sqref>
        </x14:dataValidation>
        <x14:dataValidation type="list" allowBlank="1" showInputMessage="1" showErrorMessage="1" xr:uid="{4450C4CF-1C4E-4CD2-9CD7-0DD9FDBAAE6A}">
          <x14:formula1>
            <xm:f>'Fixed Data'!$A$55:$A$78</xm:f>
          </x14:formula1>
          <xm:sqref>B54:B63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1C370-32CC-4884-8D90-AA9934A83E00}">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06"/>
      <c r="C23" s="406"/>
      <c r="D23" s="406"/>
      <c r="E23" s="406"/>
      <c r="F23" s="406"/>
      <c r="G23" s="406"/>
      <c r="H23" s="406"/>
      <c r="I23" s="406"/>
      <c r="J23" s="406"/>
      <c r="K23" s="406"/>
      <c r="L23" s="406"/>
      <c r="M23" s="406"/>
      <c r="N23" s="406"/>
      <c r="O23" s="406"/>
      <c r="P23" s="406"/>
      <c r="Q23" s="406"/>
      <c r="R23" s="406"/>
      <c r="S23" s="406"/>
    </row>
    <row r="24" spans="1:19">
      <c r="A24" s="158" t="s">
        <v>483</v>
      </c>
      <c r="B24" s="406"/>
      <c r="C24" s="406"/>
      <c r="D24" s="406"/>
      <c r="E24" s="406"/>
      <c r="F24" s="406"/>
      <c r="G24" s="406"/>
      <c r="H24" s="406"/>
      <c r="I24" s="406"/>
      <c r="J24" s="406"/>
      <c r="K24" s="406"/>
      <c r="L24" s="406"/>
      <c r="M24" s="406"/>
      <c r="N24" s="406"/>
      <c r="O24" s="406"/>
      <c r="P24" s="406"/>
      <c r="Q24" s="406"/>
      <c r="R24" s="406"/>
      <c r="S24" s="406"/>
    </row>
    <row r="25" spans="1:19">
      <c r="A25" s="159" t="s">
        <v>386</v>
      </c>
      <c r="B25" s="406"/>
      <c r="C25" s="406"/>
      <c r="D25" s="406"/>
      <c r="E25" s="406"/>
      <c r="F25" s="406"/>
      <c r="G25" s="406"/>
      <c r="H25" s="406"/>
      <c r="I25" s="406"/>
      <c r="J25" s="406"/>
      <c r="K25" s="406"/>
      <c r="L25" s="406"/>
      <c r="M25" s="406"/>
      <c r="N25" s="406"/>
      <c r="O25" s="406"/>
      <c r="P25" s="406"/>
      <c r="Q25" s="406"/>
      <c r="R25" s="406"/>
      <c r="S25" s="406"/>
    </row>
    <row r="26" spans="1:19">
      <c r="A26" s="159" t="s">
        <v>462</v>
      </c>
      <c r="B26" s="406"/>
      <c r="C26" s="406"/>
      <c r="D26" s="406"/>
      <c r="E26" s="406"/>
      <c r="F26" s="406"/>
      <c r="G26" s="406"/>
      <c r="H26" s="406"/>
      <c r="I26" s="406"/>
      <c r="J26" s="406"/>
      <c r="K26" s="406"/>
      <c r="L26" s="406"/>
      <c r="M26" s="406"/>
      <c r="N26" s="406"/>
      <c r="O26" s="406"/>
      <c r="P26" s="406"/>
      <c r="Q26" s="406"/>
      <c r="R26" s="406"/>
      <c r="S26" s="406"/>
    </row>
    <row r="27" spans="1:19">
      <c r="A27" s="159" t="s">
        <v>463</v>
      </c>
      <c r="B27" s="406"/>
      <c r="C27" s="406"/>
      <c r="D27" s="406"/>
      <c r="E27" s="406"/>
      <c r="F27" s="406"/>
      <c r="G27" s="406"/>
      <c r="H27" s="406"/>
      <c r="I27" s="406"/>
      <c r="J27" s="406"/>
      <c r="K27" s="406"/>
      <c r="L27" s="406"/>
      <c r="M27" s="406"/>
      <c r="N27" s="406"/>
      <c r="O27" s="406"/>
      <c r="P27" s="406"/>
      <c r="Q27" s="406"/>
      <c r="R27" s="406"/>
      <c r="S27" s="406"/>
    </row>
    <row r="31" spans="1:19">
      <c r="A31" s="4" t="s">
        <v>504</v>
      </c>
    </row>
    <row r="32" spans="1:19">
      <c r="A32"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2D050"/>
    <pageSetUpPr autoPageBreaks="0"/>
  </sheetPr>
  <dimension ref="A1:BB358"/>
  <sheetViews>
    <sheetView topLeftCell="A64"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c r="E4" s="53" t="s">
        <v>337</v>
      </c>
      <c r="F4" s="91"/>
      <c r="G4" s="28"/>
      <c r="H4" s="10"/>
      <c r="I4" s="443"/>
      <c r="J4" s="444"/>
      <c r="K4" s="444"/>
      <c r="L4" s="444"/>
      <c r="M4" s="444"/>
      <c r="N4" s="445"/>
      <c r="P4" s="449"/>
      <c r="Q4" s="450"/>
      <c r="R4" s="450"/>
      <c r="S4" s="450"/>
      <c r="T4" s="450"/>
      <c r="U4" s="451"/>
    </row>
    <row r="5" spans="1:21" outlineLevel="1">
      <c r="A5" s="13" t="s">
        <v>338</v>
      </c>
      <c r="B5" s="88"/>
      <c r="E5" s="14"/>
      <c r="H5" s="10"/>
      <c r="I5" s="482"/>
      <c r="J5" s="464"/>
      <c r="K5" s="464"/>
      <c r="L5" s="464"/>
      <c r="M5" s="464"/>
      <c r="N5" s="465"/>
      <c r="P5" s="482"/>
      <c r="Q5" s="464"/>
      <c r="R5" s="464"/>
      <c r="S5" s="464"/>
      <c r="T5" s="464"/>
      <c r="U5" s="465"/>
    </row>
    <row r="6" spans="1:21" outlineLevel="1">
      <c r="A6" s="13" t="s">
        <v>341</v>
      </c>
      <c r="B6" s="88"/>
      <c r="E6" s="53" t="s">
        <v>343</v>
      </c>
      <c r="F6" s="90"/>
      <c r="H6" s="10"/>
      <c r="I6" s="466"/>
      <c r="J6" s="467"/>
      <c r="K6" s="467"/>
      <c r="L6" s="467"/>
      <c r="M6" s="467"/>
      <c r="N6" s="468"/>
      <c r="P6" s="466"/>
      <c r="Q6" s="467"/>
      <c r="R6" s="467"/>
      <c r="S6" s="467"/>
      <c r="T6" s="467"/>
      <c r="U6" s="468"/>
    </row>
    <row r="7" spans="1:21" outlineLevel="1">
      <c r="A7" s="13" t="s">
        <v>345</v>
      </c>
      <c r="B7" s="88"/>
      <c r="E7" s="14"/>
      <c r="H7" s="10"/>
      <c r="I7" s="466"/>
      <c r="J7" s="467"/>
      <c r="K7" s="467"/>
      <c r="L7" s="467"/>
      <c r="M7" s="467"/>
      <c r="N7" s="468"/>
      <c r="P7" s="466"/>
      <c r="Q7" s="467"/>
      <c r="R7" s="467"/>
      <c r="S7" s="467"/>
      <c r="T7" s="467"/>
      <c r="U7" s="468"/>
    </row>
    <row r="8" spans="1:21" ht="39" outlineLevel="1" thickBot="1">
      <c r="A8" s="34" t="s">
        <v>346</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26.25" outlineLevel="1" thickBot="1">
      <c r="A10" s="32" t="s">
        <v>348</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38.25" outlineLevel="1">
      <c r="A12" s="26" t="s">
        <v>349</v>
      </c>
      <c r="B12" s="26" t="s">
        <v>350</v>
      </c>
      <c r="C12" s="26" t="s">
        <v>351</v>
      </c>
      <c r="D12" s="26" t="s">
        <v>352</v>
      </c>
      <c r="E12" s="26" t="s">
        <v>353</v>
      </c>
      <c r="F12" s="26" t="s">
        <v>354</v>
      </c>
      <c r="G12" s="26" t="s">
        <v>355</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61.665315791193116</v>
      </c>
      <c r="D13" s="21">
        <f t="shared" ref="D13:D18" si="1">INDEX($E$205:$AW$205,1,MATCH($A13,$E$53:$BB$53,0))</f>
        <v>0</v>
      </c>
      <c r="E13" s="21">
        <f>D13-Baseline!D13</f>
        <v>57.57176299813684</v>
      </c>
      <c r="F13" s="21">
        <f t="shared" ref="F13:F18" si="2">INDEX($E$206:$AW$206,1,MATCH($A13,$E$53:$BB$53,0))</f>
        <v>0</v>
      </c>
      <c r="G13" s="21">
        <f>F13-Baseline!F13</f>
        <v>65.75782524876854</v>
      </c>
      <c r="I13" s="466"/>
      <c r="J13" s="467"/>
      <c r="K13" s="467"/>
      <c r="L13" s="467"/>
      <c r="M13" s="467"/>
      <c r="N13" s="468"/>
      <c r="P13" s="466"/>
      <c r="Q13" s="467"/>
      <c r="R13" s="467"/>
      <c r="S13" s="467"/>
      <c r="T13" s="467"/>
      <c r="U13" s="468"/>
    </row>
    <row r="14" spans="1:21" outlineLevel="1">
      <c r="A14" s="58">
        <v>2040</v>
      </c>
      <c r="B14" s="21">
        <f t="shared" si="0"/>
        <v>0</v>
      </c>
      <c r="C14" s="21">
        <f>B14-Baseline!B14</f>
        <v>96.272000692410813</v>
      </c>
      <c r="D14" s="21">
        <f t="shared" si="1"/>
        <v>0</v>
      </c>
      <c r="E14" s="21">
        <f>D14-Baseline!D14</f>
        <v>89.258169862811314</v>
      </c>
      <c r="F14" s="21">
        <f t="shared" si="2"/>
        <v>0</v>
      </c>
      <c r="G14" s="21">
        <f>F14-Baseline!F14</f>
        <v>103.29243076811554</v>
      </c>
      <c r="I14" s="466"/>
      <c r="J14" s="467"/>
      <c r="K14" s="467"/>
      <c r="L14" s="467"/>
      <c r="M14" s="467"/>
      <c r="N14" s="468"/>
      <c r="P14" s="466"/>
      <c r="Q14" s="467"/>
      <c r="R14" s="467"/>
      <c r="S14" s="467"/>
      <c r="T14" s="467"/>
      <c r="U14" s="468"/>
    </row>
    <row r="15" spans="1:21" outlineLevel="1">
      <c r="A15" s="58">
        <v>2045</v>
      </c>
      <c r="B15" s="21">
        <f t="shared" si="0"/>
        <v>0</v>
      </c>
      <c r="C15" s="21">
        <f>B15-Baseline!B15</f>
        <v>132.06523617718051</v>
      </c>
      <c r="D15" s="21">
        <f t="shared" si="1"/>
        <v>0</v>
      </c>
      <c r="E15" s="21">
        <f>D15-Baseline!D15</f>
        <v>121.53289391270715</v>
      </c>
      <c r="F15" s="21">
        <f t="shared" si="2"/>
        <v>0</v>
      </c>
      <c r="G15" s="21">
        <f>F15-Baseline!F15</f>
        <v>142.59933140453873</v>
      </c>
      <c r="I15" s="466"/>
      <c r="J15" s="467"/>
      <c r="K15" s="467"/>
      <c r="L15" s="467"/>
      <c r="M15" s="467"/>
      <c r="N15" s="468"/>
      <c r="P15" s="466"/>
      <c r="Q15" s="467"/>
      <c r="R15" s="467"/>
      <c r="S15" s="467"/>
      <c r="T15" s="467"/>
      <c r="U15" s="468"/>
    </row>
    <row r="16" spans="1:21" outlineLevel="1">
      <c r="A16" s="58">
        <v>2050</v>
      </c>
      <c r="B16" s="21">
        <f t="shared" si="0"/>
        <v>0</v>
      </c>
      <c r="C16" s="21">
        <f>B16-Baseline!B16</f>
        <v>169.93831937649099</v>
      </c>
      <c r="D16" s="21">
        <f t="shared" si="1"/>
        <v>0</v>
      </c>
      <c r="E16" s="21">
        <f>D16-Baseline!D16</f>
        <v>155.1648271754145</v>
      </c>
      <c r="F16" s="21">
        <f t="shared" si="2"/>
        <v>0</v>
      </c>
      <c r="G16" s="21">
        <f>F16-Baseline!F16</f>
        <v>184.70309718677865</v>
      </c>
      <c r="I16" s="466"/>
      <c r="J16" s="467"/>
      <c r="K16" s="467"/>
      <c r="L16" s="467"/>
      <c r="M16" s="467"/>
      <c r="N16" s="468"/>
      <c r="P16" s="466"/>
      <c r="Q16" s="467"/>
      <c r="R16" s="467"/>
      <c r="S16" s="467"/>
      <c r="T16" s="467"/>
      <c r="U16" s="468"/>
    </row>
    <row r="17" spans="1:21" outlineLevel="1">
      <c r="A17" s="58">
        <v>2060</v>
      </c>
      <c r="B17" s="21">
        <f t="shared" si="0"/>
        <v>0</v>
      </c>
      <c r="C17" s="21">
        <f>B17-Baseline!B17</f>
        <v>615.896318918318</v>
      </c>
      <c r="D17" s="21">
        <f t="shared" si="1"/>
        <v>0</v>
      </c>
      <c r="E17" s="21">
        <f>D17-Baseline!D17</f>
        <v>501.52287940818968</v>
      </c>
      <c r="F17" s="21">
        <f t="shared" si="2"/>
        <v>0</v>
      </c>
      <c r="G17" s="21">
        <f>F17-Baseline!F17</f>
        <v>729.30477691022429</v>
      </c>
      <c r="I17" s="466"/>
      <c r="J17" s="467"/>
      <c r="K17" s="467"/>
      <c r="L17" s="467"/>
      <c r="M17" s="467"/>
      <c r="N17" s="468"/>
      <c r="P17" s="466"/>
      <c r="Q17" s="467"/>
      <c r="R17" s="467"/>
      <c r="S17" s="467"/>
      <c r="T17" s="467"/>
      <c r="U17" s="468"/>
    </row>
    <row r="18" spans="1:21" outlineLevel="1">
      <c r="A18" s="58">
        <v>2070</v>
      </c>
      <c r="B18" s="21">
        <f t="shared" si="0"/>
        <v>0</v>
      </c>
      <c r="C18" s="21">
        <f>B18-Baseline!B18</f>
        <v>1126.6844915055935</v>
      </c>
      <c r="D18" s="21">
        <f t="shared" si="1"/>
        <v>0</v>
      </c>
      <c r="E18" s="21">
        <f>D18-Baseline!D18</f>
        <v>871.9628320495865</v>
      </c>
      <c r="F18" s="21">
        <f t="shared" si="2"/>
        <v>0</v>
      </c>
      <c r="G18" s="21">
        <f>F18-Baseline!F18</f>
        <v>1378.0125088831724</v>
      </c>
      <c r="I18" s="469"/>
      <c r="J18" s="470"/>
      <c r="K18" s="470"/>
      <c r="L18" s="470"/>
      <c r="M18" s="470"/>
      <c r="N18" s="471"/>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82"/>
      <c r="J21" s="464"/>
      <c r="K21" s="464"/>
      <c r="L21" s="464"/>
      <c r="M21" s="464"/>
      <c r="N21" s="465"/>
      <c r="P21" s="482"/>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360</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361</v>
      </c>
      <c r="I24" s="466"/>
      <c r="J24" s="467"/>
      <c r="K24" s="467"/>
      <c r="L24" s="467"/>
      <c r="M24" s="467"/>
      <c r="N24" s="468"/>
      <c r="P24" s="466"/>
      <c r="Q24" s="467"/>
      <c r="R24" s="467"/>
      <c r="S24" s="467"/>
      <c r="T24" s="467"/>
      <c r="U24" s="468"/>
    </row>
    <row r="25" spans="1:21" ht="13.5" outlineLevel="1" thickBot="1">
      <c r="B25" s="30" t="s">
        <v>362</v>
      </c>
      <c r="C25" s="30" t="s">
        <v>362</v>
      </c>
      <c r="D25" s="30" t="s">
        <v>362</v>
      </c>
      <c r="E25" s="30" t="s">
        <v>362</v>
      </c>
      <c r="F25" s="30" t="s">
        <v>362</v>
      </c>
      <c r="G25" s="30" t="s">
        <v>362</v>
      </c>
      <c r="I25" s="466"/>
      <c r="J25" s="467"/>
      <c r="K25" s="467"/>
      <c r="L25" s="467"/>
      <c r="M25" s="467"/>
      <c r="N25" s="468"/>
      <c r="P25" s="466"/>
      <c r="Q25" s="467"/>
      <c r="R25" s="467"/>
      <c r="S25" s="467"/>
      <c r="T25" s="467"/>
      <c r="U25" s="468"/>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364</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3.5" outlineLevel="1" thickBot="1">
      <c r="A29" s="154"/>
      <c r="B29" s="248"/>
      <c r="C29" s="248"/>
      <c r="D29" s="248"/>
      <c r="E29" s="248"/>
      <c r="F29" s="248"/>
      <c r="G29" s="248"/>
      <c r="I29" s="466"/>
      <c r="J29" s="467"/>
      <c r="K29" s="467"/>
      <c r="L29" s="467"/>
      <c r="M29" s="467"/>
      <c r="N29" s="468"/>
      <c r="P29" s="466"/>
      <c r="Q29" s="467"/>
      <c r="R29" s="467"/>
      <c r="S29" s="467"/>
      <c r="T29" s="467"/>
      <c r="U29" s="468"/>
    </row>
    <row r="30" spans="1:21" ht="13.5" outlineLevel="1" thickBot="1">
      <c r="A30" s="308"/>
      <c r="B30" s="309" t="s">
        <v>365</v>
      </c>
      <c r="C30" s="310" t="s">
        <v>366</v>
      </c>
      <c r="D30" s="413" t="s">
        <v>321</v>
      </c>
      <c r="E30" s="414"/>
      <c r="F30" s="414"/>
      <c r="G30" s="415"/>
      <c r="I30" s="466"/>
      <c r="J30" s="467"/>
      <c r="K30" s="467"/>
      <c r="L30" s="467"/>
      <c r="M30" s="467"/>
      <c r="N30" s="468"/>
      <c r="P30" s="466"/>
      <c r="Q30" s="467"/>
      <c r="R30" s="467"/>
      <c r="S30" s="467"/>
      <c r="T30" s="467"/>
      <c r="U30" s="468"/>
    </row>
    <row r="31" spans="1:21" outlineLevel="1">
      <c r="A31" s="433" t="s">
        <v>367</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3.5"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457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283</v>
      </c>
      <c r="C147" s="135" t="s">
        <v>463</v>
      </c>
      <c r="D147" s="135" t="s">
        <v>380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315" t="s">
        <v>464</v>
      </c>
      <c r="D150" s="135" t="s">
        <v>380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286</v>
      </c>
      <c r="C151" s="315" t="s">
        <v>465</v>
      </c>
      <c r="D151" s="135" t="s">
        <v>380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286</v>
      </c>
      <c r="C152" s="315" t="s">
        <v>466</v>
      </c>
      <c r="D152" s="135" t="s">
        <v>380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315" t="s">
        <v>386</v>
      </c>
      <c r="D158" s="135" t="s">
        <v>469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283</v>
      </c>
      <c r="C161" s="315" t="s">
        <v>462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283</v>
      </c>
      <c r="C162" s="315" t="s">
        <v>463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484</v>
      </c>
      <c r="C193" s="19"/>
      <c r="D193" s="135" t="s">
        <v>380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485</v>
      </c>
      <c r="C194" s="19"/>
      <c r="D194" s="135" t="s">
        <v>380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486</v>
      </c>
      <c r="C195" s="19"/>
      <c r="D195" s="135" t="s">
        <v>380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283</v>
      </c>
      <c r="C196" s="19"/>
      <c r="D196" s="135" t="s">
        <v>380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286</v>
      </c>
      <c r="C197" s="19"/>
      <c r="D197" s="135" t="s">
        <v>380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489</v>
      </c>
      <c r="C201" s="19"/>
      <c r="D201" s="135" t="s">
        <v>380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490</v>
      </c>
      <c r="C202" s="19"/>
      <c r="D202" s="135" t="s">
        <v>380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493</v>
      </c>
      <c r="C205" s="19"/>
      <c r="D205" s="135" t="s">
        <v>380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494</v>
      </c>
      <c r="C206" s="19"/>
      <c r="D206" s="135" t="s">
        <v>380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0.13137463378940692</v>
      </c>
      <c r="F212" s="21">
        <f>F77*F186-Baseline!F77*Baseline!F186</f>
        <v>0.13409632518118164</v>
      </c>
      <c r="G212" s="21">
        <f>G77*G186-Baseline!G77*Baseline!G186</f>
        <v>0.13688982177492803</v>
      </c>
      <c r="H212" s="21">
        <f>H77*H186-Baseline!H77*Baseline!H186</f>
        <v>0.13975489306293715</v>
      </c>
      <c r="I212" s="21">
        <f>I77*I186-Baseline!I77*Baseline!I186</f>
        <v>0.14269696916090879</v>
      </c>
      <c r="J212" s="21">
        <f>J77*J186-Baseline!J77*Baseline!J186</f>
        <v>0.14571805595537449</v>
      </c>
      <c r="K212" s="21">
        <f>K77*K186-Baseline!K77*Baseline!K186</f>
        <v>0.14882021314416546</v>
      </c>
      <c r="L212" s="21">
        <f>L77*L186-Baseline!L77*Baseline!L186</f>
        <v>0.15200555562703497</v>
      </c>
      <c r="M212" s="21">
        <f>M77*M186-Baseline!M77*Baseline!M186</f>
        <v>0.15527429310119134</v>
      </c>
      <c r="N212" s="21">
        <f>N77*N186-Baseline!N77*Baseline!N186</f>
        <v>0.15863037229048946</v>
      </c>
      <c r="O212" s="21">
        <f>O77*O186-Baseline!O77*Baseline!O186</f>
        <v>0.16207640375117521</v>
      </c>
      <c r="P212" s="21">
        <f>P77*P186-Baseline!P77*Baseline!P186</f>
        <v>0.16561448184415289</v>
      </c>
      <c r="Q212" s="21">
        <f>Q77*Q186-Baseline!Q77*Baseline!Q186</f>
        <v>0.16924651011287706</v>
      </c>
      <c r="R212" s="21">
        <f>R77*R186-Baseline!R77*Baseline!R186</f>
        <v>0.17297550271956927</v>
      </c>
      <c r="S212" s="21">
        <f>S77*S186-Baseline!S77*Baseline!S186</f>
        <v>0.17680423232597936</v>
      </c>
      <c r="T212" s="21">
        <f>T77*T186-Baseline!T77*Baseline!T186</f>
        <v>0.18073530680477942</v>
      </c>
      <c r="U212" s="21">
        <f>U77*U186-Baseline!U77*Baseline!U186</f>
        <v>0.18477140365774569</v>
      </c>
      <c r="V212" s="21">
        <f>V77*V186-Baseline!V77*Baseline!V186</f>
        <v>0.18891527182617604</v>
      </c>
      <c r="W212" s="21">
        <f>W77*W186-Baseline!W77*Baseline!W186</f>
        <v>0.19316973355000225</v>
      </c>
      <c r="X212" s="21">
        <f>X77*X186-Baseline!X77*Baseline!X186</f>
        <v>0.19753768627685728</v>
      </c>
      <c r="Y212" s="21">
        <f>Y77*Y186-Baseline!Y77*Baseline!Y186</f>
        <v>0.20202210462238149</v>
      </c>
      <c r="Z212" s="21">
        <f>Z77*Z186-Baseline!Z77*Baseline!Z186</f>
        <v>0.20662489095052419</v>
      </c>
      <c r="AA212" s="21">
        <f>AA77*AA186-Baseline!AA77*Baseline!AA186</f>
        <v>0.21135018809829864</v>
      </c>
      <c r="AB212" s="21">
        <f>AB77*AB186-Baseline!AB77*Baseline!AB186</f>
        <v>0.21620140307082267</v>
      </c>
      <c r="AC212" s="21">
        <f>AC77*AC186-Baseline!AC77*Baseline!AC186</f>
        <v>1.9502272101789535</v>
      </c>
      <c r="AD212" s="21">
        <f>AD77*AD186-Baseline!AD77*Baseline!AD186</f>
        <v>1.9944633852156191</v>
      </c>
      <c r="AE212" s="21">
        <f>AE77*AE186-Baseline!AE77*Baseline!AE186</f>
        <v>2.0398782027488918</v>
      </c>
      <c r="AF212" s="21">
        <f>AF77*AF186-Baseline!AF77*Baseline!AF186</f>
        <v>2.0865025923041176</v>
      </c>
      <c r="AG212" s="21">
        <f>AG77*AG186-Baseline!AG77*Baseline!AG186</f>
        <v>2.1343683054593012</v>
      </c>
      <c r="AH212" s="21">
        <f>AH77*AH186-Baseline!AH77*Baseline!AH186</f>
        <v>2.1835079373445763</v>
      </c>
      <c r="AI212" s="21">
        <f>AI77*AI186-Baseline!AI77*Baseline!AI186</f>
        <v>2.2339549487156791</v>
      </c>
      <c r="AJ212" s="21">
        <f>AJ77*AJ186-Baseline!AJ77*Baseline!AJ186</f>
        <v>2.2968395317650003</v>
      </c>
      <c r="AK212" s="21">
        <f>AK77*AK186-Baseline!AK77*Baseline!AK186</f>
        <v>2.3616723922300831</v>
      </c>
      <c r="AL212" s="21">
        <f>AL77*AL186-Baseline!AL77*Baseline!AL186</f>
        <v>2.4285144387544766</v>
      </c>
      <c r="AM212" s="21">
        <f>AM77*AM186-Baseline!AM77*Baseline!AM186</f>
        <v>2.4931613328887039</v>
      </c>
      <c r="AN212" s="21">
        <f>AN77*AN186-Baseline!AN77*Baseline!AN186</f>
        <v>2.5581887084152228</v>
      </c>
      <c r="AO212" s="21">
        <f>AO77*AO186-Baseline!AO77*Baseline!AO186</f>
        <v>2.6254022816743019</v>
      </c>
      <c r="AP212" s="21">
        <f>AP77*AP186-Baseline!AP77*Baseline!AP186</f>
        <v>2.6948654391386393</v>
      </c>
      <c r="AQ212" s="21">
        <f>AQ77*AQ186-Baseline!AQ77*Baseline!AQ186</f>
        <v>2.766643703701392</v>
      </c>
      <c r="AR212" s="21">
        <f>AR77*AR186-Baseline!AR77*Baseline!AR186</f>
        <v>2.8074923034593344</v>
      </c>
      <c r="AS212" s="21">
        <f>AS77*AS186-Baseline!AS77*Baseline!AS186</f>
        <v>2.7801589781629263</v>
      </c>
      <c r="AT212" s="21">
        <f>AT77*AT186-Baseline!AT77*Baseline!AT186</f>
        <v>2.7550867255755125</v>
      </c>
      <c r="AU212" s="21">
        <f>AU77*AU186-Baseline!AU77*Baseline!AU186</f>
        <v>2.732254682506285</v>
      </c>
      <c r="AV212" s="21">
        <f>AV77*AV186-Baseline!AV77*Baseline!AV186</f>
        <v>2.6991059378997293</v>
      </c>
      <c r="AW212" s="21">
        <f>AW77*AW186-Baseline!AW77*Baseline!AW186</f>
        <v>2.6415763450839336</v>
      </c>
      <c r="AX212" s="21">
        <f>AX77*AX186-Baseline!AX77*Baseline!AX186</f>
        <v>2.5861370223252087</v>
      </c>
      <c r="AY212" s="21">
        <f>AY77*AY186-Baseline!AY77*Baseline!AY186</f>
        <v>2.5327391137998303</v>
      </c>
      <c r="AZ212" s="21">
        <f>AZ77*AZ186-Baseline!AZ77*Baseline!AZ186</f>
        <v>2.4813355600472229</v>
      </c>
      <c r="BA212" s="21">
        <f>BA77*BA186-Baseline!BA77*Baseline!BA186</f>
        <v>2.4318810573473413</v>
      </c>
      <c r="BB212" s="21">
        <f>BB77*BB186-Baseline!BB77*Baseline!BB186</f>
        <v>2.3834122124829702</v>
      </c>
    </row>
    <row r="213" spans="1:54" outlineLevel="2">
      <c r="A213" s="475"/>
      <c r="B213" s="150" t="s">
        <v>484</v>
      </c>
      <c r="C213" s="19"/>
      <c r="D213" s="135" t="s">
        <v>380</v>
      </c>
      <c r="E213" s="21">
        <f>E193-Baseline!E193</f>
        <v>0.78333401518927104</v>
      </c>
      <c r="F213" s="21">
        <f>F193-Baseline!F193</f>
        <v>0.81378945282329429</v>
      </c>
      <c r="G213" s="21">
        <f>G193-Baseline!G193</f>
        <v>0.84236110032126077</v>
      </c>
      <c r="H213" s="21">
        <f>H193-Baseline!H193</f>
        <v>0.87185346900080385</v>
      </c>
      <c r="I213" s="21">
        <f>I193-Baseline!I193</f>
        <v>0.9053470368511235</v>
      </c>
      <c r="J213" s="21">
        <f>J193-Baseline!J193</f>
        <v>0.93997455938742602</v>
      </c>
      <c r="K213" s="21">
        <f>K193-Baseline!K193</f>
        <v>0.97261684277502991</v>
      </c>
      <c r="L213" s="21">
        <f>L193-Baseline!L193</f>
        <v>1.009561885318637</v>
      </c>
      <c r="M213" s="21">
        <f>M193-Baseline!M193</f>
        <v>1.0477455573062802</v>
      </c>
      <c r="N213" s="21">
        <f>N193-Baseline!N193</f>
        <v>1.0838554417539432</v>
      </c>
      <c r="O213" s="21">
        <f>O193-Baseline!O193</f>
        <v>1.1245964070233714</v>
      </c>
      <c r="P213" s="21">
        <f>P193-Baseline!P193</f>
        <v>1.1667170408072713</v>
      </c>
      <c r="Q213" s="21">
        <f>Q193-Baseline!Q193</f>
        <v>1.2102602524506194</v>
      </c>
      <c r="R213" s="21">
        <f>R193-Baseline!R193</f>
        <v>1.2589482218368473</v>
      </c>
      <c r="S213" s="21">
        <f>S193-Baseline!S193</f>
        <v>1.3055726634967002</v>
      </c>
      <c r="T213" s="21">
        <f>T193-Baseline!T193</f>
        <v>1.3537761332015434</v>
      </c>
      <c r="U213" s="21">
        <f>U193-Baseline!U193</f>
        <v>1.4036115456848597</v>
      </c>
      <c r="V213" s="21">
        <f>V193-Baseline!V193</f>
        <v>1.4591421344750501</v>
      </c>
      <c r="W213" s="21">
        <f>W193-Baseline!W193</f>
        <v>1.5124972516631203</v>
      </c>
      <c r="X213" s="21">
        <f>X193-Baseline!X193</f>
        <v>1.5718473876335786</v>
      </c>
      <c r="Y213" s="21">
        <f>Y193-Baseline!Y193</f>
        <v>1.6289645570510001</v>
      </c>
      <c r="Z213" s="21">
        <f>Z193-Baseline!Z193</f>
        <v>1.6923846955489363</v>
      </c>
      <c r="AA213" s="21">
        <f>AA193-Baseline!AA193</f>
        <v>1.7579958800630726</v>
      </c>
      <c r="AB213" s="21">
        <f>AB193-Baseline!AB193</f>
        <v>1.8258736760678089</v>
      </c>
      <c r="AC213" s="21">
        <f>AC193-Baseline!AC193</f>
        <v>16.708980155139425</v>
      </c>
      <c r="AD213" s="21">
        <f>AD193-Baseline!AD193</f>
        <v>17.334480683282504</v>
      </c>
      <c r="AE213" s="21">
        <f>AE193-Baseline!AE193</f>
        <v>17.985555427630306</v>
      </c>
      <c r="AF213" s="21">
        <f>AF193-Baseline!AF193</f>
        <v>18.65741772658053</v>
      </c>
      <c r="AG213" s="21">
        <f>AG193-Baseline!AG193</f>
        <v>19.351246719538945</v>
      </c>
      <c r="AH213" s="21">
        <f>AH193-Baseline!AH193</f>
        <v>20.068442484767335</v>
      </c>
      <c r="AI213" s="21">
        <f>AI193-Baseline!AI193</f>
        <v>20.810806243978394</v>
      </c>
      <c r="AJ213" s="21">
        <f>AJ193-Baseline!AJ193</f>
        <v>21.683281415273175</v>
      </c>
      <c r="AK213" s="21">
        <f>AK193-Baseline!AK193</f>
        <v>22.589743686532451</v>
      </c>
      <c r="AL213" s="21">
        <f>AL193-Baseline!AL193</f>
        <v>23.531806505517689</v>
      </c>
      <c r="AM213" s="21">
        <f>AM193-Baseline!AM193</f>
        <v>24.469081570911758</v>
      </c>
      <c r="AN213" s="21">
        <f>AN193-Baseline!AN193</f>
        <v>25.426320848468173</v>
      </c>
      <c r="AO213" s="21">
        <f>AO193-Baseline!AO193</f>
        <v>26.421732980321138</v>
      </c>
      <c r="AP213" s="21">
        <f>AP193-Baseline!AP193</f>
        <v>27.456796108390311</v>
      </c>
      <c r="AQ213" s="21">
        <f>AQ193-Baseline!AQ193</f>
        <v>28.533076136173385</v>
      </c>
      <c r="AR213" s="21">
        <f>AR193-Baseline!AR193</f>
        <v>29.304426681517274</v>
      </c>
      <c r="AS213" s="21">
        <f>AS193-Baseline!AS193</f>
        <v>29.365779883974241</v>
      </c>
      <c r="AT213" s="21">
        <f>AT193-Baseline!AT193</f>
        <v>29.444474392074937</v>
      </c>
      <c r="AU213" s="21">
        <f>AU193-Baseline!AU193</f>
        <v>29.541138863244889</v>
      </c>
      <c r="AV213" s="21">
        <f>AV193-Baseline!AV193</f>
        <v>29.519282130660201</v>
      </c>
      <c r="AW213" s="21">
        <f>AW193-Baseline!AW193</f>
        <v>29.219472877049277</v>
      </c>
      <c r="AX213" s="21">
        <f>AX193-Baseline!AX193</f>
        <v>28.928697845947191</v>
      </c>
      <c r="AY213" s="21">
        <f>AY193-Baseline!AY193</f>
        <v>28.64718736177489</v>
      </c>
      <c r="AZ213" s="21">
        <f>AZ193-Baseline!AZ193</f>
        <v>28.375167532866012</v>
      </c>
      <c r="BA213" s="21">
        <f>BA193-Baseline!BA193</f>
        <v>28.11286027196649</v>
      </c>
      <c r="BB213" s="21">
        <f>BB193-Baseline!BB193</f>
        <v>27.849737278545206</v>
      </c>
    </row>
    <row r="214" spans="1:54" outlineLevel="2">
      <c r="A214" s="475"/>
      <c r="B214" s="150" t="s">
        <v>485</v>
      </c>
      <c r="C214" s="19"/>
      <c r="D214" s="135" t="s">
        <v>380</v>
      </c>
      <c r="E214" s="21">
        <f>E194-Baseline!E194</f>
        <v>0.39228687373918242</v>
      </c>
      <c r="F214" s="21">
        <f>F194-Baseline!F194</f>
        <v>0.40651156360674717</v>
      </c>
      <c r="G214" s="21">
        <f>G194-Baseline!G194</f>
        <v>0.4212995110094418</v>
      </c>
      <c r="H214" s="21">
        <f>H194-Baseline!H194</f>
        <v>0.43666721744455222</v>
      </c>
      <c r="I214" s="21">
        <f>I194-Baseline!I194</f>
        <v>0.45264954156587617</v>
      </c>
      <c r="J214" s="21">
        <f>J194-Baseline!J194</f>
        <v>0.46927181867623968</v>
      </c>
      <c r="K214" s="21">
        <f>K194-Baseline!K194</f>
        <v>0.48656044188492775</v>
      </c>
      <c r="L214" s="21">
        <f>L194-Baseline!L194</f>
        <v>0.50454290764192811</v>
      </c>
      <c r="M214" s="21">
        <f>M194-Baseline!M194</f>
        <v>0.52324125034795343</v>
      </c>
      <c r="N214" s="21">
        <f>N194-Baseline!N194</f>
        <v>0.54269088469937787</v>
      </c>
      <c r="O214" s="21">
        <f>O194-Baseline!O194</f>
        <v>0.56292397366127911</v>
      </c>
      <c r="P214" s="21">
        <f>P194-Baseline!P194</f>
        <v>0.58397201114872221</v>
      </c>
      <c r="Q214" s="21">
        <f>Q194-Baseline!Q194</f>
        <v>0.60586688274825518</v>
      </c>
      <c r="R214" s="21">
        <f>R194-Baseline!R194</f>
        <v>0.62864557507121499</v>
      </c>
      <c r="S214" s="21">
        <f>S194-Baseline!S194</f>
        <v>0.65219874789137133</v>
      </c>
      <c r="T214" s="21">
        <f>T194-Baseline!T194</f>
        <v>0.6767002652530878</v>
      </c>
      <c r="U214" s="21">
        <f>U194-Baseline!U194</f>
        <v>0.7021892010938251</v>
      </c>
      <c r="V214" s="21">
        <f>V194-Baseline!V194</f>
        <v>0.7287062561427623</v>
      </c>
      <c r="W214" s="21">
        <f>W194-Baseline!W194</f>
        <v>0.75629382326637029</v>
      </c>
      <c r="X214" s="21">
        <f>X194-Baseline!X194</f>
        <v>0.78499606116484888</v>
      </c>
      <c r="Y214" s="21">
        <f>Y194-Baseline!Y194</f>
        <v>0.81485896586244611</v>
      </c>
      <c r="Z214" s="21">
        <f>Z194-Baseline!Z194</f>
        <v>0.84592573404932436</v>
      </c>
      <c r="AA214" s="21">
        <f>AA194-Baseline!AA194</f>
        <v>0.87825024644501204</v>
      </c>
      <c r="AB214" s="21">
        <f>AB194-Baseline!AB194</f>
        <v>0.91188525223962047</v>
      </c>
      <c r="AC214" s="21">
        <f>AC194-Baseline!AC194</f>
        <v>8.343601866094188</v>
      </c>
      <c r="AD214" s="21">
        <f>AD194-Baseline!AD194</f>
        <v>8.6545740804642826</v>
      </c>
      <c r="AE214" s="21">
        <f>AE194-Baseline!AE194</f>
        <v>8.9766011442614175</v>
      </c>
      <c r="AF214" s="21">
        <f>AF194-Baseline!AF194</f>
        <v>9.309637448381535</v>
      </c>
      <c r="AG214" s="21">
        <f>AG194-Baseline!AG194</f>
        <v>9.6537983534731797</v>
      </c>
      <c r="AH214" s="21">
        <f>AH194-Baseline!AH194</f>
        <v>10.00945700081922</v>
      </c>
      <c r="AI214" s="21">
        <f>AI194-Baseline!AI194</f>
        <v>10.377409807881033</v>
      </c>
      <c r="AJ214" s="21">
        <f>AJ194-Baseline!AJ194</f>
        <v>10.810088770539412</v>
      </c>
      <c r="AK214" s="21">
        <f>AK194-Baseline!AK194</f>
        <v>11.259708502890824</v>
      </c>
      <c r="AL214" s="21">
        <f>AL194-Baseline!AL194</f>
        <v>11.726936764383685</v>
      </c>
      <c r="AM214" s="21">
        <f>AM194-Baseline!AM194</f>
        <v>12.191620101551154</v>
      </c>
      <c r="AN214" s="21">
        <f>AN194-Baseline!AN194</f>
        <v>12.666118774768748</v>
      </c>
      <c r="AO214" s="21">
        <f>AO194-Baseline!AO194</f>
        <v>13.159522395091313</v>
      </c>
      <c r="AP214" s="21">
        <f>AP194-Baseline!AP194</f>
        <v>13.672556654113436</v>
      </c>
      <c r="AQ214" s="21">
        <f>AQ194-Baseline!AQ194</f>
        <v>14.205978811062494</v>
      </c>
      <c r="AR214" s="21">
        <f>AR194-Baseline!AR194</f>
        <v>14.587478832315909</v>
      </c>
      <c r="AS214" s="21">
        <f>AS194-Baseline!AS194</f>
        <v>14.615538611600098</v>
      </c>
      <c r="AT214" s="21">
        <f>AT194-Baseline!AT194</f>
        <v>14.652277184646239</v>
      </c>
      <c r="AU214" s="21">
        <f>AU194-Baseline!AU194</f>
        <v>14.697999209873647</v>
      </c>
      <c r="AV214" s="21">
        <f>AV194-Baseline!AV194</f>
        <v>14.684799074834313</v>
      </c>
      <c r="AW214" s="21">
        <f>AW194-Baseline!AW194</f>
        <v>14.533404855387351</v>
      </c>
      <c r="AX214" s="21">
        <f>AX194-Baseline!AX194</f>
        <v>14.386599606759439</v>
      </c>
      <c r="AY214" s="21">
        <f>AY194-Baseline!AY194</f>
        <v>14.244492320967577</v>
      </c>
      <c r="AZ214" s="21">
        <f>AZ194-Baseline!AZ194</f>
        <v>14.107190306389272</v>
      </c>
      <c r="BA214" s="21">
        <f>BA194-Baseline!BA194</f>
        <v>13.974799187381644</v>
      </c>
      <c r="BB214" s="21">
        <f>BB194-Baseline!BB194</f>
        <v>13.842081526577829</v>
      </c>
    </row>
    <row r="215" spans="1:54" outlineLevel="2">
      <c r="A215" s="475"/>
      <c r="B215" s="150" t="s">
        <v>486</v>
      </c>
      <c r="C215" s="19"/>
      <c r="D215" s="135" t="s">
        <v>380</v>
      </c>
      <c r="E215" s="21">
        <f>E195-Baseline!E195</f>
        <v>1.1768606209387809</v>
      </c>
      <c r="F215" s="21">
        <f>F195-Baseline!F195</f>
        <v>1.2195346905356996</v>
      </c>
      <c r="G215" s="21">
        <f>G195-Baseline!G195</f>
        <v>1.2638985330283259</v>
      </c>
      <c r="H215" s="21">
        <f>H195-Baseline!H195</f>
        <v>1.3100016523336566</v>
      </c>
      <c r="I215" s="21">
        <f>I195-Baseline!I195</f>
        <v>1.3579486246976282</v>
      </c>
      <c r="J215" s="21">
        <f>J195-Baseline!J195</f>
        <v>1.4078154557195166</v>
      </c>
      <c r="K215" s="21">
        <f>K195-Baseline!K195</f>
        <v>1.4596813256547836</v>
      </c>
      <c r="L215" s="21">
        <f>L195-Baseline!L195</f>
        <v>1.5136287229257839</v>
      </c>
      <c r="M215" s="21">
        <f>M195-Baseline!M195</f>
        <v>1.5697237507143806</v>
      </c>
      <c r="N215" s="21">
        <f>N195-Baseline!N195</f>
        <v>1.6280726537615327</v>
      </c>
      <c r="O215" s="21">
        <f>O195-Baseline!O195</f>
        <v>1.6887719209838374</v>
      </c>
      <c r="P215" s="21">
        <f>P195-Baseline!P195</f>
        <v>1.751916033797587</v>
      </c>
      <c r="Q215" s="21">
        <f>Q195-Baseline!Q195</f>
        <v>1.817600648244766</v>
      </c>
      <c r="R215" s="21">
        <f>R195-Baseline!R195</f>
        <v>1.8859367252136452</v>
      </c>
      <c r="S215" s="21">
        <f>S195-Baseline!S195</f>
        <v>1.956596243298949</v>
      </c>
      <c r="T215" s="21">
        <f>T195-Baseline!T195</f>
        <v>2.0301007953757573</v>
      </c>
      <c r="U215" s="21">
        <f>U195-Baseline!U195</f>
        <v>2.1065676036735455</v>
      </c>
      <c r="V215" s="21">
        <f>V195-Baseline!V195</f>
        <v>2.1861187680274234</v>
      </c>
      <c r="W215" s="21">
        <f>W195-Baseline!W195</f>
        <v>2.2688814697991111</v>
      </c>
      <c r="X215" s="21">
        <f>X195-Baseline!X195</f>
        <v>2.3549881834945463</v>
      </c>
      <c r="Y215" s="21">
        <f>Y195-Baseline!Y195</f>
        <v>2.4445768975873383</v>
      </c>
      <c r="Z215" s="21">
        <f>Z195-Baseline!Z195</f>
        <v>2.5377772017095315</v>
      </c>
      <c r="AA215" s="21">
        <f>AA195-Baseline!AA195</f>
        <v>2.6347507397835042</v>
      </c>
      <c r="AB215" s="21">
        <f>AB195-Baseline!AB195</f>
        <v>2.7356557567188609</v>
      </c>
      <c r="AC215" s="21">
        <f>AC195-Baseline!AC195</f>
        <v>25.030805598519038</v>
      </c>
      <c r="AD215" s="21">
        <f>AD195-Baseline!AD195</f>
        <v>25.963722241911064</v>
      </c>
      <c r="AE215" s="21">
        <f>AE195-Baseline!AE195</f>
        <v>26.929803433658531</v>
      </c>
      <c r="AF215" s="21">
        <f>AF195-Baseline!AF195</f>
        <v>27.9289123464733</v>
      </c>
      <c r="AG215" s="21">
        <f>AG195-Baseline!AG195</f>
        <v>28.961395061412752</v>
      </c>
      <c r="AH215" s="21">
        <f>AH195-Baseline!AH195</f>
        <v>30.028371003725905</v>
      </c>
      <c r="AI215" s="21">
        <f>AI195-Baseline!AI195</f>
        <v>31.132229425139947</v>
      </c>
      <c r="AJ215" s="21">
        <f>AJ195-Baseline!AJ195</f>
        <v>32.430266313310547</v>
      </c>
      <c r="AK215" s="21">
        <f>AK195-Baseline!AK195</f>
        <v>33.779125510531053</v>
      </c>
      <c r="AL215" s="21">
        <f>AL195-Baseline!AL195</f>
        <v>35.180810295177039</v>
      </c>
      <c r="AM215" s="21">
        <f>AM195-Baseline!AM195</f>
        <v>36.574860306913564</v>
      </c>
      <c r="AN215" s="21">
        <f>AN195-Baseline!AN195</f>
        <v>37.998356326783991</v>
      </c>
      <c r="AO215" s="21">
        <f>AO195-Baseline!AO195</f>
        <v>39.478567187970484</v>
      </c>
      <c r="AP215" s="21">
        <f>AP195-Baseline!AP195</f>
        <v>41.017669965267459</v>
      </c>
      <c r="AQ215" s="21">
        <f>AQ195-Baseline!AQ195</f>
        <v>42.617936436361511</v>
      </c>
      <c r="AR215" s="21">
        <f>AR195-Baseline!AR195</f>
        <v>43.762436500342083</v>
      </c>
      <c r="AS215" s="21">
        <f>AS195-Baseline!AS195</f>
        <v>43.846615838329029</v>
      </c>
      <c r="AT215" s="21">
        <f>AT195-Baseline!AT195</f>
        <v>43.956831557601745</v>
      </c>
      <c r="AU215" s="21">
        <f>AU195-Baseline!AU195</f>
        <v>44.093997633419363</v>
      </c>
      <c r="AV215" s="21">
        <f>AV195-Baseline!AV195</f>
        <v>44.054397228419305</v>
      </c>
      <c r="AW215" s="21">
        <f>AW195-Baseline!AW195</f>
        <v>43.600214570155167</v>
      </c>
      <c r="AX215" s="21">
        <f>AX195-Baseline!AX195</f>
        <v>43.159798824344172</v>
      </c>
      <c r="AY215" s="21">
        <f>AY195-Baseline!AY195</f>
        <v>42.733476967038158</v>
      </c>
      <c r="AZ215" s="21">
        <f>AZ195-Baseline!AZ195</f>
        <v>42.321570923369805</v>
      </c>
      <c r="BA215" s="21">
        <f>BA195-Baseline!BA195</f>
        <v>41.924397566410612</v>
      </c>
      <c r="BB215" s="21">
        <f>BB195-Baseline!BB195</f>
        <v>41.526244584058617</v>
      </c>
    </row>
    <row r="216" spans="1:54" outlineLevel="2">
      <c r="A216" s="475"/>
      <c r="B216" s="150" t="s">
        <v>283</v>
      </c>
      <c r="C216" s="19"/>
      <c r="D216" s="135" t="s">
        <v>380</v>
      </c>
      <c r="E216" s="21">
        <f>E196-Baseline!E196</f>
        <v>0.5855388372077609</v>
      </c>
      <c r="F216" s="21">
        <f>F196-Baseline!F196</f>
        <v>0.60582605883451124</v>
      </c>
      <c r="G216" s="21">
        <f>G196-Baseline!G196</f>
        <v>0.62681854085965094</v>
      </c>
      <c r="H216" s="21">
        <f>H196-Baseline!H196</f>
        <v>0.64818625072370251</v>
      </c>
      <c r="I216" s="21">
        <f>I196-Baseline!I196</f>
        <v>0.67053086203226597</v>
      </c>
      <c r="J216" s="21">
        <f>J196-Baseline!J196</f>
        <v>0.69389565236067507</v>
      </c>
      <c r="K216" s="21">
        <f>K196-Baseline!K196</f>
        <v>0.71832590222544512</v>
      </c>
      <c r="L216" s="21">
        <f>L196-Baseline!L196</f>
        <v>0.74386898776525512</v>
      </c>
      <c r="M216" s="21">
        <f>M196-Baseline!M196</f>
        <v>0.77017581260567569</v>
      </c>
      <c r="N216" s="21">
        <f>N196-Baseline!N196</f>
        <v>0.7976304808893917</v>
      </c>
      <c r="O216" s="21">
        <f>O196-Baseline!O196</f>
        <v>0.82635168897594413</v>
      </c>
      <c r="P216" s="21">
        <f>P196-Baseline!P196</f>
        <v>0.85634206053749773</v>
      </c>
      <c r="Q216" s="21">
        <f>Q196-Baseline!Q196</f>
        <v>0.88754703162991644</v>
      </c>
      <c r="R216" s="21">
        <f>R196-Baseline!R196</f>
        <v>0.92013746725794054</v>
      </c>
      <c r="S216" s="21">
        <f>S196-Baseline!S196</f>
        <v>0.95422855982835986</v>
      </c>
      <c r="T216" s="21">
        <f>T196-Baseline!T196</f>
        <v>0.98988774552694236</v>
      </c>
      <c r="U216" s="21">
        <f>U196-Baseline!U196</f>
        <v>1.0271855887801251</v>
      </c>
      <c r="V216" s="21">
        <f>V196-Baseline!V196</f>
        <v>1.0661959273177044</v>
      </c>
      <c r="W216" s="21">
        <f>W196-Baseline!W196</f>
        <v>1.1069960239903451</v>
      </c>
      <c r="X216" s="21">
        <f>X196-Baseline!X196</f>
        <v>1.1496667256565913</v>
      </c>
      <c r="Y216" s="21">
        <f>Y196-Baseline!Y196</f>
        <v>1.1942926294686558</v>
      </c>
      <c r="Z216" s="21">
        <f>Z196-Baseline!Z196</f>
        <v>1.2406664003532535</v>
      </c>
      <c r="AA216" s="21">
        <f>AA196-Baseline!AA196</f>
        <v>1.2891272284452959</v>
      </c>
      <c r="AB216" s="21">
        <f>AB196-Baseline!AB196</f>
        <v>1.339819855721637</v>
      </c>
      <c r="AC216" s="21">
        <f>AC196-Baseline!AC196</f>
        <v>1.9802404222700409</v>
      </c>
      <c r="AD216" s="21">
        <f>AD196-Baseline!AD196</f>
        <v>2.0270245995952956</v>
      </c>
      <c r="AE216" s="21">
        <f>AE196-Baseline!AE196</f>
        <v>2.0764871533152496</v>
      </c>
      <c r="AF216" s="21">
        <f>AF196-Baseline!AF196</f>
        <v>2.1287422863328991</v>
      </c>
      <c r="AG216" s="21">
        <f>AG196-Baseline!AG196</f>
        <v>2.1839096205136328</v>
      </c>
      <c r="AH216" s="21">
        <f>AH196-Baseline!AH196</f>
        <v>2.2421144467164971</v>
      </c>
      <c r="AI216" s="21">
        <f>AI196-Baseline!AI196</f>
        <v>2.3034879864969708</v>
      </c>
      <c r="AJ216" s="21">
        <f>AJ196-Baseline!AJ196</f>
        <v>2.3731711993908111</v>
      </c>
      <c r="AK216" s="21">
        <f>AK196-Baseline!AK196</f>
        <v>2.4466032382312708</v>
      </c>
      <c r="AL216" s="21">
        <f>AL196-Baseline!AL196</f>
        <v>2.5239586195882628</v>
      </c>
      <c r="AM216" s="21">
        <f>AM196-Baseline!AM196</f>
        <v>2.6025619282437495</v>
      </c>
      <c r="AN216" s="21">
        <f>AN196-Baseline!AN196</f>
        <v>2.6841704813028793</v>
      </c>
      <c r="AO216" s="21">
        <f>AO196-Baseline!AO196</f>
        <v>2.7701270914180154</v>
      </c>
      <c r="AP216" s="21">
        <f>AP196-Baseline!AP196</f>
        <v>2.860634961115553</v>
      </c>
      <c r="AQ216" s="21">
        <f>AQ196-Baseline!AQ196</f>
        <v>2.9559072361322127</v>
      </c>
      <c r="AR216" s="21">
        <f>AR196-Baseline!AR196</f>
        <v>3.0300623353972118</v>
      </c>
      <c r="AS216" s="21">
        <f>AS196-Baseline!AS196</f>
        <v>3.0522671717917071</v>
      </c>
      <c r="AT216" s="21">
        <f>AT196-Baseline!AT196</f>
        <v>3.0769154257383136</v>
      </c>
      <c r="AU216" s="21">
        <f>AU196-Baseline!AU196</f>
        <v>3.1041041671267666</v>
      </c>
      <c r="AV216" s="21">
        <f>AV196-Baseline!AV196</f>
        <v>3.1222510578786018</v>
      </c>
      <c r="AW216" s="21">
        <f>AW196-Baseline!AW196</f>
        <v>3.117557735970613</v>
      </c>
      <c r="AX216" s="21">
        <f>AX196-Baseline!AX196</f>
        <v>3.114372602193765</v>
      </c>
      <c r="AY216" s="21">
        <f>AY196-Baseline!AY196</f>
        <v>3.1127418301844094</v>
      </c>
      <c r="AZ216" s="21">
        <f>AZ196-Baseline!AZ196</f>
        <v>3.1127140834129547</v>
      </c>
      <c r="BA216" s="21">
        <f>BA196-Baseline!BA196</f>
        <v>3.1143406313884285</v>
      </c>
      <c r="BB216" s="21">
        <f>BB196-Baseline!BB196</f>
        <v>3.1159680293161442</v>
      </c>
    </row>
    <row r="217" spans="1:54" outlineLevel="2">
      <c r="A217" s="475"/>
      <c r="B217" s="150" t="s">
        <v>286</v>
      </c>
      <c r="C217" s="19"/>
      <c r="D217" s="135"/>
      <c r="E217" s="21">
        <f>E197-Baseline!E197</f>
        <v>5.3385810954243773</v>
      </c>
      <c r="F217" s="21">
        <f>F197-Baseline!F197</f>
        <v>5.3104892036727938</v>
      </c>
      <c r="G217" s="21">
        <f>G197-Baseline!G197</f>
        <v>5.2715220902818745</v>
      </c>
      <c r="H217" s="21">
        <f>H197-Baseline!H197</f>
        <v>5.1967901312481333</v>
      </c>
      <c r="I217" s="21">
        <f>I197-Baseline!I197</f>
        <v>5.12658283375157</v>
      </c>
      <c r="J217" s="21">
        <f>J197-Baseline!J197</f>
        <v>5.0608005433389636</v>
      </c>
      <c r="K217" s="21">
        <f>K197-Baseline!K197</f>
        <v>4.9993483830230359</v>
      </c>
      <c r="L217" s="21">
        <f>L197-Baseline!L197</f>
        <v>4.9421262813067006</v>
      </c>
      <c r="M217" s="21">
        <f>M197-Baseline!M197</f>
        <v>4.8826936447604696</v>
      </c>
      <c r="N217" s="21">
        <f>N197-Baseline!N197</f>
        <v>4.8265343858303167</v>
      </c>
      <c r="O217" s="21">
        <f>O197-Baseline!O197</f>
        <v>4.7744956344129843</v>
      </c>
      <c r="P217" s="21">
        <f>P197-Baseline!P197</f>
        <v>4.7261752430313857</v>
      </c>
      <c r="Q217" s="21">
        <f>Q197-Baseline!Q197</f>
        <v>4.6804759640966873</v>
      </c>
      <c r="R217" s="21">
        <f>R197-Baseline!R197</f>
        <v>4.6380743099653037</v>
      </c>
      <c r="S217" s="21">
        <f>S197-Baseline!S197</f>
        <v>4.5995965764806304</v>
      </c>
      <c r="T217" s="21">
        <f>T197-Baseline!T197</f>
        <v>4.564970597228208</v>
      </c>
      <c r="U217" s="21">
        <f>U197-Baseline!U197</f>
        <v>4.5341696633079032</v>
      </c>
      <c r="V217" s="21">
        <f>V197-Baseline!V197</f>
        <v>4.5071506592231128</v>
      </c>
      <c r="W217" s="21">
        <f>W197-Baseline!W197</f>
        <v>4.4838584664004042</v>
      </c>
      <c r="X217" s="21">
        <f>X197-Baseline!X197</f>
        <v>4.4642417503489202</v>
      </c>
      <c r="Y217" s="21">
        <f>Y197-Baseline!Y197</f>
        <v>4.4478047695455709</v>
      </c>
      <c r="Z217" s="21">
        <f>Z197-Baseline!Z197</f>
        <v>4.4280082734840756</v>
      </c>
      <c r="AA217" s="21">
        <f>AA197-Baseline!AA197</f>
        <v>4.4109855105465172</v>
      </c>
      <c r="AB217" s="21">
        <f>AB197-Baseline!AB197</f>
        <v>4.3976675863567118</v>
      </c>
      <c r="AC217" s="21">
        <f>AC197-Baseline!AC197</f>
        <v>22.242468916456328</v>
      </c>
      <c r="AD217" s="21">
        <f>AD197-Baseline!AD197</f>
        <v>21.745464234405055</v>
      </c>
      <c r="AE217" s="21">
        <f>AE197-Baseline!AE197</f>
        <v>21.271413952938563</v>
      </c>
      <c r="AF217" s="21">
        <f>AF197-Baseline!AF197</f>
        <v>20.819718108091553</v>
      </c>
      <c r="AG217" s="21">
        <f>AG197-Baseline!AG197</f>
        <v>20.389776953991007</v>
      </c>
      <c r="AH217" s="21">
        <f>AH197-Baseline!AH197</f>
        <v>19.981032164090223</v>
      </c>
      <c r="AI217" s="21">
        <f>AI197-Baseline!AI197</f>
        <v>19.592948958120548</v>
      </c>
      <c r="AJ217" s="21">
        <f>AJ197-Baseline!AJ197</f>
        <v>19.318334916477266</v>
      </c>
      <c r="AK217" s="21">
        <f>AK197-Baseline!AK197</f>
        <v>19.060432686958205</v>
      </c>
      <c r="AL217" s="21">
        <f>AL197-Baseline!AL197</f>
        <v>18.818979084889989</v>
      </c>
      <c r="AM217" s="21">
        <f>AM197-Baseline!AM197</f>
        <v>18.585073025855159</v>
      </c>
      <c r="AN217" s="21">
        <f>AN197-Baseline!AN197</f>
        <v>18.363680964115517</v>
      </c>
      <c r="AO217" s="21">
        <f>AO197-Baseline!AO197</f>
        <v>18.158190120180635</v>
      </c>
      <c r="AP217" s="21">
        <f>AP197-Baseline!AP197</f>
        <v>17.968431597382281</v>
      </c>
      <c r="AQ217" s="21">
        <f>AQ197-Baseline!AQ197</f>
        <v>17.794250640673003</v>
      </c>
      <c r="AR217" s="21">
        <f>AR197-Baseline!AR197</f>
        <v>17.563832641864835</v>
      </c>
      <c r="AS217" s="21">
        <f>AS197-Baseline!AS197</f>
        <v>17.19676385556399</v>
      </c>
      <c r="AT217" s="21">
        <f>AT197-Baseline!AT197</f>
        <v>16.844324186750789</v>
      </c>
      <c r="AU217" s="21">
        <f>AU197-Baseline!AU197</f>
        <v>16.506208715082629</v>
      </c>
      <c r="AV217" s="21">
        <f>AV197-Baseline!AV197</f>
        <v>16.153945294503661</v>
      </c>
      <c r="AW217" s="21">
        <f>AW197-Baseline!AW197</f>
        <v>15.755682120624877</v>
      </c>
      <c r="AX217" s="21">
        <f>AX197-Baseline!AX197</f>
        <v>15.370680058059316</v>
      </c>
      <c r="AY217" s="21">
        <f>AY197-Baseline!AY197</f>
        <v>14.998602568556244</v>
      </c>
      <c r="AZ217" s="21">
        <f>AZ197-Baseline!AZ197</f>
        <v>14.639079285254857</v>
      </c>
      <c r="BA217" s="21">
        <f>BA197-Baseline!BA197</f>
        <v>14.291772081543257</v>
      </c>
      <c r="BB217" s="21">
        <f>BB197-Baseline!BB197</f>
        <v>13.953138804925599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6.8388285816108159</v>
      </c>
      <c r="F220" s="21">
        <f>F200-Baseline!F200</f>
        <v>6.864201040511781</v>
      </c>
      <c r="G220" s="21">
        <f>G200-Baseline!G200</f>
        <v>6.8775915532377141</v>
      </c>
      <c r="H220" s="21">
        <f>H200-Baseline!H200</f>
        <v>6.8565847440355769</v>
      </c>
      <c r="I220" s="21">
        <f>I200-Baseline!I200</f>
        <v>6.845157701795868</v>
      </c>
      <c r="J220" s="21">
        <f>J200-Baseline!J200</f>
        <v>6.8403888110424393</v>
      </c>
      <c r="K220" s="21">
        <f>K200-Baseline!K200</f>
        <v>6.8391113411676763</v>
      </c>
      <c r="L220" s="21">
        <f>L200-Baseline!L200</f>
        <v>6.8475627100176277</v>
      </c>
      <c r="M220" s="21">
        <f>M200-Baseline!M200</f>
        <v>6.8558893077736167</v>
      </c>
      <c r="N220" s="21">
        <f>N200-Baseline!N200</f>
        <v>6.866650680764141</v>
      </c>
      <c r="O220" s="21">
        <f>O200-Baseline!O200</f>
        <v>6.8875201341634753</v>
      </c>
      <c r="P220" s="21">
        <f>P200-Baseline!P200</f>
        <v>6.9148488262203074</v>
      </c>
      <c r="Q220" s="21">
        <f>Q200-Baseline!Q200</f>
        <v>6.9475297582901003</v>
      </c>
      <c r="R220" s="21">
        <f>R200-Baseline!R200</f>
        <v>6.9901355017796609</v>
      </c>
      <c r="S220" s="21">
        <f>S200-Baseline!S200</f>
        <v>7.0362020321316692</v>
      </c>
      <c r="T220" s="21">
        <f>T200-Baseline!T200</f>
        <v>7.089369782761473</v>
      </c>
      <c r="U220" s="21">
        <f>U200-Baseline!U200</f>
        <v>7.1497382014306332</v>
      </c>
      <c r="V220" s="21">
        <f>V200-Baseline!V200</f>
        <v>7.2214039928420437</v>
      </c>
      <c r="W220" s="21">
        <f>W200-Baseline!W200</f>
        <v>7.2965214756038721</v>
      </c>
      <c r="X220" s="21">
        <f>X200-Baseline!X200</f>
        <v>7.3832935499159476</v>
      </c>
      <c r="Y220" s="21">
        <f>Y200-Baseline!Y200</f>
        <v>7.4730840606876079</v>
      </c>
      <c r="Z220" s="21">
        <f>Z200-Baseline!Z200</f>
        <v>7.5676842603367893</v>
      </c>
      <c r="AA220" s="21">
        <f>AA200-Baseline!AA200</f>
        <v>7.669458807153184</v>
      </c>
      <c r="AB220" s="21">
        <f>AB200-Baseline!AB200</f>
        <v>7.779562521216981</v>
      </c>
      <c r="AC220" s="21">
        <f>AC200-Baseline!AC200</f>
        <v>42.881916704044748</v>
      </c>
      <c r="AD220" s="21">
        <f>AD200-Baseline!AD200</f>
        <v>43.101432902498473</v>
      </c>
      <c r="AE220" s="21">
        <f>AE200-Baseline!AE200</f>
        <v>43.373334736633012</v>
      </c>
      <c r="AF220" s="21">
        <f>AF200-Baseline!AF200</f>
        <v>43.692380713309099</v>
      </c>
      <c r="AG220" s="21">
        <f>AG200-Baseline!AG200</f>
        <v>44.059301599502888</v>
      </c>
      <c r="AH220" s="21">
        <f>AH200-Baseline!AH200</f>
        <v>44.475097032918626</v>
      </c>
      <c r="AI220" s="21">
        <f>AI200-Baseline!AI200</f>
        <v>44.941198137311595</v>
      </c>
      <c r="AJ220" s="21">
        <f>AJ200-Baseline!AJ200</f>
        <v>45.671627062906254</v>
      </c>
      <c r="AK220" s="21">
        <f>AK200-Baseline!AK200</f>
        <v>46.458452003952004</v>
      </c>
      <c r="AL220" s="21">
        <f>AL200-Baseline!AL200</f>
        <v>47.303258648750415</v>
      </c>
      <c r="AM220" s="21">
        <f>AM200-Baseline!AM200</f>
        <v>48.149877857899369</v>
      </c>
      <c r="AN220" s="21">
        <f>AN200-Baseline!AN200</f>
        <v>49.032361002301791</v>
      </c>
      <c r="AO220" s="21">
        <f>AO200-Baseline!AO200</f>
        <v>49.975452473594089</v>
      </c>
      <c r="AP220" s="21">
        <f>AP200-Baseline!AP200</f>
        <v>50.980728106026788</v>
      </c>
      <c r="AQ220" s="21">
        <f>AQ200-Baseline!AQ200</f>
        <v>52.049877716679987</v>
      </c>
      <c r="AR220" s="21">
        <f>AR200-Baseline!AR200</f>
        <v>52.705813962238658</v>
      </c>
      <c r="AS220" s="21">
        <f>AS200-Baseline!AS200</f>
        <v>52.394969889492856</v>
      </c>
      <c r="AT220" s="21">
        <f>AT200-Baseline!AT200</f>
        <v>52.12080073013955</v>
      </c>
      <c r="AU220" s="21">
        <f>AU200-Baseline!AU200</f>
        <v>51.883706427960568</v>
      </c>
      <c r="AV220" s="21">
        <f>AV200-Baseline!AV200</f>
        <v>51.494584420942189</v>
      </c>
      <c r="AW220" s="21">
        <f>AW200-Baseline!AW200</f>
        <v>50.7342890787287</v>
      </c>
      <c r="AX220" s="21">
        <f>AX200-Baseline!AX200</f>
        <v>49.999887528525477</v>
      </c>
      <c r="AY220" s="21">
        <f>AY200-Baseline!AY200</f>
        <v>49.291270874315373</v>
      </c>
      <c r="AZ220" s="21">
        <f>AZ200-Baseline!AZ200</f>
        <v>48.608296461581048</v>
      </c>
      <c r="BA220" s="21">
        <f>BA200-Baseline!BA200</f>
        <v>47.950854042245517</v>
      </c>
      <c r="BB220" s="21">
        <f>BB200-Baseline!BB200</f>
        <v>47.302256325269923</v>
      </c>
    </row>
    <row r="221" spans="1:54" outlineLevel="2">
      <c r="A221" s="475"/>
      <c r="B221" s="150" t="s">
        <v>489</v>
      </c>
      <c r="C221" s="19"/>
      <c r="D221" s="135" t="s">
        <v>380</v>
      </c>
      <c r="E221" s="21">
        <f>E201-Baseline!E201</f>
        <v>6.4477814401607274</v>
      </c>
      <c r="F221" s="21">
        <f>F201-Baseline!F201</f>
        <v>6.4569231512952339</v>
      </c>
      <c r="G221" s="21">
        <f>G201-Baseline!G201</f>
        <v>6.4565299639258953</v>
      </c>
      <c r="H221" s="21">
        <f>H201-Baseline!H201</f>
        <v>6.4213984924793248</v>
      </c>
      <c r="I221" s="21">
        <f>I201-Baseline!I201</f>
        <v>6.3924602065106209</v>
      </c>
      <c r="J221" s="21">
        <f>J201-Baseline!J201</f>
        <v>6.3696860703312526</v>
      </c>
      <c r="K221" s="21">
        <f>K201-Baseline!K201</f>
        <v>6.3530549402775742</v>
      </c>
      <c r="L221" s="21">
        <f>L201-Baseline!L201</f>
        <v>6.3425437323409186</v>
      </c>
      <c r="M221" s="21">
        <f>M201-Baseline!M201</f>
        <v>6.3313850008152901</v>
      </c>
      <c r="N221" s="21">
        <f>N201-Baseline!N201</f>
        <v>6.3254861237095756</v>
      </c>
      <c r="O221" s="21">
        <f>O201-Baseline!O201</f>
        <v>6.3258477008013827</v>
      </c>
      <c r="P221" s="21">
        <f>P201-Baseline!P201</f>
        <v>6.3321037965617588</v>
      </c>
      <c r="Q221" s="21">
        <f>Q201-Baseline!Q201</f>
        <v>6.3431363885877357</v>
      </c>
      <c r="R221" s="21">
        <f>R201-Baseline!R201</f>
        <v>6.3598328550140284</v>
      </c>
      <c r="S221" s="21">
        <f>S201-Baseline!S201</f>
        <v>6.3828281165263405</v>
      </c>
      <c r="T221" s="21">
        <f>T201-Baseline!T201</f>
        <v>6.4122939148130174</v>
      </c>
      <c r="U221" s="21">
        <f>U201-Baseline!U201</f>
        <v>6.4483158568395993</v>
      </c>
      <c r="V221" s="21">
        <f>V201-Baseline!V201</f>
        <v>6.4909681145097551</v>
      </c>
      <c r="W221" s="21">
        <f>W201-Baseline!W201</f>
        <v>6.5403180472071218</v>
      </c>
      <c r="X221" s="21">
        <f>X201-Baseline!X201</f>
        <v>6.5964422234472178</v>
      </c>
      <c r="Y221" s="21">
        <f>Y201-Baseline!Y201</f>
        <v>6.6589784694990541</v>
      </c>
      <c r="Z221" s="21">
        <f>Z201-Baseline!Z201</f>
        <v>6.7212252988371777</v>
      </c>
      <c r="AA221" s="21">
        <f>AA201-Baseline!AA201</f>
        <v>6.7897131735351239</v>
      </c>
      <c r="AB221" s="21">
        <f>AB201-Baseline!AB201</f>
        <v>6.8655740973887918</v>
      </c>
      <c r="AC221" s="21">
        <f>AC201-Baseline!AC201</f>
        <v>34.516538414999509</v>
      </c>
      <c r="AD221" s="21">
        <f>AD201-Baseline!AD201</f>
        <v>34.421526299680252</v>
      </c>
      <c r="AE221" s="21">
        <f>AE201-Baseline!AE201</f>
        <v>34.364380453264118</v>
      </c>
      <c r="AF221" s="21">
        <f>AF201-Baseline!AF201</f>
        <v>34.34460043511011</v>
      </c>
      <c r="AG221" s="21">
        <f>AG201-Baseline!AG201</f>
        <v>34.361853233437117</v>
      </c>
      <c r="AH221" s="21">
        <f>AH201-Baseline!AH201</f>
        <v>34.41611154897052</v>
      </c>
      <c r="AI221" s="21">
        <f>AI201-Baseline!AI201</f>
        <v>34.507801701214234</v>
      </c>
      <c r="AJ221" s="21">
        <f>AJ201-Baseline!AJ201</f>
        <v>34.798434418172491</v>
      </c>
      <c r="AK221" s="21">
        <f>AK201-Baseline!AK201</f>
        <v>35.128416820310377</v>
      </c>
      <c r="AL221" s="21">
        <f>AL201-Baseline!AL201</f>
        <v>35.498388907616416</v>
      </c>
      <c r="AM221" s="21">
        <f>AM201-Baseline!AM201</f>
        <v>35.872416388538767</v>
      </c>
      <c r="AN221" s="21">
        <f>AN201-Baseline!AN201</f>
        <v>36.272158928602366</v>
      </c>
      <c r="AO221" s="21">
        <f>AO201-Baseline!AO201</f>
        <v>36.713241888364266</v>
      </c>
      <c r="AP221" s="21">
        <f>AP201-Baseline!AP201</f>
        <v>37.19648865174991</v>
      </c>
      <c r="AQ221" s="21">
        <f>AQ201-Baseline!AQ201</f>
        <v>37.722780391569103</v>
      </c>
      <c r="AR221" s="21">
        <f>AR201-Baseline!AR201</f>
        <v>37.98886611303729</v>
      </c>
      <c r="AS221" s="21">
        <f>AS201-Baseline!AS201</f>
        <v>37.644728617118723</v>
      </c>
      <c r="AT221" s="21">
        <f>AT201-Baseline!AT201</f>
        <v>37.32860352271085</v>
      </c>
      <c r="AU221" s="21">
        <f>AU201-Baseline!AU201</f>
        <v>37.040566774589323</v>
      </c>
      <c r="AV221" s="21">
        <f>AV201-Baseline!AV201</f>
        <v>36.660101365116304</v>
      </c>
      <c r="AW221" s="21">
        <f>AW201-Baseline!AW201</f>
        <v>36.048221057066776</v>
      </c>
      <c r="AX221" s="21">
        <f>AX201-Baseline!AX201</f>
        <v>35.457789289337725</v>
      </c>
      <c r="AY221" s="21">
        <f>AY201-Baseline!AY201</f>
        <v>34.888575833508057</v>
      </c>
      <c r="AZ221" s="21">
        <f>AZ201-Baseline!AZ201</f>
        <v>34.340319235104303</v>
      </c>
      <c r="BA221" s="21">
        <f>BA201-Baseline!BA201</f>
        <v>33.812792957660676</v>
      </c>
      <c r="BB221" s="21">
        <f>BB201-Baseline!BB201</f>
        <v>33.294600573302539</v>
      </c>
    </row>
    <row r="222" spans="1:54" outlineLevel="2">
      <c r="A222" s="476"/>
      <c r="B222" s="150" t="s">
        <v>490</v>
      </c>
      <c r="C222" s="19"/>
      <c r="D222" s="135" t="s">
        <v>380</v>
      </c>
      <c r="E222" s="21">
        <f>E202-Baseline!E202</f>
        <v>7.2323551873603265</v>
      </c>
      <c r="F222" s="21">
        <f>F202-Baseline!F202</f>
        <v>7.2699462782241859</v>
      </c>
      <c r="G222" s="21">
        <f>G202-Baseline!G202</f>
        <v>7.2991289859447797</v>
      </c>
      <c r="H222" s="21">
        <f>H202-Baseline!H202</f>
        <v>7.2947329273684289</v>
      </c>
      <c r="I222" s="21">
        <f>I202-Baseline!I202</f>
        <v>7.2977592896423733</v>
      </c>
      <c r="J222" s="21">
        <f>J202-Baseline!J202</f>
        <v>7.3082297073745295</v>
      </c>
      <c r="K222" s="21">
        <f>K202-Baseline!K202</f>
        <v>7.3261758240474304</v>
      </c>
      <c r="L222" s="21">
        <f>L202-Baseline!L202</f>
        <v>7.3516295476247748</v>
      </c>
      <c r="M222" s="21">
        <f>M202-Baseline!M202</f>
        <v>7.3778675011817167</v>
      </c>
      <c r="N222" s="21">
        <f>N202-Baseline!N202</f>
        <v>7.41086789277173</v>
      </c>
      <c r="O222" s="21">
        <f>O202-Baseline!O202</f>
        <v>7.4516956481239411</v>
      </c>
      <c r="P222" s="21">
        <f>P202-Baseline!P202</f>
        <v>7.5000478192106232</v>
      </c>
      <c r="Q222" s="21">
        <f>Q202-Baseline!Q202</f>
        <v>7.5548701540842469</v>
      </c>
      <c r="R222" s="21">
        <f>R202-Baseline!R202</f>
        <v>7.6171240051564588</v>
      </c>
      <c r="S222" s="21">
        <f>S202-Baseline!S202</f>
        <v>7.6872256119339184</v>
      </c>
      <c r="T222" s="21">
        <f>T202-Baseline!T202</f>
        <v>7.7656944449356864</v>
      </c>
      <c r="U222" s="21">
        <f>U202-Baseline!U202</f>
        <v>7.8526942594193194</v>
      </c>
      <c r="V222" s="21">
        <f>V202-Baseline!V202</f>
        <v>7.9483806263944166</v>
      </c>
      <c r="W222" s="21">
        <f>W202-Baseline!W202</f>
        <v>8.0529056937398629</v>
      </c>
      <c r="X222" s="21">
        <f>X202-Baseline!X202</f>
        <v>8.1664343457769153</v>
      </c>
      <c r="Y222" s="21">
        <f>Y202-Baseline!Y202</f>
        <v>8.2886964012239464</v>
      </c>
      <c r="Z222" s="21">
        <f>Z202-Baseline!Z202</f>
        <v>8.4130767664973849</v>
      </c>
      <c r="AA222" s="21">
        <f>AA202-Baseline!AA202</f>
        <v>8.5462136668736157</v>
      </c>
      <c r="AB222" s="21">
        <f>AB202-Baseline!AB202</f>
        <v>8.6893446018680329</v>
      </c>
      <c r="AC222" s="21">
        <f>AC202-Baseline!AC202</f>
        <v>51.203742147424364</v>
      </c>
      <c r="AD222" s="21">
        <f>AD202-Baseline!AD202</f>
        <v>51.730674461127037</v>
      </c>
      <c r="AE222" s="21">
        <f>AE202-Baseline!AE202</f>
        <v>52.31758274266123</v>
      </c>
      <c r="AF222" s="21">
        <f>AF202-Baseline!AF202</f>
        <v>52.963875333201869</v>
      </c>
      <c r="AG222" s="21">
        <f>AG202-Baseline!AG202</f>
        <v>53.669449941376698</v>
      </c>
      <c r="AH222" s="21">
        <f>AH202-Baseline!AH202</f>
        <v>54.435025551877203</v>
      </c>
      <c r="AI222" s="21">
        <f>AI202-Baseline!AI202</f>
        <v>55.262621318473137</v>
      </c>
      <c r="AJ222" s="21">
        <f>AJ202-Baseline!AJ202</f>
        <v>56.418611960943622</v>
      </c>
      <c r="AK222" s="21">
        <f>AK202-Baseline!AK202</f>
        <v>57.647833827950606</v>
      </c>
      <c r="AL222" s="21">
        <f>AL202-Baseline!AL202</f>
        <v>58.952262438409768</v>
      </c>
      <c r="AM222" s="21">
        <f>AM202-Baseline!AM202</f>
        <v>60.255656593901179</v>
      </c>
      <c r="AN222" s="21">
        <f>AN202-Baseline!AN202</f>
        <v>61.604396480617609</v>
      </c>
      <c r="AO222" s="21">
        <f>AO202-Baseline!AO202</f>
        <v>63.032286681243441</v>
      </c>
      <c r="AP222" s="21">
        <f>AP202-Baseline!AP202</f>
        <v>64.541601962903925</v>
      </c>
      <c r="AQ222" s="21">
        <f>AQ202-Baseline!AQ202</f>
        <v>66.134738016868113</v>
      </c>
      <c r="AR222" s="21">
        <f>AR202-Baseline!AR202</f>
        <v>67.163823781063456</v>
      </c>
      <c r="AS222" s="21">
        <f>AS202-Baseline!AS202</f>
        <v>66.875805843847644</v>
      </c>
      <c r="AT222" s="21">
        <f>AT202-Baseline!AT202</f>
        <v>66.633157895666358</v>
      </c>
      <c r="AU222" s="21">
        <f>AU202-Baseline!AU202</f>
        <v>66.436565198135042</v>
      </c>
      <c r="AV222" s="21">
        <f>AV202-Baseline!AV202</f>
        <v>66.029699518701293</v>
      </c>
      <c r="AW222" s="21">
        <f>AW202-Baseline!AW202</f>
        <v>65.115030771834597</v>
      </c>
      <c r="AX222" s="21">
        <f>AX202-Baseline!AX202</f>
        <v>64.230988506922472</v>
      </c>
      <c r="AY222" s="21">
        <f>AY202-Baseline!AY202</f>
        <v>63.377560479578641</v>
      </c>
      <c r="AZ222" s="21">
        <f>AZ202-Baseline!AZ202</f>
        <v>62.554699852084838</v>
      </c>
      <c r="BA222" s="21">
        <f>BA202-Baseline!BA202</f>
        <v>61.762391336689639</v>
      </c>
      <c r="BB222" s="21">
        <f>BB202-Baseline!BB202</f>
        <v>60.978763630783334</v>
      </c>
    </row>
    <row r="223" spans="1:54" outlineLevel="2">
      <c r="B223" s="19"/>
      <c r="C223" s="19"/>
      <c r="D223" s="19"/>
      <c r="E223" s="15"/>
    </row>
    <row r="224" spans="1:54" outlineLevel="2">
      <c r="A224" s="474" t="s">
        <v>491</v>
      </c>
      <c r="B224" s="150" t="s">
        <v>488</v>
      </c>
      <c r="C224" s="19"/>
      <c r="D224" s="135" t="s">
        <v>380</v>
      </c>
      <c r="E224" s="21">
        <f>E204-Baseline!E204</f>
        <v>6.8388285816108159</v>
      </c>
      <c r="F224" s="21">
        <f>F204-Baseline!F204</f>
        <v>13.703029622122596</v>
      </c>
      <c r="G224" s="21">
        <f>G204-Baseline!G204</f>
        <v>20.58062117536031</v>
      </c>
      <c r="H224" s="21">
        <f>H204-Baseline!H204</f>
        <v>27.437205919395886</v>
      </c>
      <c r="I224" s="21">
        <f>I204-Baseline!I204</f>
        <v>34.282363621191756</v>
      </c>
      <c r="J224" s="21">
        <f>J204-Baseline!J204</f>
        <v>41.122752432234194</v>
      </c>
      <c r="K224" s="21">
        <f>K204-Baseline!K204</f>
        <v>47.961863773401873</v>
      </c>
      <c r="L224" s="21">
        <f>L204-Baseline!L204</f>
        <v>54.8094264834195</v>
      </c>
      <c r="M224" s="21">
        <f>M204-Baseline!M204</f>
        <v>61.665315791193116</v>
      </c>
      <c r="N224" s="21">
        <f>N204-Baseline!N204</f>
        <v>68.531966471957261</v>
      </c>
      <c r="O224" s="21">
        <f>O204-Baseline!O204</f>
        <v>75.419486606120742</v>
      </c>
      <c r="P224" s="21">
        <f>P204-Baseline!P204</f>
        <v>82.334335432341049</v>
      </c>
      <c r="Q224" s="21">
        <f>Q204-Baseline!Q204</f>
        <v>89.281865190631152</v>
      </c>
      <c r="R224" s="21">
        <f>R204-Baseline!R204</f>
        <v>96.272000692410813</v>
      </c>
      <c r="S224" s="21">
        <f>S204-Baseline!S204</f>
        <v>103.30820272454248</v>
      </c>
      <c r="T224" s="21">
        <f>T204-Baseline!T204</f>
        <v>110.39757250730395</v>
      </c>
      <c r="U224" s="21">
        <f>U204-Baseline!U204</f>
        <v>117.54731070873459</v>
      </c>
      <c r="V224" s="21">
        <f>V204-Baseline!V204</f>
        <v>124.76871470157663</v>
      </c>
      <c r="W224" s="21">
        <f>W204-Baseline!W204</f>
        <v>132.06523617718051</v>
      </c>
      <c r="X224" s="21">
        <f>X204-Baseline!X204</f>
        <v>139.44852972709646</v>
      </c>
      <c r="Y224" s="21">
        <f>Y204-Baseline!Y204</f>
        <v>146.92161378778405</v>
      </c>
      <c r="Z224" s="21">
        <f>Z204-Baseline!Z204</f>
        <v>154.48929804812084</v>
      </c>
      <c r="AA224" s="21">
        <f>AA204-Baseline!AA204</f>
        <v>162.15875685527402</v>
      </c>
      <c r="AB224" s="21">
        <f>AB204-Baseline!AB204</f>
        <v>169.93831937649099</v>
      </c>
      <c r="AC224" s="21">
        <f>AC204-Baseline!AC204</f>
        <v>212.82023608053575</v>
      </c>
      <c r="AD224" s="21">
        <f>AD204-Baseline!AD204</f>
        <v>255.92166898303424</v>
      </c>
      <c r="AE224" s="21">
        <f>AE204-Baseline!AE204</f>
        <v>299.29500371966725</v>
      </c>
      <c r="AF224" s="21">
        <f>AF204-Baseline!AF204</f>
        <v>342.98738443297634</v>
      </c>
      <c r="AG224" s="21">
        <f>AG204-Baseline!AG204</f>
        <v>387.04668603247922</v>
      </c>
      <c r="AH224" s="21">
        <f>AH204-Baseline!AH204</f>
        <v>431.52178306539781</v>
      </c>
      <c r="AI224" s="21">
        <f>AI204-Baseline!AI204</f>
        <v>476.46298120270939</v>
      </c>
      <c r="AJ224" s="21">
        <f>AJ204-Baseline!AJ204</f>
        <v>522.13460826561561</v>
      </c>
      <c r="AK224" s="21">
        <f>AK204-Baseline!AK204</f>
        <v>568.59306026956756</v>
      </c>
      <c r="AL224" s="21">
        <f>AL204-Baseline!AL204</f>
        <v>615.896318918318</v>
      </c>
      <c r="AM224" s="21">
        <f>AM204-Baseline!AM204</f>
        <v>664.04619677621736</v>
      </c>
      <c r="AN224" s="21">
        <f>AN204-Baseline!AN204</f>
        <v>713.0785577785191</v>
      </c>
      <c r="AO224" s="21">
        <f>AO204-Baseline!AO204</f>
        <v>763.05401025211313</v>
      </c>
      <c r="AP224" s="21">
        <f>AP204-Baseline!AP204</f>
        <v>814.03473835813998</v>
      </c>
      <c r="AQ224" s="21">
        <f>AQ204-Baseline!AQ204</f>
        <v>866.08461607481991</v>
      </c>
      <c r="AR224" s="21">
        <f>AR204-Baseline!AR204</f>
        <v>918.79043003705851</v>
      </c>
      <c r="AS224" s="21">
        <f>AS204-Baseline!AS204</f>
        <v>971.18539992655133</v>
      </c>
      <c r="AT224" s="21">
        <f>AT204-Baseline!AT204</f>
        <v>1023.3062006566909</v>
      </c>
      <c r="AU224" s="21">
        <f>AU204-Baseline!AU204</f>
        <v>1075.1899070846514</v>
      </c>
      <c r="AV224" s="21">
        <f>AV204-Baseline!AV204</f>
        <v>1126.6844915055935</v>
      </c>
      <c r="AW224" s="21">
        <f>AW204-Baseline!AW204</f>
        <v>1177.4187805843223</v>
      </c>
      <c r="AX224" s="21">
        <f>AX204-Baseline!AX204</f>
        <v>1227.4186681128479</v>
      </c>
      <c r="AY224" s="21">
        <f>AY204-Baseline!AY204</f>
        <v>1276.7099389871632</v>
      </c>
      <c r="AZ224" s="21">
        <f>AZ204-Baseline!AZ204</f>
        <v>1325.3182354487442</v>
      </c>
      <c r="BA224" s="21">
        <f>BA204-Baseline!BA204</f>
        <v>1373.2690894909897</v>
      </c>
      <c r="BB224" s="21">
        <f>BB204-Baseline!BB204</f>
        <v>1420.5713458162595</v>
      </c>
    </row>
    <row r="225" spans="1:54" outlineLevel="2">
      <c r="A225" s="475"/>
      <c r="B225" s="150" t="s">
        <v>489</v>
      </c>
      <c r="C225" s="19"/>
      <c r="D225" s="135" t="s">
        <v>380</v>
      </c>
      <c r="E225" s="21">
        <f>E205-Baseline!E205</f>
        <v>6.4477814401607274</v>
      </c>
      <c r="F225" s="21">
        <f>F205-Baseline!F205</f>
        <v>12.90470459145596</v>
      </c>
      <c r="G225" s="21">
        <f>G205-Baseline!G205</f>
        <v>19.361234555381856</v>
      </c>
      <c r="H225" s="21">
        <f>H205-Baseline!H205</f>
        <v>25.782633047861182</v>
      </c>
      <c r="I225" s="21">
        <f>I205-Baseline!I205</f>
        <v>32.175093254371802</v>
      </c>
      <c r="J225" s="21">
        <f>J205-Baseline!J205</f>
        <v>38.544779324703057</v>
      </c>
      <c r="K225" s="21">
        <f>K205-Baseline!K205</f>
        <v>44.897834264980631</v>
      </c>
      <c r="L225" s="21">
        <f>L205-Baseline!L205</f>
        <v>51.240377997321552</v>
      </c>
      <c r="M225" s="21">
        <f>M205-Baseline!M205</f>
        <v>57.57176299813684</v>
      </c>
      <c r="N225" s="21">
        <f>N205-Baseline!N205</f>
        <v>63.897249121846414</v>
      </c>
      <c r="O225" s="21">
        <f>O205-Baseline!O205</f>
        <v>70.22309682264779</v>
      </c>
      <c r="P225" s="21">
        <f>P205-Baseline!P205</f>
        <v>76.555200619209543</v>
      </c>
      <c r="Q225" s="21">
        <f>Q205-Baseline!Q205</f>
        <v>82.898337007797281</v>
      </c>
      <c r="R225" s="21">
        <f>R205-Baseline!R205</f>
        <v>89.258169862811314</v>
      </c>
      <c r="S225" s="21">
        <f>S205-Baseline!S205</f>
        <v>95.640997979337655</v>
      </c>
      <c r="T225" s="21">
        <f>T205-Baseline!T205</f>
        <v>102.05329189415068</v>
      </c>
      <c r="U225" s="21">
        <f>U205-Baseline!U205</f>
        <v>108.50160775099027</v>
      </c>
      <c r="V225" s="21">
        <f>V205-Baseline!V205</f>
        <v>114.99257586550003</v>
      </c>
      <c r="W225" s="21">
        <f>W205-Baseline!W205</f>
        <v>121.53289391270715</v>
      </c>
      <c r="X225" s="21">
        <f>X205-Baseline!X205</f>
        <v>128.12933613615436</v>
      </c>
      <c r="Y225" s="21">
        <f>Y205-Baseline!Y205</f>
        <v>134.78831460565343</v>
      </c>
      <c r="Z225" s="21">
        <f>Z205-Baseline!Z205</f>
        <v>141.50953990449059</v>
      </c>
      <c r="AA225" s="21">
        <f>AA205-Baseline!AA205</f>
        <v>148.29925307802571</v>
      </c>
      <c r="AB225" s="21">
        <f>AB205-Baseline!AB205</f>
        <v>155.1648271754145</v>
      </c>
      <c r="AC225" s="21">
        <f>AC205-Baseline!AC205</f>
        <v>189.681365590414</v>
      </c>
      <c r="AD225" s="21">
        <f>AD205-Baseline!AD205</f>
        <v>224.10289189009427</v>
      </c>
      <c r="AE225" s="21">
        <f>AE205-Baseline!AE205</f>
        <v>258.46727234335839</v>
      </c>
      <c r="AF225" s="21">
        <f>AF205-Baseline!AF205</f>
        <v>292.81187277846851</v>
      </c>
      <c r="AG225" s="21">
        <f>AG205-Baseline!AG205</f>
        <v>327.17372601190561</v>
      </c>
      <c r="AH225" s="21">
        <f>AH205-Baseline!AH205</f>
        <v>361.58983756087616</v>
      </c>
      <c r="AI225" s="21">
        <f>AI205-Baseline!AI205</f>
        <v>396.09763926209041</v>
      </c>
      <c r="AJ225" s="21">
        <f>AJ205-Baseline!AJ205</f>
        <v>430.89607368026293</v>
      </c>
      <c r="AK225" s="21">
        <f>AK205-Baseline!AK205</f>
        <v>466.02449050057328</v>
      </c>
      <c r="AL225" s="21">
        <f>AL205-Baseline!AL205</f>
        <v>501.52287940818968</v>
      </c>
      <c r="AM225" s="21">
        <f>AM205-Baseline!AM205</f>
        <v>537.39529579672842</v>
      </c>
      <c r="AN225" s="21">
        <f>AN205-Baseline!AN205</f>
        <v>573.6674547253308</v>
      </c>
      <c r="AO225" s="21">
        <f>AO205-Baseline!AO205</f>
        <v>610.38069661369502</v>
      </c>
      <c r="AP225" s="21">
        <f>AP205-Baseline!AP205</f>
        <v>647.57718526544488</v>
      </c>
      <c r="AQ225" s="21">
        <f>AQ205-Baseline!AQ205</f>
        <v>685.29996565701401</v>
      </c>
      <c r="AR225" s="21">
        <f>AR205-Baseline!AR205</f>
        <v>723.28883177005127</v>
      </c>
      <c r="AS225" s="21">
        <f>AS205-Baseline!AS205</f>
        <v>760.93356038717002</v>
      </c>
      <c r="AT225" s="21">
        <f>AT205-Baseline!AT205</f>
        <v>798.26216390988088</v>
      </c>
      <c r="AU225" s="21">
        <f>AU205-Baseline!AU205</f>
        <v>835.30273068447025</v>
      </c>
      <c r="AV225" s="21">
        <f>AV205-Baseline!AV205</f>
        <v>871.9628320495865</v>
      </c>
      <c r="AW225" s="21">
        <f>AW205-Baseline!AW205</f>
        <v>908.01105310665332</v>
      </c>
      <c r="AX225" s="21">
        <f>AX205-Baseline!AX205</f>
        <v>943.46884239599103</v>
      </c>
      <c r="AY225" s="21">
        <f>AY205-Baseline!AY205</f>
        <v>978.3574182294991</v>
      </c>
      <c r="AZ225" s="21">
        <f>AZ205-Baseline!AZ205</f>
        <v>1012.6977374646034</v>
      </c>
      <c r="BA225" s="21">
        <f>BA205-Baseline!BA205</f>
        <v>1046.5105304222641</v>
      </c>
      <c r="BB225" s="21">
        <f>BB205-Baseline!BB205</f>
        <v>1079.8051309955665</v>
      </c>
    </row>
    <row r="226" spans="1:54" outlineLevel="2">
      <c r="A226" s="476"/>
      <c r="B226" s="150" t="s">
        <v>490</v>
      </c>
      <c r="C226" s="19"/>
      <c r="D226" s="135" t="s">
        <v>380</v>
      </c>
      <c r="E226" s="21">
        <f>E206-Baseline!E206</f>
        <v>7.2323551873603265</v>
      </c>
      <c r="F226" s="21">
        <f>F206-Baseline!F206</f>
        <v>14.502301465584512</v>
      </c>
      <c r="G226" s="21">
        <f>G206-Baseline!G206</f>
        <v>21.801430451529292</v>
      </c>
      <c r="H226" s="21">
        <f>H206-Baseline!H206</f>
        <v>29.096163378897721</v>
      </c>
      <c r="I226" s="21">
        <f>I206-Baseline!I206</f>
        <v>36.393922668540093</v>
      </c>
      <c r="J226" s="21">
        <f>J206-Baseline!J206</f>
        <v>43.702152375914622</v>
      </c>
      <c r="K226" s="21">
        <f>K206-Baseline!K206</f>
        <v>51.028328199962054</v>
      </c>
      <c r="L226" s="21">
        <f>L206-Baseline!L206</f>
        <v>58.379957747586829</v>
      </c>
      <c r="M226" s="21">
        <f>M206-Baseline!M206</f>
        <v>65.75782524876854</v>
      </c>
      <c r="N226" s="21">
        <f>N206-Baseline!N206</f>
        <v>73.168693141540274</v>
      </c>
      <c r="O226" s="21">
        <f>O206-Baseline!O206</f>
        <v>80.620388789664219</v>
      </c>
      <c r="P226" s="21">
        <f>P206-Baseline!P206</f>
        <v>88.12043660887484</v>
      </c>
      <c r="Q226" s="21">
        <f>Q206-Baseline!Q206</f>
        <v>95.675306762959082</v>
      </c>
      <c r="R226" s="21">
        <f>R206-Baseline!R206</f>
        <v>103.29243076811554</v>
      </c>
      <c r="S226" s="21">
        <f>S206-Baseline!S206</f>
        <v>110.97965638004945</v>
      </c>
      <c r="T226" s="21">
        <f>T206-Baseline!T206</f>
        <v>118.74535082498514</v>
      </c>
      <c r="U226" s="21">
        <f>U206-Baseline!U206</f>
        <v>126.59804508440446</v>
      </c>
      <c r="V226" s="21">
        <f>V206-Baseline!V206</f>
        <v>134.54642571079887</v>
      </c>
      <c r="W226" s="21">
        <f>W206-Baseline!W206</f>
        <v>142.59933140453873</v>
      </c>
      <c r="X226" s="21">
        <f>X206-Baseline!X206</f>
        <v>150.76576575031564</v>
      </c>
      <c r="Y226" s="21">
        <f>Y206-Baseline!Y206</f>
        <v>159.05446215153958</v>
      </c>
      <c r="Z226" s="21">
        <f>Z206-Baseline!Z206</f>
        <v>167.46753891803698</v>
      </c>
      <c r="AA226" s="21">
        <f>AA206-Baseline!AA206</f>
        <v>176.01375258491061</v>
      </c>
      <c r="AB226" s="21">
        <f>AB206-Baseline!AB206</f>
        <v>184.70309718677865</v>
      </c>
      <c r="AC226" s="21">
        <f>AC206-Baseline!AC206</f>
        <v>235.90683933420303</v>
      </c>
      <c r="AD226" s="21">
        <f>AD206-Baseline!AD206</f>
        <v>287.63751379533005</v>
      </c>
      <c r="AE226" s="21">
        <f>AE206-Baseline!AE206</f>
        <v>339.95509653799127</v>
      </c>
      <c r="AF226" s="21">
        <f>AF206-Baseline!AF206</f>
        <v>392.91897187119315</v>
      </c>
      <c r="AG226" s="21">
        <f>AG206-Baseline!AG206</f>
        <v>446.58842181256983</v>
      </c>
      <c r="AH226" s="21">
        <f>AH206-Baseline!AH206</f>
        <v>501.02344736444707</v>
      </c>
      <c r="AI226" s="21">
        <f>AI206-Baseline!AI206</f>
        <v>556.28606868292025</v>
      </c>
      <c r="AJ226" s="21">
        <f>AJ206-Baseline!AJ206</f>
        <v>612.70468064386387</v>
      </c>
      <c r="AK226" s="21">
        <f>AK206-Baseline!AK206</f>
        <v>670.35251447181452</v>
      </c>
      <c r="AL226" s="21">
        <f>AL206-Baseline!AL206</f>
        <v>729.30477691022429</v>
      </c>
      <c r="AM226" s="21">
        <f>AM206-Baseline!AM206</f>
        <v>789.56043350412551</v>
      </c>
      <c r="AN226" s="21">
        <f>AN206-Baseline!AN206</f>
        <v>851.16482998474316</v>
      </c>
      <c r="AO226" s="21">
        <f>AO206-Baseline!AO206</f>
        <v>914.19711666598664</v>
      </c>
      <c r="AP226" s="21">
        <f>AP206-Baseline!AP206</f>
        <v>978.73871862889052</v>
      </c>
      <c r="AQ226" s="21">
        <f>AQ206-Baseline!AQ206</f>
        <v>1044.8734566457586</v>
      </c>
      <c r="AR226" s="21">
        <f>AR206-Baseline!AR206</f>
        <v>1112.037280426822</v>
      </c>
      <c r="AS226" s="21">
        <f>AS206-Baseline!AS206</f>
        <v>1178.9130862706697</v>
      </c>
      <c r="AT226" s="21">
        <f>AT206-Baseline!AT206</f>
        <v>1245.546244166336</v>
      </c>
      <c r="AU226" s="21">
        <f>AU206-Baseline!AU206</f>
        <v>1311.982809364471</v>
      </c>
      <c r="AV226" s="21">
        <f>AV206-Baseline!AV206</f>
        <v>1378.0125088831724</v>
      </c>
      <c r="AW226" s="21">
        <f>AW206-Baseline!AW206</f>
        <v>1443.127539655007</v>
      </c>
      <c r="AX226" s="21">
        <f>AX206-Baseline!AX206</f>
        <v>1507.3585281619294</v>
      </c>
      <c r="AY226" s="21">
        <f>AY206-Baseline!AY206</f>
        <v>1570.7360886415081</v>
      </c>
      <c r="AZ226" s="21">
        <f>AZ206-Baseline!AZ206</f>
        <v>1633.290788493593</v>
      </c>
      <c r="BA226" s="21">
        <f>BA206-Baseline!BA206</f>
        <v>1695.0531798302827</v>
      </c>
      <c r="BB226" s="21">
        <f>BB206-Baseline!BB206</f>
        <v>1756.031943461066</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7E842A8D-1873-4982-8C14-B7BBF23DB91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7EEF19F3-F92D-4C39-85DA-D12DCFC23A39}">
          <x14:formula1>
            <xm:f>'Fixed Data'!$E$55:$E$58</xm:f>
          </x14:formula1>
          <xm:sqref>B158:B169 B143:B154</xm:sqref>
        </x14:dataValidation>
        <x14:dataValidation type="list" allowBlank="1" showInputMessage="1" showErrorMessage="1" xr:uid="{24B73EF4-8705-452C-91F5-DBA73A833AE9}">
          <x14:formula1>
            <xm:f>'Fixed Data'!$C$64:$C$65</xm:f>
          </x14:formula1>
          <xm:sqref>B66:B70</xm:sqref>
        </x14:dataValidation>
        <x14:dataValidation type="list" allowBlank="1" showInputMessage="1" showErrorMessage="1" xr:uid="{5EF38B1A-1AC8-4CA7-AC31-0CA8DC99E0C7}">
          <x14:formula1>
            <xm:f>'Fixed Data'!$C$55:$C$61</xm:f>
          </x14:formula1>
          <xm:sqref>C54:C63</xm:sqref>
        </x14:dataValidation>
        <x14:dataValidation type="list" allowBlank="1" showInputMessage="1" showErrorMessage="1" xr:uid="{66CC1B3A-7B17-4454-A577-C8F5957BC998}">
          <x14:formula1>
            <xm:f>'Fixed Data'!$A$55:$A$78</xm:f>
          </x14:formula1>
          <xm:sqref>B54:B63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59999389629810485"/>
  </sheetPr>
  <dimension ref="B6:F33"/>
  <sheetViews>
    <sheetView topLeftCell="A21" zoomScale="85" zoomScaleNormal="85" workbookViewId="0">
      <selection activeCell="C31" sqref="C31"/>
    </sheetView>
  </sheetViews>
  <sheetFormatPr defaultColWidth="8.875" defaultRowHeight="12.75"/>
  <cols>
    <col min="1" max="1" width="8.875" style="41"/>
    <col min="2" max="2" width="15.25" style="41" customWidth="1"/>
    <col min="3" max="3" width="36" style="41" customWidth="1"/>
    <col min="4" max="4" width="28.25" style="41" customWidth="1"/>
    <col min="5" max="5" width="31.125" style="41" customWidth="1"/>
    <col min="6" max="6" width="16.875" style="41" customWidth="1"/>
    <col min="7" max="16384" width="8.875" style="41"/>
  </cols>
  <sheetData>
    <row r="6" spans="2:6" ht="30">
      <c r="B6" s="105" t="s">
        <v>7</v>
      </c>
      <c r="C6" s="105" t="s">
        <v>8</v>
      </c>
      <c r="D6" s="105" t="s">
        <v>9</v>
      </c>
      <c r="E6" s="105" t="s">
        <v>10</v>
      </c>
      <c r="F6" s="105" t="s">
        <v>11</v>
      </c>
    </row>
    <row r="7" spans="2:6" ht="25.5">
      <c r="B7" s="106" t="s">
        <v>12</v>
      </c>
      <c r="C7" s="107" t="s">
        <v>13</v>
      </c>
      <c r="D7" s="112" t="s">
        <v>14</v>
      </c>
      <c r="E7" s="108" t="s">
        <v>15</v>
      </c>
      <c r="F7" s="111" t="s">
        <v>16</v>
      </c>
    </row>
    <row r="8" spans="2:6" ht="25.5">
      <c r="B8" s="107" t="s">
        <v>12</v>
      </c>
      <c r="C8" s="109" t="s">
        <v>17</v>
      </c>
      <c r="D8" s="109" t="s">
        <v>18</v>
      </c>
      <c r="E8" s="108" t="s">
        <v>19</v>
      </c>
      <c r="F8" s="106" t="s">
        <v>16</v>
      </c>
    </row>
    <row r="9" spans="2:6" ht="38.25">
      <c r="B9" s="107" t="s">
        <v>12</v>
      </c>
      <c r="C9" s="109" t="s">
        <v>17</v>
      </c>
      <c r="D9" s="109" t="s">
        <v>20</v>
      </c>
      <c r="E9" s="108" t="s">
        <v>21</v>
      </c>
      <c r="F9" s="106" t="s">
        <v>16</v>
      </c>
    </row>
    <row r="10" spans="2:6" ht="38.25">
      <c r="B10" s="107" t="s">
        <v>12</v>
      </c>
      <c r="C10" s="109" t="s">
        <v>17</v>
      </c>
      <c r="D10" s="109" t="s">
        <v>22</v>
      </c>
      <c r="E10" s="108" t="s">
        <v>23</v>
      </c>
      <c r="F10" s="106" t="s">
        <v>16</v>
      </c>
    </row>
    <row r="11" spans="2:6">
      <c r="B11" s="107" t="s">
        <v>12</v>
      </c>
      <c r="C11" s="109" t="s">
        <v>17</v>
      </c>
      <c r="D11" s="109" t="s">
        <v>24</v>
      </c>
      <c r="E11" s="108" t="s">
        <v>25</v>
      </c>
      <c r="F11" s="106" t="s">
        <v>16</v>
      </c>
    </row>
    <row r="12" spans="2:6" ht="51">
      <c r="B12" s="107" t="s">
        <v>12</v>
      </c>
      <c r="C12" s="109" t="s">
        <v>17</v>
      </c>
      <c r="D12" s="109" t="s">
        <v>26</v>
      </c>
      <c r="E12" s="108" t="s">
        <v>27</v>
      </c>
      <c r="F12" s="106" t="s">
        <v>16</v>
      </c>
    </row>
    <row r="13" spans="2:6" ht="38.25">
      <c r="B13" s="107" t="s">
        <v>28</v>
      </c>
      <c r="C13" s="109" t="s">
        <v>29</v>
      </c>
      <c r="D13" s="109" t="s">
        <v>30</v>
      </c>
      <c r="E13" s="108" t="s">
        <v>31</v>
      </c>
      <c r="F13" s="106" t="s">
        <v>16</v>
      </c>
    </row>
    <row r="14" spans="2:6" ht="38.25">
      <c r="B14" s="107" t="s">
        <v>28</v>
      </c>
      <c r="C14" s="109" t="s">
        <v>29</v>
      </c>
      <c r="D14" s="109" t="s">
        <v>32</v>
      </c>
      <c r="E14" s="108" t="s">
        <v>33</v>
      </c>
      <c r="F14" s="106" t="s">
        <v>16</v>
      </c>
    </row>
    <row r="15" spans="2:6">
      <c r="B15" s="107" t="s">
        <v>28</v>
      </c>
      <c r="C15" s="109" t="s">
        <v>29</v>
      </c>
      <c r="D15" s="109" t="s">
        <v>34</v>
      </c>
      <c r="E15" s="108" t="s">
        <v>35</v>
      </c>
      <c r="F15" s="106" t="s">
        <v>16</v>
      </c>
    </row>
    <row r="16" spans="2:6">
      <c r="B16" s="107" t="s">
        <v>28</v>
      </c>
      <c r="C16" s="109" t="s">
        <v>13</v>
      </c>
      <c r="D16" s="109" t="s">
        <v>36</v>
      </c>
      <c r="E16" s="108" t="s">
        <v>37</v>
      </c>
      <c r="F16" s="106" t="s">
        <v>16</v>
      </c>
    </row>
    <row r="17" spans="2:6">
      <c r="B17" s="107" t="s">
        <v>28</v>
      </c>
      <c r="C17" s="109" t="s">
        <v>13</v>
      </c>
      <c r="D17" s="109" t="s">
        <v>38</v>
      </c>
      <c r="E17" s="108" t="s">
        <v>39</v>
      </c>
      <c r="F17" s="106" t="s">
        <v>16</v>
      </c>
    </row>
    <row r="18" spans="2:6">
      <c r="B18" s="107" t="s">
        <v>28</v>
      </c>
      <c r="C18" s="109" t="s">
        <v>29</v>
      </c>
      <c r="D18" s="109" t="s">
        <v>40</v>
      </c>
      <c r="E18" s="108" t="s">
        <v>41</v>
      </c>
      <c r="F18" s="106" t="s">
        <v>16</v>
      </c>
    </row>
    <row r="19" spans="2:6">
      <c r="B19" s="107" t="s">
        <v>28</v>
      </c>
      <c r="C19" s="110" t="s">
        <v>29</v>
      </c>
      <c r="D19" s="110" t="s">
        <v>42</v>
      </c>
      <c r="E19" s="108" t="s">
        <v>43</v>
      </c>
      <c r="F19" s="106" t="s">
        <v>16</v>
      </c>
    </row>
    <row r="20" spans="2:6" ht="25.5">
      <c r="B20" s="107" t="s">
        <v>28</v>
      </c>
      <c r="C20" s="110" t="s">
        <v>13</v>
      </c>
      <c r="D20" s="110" t="s">
        <v>44</v>
      </c>
      <c r="E20" s="108" t="s">
        <v>45</v>
      </c>
      <c r="F20" s="106" t="s">
        <v>16</v>
      </c>
    </row>
    <row r="21" spans="2:6" ht="38.25">
      <c r="B21" s="107" t="s">
        <v>46</v>
      </c>
      <c r="C21" s="110" t="s">
        <v>13</v>
      </c>
      <c r="D21" s="110" t="s">
        <v>47</v>
      </c>
      <c r="E21" s="108" t="s">
        <v>48</v>
      </c>
      <c r="F21" s="106" t="s">
        <v>16</v>
      </c>
    </row>
    <row r="22" spans="2:6" ht="51">
      <c r="B22" s="107" t="s">
        <v>46</v>
      </c>
      <c r="C22" s="107" t="s">
        <v>29</v>
      </c>
      <c r="D22" s="107" t="s">
        <v>49</v>
      </c>
      <c r="E22" s="108" t="s">
        <v>50</v>
      </c>
      <c r="F22" s="106" t="s">
        <v>16</v>
      </c>
    </row>
    <row r="23" spans="2:6" ht="25.5">
      <c r="B23" s="107" t="s">
        <v>46</v>
      </c>
      <c r="C23" s="107" t="s">
        <v>29</v>
      </c>
      <c r="D23" s="107" t="s">
        <v>51</v>
      </c>
      <c r="E23" s="108" t="s">
        <v>52</v>
      </c>
      <c r="F23" s="106" t="s">
        <v>53</v>
      </c>
    </row>
    <row r="24" spans="2:6" ht="25.5">
      <c r="B24" s="107" t="s">
        <v>46</v>
      </c>
      <c r="C24" s="107" t="s">
        <v>54</v>
      </c>
      <c r="D24" s="107" t="s">
        <v>55</v>
      </c>
      <c r="E24" s="108" t="s">
        <v>56</v>
      </c>
      <c r="F24" s="106" t="s">
        <v>53</v>
      </c>
    </row>
    <row r="25" spans="2:6" ht="15">
      <c r="B25" s="107" t="s">
        <v>46</v>
      </c>
      <c r="C25" s="109" t="s">
        <v>54</v>
      </c>
      <c r="D25" s="306" t="s">
        <v>57</v>
      </c>
      <c r="E25" s="108" t="s">
        <v>58</v>
      </c>
      <c r="F25" s="106" t="s">
        <v>53</v>
      </c>
    </row>
    <row r="26" spans="2:6" ht="25.5">
      <c r="B26" s="107" t="s">
        <v>59</v>
      </c>
      <c r="C26" s="109" t="s">
        <v>60</v>
      </c>
      <c r="D26" s="109" t="s">
        <v>61</v>
      </c>
      <c r="E26" s="108" t="s">
        <v>62</v>
      </c>
      <c r="F26" s="106" t="s">
        <v>16</v>
      </c>
    </row>
    <row r="27" spans="2:6" ht="25.5">
      <c r="B27" s="107" t="s">
        <v>59</v>
      </c>
      <c r="C27" s="109" t="s">
        <v>63</v>
      </c>
      <c r="D27" s="109" t="s">
        <v>64</v>
      </c>
      <c r="E27" s="108" t="s">
        <v>65</v>
      </c>
      <c r="F27" s="106" t="s">
        <v>16</v>
      </c>
    </row>
    <row r="28" spans="2:6" ht="38.25">
      <c r="B28" s="107" t="s">
        <v>59</v>
      </c>
      <c r="C28" s="109" t="s">
        <v>29</v>
      </c>
      <c r="D28" s="109" t="s">
        <v>66</v>
      </c>
      <c r="E28" s="108" t="s">
        <v>67</v>
      </c>
      <c r="F28" s="106" t="s">
        <v>16</v>
      </c>
    </row>
    <row r="29" spans="2:6" ht="25.5">
      <c r="B29" s="107" t="s">
        <v>59</v>
      </c>
      <c r="C29" s="109" t="s">
        <v>29</v>
      </c>
      <c r="D29" s="109" t="s">
        <v>68</v>
      </c>
      <c r="E29" s="108" t="s">
        <v>69</v>
      </c>
      <c r="F29" s="106" t="s">
        <v>16</v>
      </c>
    </row>
    <row r="30" spans="2:6" ht="25.5">
      <c r="B30" s="107" t="s">
        <v>59</v>
      </c>
      <c r="C30" s="109" t="s">
        <v>29</v>
      </c>
      <c r="D30" s="109" t="s">
        <v>70</v>
      </c>
      <c r="E30" s="108" t="s">
        <v>71</v>
      </c>
      <c r="F30" s="106" t="s">
        <v>16</v>
      </c>
    </row>
    <row r="31" spans="2:6" ht="25.5">
      <c r="B31" s="107" t="s">
        <v>72</v>
      </c>
      <c r="C31" s="109" t="s">
        <v>29</v>
      </c>
      <c r="D31" s="109" t="s">
        <v>73</v>
      </c>
      <c r="E31" s="108" t="s">
        <v>74</v>
      </c>
      <c r="F31" s="106" t="s">
        <v>16</v>
      </c>
    </row>
    <row r="32" spans="2:6">
      <c r="B32" s="104" t="s">
        <v>72</v>
      </c>
      <c r="C32" s="104" t="s">
        <v>29</v>
      </c>
      <c r="D32" s="104" t="s">
        <v>75</v>
      </c>
      <c r="E32" s="104" t="s">
        <v>76</v>
      </c>
      <c r="F32" s="104" t="s">
        <v>16</v>
      </c>
    </row>
    <row r="33" spans="2:6">
      <c r="B33" s="104"/>
      <c r="C33" s="104"/>
      <c r="D33" s="104"/>
      <c r="E33" s="104"/>
      <c r="F33" s="104"/>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1772-AA83-47DC-B86D-14C61624E03A}">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06"/>
      <c r="C23" s="406"/>
      <c r="D23" s="406"/>
      <c r="E23" s="406"/>
      <c r="F23" s="406"/>
      <c r="G23" s="406"/>
      <c r="H23" s="406"/>
      <c r="I23" s="406"/>
      <c r="J23" s="406"/>
      <c r="K23" s="406"/>
      <c r="L23" s="406"/>
      <c r="M23" s="406"/>
      <c r="N23" s="406"/>
      <c r="O23" s="406"/>
      <c r="P23" s="406"/>
      <c r="Q23" s="406"/>
      <c r="R23" s="406"/>
      <c r="S23" s="406"/>
    </row>
    <row r="24" spans="1:19">
      <c r="A24" s="158" t="s">
        <v>483</v>
      </c>
      <c r="B24" s="406"/>
      <c r="C24" s="406"/>
      <c r="D24" s="406"/>
      <c r="E24" s="406"/>
      <c r="F24" s="406"/>
      <c r="G24" s="406"/>
      <c r="H24" s="406"/>
      <c r="I24" s="406"/>
      <c r="J24" s="406"/>
      <c r="K24" s="406"/>
      <c r="L24" s="406"/>
      <c r="M24" s="406"/>
      <c r="N24" s="406"/>
      <c r="O24" s="406"/>
      <c r="P24" s="406"/>
      <c r="Q24" s="406"/>
      <c r="R24" s="406"/>
      <c r="S24" s="406"/>
    </row>
    <row r="25" spans="1:19">
      <c r="A25" s="159" t="s">
        <v>386</v>
      </c>
      <c r="B25" s="406"/>
      <c r="C25" s="406"/>
      <c r="D25" s="406"/>
      <c r="E25" s="406"/>
      <c r="F25" s="406"/>
      <c r="G25" s="406"/>
      <c r="H25" s="406"/>
      <c r="I25" s="406"/>
      <c r="J25" s="406"/>
      <c r="K25" s="406"/>
      <c r="L25" s="406"/>
      <c r="M25" s="406"/>
      <c r="N25" s="406"/>
      <c r="O25" s="406"/>
      <c r="P25" s="406"/>
      <c r="Q25" s="406"/>
      <c r="R25" s="406"/>
      <c r="S25" s="406"/>
    </row>
    <row r="26" spans="1:19">
      <c r="A26" s="159" t="s">
        <v>462</v>
      </c>
      <c r="B26" s="406"/>
      <c r="C26" s="406"/>
      <c r="D26" s="406"/>
      <c r="E26" s="406"/>
      <c r="F26" s="406"/>
      <c r="G26" s="406"/>
      <c r="H26" s="406"/>
      <c r="I26" s="406"/>
      <c r="J26" s="406"/>
      <c r="K26" s="406"/>
      <c r="L26" s="406"/>
      <c r="M26" s="406"/>
      <c r="N26" s="406"/>
      <c r="O26" s="406"/>
      <c r="P26" s="406"/>
      <c r="Q26" s="406"/>
      <c r="R26" s="406"/>
      <c r="S26" s="406"/>
    </row>
    <row r="27" spans="1:19">
      <c r="A27" s="159" t="s">
        <v>463</v>
      </c>
      <c r="B27" s="406"/>
      <c r="C27" s="406"/>
      <c r="D27" s="406"/>
      <c r="E27" s="406"/>
      <c r="F27" s="406"/>
      <c r="G27" s="406"/>
      <c r="H27" s="406"/>
      <c r="I27" s="406"/>
      <c r="J27" s="406"/>
      <c r="K27" s="406"/>
      <c r="L27" s="406"/>
      <c r="M27" s="406"/>
      <c r="N27" s="406"/>
      <c r="O27" s="406"/>
      <c r="P27" s="406"/>
      <c r="Q27" s="406"/>
      <c r="R27" s="406"/>
      <c r="S27" s="406"/>
    </row>
    <row r="31" spans="1:19">
      <c r="A31" s="4" t="s">
        <v>504</v>
      </c>
    </row>
    <row r="32" spans="1:19">
      <c r="A32"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c r="E4" s="53" t="s">
        <v>337</v>
      </c>
      <c r="F4" s="91"/>
      <c r="G4" s="28"/>
      <c r="H4" s="10"/>
      <c r="I4" s="443"/>
      <c r="J4" s="444"/>
      <c r="K4" s="444"/>
      <c r="L4" s="444"/>
      <c r="M4" s="444"/>
      <c r="N4" s="445"/>
      <c r="P4" s="449"/>
      <c r="Q4" s="450"/>
      <c r="R4" s="450"/>
      <c r="S4" s="450"/>
      <c r="T4" s="450"/>
      <c r="U4" s="451"/>
    </row>
    <row r="5" spans="1:21" outlineLevel="1">
      <c r="A5" s="13" t="s">
        <v>338</v>
      </c>
      <c r="B5" s="88"/>
      <c r="E5" s="14"/>
      <c r="H5" s="10"/>
      <c r="I5" s="482"/>
      <c r="J5" s="464"/>
      <c r="K5" s="464"/>
      <c r="L5" s="464"/>
      <c r="M5" s="464"/>
      <c r="N5" s="465"/>
      <c r="P5" s="482"/>
      <c r="Q5" s="464"/>
      <c r="R5" s="464"/>
      <c r="S5" s="464"/>
      <c r="T5" s="464"/>
      <c r="U5" s="465"/>
    </row>
    <row r="6" spans="1:21" outlineLevel="1">
      <c r="A6" s="13" t="s">
        <v>341</v>
      </c>
      <c r="B6" s="88"/>
      <c r="E6" s="53" t="s">
        <v>343</v>
      </c>
      <c r="F6" s="90"/>
      <c r="H6" s="10"/>
      <c r="I6" s="466"/>
      <c r="J6" s="467"/>
      <c r="K6" s="467"/>
      <c r="L6" s="467"/>
      <c r="M6" s="467"/>
      <c r="N6" s="468"/>
      <c r="P6" s="466"/>
      <c r="Q6" s="467"/>
      <c r="R6" s="467"/>
      <c r="S6" s="467"/>
      <c r="T6" s="467"/>
      <c r="U6" s="468"/>
    </row>
    <row r="7" spans="1:21" outlineLevel="1">
      <c r="A7" s="13" t="s">
        <v>345</v>
      </c>
      <c r="B7" s="88"/>
      <c r="E7" s="14"/>
      <c r="H7" s="10"/>
      <c r="I7" s="466"/>
      <c r="J7" s="467"/>
      <c r="K7" s="467"/>
      <c r="L7" s="467"/>
      <c r="M7" s="467"/>
      <c r="N7" s="468"/>
      <c r="P7" s="466"/>
      <c r="Q7" s="467"/>
      <c r="R7" s="467"/>
      <c r="S7" s="467"/>
      <c r="T7" s="467"/>
      <c r="U7" s="468"/>
    </row>
    <row r="8" spans="1:21" ht="39" outlineLevel="1" thickBot="1">
      <c r="A8" s="34" t="s">
        <v>346</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26.25" outlineLevel="1" thickBot="1">
      <c r="A10" s="32" t="s">
        <v>348</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38.25" outlineLevel="1">
      <c r="A12" s="26" t="s">
        <v>349</v>
      </c>
      <c r="B12" s="26" t="s">
        <v>350</v>
      </c>
      <c r="C12" s="26" t="s">
        <v>351</v>
      </c>
      <c r="D12" s="26" t="s">
        <v>352</v>
      </c>
      <c r="E12" s="26" t="s">
        <v>353</v>
      </c>
      <c r="F12" s="26" t="s">
        <v>354</v>
      </c>
      <c r="G12" s="26" t="s">
        <v>355</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61.665315791193116</v>
      </c>
      <c r="D13" s="21">
        <f t="shared" ref="D13:D18" si="1">INDEX($E$205:$AW$205,1,MATCH($A13,$E$53:$BB$53,0))</f>
        <v>0</v>
      </c>
      <c r="E13" s="21">
        <f>D13-Baseline!D13</f>
        <v>57.57176299813684</v>
      </c>
      <c r="F13" s="21">
        <f t="shared" ref="F13:F18" si="2">INDEX($E$206:$AW$206,1,MATCH($A13,$E$53:$BB$53,0))</f>
        <v>0</v>
      </c>
      <c r="G13" s="21">
        <f>F13-Baseline!F13</f>
        <v>65.75782524876854</v>
      </c>
      <c r="I13" s="466"/>
      <c r="J13" s="467"/>
      <c r="K13" s="467"/>
      <c r="L13" s="467"/>
      <c r="M13" s="467"/>
      <c r="N13" s="468"/>
      <c r="P13" s="466"/>
      <c r="Q13" s="467"/>
      <c r="R13" s="467"/>
      <c r="S13" s="467"/>
      <c r="T13" s="467"/>
      <c r="U13" s="468"/>
    </row>
    <row r="14" spans="1:21" outlineLevel="1">
      <c r="A14" s="58">
        <v>2040</v>
      </c>
      <c r="B14" s="21">
        <f t="shared" si="0"/>
        <v>0</v>
      </c>
      <c r="C14" s="21">
        <f>B14-Baseline!B14</f>
        <v>96.272000692410813</v>
      </c>
      <c r="D14" s="21">
        <f t="shared" si="1"/>
        <v>0</v>
      </c>
      <c r="E14" s="21">
        <f>D14-Baseline!D14</f>
        <v>89.258169862811314</v>
      </c>
      <c r="F14" s="21">
        <f t="shared" si="2"/>
        <v>0</v>
      </c>
      <c r="G14" s="21">
        <f>F14-Baseline!F14</f>
        <v>103.29243076811554</v>
      </c>
      <c r="I14" s="466"/>
      <c r="J14" s="467"/>
      <c r="K14" s="467"/>
      <c r="L14" s="467"/>
      <c r="M14" s="467"/>
      <c r="N14" s="468"/>
      <c r="P14" s="466"/>
      <c r="Q14" s="467"/>
      <c r="R14" s="467"/>
      <c r="S14" s="467"/>
      <c r="T14" s="467"/>
      <c r="U14" s="468"/>
    </row>
    <row r="15" spans="1:21" outlineLevel="1">
      <c r="A15" s="58">
        <v>2045</v>
      </c>
      <c r="B15" s="21">
        <f t="shared" si="0"/>
        <v>0</v>
      </c>
      <c r="C15" s="21">
        <f>B15-Baseline!B15</f>
        <v>132.06523617718051</v>
      </c>
      <c r="D15" s="21">
        <f t="shared" si="1"/>
        <v>0</v>
      </c>
      <c r="E15" s="21">
        <f>D15-Baseline!D15</f>
        <v>121.53289391270715</v>
      </c>
      <c r="F15" s="21">
        <f t="shared" si="2"/>
        <v>0</v>
      </c>
      <c r="G15" s="21">
        <f>F15-Baseline!F15</f>
        <v>142.59933140453873</v>
      </c>
      <c r="I15" s="466"/>
      <c r="J15" s="467"/>
      <c r="K15" s="467"/>
      <c r="L15" s="467"/>
      <c r="M15" s="467"/>
      <c r="N15" s="468"/>
      <c r="P15" s="466"/>
      <c r="Q15" s="467"/>
      <c r="R15" s="467"/>
      <c r="S15" s="467"/>
      <c r="T15" s="467"/>
      <c r="U15" s="468"/>
    </row>
    <row r="16" spans="1:21" outlineLevel="1">
      <c r="A16" s="58">
        <v>2050</v>
      </c>
      <c r="B16" s="21">
        <f t="shared" si="0"/>
        <v>0</v>
      </c>
      <c r="C16" s="21">
        <f>B16-Baseline!B16</f>
        <v>169.93831937649099</v>
      </c>
      <c r="D16" s="21">
        <f t="shared" si="1"/>
        <v>0</v>
      </c>
      <c r="E16" s="21">
        <f>D16-Baseline!D16</f>
        <v>155.1648271754145</v>
      </c>
      <c r="F16" s="21">
        <f t="shared" si="2"/>
        <v>0</v>
      </c>
      <c r="G16" s="21">
        <f>F16-Baseline!F16</f>
        <v>184.70309718677865</v>
      </c>
      <c r="I16" s="466"/>
      <c r="J16" s="467"/>
      <c r="K16" s="467"/>
      <c r="L16" s="467"/>
      <c r="M16" s="467"/>
      <c r="N16" s="468"/>
      <c r="P16" s="466"/>
      <c r="Q16" s="467"/>
      <c r="R16" s="467"/>
      <c r="S16" s="467"/>
      <c r="T16" s="467"/>
      <c r="U16" s="468"/>
    </row>
    <row r="17" spans="1:21" outlineLevel="1">
      <c r="A17" s="58">
        <v>2060</v>
      </c>
      <c r="B17" s="21">
        <f t="shared" si="0"/>
        <v>0</v>
      </c>
      <c r="C17" s="21">
        <f>B17-Baseline!B17</f>
        <v>615.896318918318</v>
      </c>
      <c r="D17" s="21">
        <f t="shared" si="1"/>
        <v>0</v>
      </c>
      <c r="E17" s="21">
        <f>D17-Baseline!D17</f>
        <v>501.52287940818968</v>
      </c>
      <c r="F17" s="21">
        <f t="shared" si="2"/>
        <v>0</v>
      </c>
      <c r="G17" s="21">
        <f>F17-Baseline!F17</f>
        <v>729.30477691022429</v>
      </c>
      <c r="I17" s="466"/>
      <c r="J17" s="467"/>
      <c r="K17" s="467"/>
      <c r="L17" s="467"/>
      <c r="M17" s="467"/>
      <c r="N17" s="468"/>
      <c r="P17" s="466"/>
      <c r="Q17" s="467"/>
      <c r="R17" s="467"/>
      <c r="S17" s="467"/>
      <c r="T17" s="467"/>
      <c r="U17" s="468"/>
    </row>
    <row r="18" spans="1:21" outlineLevel="1">
      <c r="A18" s="58">
        <v>2070</v>
      </c>
      <c r="B18" s="21">
        <f t="shared" si="0"/>
        <v>0</v>
      </c>
      <c r="C18" s="21">
        <f>B18-Baseline!B18</f>
        <v>1126.6844915055935</v>
      </c>
      <c r="D18" s="21">
        <f t="shared" si="1"/>
        <v>0</v>
      </c>
      <c r="E18" s="21">
        <f>D18-Baseline!D18</f>
        <v>871.9628320495865</v>
      </c>
      <c r="F18" s="21">
        <f t="shared" si="2"/>
        <v>0</v>
      </c>
      <c r="G18" s="21">
        <f>F18-Baseline!F18</f>
        <v>1378.0125088831724</v>
      </c>
      <c r="I18" s="469"/>
      <c r="J18" s="470"/>
      <c r="K18" s="470"/>
      <c r="L18" s="470"/>
      <c r="M18" s="470"/>
      <c r="N18" s="471"/>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82"/>
      <c r="J21" s="464"/>
      <c r="K21" s="464"/>
      <c r="L21" s="464"/>
      <c r="M21" s="464"/>
      <c r="N21" s="465"/>
      <c r="P21" s="482"/>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360</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361</v>
      </c>
      <c r="I24" s="466"/>
      <c r="J24" s="467"/>
      <c r="K24" s="467"/>
      <c r="L24" s="467"/>
      <c r="M24" s="467"/>
      <c r="N24" s="468"/>
      <c r="P24" s="466"/>
      <c r="Q24" s="467"/>
      <c r="R24" s="467"/>
      <c r="S24" s="467"/>
      <c r="T24" s="467"/>
      <c r="U24" s="468"/>
    </row>
    <row r="25" spans="1:21" ht="13.5" outlineLevel="1" thickBot="1">
      <c r="B25" s="30" t="s">
        <v>362</v>
      </c>
      <c r="C25" s="30" t="s">
        <v>362</v>
      </c>
      <c r="D25" s="30" t="s">
        <v>362</v>
      </c>
      <c r="E25" s="30" t="s">
        <v>362</v>
      </c>
      <c r="F25" s="30" t="s">
        <v>362</v>
      </c>
      <c r="G25" s="30" t="s">
        <v>362</v>
      </c>
      <c r="I25" s="466"/>
      <c r="J25" s="467"/>
      <c r="K25" s="467"/>
      <c r="L25" s="467"/>
      <c r="M25" s="467"/>
      <c r="N25" s="468"/>
      <c r="P25" s="466"/>
      <c r="Q25" s="467"/>
      <c r="R25" s="467"/>
      <c r="S25" s="467"/>
      <c r="T25" s="467"/>
      <c r="U25" s="468"/>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364</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3.5" outlineLevel="1" thickBot="1">
      <c r="A29" s="154"/>
      <c r="B29" s="248"/>
      <c r="C29" s="248"/>
      <c r="D29" s="248"/>
      <c r="E29" s="248"/>
      <c r="F29" s="248"/>
      <c r="G29" s="248"/>
      <c r="I29" s="466"/>
      <c r="J29" s="467"/>
      <c r="K29" s="467"/>
      <c r="L29" s="467"/>
      <c r="M29" s="467"/>
      <c r="N29" s="468"/>
      <c r="P29" s="466"/>
      <c r="Q29" s="467"/>
      <c r="R29" s="467"/>
      <c r="S29" s="467"/>
      <c r="T29" s="467"/>
      <c r="U29" s="468"/>
    </row>
    <row r="30" spans="1:21" ht="13.5" outlineLevel="1" thickBot="1">
      <c r="A30" s="308"/>
      <c r="B30" s="309" t="s">
        <v>365</v>
      </c>
      <c r="C30" s="310" t="s">
        <v>366</v>
      </c>
      <c r="D30" s="413" t="s">
        <v>321</v>
      </c>
      <c r="E30" s="414"/>
      <c r="F30" s="414"/>
      <c r="G30" s="415"/>
      <c r="I30" s="466"/>
      <c r="J30" s="467"/>
      <c r="K30" s="467"/>
      <c r="L30" s="467"/>
      <c r="M30" s="467"/>
      <c r="N30" s="468"/>
      <c r="P30" s="466"/>
      <c r="Q30" s="467"/>
      <c r="R30" s="467"/>
      <c r="S30" s="467"/>
      <c r="T30" s="467"/>
      <c r="U30" s="468"/>
    </row>
    <row r="31" spans="1:21" outlineLevel="1">
      <c r="A31" s="433" t="s">
        <v>367</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3.5"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457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283</v>
      </c>
      <c r="C147" s="135" t="s">
        <v>463</v>
      </c>
      <c r="D147" s="135" t="s">
        <v>380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315" t="s">
        <v>464</v>
      </c>
      <c r="D150" s="135" t="s">
        <v>380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286</v>
      </c>
      <c r="C151" s="315" t="s">
        <v>465</v>
      </c>
      <c r="D151" s="135" t="s">
        <v>380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286</v>
      </c>
      <c r="C152" s="315" t="s">
        <v>466</v>
      </c>
      <c r="D152" s="135" t="s">
        <v>380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315" t="s">
        <v>386</v>
      </c>
      <c r="D158" s="135" t="s">
        <v>469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283</v>
      </c>
      <c r="C161" s="315" t="s">
        <v>462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283</v>
      </c>
      <c r="C162" s="315" t="s">
        <v>463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484</v>
      </c>
      <c r="C193" s="19"/>
      <c r="D193" s="135" t="s">
        <v>380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485</v>
      </c>
      <c r="C194" s="19"/>
      <c r="D194" s="135" t="s">
        <v>380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486</v>
      </c>
      <c r="C195" s="19"/>
      <c r="D195" s="135" t="s">
        <v>380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283</v>
      </c>
      <c r="C196" s="19"/>
      <c r="D196" s="135" t="s">
        <v>380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286</v>
      </c>
      <c r="C197" s="19"/>
      <c r="D197" s="135" t="s">
        <v>380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489</v>
      </c>
      <c r="C201" s="19"/>
      <c r="D201" s="135" t="s">
        <v>380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490</v>
      </c>
      <c r="C202" s="19"/>
      <c r="D202" s="135" t="s">
        <v>380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493</v>
      </c>
      <c r="C205" s="19"/>
      <c r="D205" s="135" t="s">
        <v>380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494</v>
      </c>
      <c r="C206" s="19"/>
      <c r="D206" s="135" t="s">
        <v>380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0.13137463378940692</v>
      </c>
      <c r="F212" s="21">
        <f>F77*F186-Baseline!F77*Baseline!F186</f>
        <v>0.13409632518118164</v>
      </c>
      <c r="G212" s="21">
        <f>G77*G186-Baseline!G77*Baseline!G186</f>
        <v>0.13688982177492803</v>
      </c>
      <c r="H212" s="21">
        <f>H77*H186-Baseline!H77*Baseline!H186</f>
        <v>0.13975489306293715</v>
      </c>
      <c r="I212" s="21">
        <f>I77*I186-Baseline!I77*Baseline!I186</f>
        <v>0.14269696916090879</v>
      </c>
      <c r="J212" s="21">
        <f>J77*J186-Baseline!J77*Baseline!J186</f>
        <v>0.14571805595537449</v>
      </c>
      <c r="K212" s="21">
        <f>K77*K186-Baseline!K77*Baseline!K186</f>
        <v>0.14882021314416546</v>
      </c>
      <c r="L212" s="21">
        <f>L77*L186-Baseline!L77*Baseline!L186</f>
        <v>0.15200555562703497</v>
      </c>
      <c r="M212" s="21">
        <f>M77*M186-Baseline!M77*Baseline!M186</f>
        <v>0.15527429310119134</v>
      </c>
      <c r="N212" s="21">
        <f>N77*N186-Baseline!N77*Baseline!N186</f>
        <v>0.15863037229048946</v>
      </c>
      <c r="O212" s="21">
        <f>O77*O186-Baseline!O77*Baseline!O186</f>
        <v>0.16207640375117521</v>
      </c>
      <c r="P212" s="21">
        <f>P77*P186-Baseline!P77*Baseline!P186</f>
        <v>0.16561448184415289</v>
      </c>
      <c r="Q212" s="21">
        <f>Q77*Q186-Baseline!Q77*Baseline!Q186</f>
        <v>0.16924651011287706</v>
      </c>
      <c r="R212" s="21">
        <f>R77*R186-Baseline!R77*Baseline!R186</f>
        <v>0.17297550271956927</v>
      </c>
      <c r="S212" s="21">
        <f>S77*S186-Baseline!S77*Baseline!S186</f>
        <v>0.17680423232597936</v>
      </c>
      <c r="T212" s="21">
        <f>T77*T186-Baseline!T77*Baseline!T186</f>
        <v>0.18073530680477942</v>
      </c>
      <c r="U212" s="21">
        <f>U77*U186-Baseline!U77*Baseline!U186</f>
        <v>0.18477140365774569</v>
      </c>
      <c r="V212" s="21">
        <f>V77*V186-Baseline!V77*Baseline!V186</f>
        <v>0.18891527182617604</v>
      </c>
      <c r="W212" s="21">
        <f>W77*W186-Baseline!W77*Baseline!W186</f>
        <v>0.19316973355000225</v>
      </c>
      <c r="X212" s="21">
        <f>X77*X186-Baseline!X77*Baseline!X186</f>
        <v>0.19753768627685728</v>
      </c>
      <c r="Y212" s="21">
        <f>Y77*Y186-Baseline!Y77*Baseline!Y186</f>
        <v>0.20202210462238149</v>
      </c>
      <c r="Z212" s="21">
        <f>Z77*Z186-Baseline!Z77*Baseline!Z186</f>
        <v>0.20662489095052419</v>
      </c>
      <c r="AA212" s="21">
        <f>AA77*AA186-Baseline!AA77*Baseline!AA186</f>
        <v>0.21135018809829864</v>
      </c>
      <c r="AB212" s="21">
        <f>AB77*AB186-Baseline!AB77*Baseline!AB186</f>
        <v>0.21620140307082267</v>
      </c>
      <c r="AC212" s="21">
        <f>AC77*AC186-Baseline!AC77*Baseline!AC186</f>
        <v>1.9502272101789535</v>
      </c>
      <c r="AD212" s="21">
        <f>AD77*AD186-Baseline!AD77*Baseline!AD186</f>
        <v>1.9944633852156191</v>
      </c>
      <c r="AE212" s="21">
        <f>AE77*AE186-Baseline!AE77*Baseline!AE186</f>
        <v>2.0398782027488918</v>
      </c>
      <c r="AF212" s="21">
        <f>AF77*AF186-Baseline!AF77*Baseline!AF186</f>
        <v>2.0865025923041176</v>
      </c>
      <c r="AG212" s="21">
        <f>AG77*AG186-Baseline!AG77*Baseline!AG186</f>
        <v>2.1343683054593012</v>
      </c>
      <c r="AH212" s="21">
        <f>AH77*AH186-Baseline!AH77*Baseline!AH186</f>
        <v>2.1835079373445763</v>
      </c>
      <c r="AI212" s="21">
        <f>AI77*AI186-Baseline!AI77*Baseline!AI186</f>
        <v>2.2339549487156791</v>
      </c>
      <c r="AJ212" s="21">
        <f>AJ77*AJ186-Baseline!AJ77*Baseline!AJ186</f>
        <v>2.2968395317650003</v>
      </c>
      <c r="AK212" s="21">
        <f>AK77*AK186-Baseline!AK77*Baseline!AK186</f>
        <v>2.3616723922300831</v>
      </c>
      <c r="AL212" s="21">
        <f>AL77*AL186-Baseline!AL77*Baseline!AL186</f>
        <v>2.4285144387544766</v>
      </c>
      <c r="AM212" s="21">
        <f>AM77*AM186-Baseline!AM77*Baseline!AM186</f>
        <v>2.4931613328887039</v>
      </c>
      <c r="AN212" s="21">
        <f>AN77*AN186-Baseline!AN77*Baseline!AN186</f>
        <v>2.5581887084152228</v>
      </c>
      <c r="AO212" s="21">
        <f>AO77*AO186-Baseline!AO77*Baseline!AO186</f>
        <v>2.6254022816743019</v>
      </c>
      <c r="AP212" s="21">
        <f>AP77*AP186-Baseline!AP77*Baseline!AP186</f>
        <v>2.6948654391386393</v>
      </c>
      <c r="AQ212" s="21">
        <f>AQ77*AQ186-Baseline!AQ77*Baseline!AQ186</f>
        <v>2.766643703701392</v>
      </c>
      <c r="AR212" s="21">
        <f>AR77*AR186-Baseline!AR77*Baseline!AR186</f>
        <v>2.8074923034593344</v>
      </c>
      <c r="AS212" s="21">
        <f>AS77*AS186-Baseline!AS77*Baseline!AS186</f>
        <v>2.7801589781629263</v>
      </c>
      <c r="AT212" s="21">
        <f>AT77*AT186-Baseline!AT77*Baseline!AT186</f>
        <v>2.7550867255755125</v>
      </c>
      <c r="AU212" s="21">
        <f>AU77*AU186-Baseline!AU77*Baseline!AU186</f>
        <v>2.732254682506285</v>
      </c>
      <c r="AV212" s="21">
        <f>AV77*AV186-Baseline!AV77*Baseline!AV186</f>
        <v>2.6991059378997293</v>
      </c>
      <c r="AW212" s="21">
        <f>AW77*AW186-Baseline!AW77*Baseline!AW186</f>
        <v>2.6415763450839336</v>
      </c>
      <c r="AX212" s="21">
        <f>AX77*AX186-Baseline!AX77*Baseline!AX186</f>
        <v>2.5861370223252087</v>
      </c>
      <c r="AY212" s="21">
        <f>AY77*AY186-Baseline!AY77*Baseline!AY186</f>
        <v>2.5327391137998303</v>
      </c>
      <c r="AZ212" s="21">
        <f>AZ77*AZ186-Baseline!AZ77*Baseline!AZ186</f>
        <v>2.4813355600472229</v>
      </c>
      <c r="BA212" s="21">
        <f>BA77*BA186-Baseline!BA77*Baseline!BA186</f>
        <v>2.4318810573473413</v>
      </c>
      <c r="BB212" s="21">
        <f>BB77*BB186-Baseline!BB77*Baseline!BB186</f>
        <v>2.3834122124829702</v>
      </c>
    </row>
    <row r="213" spans="1:54" outlineLevel="2">
      <c r="A213" s="475"/>
      <c r="B213" s="150" t="s">
        <v>484</v>
      </c>
      <c r="C213" s="19"/>
      <c r="D213" s="135" t="s">
        <v>380</v>
      </c>
      <c r="E213" s="21">
        <f>E193-Baseline!E193</f>
        <v>0.78333401518927104</v>
      </c>
      <c r="F213" s="21">
        <f>F193-Baseline!F193</f>
        <v>0.81378945282329429</v>
      </c>
      <c r="G213" s="21">
        <f>G193-Baseline!G193</f>
        <v>0.84236110032126077</v>
      </c>
      <c r="H213" s="21">
        <f>H193-Baseline!H193</f>
        <v>0.87185346900080385</v>
      </c>
      <c r="I213" s="21">
        <f>I193-Baseline!I193</f>
        <v>0.9053470368511235</v>
      </c>
      <c r="J213" s="21">
        <f>J193-Baseline!J193</f>
        <v>0.93997455938742602</v>
      </c>
      <c r="K213" s="21">
        <f>K193-Baseline!K193</f>
        <v>0.97261684277502991</v>
      </c>
      <c r="L213" s="21">
        <f>L193-Baseline!L193</f>
        <v>1.009561885318637</v>
      </c>
      <c r="M213" s="21">
        <f>M193-Baseline!M193</f>
        <v>1.0477455573062802</v>
      </c>
      <c r="N213" s="21">
        <f>N193-Baseline!N193</f>
        <v>1.0838554417539432</v>
      </c>
      <c r="O213" s="21">
        <f>O193-Baseline!O193</f>
        <v>1.1245964070233714</v>
      </c>
      <c r="P213" s="21">
        <f>P193-Baseline!P193</f>
        <v>1.1667170408072713</v>
      </c>
      <c r="Q213" s="21">
        <f>Q193-Baseline!Q193</f>
        <v>1.2102602524506194</v>
      </c>
      <c r="R213" s="21">
        <f>R193-Baseline!R193</f>
        <v>1.2589482218368473</v>
      </c>
      <c r="S213" s="21">
        <f>S193-Baseline!S193</f>
        <v>1.3055726634967002</v>
      </c>
      <c r="T213" s="21">
        <f>T193-Baseline!T193</f>
        <v>1.3537761332015434</v>
      </c>
      <c r="U213" s="21">
        <f>U193-Baseline!U193</f>
        <v>1.4036115456848597</v>
      </c>
      <c r="V213" s="21">
        <f>V193-Baseline!V193</f>
        <v>1.4591421344750501</v>
      </c>
      <c r="W213" s="21">
        <f>W193-Baseline!W193</f>
        <v>1.5124972516631203</v>
      </c>
      <c r="X213" s="21">
        <f>X193-Baseline!X193</f>
        <v>1.5718473876335786</v>
      </c>
      <c r="Y213" s="21">
        <f>Y193-Baseline!Y193</f>
        <v>1.6289645570510001</v>
      </c>
      <c r="Z213" s="21">
        <f>Z193-Baseline!Z193</f>
        <v>1.6923846955489363</v>
      </c>
      <c r="AA213" s="21">
        <f>AA193-Baseline!AA193</f>
        <v>1.7579958800630726</v>
      </c>
      <c r="AB213" s="21">
        <f>AB193-Baseline!AB193</f>
        <v>1.8258736760678089</v>
      </c>
      <c r="AC213" s="21">
        <f>AC193-Baseline!AC193</f>
        <v>16.708980155139425</v>
      </c>
      <c r="AD213" s="21">
        <f>AD193-Baseline!AD193</f>
        <v>17.334480683282504</v>
      </c>
      <c r="AE213" s="21">
        <f>AE193-Baseline!AE193</f>
        <v>17.985555427630306</v>
      </c>
      <c r="AF213" s="21">
        <f>AF193-Baseline!AF193</f>
        <v>18.65741772658053</v>
      </c>
      <c r="AG213" s="21">
        <f>AG193-Baseline!AG193</f>
        <v>19.351246719538945</v>
      </c>
      <c r="AH213" s="21">
        <f>AH193-Baseline!AH193</f>
        <v>20.068442484767335</v>
      </c>
      <c r="AI213" s="21">
        <f>AI193-Baseline!AI193</f>
        <v>20.810806243978394</v>
      </c>
      <c r="AJ213" s="21">
        <f>AJ193-Baseline!AJ193</f>
        <v>21.683281415273175</v>
      </c>
      <c r="AK213" s="21">
        <f>AK193-Baseline!AK193</f>
        <v>22.589743686532451</v>
      </c>
      <c r="AL213" s="21">
        <f>AL193-Baseline!AL193</f>
        <v>23.531806505517689</v>
      </c>
      <c r="AM213" s="21">
        <f>AM193-Baseline!AM193</f>
        <v>24.469081570911758</v>
      </c>
      <c r="AN213" s="21">
        <f>AN193-Baseline!AN193</f>
        <v>25.426320848468173</v>
      </c>
      <c r="AO213" s="21">
        <f>AO193-Baseline!AO193</f>
        <v>26.421732980321138</v>
      </c>
      <c r="AP213" s="21">
        <f>AP193-Baseline!AP193</f>
        <v>27.456796108390311</v>
      </c>
      <c r="AQ213" s="21">
        <f>AQ193-Baseline!AQ193</f>
        <v>28.533076136173385</v>
      </c>
      <c r="AR213" s="21">
        <f>AR193-Baseline!AR193</f>
        <v>29.304426681517274</v>
      </c>
      <c r="AS213" s="21">
        <f>AS193-Baseline!AS193</f>
        <v>29.365779883974241</v>
      </c>
      <c r="AT213" s="21">
        <f>AT193-Baseline!AT193</f>
        <v>29.444474392074937</v>
      </c>
      <c r="AU213" s="21">
        <f>AU193-Baseline!AU193</f>
        <v>29.541138863244889</v>
      </c>
      <c r="AV213" s="21">
        <f>AV193-Baseline!AV193</f>
        <v>29.519282130660201</v>
      </c>
      <c r="AW213" s="21">
        <f>AW193-Baseline!AW193</f>
        <v>29.219472877049277</v>
      </c>
      <c r="AX213" s="21">
        <f>AX193-Baseline!AX193</f>
        <v>28.928697845947191</v>
      </c>
      <c r="AY213" s="21">
        <f>AY193-Baseline!AY193</f>
        <v>28.64718736177489</v>
      </c>
      <c r="AZ213" s="21">
        <f>AZ193-Baseline!AZ193</f>
        <v>28.375167532866012</v>
      </c>
      <c r="BA213" s="21">
        <f>BA193-Baseline!BA193</f>
        <v>28.11286027196649</v>
      </c>
      <c r="BB213" s="21">
        <f>BB193-Baseline!BB193</f>
        <v>27.849737278545206</v>
      </c>
    </row>
    <row r="214" spans="1:54" outlineLevel="2">
      <c r="A214" s="475"/>
      <c r="B214" s="150" t="s">
        <v>485</v>
      </c>
      <c r="C214" s="19"/>
      <c r="D214" s="135" t="s">
        <v>380</v>
      </c>
      <c r="E214" s="21">
        <f>E194-Baseline!E194</f>
        <v>0.39228687373918242</v>
      </c>
      <c r="F214" s="21">
        <f>F194-Baseline!F194</f>
        <v>0.40651156360674717</v>
      </c>
      <c r="G214" s="21">
        <f>G194-Baseline!G194</f>
        <v>0.4212995110094418</v>
      </c>
      <c r="H214" s="21">
        <f>H194-Baseline!H194</f>
        <v>0.43666721744455222</v>
      </c>
      <c r="I214" s="21">
        <f>I194-Baseline!I194</f>
        <v>0.45264954156587617</v>
      </c>
      <c r="J214" s="21">
        <f>J194-Baseline!J194</f>
        <v>0.46927181867623968</v>
      </c>
      <c r="K214" s="21">
        <f>K194-Baseline!K194</f>
        <v>0.48656044188492775</v>
      </c>
      <c r="L214" s="21">
        <f>L194-Baseline!L194</f>
        <v>0.50454290764192811</v>
      </c>
      <c r="M214" s="21">
        <f>M194-Baseline!M194</f>
        <v>0.52324125034795343</v>
      </c>
      <c r="N214" s="21">
        <f>N194-Baseline!N194</f>
        <v>0.54269088469937787</v>
      </c>
      <c r="O214" s="21">
        <f>O194-Baseline!O194</f>
        <v>0.56292397366127911</v>
      </c>
      <c r="P214" s="21">
        <f>P194-Baseline!P194</f>
        <v>0.58397201114872221</v>
      </c>
      <c r="Q214" s="21">
        <f>Q194-Baseline!Q194</f>
        <v>0.60586688274825518</v>
      </c>
      <c r="R214" s="21">
        <f>R194-Baseline!R194</f>
        <v>0.62864557507121499</v>
      </c>
      <c r="S214" s="21">
        <f>S194-Baseline!S194</f>
        <v>0.65219874789137133</v>
      </c>
      <c r="T214" s="21">
        <f>T194-Baseline!T194</f>
        <v>0.6767002652530878</v>
      </c>
      <c r="U214" s="21">
        <f>U194-Baseline!U194</f>
        <v>0.7021892010938251</v>
      </c>
      <c r="V214" s="21">
        <f>V194-Baseline!V194</f>
        <v>0.7287062561427623</v>
      </c>
      <c r="W214" s="21">
        <f>W194-Baseline!W194</f>
        <v>0.75629382326637029</v>
      </c>
      <c r="X214" s="21">
        <f>X194-Baseline!X194</f>
        <v>0.78499606116484888</v>
      </c>
      <c r="Y214" s="21">
        <f>Y194-Baseline!Y194</f>
        <v>0.81485896586244611</v>
      </c>
      <c r="Z214" s="21">
        <f>Z194-Baseline!Z194</f>
        <v>0.84592573404932436</v>
      </c>
      <c r="AA214" s="21">
        <f>AA194-Baseline!AA194</f>
        <v>0.87825024644501204</v>
      </c>
      <c r="AB214" s="21">
        <f>AB194-Baseline!AB194</f>
        <v>0.91188525223962047</v>
      </c>
      <c r="AC214" s="21">
        <f>AC194-Baseline!AC194</f>
        <v>8.343601866094188</v>
      </c>
      <c r="AD214" s="21">
        <f>AD194-Baseline!AD194</f>
        <v>8.6545740804642826</v>
      </c>
      <c r="AE214" s="21">
        <f>AE194-Baseline!AE194</f>
        <v>8.9766011442614175</v>
      </c>
      <c r="AF214" s="21">
        <f>AF194-Baseline!AF194</f>
        <v>9.309637448381535</v>
      </c>
      <c r="AG214" s="21">
        <f>AG194-Baseline!AG194</f>
        <v>9.6537983534731797</v>
      </c>
      <c r="AH214" s="21">
        <f>AH194-Baseline!AH194</f>
        <v>10.00945700081922</v>
      </c>
      <c r="AI214" s="21">
        <f>AI194-Baseline!AI194</f>
        <v>10.377409807881033</v>
      </c>
      <c r="AJ214" s="21">
        <f>AJ194-Baseline!AJ194</f>
        <v>10.810088770539412</v>
      </c>
      <c r="AK214" s="21">
        <f>AK194-Baseline!AK194</f>
        <v>11.259708502890824</v>
      </c>
      <c r="AL214" s="21">
        <f>AL194-Baseline!AL194</f>
        <v>11.726936764383685</v>
      </c>
      <c r="AM214" s="21">
        <f>AM194-Baseline!AM194</f>
        <v>12.191620101551154</v>
      </c>
      <c r="AN214" s="21">
        <f>AN194-Baseline!AN194</f>
        <v>12.666118774768748</v>
      </c>
      <c r="AO214" s="21">
        <f>AO194-Baseline!AO194</f>
        <v>13.159522395091313</v>
      </c>
      <c r="AP214" s="21">
        <f>AP194-Baseline!AP194</f>
        <v>13.672556654113436</v>
      </c>
      <c r="AQ214" s="21">
        <f>AQ194-Baseline!AQ194</f>
        <v>14.205978811062494</v>
      </c>
      <c r="AR214" s="21">
        <f>AR194-Baseline!AR194</f>
        <v>14.587478832315909</v>
      </c>
      <c r="AS214" s="21">
        <f>AS194-Baseline!AS194</f>
        <v>14.615538611600098</v>
      </c>
      <c r="AT214" s="21">
        <f>AT194-Baseline!AT194</f>
        <v>14.652277184646239</v>
      </c>
      <c r="AU214" s="21">
        <f>AU194-Baseline!AU194</f>
        <v>14.697999209873647</v>
      </c>
      <c r="AV214" s="21">
        <f>AV194-Baseline!AV194</f>
        <v>14.684799074834313</v>
      </c>
      <c r="AW214" s="21">
        <f>AW194-Baseline!AW194</f>
        <v>14.533404855387351</v>
      </c>
      <c r="AX214" s="21">
        <f>AX194-Baseline!AX194</f>
        <v>14.386599606759439</v>
      </c>
      <c r="AY214" s="21">
        <f>AY194-Baseline!AY194</f>
        <v>14.244492320967577</v>
      </c>
      <c r="AZ214" s="21">
        <f>AZ194-Baseline!AZ194</f>
        <v>14.107190306389272</v>
      </c>
      <c r="BA214" s="21">
        <f>BA194-Baseline!BA194</f>
        <v>13.974799187381644</v>
      </c>
      <c r="BB214" s="21">
        <f>BB194-Baseline!BB194</f>
        <v>13.842081526577829</v>
      </c>
    </row>
    <row r="215" spans="1:54" outlineLevel="2">
      <c r="A215" s="475"/>
      <c r="B215" s="150" t="s">
        <v>486</v>
      </c>
      <c r="C215" s="19"/>
      <c r="D215" s="135" t="s">
        <v>380</v>
      </c>
      <c r="E215" s="21">
        <f>E195-Baseline!E195</f>
        <v>1.1768606209387809</v>
      </c>
      <c r="F215" s="21">
        <f>F195-Baseline!F195</f>
        <v>1.2195346905356996</v>
      </c>
      <c r="G215" s="21">
        <f>G195-Baseline!G195</f>
        <v>1.2638985330283259</v>
      </c>
      <c r="H215" s="21">
        <f>H195-Baseline!H195</f>
        <v>1.3100016523336566</v>
      </c>
      <c r="I215" s="21">
        <f>I195-Baseline!I195</f>
        <v>1.3579486246976282</v>
      </c>
      <c r="J215" s="21">
        <f>J195-Baseline!J195</f>
        <v>1.4078154557195166</v>
      </c>
      <c r="K215" s="21">
        <f>K195-Baseline!K195</f>
        <v>1.4596813256547836</v>
      </c>
      <c r="L215" s="21">
        <f>L195-Baseline!L195</f>
        <v>1.5136287229257839</v>
      </c>
      <c r="M215" s="21">
        <f>M195-Baseline!M195</f>
        <v>1.5697237507143806</v>
      </c>
      <c r="N215" s="21">
        <f>N195-Baseline!N195</f>
        <v>1.6280726537615327</v>
      </c>
      <c r="O215" s="21">
        <f>O195-Baseline!O195</f>
        <v>1.6887719209838374</v>
      </c>
      <c r="P215" s="21">
        <f>P195-Baseline!P195</f>
        <v>1.751916033797587</v>
      </c>
      <c r="Q215" s="21">
        <f>Q195-Baseline!Q195</f>
        <v>1.817600648244766</v>
      </c>
      <c r="R215" s="21">
        <f>R195-Baseline!R195</f>
        <v>1.8859367252136452</v>
      </c>
      <c r="S215" s="21">
        <f>S195-Baseline!S195</f>
        <v>1.956596243298949</v>
      </c>
      <c r="T215" s="21">
        <f>T195-Baseline!T195</f>
        <v>2.0301007953757573</v>
      </c>
      <c r="U215" s="21">
        <f>U195-Baseline!U195</f>
        <v>2.1065676036735455</v>
      </c>
      <c r="V215" s="21">
        <f>V195-Baseline!V195</f>
        <v>2.1861187680274234</v>
      </c>
      <c r="W215" s="21">
        <f>W195-Baseline!W195</f>
        <v>2.2688814697991111</v>
      </c>
      <c r="X215" s="21">
        <f>X195-Baseline!X195</f>
        <v>2.3549881834945463</v>
      </c>
      <c r="Y215" s="21">
        <f>Y195-Baseline!Y195</f>
        <v>2.4445768975873383</v>
      </c>
      <c r="Z215" s="21">
        <f>Z195-Baseline!Z195</f>
        <v>2.5377772017095315</v>
      </c>
      <c r="AA215" s="21">
        <f>AA195-Baseline!AA195</f>
        <v>2.6347507397835042</v>
      </c>
      <c r="AB215" s="21">
        <f>AB195-Baseline!AB195</f>
        <v>2.7356557567188609</v>
      </c>
      <c r="AC215" s="21">
        <f>AC195-Baseline!AC195</f>
        <v>25.030805598519038</v>
      </c>
      <c r="AD215" s="21">
        <f>AD195-Baseline!AD195</f>
        <v>25.963722241911064</v>
      </c>
      <c r="AE215" s="21">
        <f>AE195-Baseline!AE195</f>
        <v>26.929803433658531</v>
      </c>
      <c r="AF215" s="21">
        <f>AF195-Baseline!AF195</f>
        <v>27.9289123464733</v>
      </c>
      <c r="AG215" s="21">
        <f>AG195-Baseline!AG195</f>
        <v>28.961395061412752</v>
      </c>
      <c r="AH215" s="21">
        <f>AH195-Baseline!AH195</f>
        <v>30.028371003725905</v>
      </c>
      <c r="AI215" s="21">
        <f>AI195-Baseline!AI195</f>
        <v>31.132229425139947</v>
      </c>
      <c r="AJ215" s="21">
        <f>AJ195-Baseline!AJ195</f>
        <v>32.430266313310547</v>
      </c>
      <c r="AK215" s="21">
        <f>AK195-Baseline!AK195</f>
        <v>33.779125510531053</v>
      </c>
      <c r="AL215" s="21">
        <f>AL195-Baseline!AL195</f>
        <v>35.180810295177039</v>
      </c>
      <c r="AM215" s="21">
        <f>AM195-Baseline!AM195</f>
        <v>36.574860306913564</v>
      </c>
      <c r="AN215" s="21">
        <f>AN195-Baseline!AN195</f>
        <v>37.998356326783991</v>
      </c>
      <c r="AO215" s="21">
        <f>AO195-Baseline!AO195</f>
        <v>39.478567187970484</v>
      </c>
      <c r="AP215" s="21">
        <f>AP195-Baseline!AP195</f>
        <v>41.017669965267459</v>
      </c>
      <c r="AQ215" s="21">
        <f>AQ195-Baseline!AQ195</f>
        <v>42.617936436361511</v>
      </c>
      <c r="AR215" s="21">
        <f>AR195-Baseline!AR195</f>
        <v>43.762436500342083</v>
      </c>
      <c r="AS215" s="21">
        <f>AS195-Baseline!AS195</f>
        <v>43.846615838329029</v>
      </c>
      <c r="AT215" s="21">
        <f>AT195-Baseline!AT195</f>
        <v>43.956831557601745</v>
      </c>
      <c r="AU215" s="21">
        <f>AU195-Baseline!AU195</f>
        <v>44.093997633419363</v>
      </c>
      <c r="AV215" s="21">
        <f>AV195-Baseline!AV195</f>
        <v>44.054397228419305</v>
      </c>
      <c r="AW215" s="21">
        <f>AW195-Baseline!AW195</f>
        <v>43.600214570155167</v>
      </c>
      <c r="AX215" s="21">
        <f>AX195-Baseline!AX195</f>
        <v>43.159798824344172</v>
      </c>
      <c r="AY215" s="21">
        <f>AY195-Baseline!AY195</f>
        <v>42.733476967038158</v>
      </c>
      <c r="AZ215" s="21">
        <f>AZ195-Baseline!AZ195</f>
        <v>42.321570923369805</v>
      </c>
      <c r="BA215" s="21">
        <f>BA195-Baseline!BA195</f>
        <v>41.924397566410612</v>
      </c>
      <c r="BB215" s="21">
        <f>BB195-Baseline!BB195</f>
        <v>41.526244584058617</v>
      </c>
    </row>
    <row r="216" spans="1:54" outlineLevel="2">
      <c r="A216" s="475"/>
      <c r="B216" s="150" t="s">
        <v>283</v>
      </c>
      <c r="C216" s="19"/>
      <c r="D216" s="135" t="s">
        <v>380</v>
      </c>
      <c r="E216" s="21">
        <f>E196-Baseline!E196</f>
        <v>0.5855388372077609</v>
      </c>
      <c r="F216" s="21">
        <f>F196-Baseline!F196</f>
        <v>0.60582605883451124</v>
      </c>
      <c r="G216" s="21">
        <f>G196-Baseline!G196</f>
        <v>0.62681854085965094</v>
      </c>
      <c r="H216" s="21">
        <f>H196-Baseline!H196</f>
        <v>0.64818625072370251</v>
      </c>
      <c r="I216" s="21">
        <f>I196-Baseline!I196</f>
        <v>0.67053086203226597</v>
      </c>
      <c r="J216" s="21">
        <f>J196-Baseline!J196</f>
        <v>0.69389565236067507</v>
      </c>
      <c r="K216" s="21">
        <f>K196-Baseline!K196</f>
        <v>0.71832590222544512</v>
      </c>
      <c r="L216" s="21">
        <f>L196-Baseline!L196</f>
        <v>0.74386898776525512</v>
      </c>
      <c r="M216" s="21">
        <f>M196-Baseline!M196</f>
        <v>0.77017581260567569</v>
      </c>
      <c r="N216" s="21">
        <f>N196-Baseline!N196</f>
        <v>0.7976304808893917</v>
      </c>
      <c r="O216" s="21">
        <f>O196-Baseline!O196</f>
        <v>0.82635168897594413</v>
      </c>
      <c r="P216" s="21">
        <f>P196-Baseline!P196</f>
        <v>0.85634206053749773</v>
      </c>
      <c r="Q216" s="21">
        <f>Q196-Baseline!Q196</f>
        <v>0.88754703162991644</v>
      </c>
      <c r="R216" s="21">
        <f>R196-Baseline!R196</f>
        <v>0.92013746725794054</v>
      </c>
      <c r="S216" s="21">
        <f>S196-Baseline!S196</f>
        <v>0.95422855982835986</v>
      </c>
      <c r="T216" s="21">
        <f>T196-Baseline!T196</f>
        <v>0.98988774552694236</v>
      </c>
      <c r="U216" s="21">
        <f>U196-Baseline!U196</f>
        <v>1.0271855887801251</v>
      </c>
      <c r="V216" s="21">
        <f>V196-Baseline!V196</f>
        <v>1.0661959273177044</v>
      </c>
      <c r="W216" s="21">
        <f>W196-Baseline!W196</f>
        <v>1.1069960239903451</v>
      </c>
      <c r="X216" s="21">
        <f>X196-Baseline!X196</f>
        <v>1.1496667256565913</v>
      </c>
      <c r="Y216" s="21">
        <f>Y196-Baseline!Y196</f>
        <v>1.1942926294686558</v>
      </c>
      <c r="Z216" s="21">
        <f>Z196-Baseline!Z196</f>
        <v>1.2406664003532535</v>
      </c>
      <c r="AA216" s="21">
        <f>AA196-Baseline!AA196</f>
        <v>1.2891272284452959</v>
      </c>
      <c r="AB216" s="21">
        <f>AB196-Baseline!AB196</f>
        <v>1.339819855721637</v>
      </c>
      <c r="AC216" s="21">
        <f>AC196-Baseline!AC196</f>
        <v>1.9802404222700409</v>
      </c>
      <c r="AD216" s="21">
        <f>AD196-Baseline!AD196</f>
        <v>2.0270245995952956</v>
      </c>
      <c r="AE216" s="21">
        <f>AE196-Baseline!AE196</f>
        <v>2.0764871533152496</v>
      </c>
      <c r="AF216" s="21">
        <f>AF196-Baseline!AF196</f>
        <v>2.1287422863328991</v>
      </c>
      <c r="AG216" s="21">
        <f>AG196-Baseline!AG196</f>
        <v>2.1839096205136328</v>
      </c>
      <c r="AH216" s="21">
        <f>AH196-Baseline!AH196</f>
        <v>2.2421144467164971</v>
      </c>
      <c r="AI216" s="21">
        <f>AI196-Baseline!AI196</f>
        <v>2.3034879864969708</v>
      </c>
      <c r="AJ216" s="21">
        <f>AJ196-Baseline!AJ196</f>
        <v>2.3731711993908111</v>
      </c>
      <c r="AK216" s="21">
        <f>AK196-Baseline!AK196</f>
        <v>2.4466032382312708</v>
      </c>
      <c r="AL216" s="21">
        <f>AL196-Baseline!AL196</f>
        <v>2.5239586195882628</v>
      </c>
      <c r="AM216" s="21">
        <f>AM196-Baseline!AM196</f>
        <v>2.6025619282437495</v>
      </c>
      <c r="AN216" s="21">
        <f>AN196-Baseline!AN196</f>
        <v>2.6841704813028793</v>
      </c>
      <c r="AO216" s="21">
        <f>AO196-Baseline!AO196</f>
        <v>2.7701270914180154</v>
      </c>
      <c r="AP216" s="21">
        <f>AP196-Baseline!AP196</f>
        <v>2.860634961115553</v>
      </c>
      <c r="AQ216" s="21">
        <f>AQ196-Baseline!AQ196</f>
        <v>2.9559072361322127</v>
      </c>
      <c r="AR216" s="21">
        <f>AR196-Baseline!AR196</f>
        <v>3.0300623353972118</v>
      </c>
      <c r="AS216" s="21">
        <f>AS196-Baseline!AS196</f>
        <v>3.0522671717917071</v>
      </c>
      <c r="AT216" s="21">
        <f>AT196-Baseline!AT196</f>
        <v>3.0769154257383136</v>
      </c>
      <c r="AU216" s="21">
        <f>AU196-Baseline!AU196</f>
        <v>3.1041041671267666</v>
      </c>
      <c r="AV216" s="21">
        <f>AV196-Baseline!AV196</f>
        <v>3.1222510578786018</v>
      </c>
      <c r="AW216" s="21">
        <f>AW196-Baseline!AW196</f>
        <v>3.117557735970613</v>
      </c>
      <c r="AX216" s="21">
        <f>AX196-Baseline!AX196</f>
        <v>3.114372602193765</v>
      </c>
      <c r="AY216" s="21">
        <f>AY196-Baseline!AY196</f>
        <v>3.1127418301844094</v>
      </c>
      <c r="AZ216" s="21">
        <f>AZ196-Baseline!AZ196</f>
        <v>3.1127140834129547</v>
      </c>
      <c r="BA216" s="21">
        <f>BA196-Baseline!BA196</f>
        <v>3.1143406313884285</v>
      </c>
      <c r="BB216" s="21">
        <f>BB196-Baseline!BB196</f>
        <v>3.1159680293161442</v>
      </c>
    </row>
    <row r="217" spans="1:54" outlineLevel="2">
      <c r="A217" s="475"/>
      <c r="B217" s="150" t="s">
        <v>286</v>
      </c>
      <c r="C217" s="19"/>
      <c r="D217" s="135"/>
      <c r="E217" s="21">
        <f>E197-Baseline!E197</f>
        <v>5.3385810954243773</v>
      </c>
      <c r="F217" s="21">
        <f>F197-Baseline!F197</f>
        <v>5.3104892036727938</v>
      </c>
      <c r="G217" s="21">
        <f>G197-Baseline!G197</f>
        <v>5.2715220902818745</v>
      </c>
      <c r="H217" s="21">
        <f>H197-Baseline!H197</f>
        <v>5.1967901312481333</v>
      </c>
      <c r="I217" s="21">
        <f>I197-Baseline!I197</f>
        <v>5.12658283375157</v>
      </c>
      <c r="J217" s="21">
        <f>J197-Baseline!J197</f>
        <v>5.0608005433389636</v>
      </c>
      <c r="K217" s="21">
        <f>K197-Baseline!K197</f>
        <v>4.9993483830230359</v>
      </c>
      <c r="L217" s="21">
        <f>L197-Baseline!L197</f>
        <v>4.9421262813067006</v>
      </c>
      <c r="M217" s="21">
        <f>M197-Baseline!M197</f>
        <v>4.8826936447604696</v>
      </c>
      <c r="N217" s="21">
        <f>N197-Baseline!N197</f>
        <v>4.8265343858303167</v>
      </c>
      <c r="O217" s="21">
        <f>O197-Baseline!O197</f>
        <v>4.7744956344129843</v>
      </c>
      <c r="P217" s="21">
        <f>P197-Baseline!P197</f>
        <v>4.7261752430313857</v>
      </c>
      <c r="Q217" s="21">
        <f>Q197-Baseline!Q197</f>
        <v>4.6804759640966873</v>
      </c>
      <c r="R217" s="21">
        <f>R197-Baseline!R197</f>
        <v>4.6380743099653037</v>
      </c>
      <c r="S217" s="21">
        <f>S197-Baseline!S197</f>
        <v>4.5995965764806304</v>
      </c>
      <c r="T217" s="21">
        <f>T197-Baseline!T197</f>
        <v>4.564970597228208</v>
      </c>
      <c r="U217" s="21">
        <f>U197-Baseline!U197</f>
        <v>4.5341696633079032</v>
      </c>
      <c r="V217" s="21">
        <f>V197-Baseline!V197</f>
        <v>4.5071506592231128</v>
      </c>
      <c r="W217" s="21">
        <f>W197-Baseline!W197</f>
        <v>4.4838584664004042</v>
      </c>
      <c r="X217" s="21">
        <f>X197-Baseline!X197</f>
        <v>4.4642417503489202</v>
      </c>
      <c r="Y217" s="21">
        <f>Y197-Baseline!Y197</f>
        <v>4.4478047695455709</v>
      </c>
      <c r="Z217" s="21">
        <f>Z197-Baseline!Z197</f>
        <v>4.4280082734840756</v>
      </c>
      <c r="AA217" s="21">
        <f>AA197-Baseline!AA197</f>
        <v>4.4109855105465172</v>
      </c>
      <c r="AB217" s="21">
        <f>AB197-Baseline!AB197</f>
        <v>4.3976675863567118</v>
      </c>
      <c r="AC217" s="21">
        <f>AC197-Baseline!AC197</f>
        <v>22.242468916456328</v>
      </c>
      <c r="AD217" s="21">
        <f>AD197-Baseline!AD197</f>
        <v>21.745464234405055</v>
      </c>
      <c r="AE217" s="21">
        <f>AE197-Baseline!AE197</f>
        <v>21.271413952938563</v>
      </c>
      <c r="AF217" s="21">
        <f>AF197-Baseline!AF197</f>
        <v>20.819718108091553</v>
      </c>
      <c r="AG217" s="21">
        <f>AG197-Baseline!AG197</f>
        <v>20.389776953991007</v>
      </c>
      <c r="AH217" s="21">
        <f>AH197-Baseline!AH197</f>
        <v>19.981032164090223</v>
      </c>
      <c r="AI217" s="21">
        <f>AI197-Baseline!AI197</f>
        <v>19.592948958120548</v>
      </c>
      <c r="AJ217" s="21">
        <f>AJ197-Baseline!AJ197</f>
        <v>19.318334916477266</v>
      </c>
      <c r="AK217" s="21">
        <f>AK197-Baseline!AK197</f>
        <v>19.060432686958205</v>
      </c>
      <c r="AL217" s="21">
        <f>AL197-Baseline!AL197</f>
        <v>18.818979084889989</v>
      </c>
      <c r="AM217" s="21">
        <f>AM197-Baseline!AM197</f>
        <v>18.585073025855159</v>
      </c>
      <c r="AN217" s="21">
        <f>AN197-Baseline!AN197</f>
        <v>18.363680964115517</v>
      </c>
      <c r="AO217" s="21">
        <f>AO197-Baseline!AO197</f>
        <v>18.158190120180635</v>
      </c>
      <c r="AP217" s="21">
        <f>AP197-Baseline!AP197</f>
        <v>17.968431597382281</v>
      </c>
      <c r="AQ217" s="21">
        <f>AQ197-Baseline!AQ197</f>
        <v>17.794250640673003</v>
      </c>
      <c r="AR217" s="21">
        <f>AR197-Baseline!AR197</f>
        <v>17.563832641864835</v>
      </c>
      <c r="AS217" s="21">
        <f>AS197-Baseline!AS197</f>
        <v>17.19676385556399</v>
      </c>
      <c r="AT217" s="21">
        <f>AT197-Baseline!AT197</f>
        <v>16.844324186750789</v>
      </c>
      <c r="AU217" s="21">
        <f>AU197-Baseline!AU197</f>
        <v>16.506208715082629</v>
      </c>
      <c r="AV217" s="21">
        <f>AV197-Baseline!AV197</f>
        <v>16.153945294503661</v>
      </c>
      <c r="AW217" s="21">
        <f>AW197-Baseline!AW197</f>
        <v>15.755682120624877</v>
      </c>
      <c r="AX217" s="21">
        <f>AX197-Baseline!AX197</f>
        <v>15.370680058059316</v>
      </c>
      <c r="AY217" s="21">
        <f>AY197-Baseline!AY197</f>
        <v>14.998602568556244</v>
      </c>
      <c r="AZ217" s="21">
        <f>AZ197-Baseline!AZ197</f>
        <v>14.639079285254857</v>
      </c>
      <c r="BA217" s="21">
        <f>BA197-Baseline!BA197</f>
        <v>14.291772081543257</v>
      </c>
      <c r="BB217" s="21">
        <f>BB197-Baseline!BB197</f>
        <v>13.953138804925599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6.8388285816108159</v>
      </c>
      <c r="F220" s="21">
        <f>F200-Baseline!F200</f>
        <v>6.864201040511781</v>
      </c>
      <c r="G220" s="21">
        <f>G200-Baseline!G200</f>
        <v>6.8775915532377141</v>
      </c>
      <c r="H220" s="21">
        <f>H200-Baseline!H200</f>
        <v>6.8565847440355769</v>
      </c>
      <c r="I220" s="21">
        <f>I200-Baseline!I200</f>
        <v>6.845157701795868</v>
      </c>
      <c r="J220" s="21">
        <f>J200-Baseline!J200</f>
        <v>6.8403888110424393</v>
      </c>
      <c r="K220" s="21">
        <f>K200-Baseline!K200</f>
        <v>6.8391113411676763</v>
      </c>
      <c r="L220" s="21">
        <f>L200-Baseline!L200</f>
        <v>6.8475627100176277</v>
      </c>
      <c r="M220" s="21">
        <f>M200-Baseline!M200</f>
        <v>6.8558893077736167</v>
      </c>
      <c r="N220" s="21">
        <f>N200-Baseline!N200</f>
        <v>6.866650680764141</v>
      </c>
      <c r="O220" s="21">
        <f>O200-Baseline!O200</f>
        <v>6.8875201341634753</v>
      </c>
      <c r="P220" s="21">
        <f>P200-Baseline!P200</f>
        <v>6.9148488262203074</v>
      </c>
      <c r="Q220" s="21">
        <f>Q200-Baseline!Q200</f>
        <v>6.9475297582901003</v>
      </c>
      <c r="R220" s="21">
        <f>R200-Baseline!R200</f>
        <v>6.9901355017796609</v>
      </c>
      <c r="S220" s="21">
        <f>S200-Baseline!S200</f>
        <v>7.0362020321316692</v>
      </c>
      <c r="T220" s="21">
        <f>T200-Baseline!T200</f>
        <v>7.089369782761473</v>
      </c>
      <c r="U220" s="21">
        <f>U200-Baseline!U200</f>
        <v>7.1497382014306332</v>
      </c>
      <c r="V220" s="21">
        <f>V200-Baseline!V200</f>
        <v>7.2214039928420437</v>
      </c>
      <c r="W220" s="21">
        <f>W200-Baseline!W200</f>
        <v>7.2965214756038721</v>
      </c>
      <c r="X220" s="21">
        <f>X200-Baseline!X200</f>
        <v>7.3832935499159476</v>
      </c>
      <c r="Y220" s="21">
        <f>Y200-Baseline!Y200</f>
        <v>7.4730840606876079</v>
      </c>
      <c r="Z220" s="21">
        <f>Z200-Baseline!Z200</f>
        <v>7.5676842603367893</v>
      </c>
      <c r="AA220" s="21">
        <f>AA200-Baseline!AA200</f>
        <v>7.669458807153184</v>
      </c>
      <c r="AB220" s="21">
        <f>AB200-Baseline!AB200</f>
        <v>7.779562521216981</v>
      </c>
      <c r="AC220" s="21">
        <f>AC200-Baseline!AC200</f>
        <v>42.881916704044748</v>
      </c>
      <c r="AD220" s="21">
        <f>AD200-Baseline!AD200</f>
        <v>43.101432902498473</v>
      </c>
      <c r="AE220" s="21">
        <f>AE200-Baseline!AE200</f>
        <v>43.373334736633012</v>
      </c>
      <c r="AF220" s="21">
        <f>AF200-Baseline!AF200</f>
        <v>43.692380713309099</v>
      </c>
      <c r="AG220" s="21">
        <f>AG200-Baseline!AG200</f>
        <v>44.059301599502888</v>
      </c>
      <c r="AH220" s="21">
        <f>AH200-Baseline!AH200</f>
        <v>44.475097032918626</v>
      </c>
      <c r="AI220" s="21">
        <f>AI200-Baseline!AI200</f>
        <v>44.941198137311595</v>
      </c>
      <c r="AJ220" s="21">
        <f>AJ200-Baseline!AJ200</f>
        <v>45.671627062906254</v>
      </c>
      <c r="AK220" s="21">
        <f>AK200-Baseline!AK200</f>
        <v>46.458452003952004</v>
      </c>
      <c r="AL220" s="21">
        <f>AL200-Baseline!AL200</f>
        <v>47.303258648750415</v>
      </c>
      <c r="AM220" s="21">
        <f>AM200-Baseline!AM200</f>
        <v>48.149877857899369</v>
      </c>
      <c r="AN220" s="21">
        <f>AN200-Baseline!AN200</f>
        <v>49.032361002301791</v>
      </c>
      <c r="AO220" s="21">
        <f>AO200-Baseline!AO200</f>
        <v>49.975452473594089</v>
      </c>
      <c r="AP220" s="21">
        <f>AP200-Baseline!AP200</f>
        <v>50.980728106026788</v>
      </c>
      <c r="AQ220" s="21">
        <f>AQ200-Baseline!AQ200</f>
        <v>52.049877716679987</v>
      </c>
      <c r="AR220" s="21">
        <f>AR200-Baseline!AR200</f>
        <v>52.705813962238658</v>
      </c>
      <c r="AS220" s="21">
        <f>AS200-Baseline!AS200</f>
        <v>52.394969889492856</v>
      </c>
      <c r="AT220" s="21">
        <f>AT200-Baseline!AT200</f>
        <v>52.12080073013955</v>
      </c>
      <c r="AU220" s="21">
        <f>AU200-Baseline!AU200</f>
        <v>51.883706427960568</v>
      </c>
      <c r="AV220" s="21">
        <f>AV200-Baseline!AV200</f>
        <v>51.494584420942189</v>
      </c>
      <c r="AW220" s="21">
        <f>AW200-Baseline!AW200</f>
        <v>50.7342890787287</v>
      </c>
      <c r="AX220" s="21">
        <f>AX200-Baseline!AX200</f>
        <v>49.999887528525477</v>
      </c>
      <c r="AY220" s="21">
        <f>AY200-Baseline!AY200</f>
        <v>49.291270874315373</v>
      </c>
      <c r="AZ220" s="21">
        <f>AZ200-Baseline!AZ200</f>
        <v>48.608296461581048</v>
      </c>
      <c r="BA220" s="21">
        <f>BA200-Baseline!BA200</f>
        <v>47.950854042245517</v>
      </c>
      <c r="BB220" s="21">
        <f>BB200-Baseline!BB200</f>
        <v>47.302256325269923</v>
      </c>
    </row>
    <row r="221" spans="1:54" outlineLevel="2">
      <c r="A221" s="475"/>
      <c r="B221" s="150" t="s">
        <v>489</v>
      </c>
      <c r="C221" s="19"/>
      <c r="D221" s="135" t="s">
        <v>380</v>
      </c>
      <c r="E221" s="21">
        <f>E201-Baseline!E201</f>
        <v>6.4477814401607274</v>
      </c>
      <c r="F221" s="21">
        <f>F201-Baseline!F201</f>
        <v>6.4569231512952339</v>
      </c>
      <c r="G221" s="21">
        <f>G201-Baseline!G201</f>
        <v>6.4565299639258953</v>
      </c>
      <c r="H221" s="21">
        <f>H201-Baseline!H201</f>
        <v>6.4213984924793248</v>
      </c>
      <c r="I221" s="21">
        <f>I201-Baseline!I201</f>
        <v>6.3924602065106209</v>
      </c>
      <c r="J221" s="21">
        <f>J201-Baseline!J201</f>
        <v>6.3696860703312526</v>
      </c>
      <c r="K221" s="21">
        <f>K201-Baseline!K201</f>
        <v>6.3530549402775742</v>
      </c>
      <c r="L221" s="21">
        <f>L201-Baseline!L201</f>
        <v>6.3425437323409186</v>
      </c>
      <c r="M221" s="21">
        <f>M201-Baseline!M201</f>
        <v>6.3313850008152901</v>
      </c>
      <c r="N221" s="21">
        <f>N201-Baseline!N201</f>
        <v>6.3254861237095756</v>
      </c>
      <c r="O221" s="21">
        <f>O201-Baseline!O201</f>
        <v>6.3258477008013827</v>
      </c>
      <c r="P221" s="21">
        <f>P201-Baseline!P201</f>
        <v>6.3321037965617588</v>
      </c>
      <c r="Q221" s="21">
        <f>Q201-Baseline!Q201</f>
        <v>6.3431363885877357</v>
      </c>
      <c r="R221" s="21">
        <f>R201-Baseline!R201</f>
        <v>6.3598328550140284</v>
      </c>
      <c r="S221" s="21">
        <f>S201-Baseline!S201</f>
        <v>6.3828281165263405</v>
      </c>
      <c r="T221" s="21">
        <f>T201-Baseline!T201</f>
        <v>6.4122939148130174</v>
      </c>
      <c r="U221" s="21">
        <f>U201-Baseline!U201</f>
        <v>6.4483158568395993</v>
      </c>
      <c r="V221" s="21">
        <f>V201-Baseline!V201</f>
        <v>6.4909681145097551</v>
      </c>
      <c r="W221" s="21">
        <f>W201-Baseline!W201</f>
        <v>6.5403180472071218</v>
      </c>
      <c r="X221" s="21">
        <f>X201-Baseline!X201</f>
        <v>6.5964422234472178</v>
      </c>
      <c r="Y221" s="21">
        <f>Y201-Baseline!Y201</f>
        <v>6.6589784694990541</v>
      </c>
      <c r="Z221" s="21">
        <f>Z201-Baseline!Z201</f>
        <v>6.7212252988371777</v>
      </c>
      <c r="AA221" s="21">
        <f>AA201-Baseline!AA201</f>
        <v>6.7897131735351239</v>
      </c>
      <c r="AB221" s="21">
        <f>AB201-Baseline!AB201</f>
        <v>6.8655740973887918</v>
      </c>
      <c r="AC221" s="21">
        <f>AC201-Baseline!AC201</f>
        <v>34.516538414999509</v>
      </c>
      <c r="AD221" s="21">
        <f>AD201-Baseline!AD201</f>
        <v>34.421526299680252</v>
      </c>
      <c r="AE221" s="21">
        <f>AE201-Baseline!AE201</f>
        <v>34.364380453264118</v>
      </c>
      <c r="AF221" s="21">
        <f>AF201-Baseline!AF201</f>
        <v>34.34460043511011</v>
      </c>
      <c r="AG221" s="21">
        <f>AG201-Baseline!AG201</f>
        <v>34.361853233437117</v>
      </c>
      <c r="AH221" s="21">
        <f>AH201-Baseline!AH201</f>
        <v>34.41611154897052</v>
      </c>
      <c r="AI221" s="21">
        <f>AI201-Baseline!AI201</f>
        <v>34.507801701214234</v>
      </c>
      <c r="AJ221" s="21">
        <f>AJ201-Baseline!AJ201</f>
        <v>34.798434418172491</v>
      </c>
      <c r="AK221" s="21">
        <f>AK201-Baseline!AK201</f>
        <v>35.128416820310377</v>
      </c>
      <c r="AL221" s="21">
        <f>AL201-Baseline!AL201</f>
        <v>35.498388907616416</v>
      </c>
      <c r="AM221" s="21">
        <f>AM201-Baseline!AM201</f>
        <v>35.872416388538767</v>
      </c>
      <c r="AN221" s="21">
        <f>AN201-Baseline!AN201</f>
        <v>36.272158928602366</v>
      </c>
      <c r="AO221" s="21">
        <f>AO201-Baseline!AO201</f>
        <v>36.713241888364266</v>
      </c>
      <c r="AP221" s="21">
        <f>AP201-Baseline!AP201</f>
        <v>37.19648865174991</v>
      </c>
      <c r="AQ221" s="21">
        <f>AQ201-Baseline!AQ201</f>
        <v>37.722780391569103</v>
      </c>
      <c r="AR221" s="21">
        <f>AR201-Baseline!AR201</f>
        <v>37.98886611303729</v>
      </c>
      <c r="AS221" s="21">
        <f>AS201-Baseline!AS201</f>
        <v>37.644728617118723</v>
      </c>
      <c r="AT221" s="21">
        <f>AT201-Baseline!AT201</f>
        <v>37.32860352271085</v>
      </c>
      <c r="AU221" s="21">
        <f>AU201-Baseline!AU201</f>
        <v>37.040566774589323</v>
      </c>
      <c r="AV221" s="21">
        <f>AV201-Baseline!AV201</f>
        <v>36.660101365116304</v>
      </c>
      <c r="AW221" s="21">
        <f>AW201-Baseline!AW201</f>
        <v>36.048221057066776</v>
      </c>
      <c r="AX221" s="21">
        <f>AX201-Baseline!AX201</f>
        <v>35.457789289337725</v>
      </c>
      <c r="AY221" s="21">
        <f>AY201-Baseline!AY201</f>
        <v>34.888575833508057</v>
      </c>
      <c r="AZ221" s="21">
        <f>AZ201-Baseline!AZ201</f>
        <v>34.340319235104303</v>
      </c>
      <c r="BA221" s="21">
        <f>BA201-Baseline!BA201</f>
        <v>33.812792957660676</v>
      </c>
      <c r="BB221" s="21">
        <f>BB201-Baseline!BB201</f>
        <v>33.294600573302539</v>
      </c>
    </row>
    <row r="222" spans="1:54" outlineLevel="2">
      <c r="A222" s="476"/>
      <c r="B222" s="150" t="s">
        <v>490</v>
      </c>
      <c r="C222" s="19"/>
      <c r="D222" s="135" t="s">
        <v>380</v>
      </c>
      <c r="E222" s="21">
        <f>E202-Baseline!E202</f>
        <v>7.2323551873603265</v>
      </c>
      <c r="F222" s="21">
        <f>F202-Baseline!F202</f>
        <v>7.2699462782241859</v>
      </c>
      <c r="G222" s="21">
        <f>G202-Baseline!G202</f>
        <v>7.2991289859447797</v>
      </c>
      <c r="H222" s="21">
        <f>H202-Baseline!H202</f>
        <v>7.2947329273684289</v>
      </c>
      <c r="I222" s="21">
        <f>I202-Baseline!I202</f>
        <v>7.2977592896423733</v>
      </c>
      <c r="J222" s="21">
        <f>J202-Baseline!J202</f>
        <v>7.3082297073745295</v>
      </c>
      <c r="K222" s="21">
        <f>K202-Baseline!K202</f>
        <v>7.3261758240474304</v>
      </c>
      <c r="L222" s="21">
        <f>L202-Baseline!L202</f>
        <v>7.3516295476247748</v>
      </c>
      <c r="M222" s="21">
        <f>M202-Baseline!M202</f>
        <v>7.3778675011817167</v>
      </c>
      <c r="N222" s="21">
        <f>N202-Baseline!N202</f>
        <v>7.41086789277173</v>
      </c>
      <c r="O222" s="21">
        <f>O202-Baseline!O202</f>
        <v>7.4516956481239411</v>
      </c>
      <c r="P222" s="21">
        <f>P202-Baseline!P202</f>
        <v>7.5000478192106232</v>
      </c>
      <c r="Q222" s="21">
        <f>Q202-Baseline!Q202</f>
        <v>7.5548701540842469</v>
      </c>
      <c r="R222" s="21">
        <f>R202-Baseline!R202</f>
        <v>7.6171240051564588</v>
      </c>
      <c r="S222" s="21">
        <f>S202-Baseline!S202</f>
        <v>7.6872256119339184</v>
      </c>
      <c r="T222" s="21">
        <f>T202-Baseline!T202</f>
        <v>7.7656944449356864</v>
      </c>
      <c r="U222" s="21">
        <f>U202-Baseline!U202</f>
        <v>7.8526942594193194</v>
      </c>
      <c r="V222" s="21">
        <f>V202-Baseline!V202</f>
        <v>7.9483806263944166</v>
      </c>
      <c r="W222" s="21">
        <f>W202-Baseline!W202</f>
        <v>8.0529056937398629</v>
      </c>
      <c r="X222" s="21">
        <f>X202-Baseline!X202</f>
        <v>8.1664343457769153</v>
      </c>
      <c r="Y222" s="21">
        <f>Y202-Baseline!Y202</f>
        <v>8.2886964012239464</v>
      </c>
      <c r="Z222" s="21">
        <f>Z202-Baseline!Z202</f>
        <v>8.4130767664973849</v>
      </c>
      <c r="AA222" s="21">
        <f>AA202-Baseline!AA202</f>
        <v>8.5462136668736157</v>
      </c>
      <c r="AB222" s="21">
        <f>AB202-Baseline!AB202</f>
        <v>8.6893446018680329</v>
      </c>
      <c r="AC222" s="21">
        <f>AC202-Baseline!AC202</f>
        <v>51.203742147424364</v>
      </c>
      <c r="AD222" s="21">
        <f>AD202-Baseline!AD202</f>
        <v>51.730674461127037</v>
      </c>
      <c r="AE222" s="21">
        <f>AE202-Baseline!AE202</f>
        <v>52.31758274266123</v>
      </c>
      <c r="AF222" s="21">
        <f>AF202-Baseline!AF202</f>
        <v>52.963875333201869</v>
      </c>
      <c r="AG222" s="21">
        <f>AG202-Baseline!AG202</f>
        <v>53.669449941376698</v>
      </c>
      <c r="AH222" s="21">
        <f>AH202-Baseline!AH202</f>
        <v>54.435025551877203</v>
      </c>
      <c r="AI222" s="21">
        <f>AI202-Baseline!AI202</f>
        <v>55.262621318473137</v>
      </c>
      <c r="AJ222" s="21">
        <f>AJ202-Baseline!AJ202</f>
        <v>56.418611960943622</v>
      </c>
      <c r="AK222" s="21">
        <f>AK202-Baseline!AK202</f>
        <v>57.647833827950606</v>
      </c>
      <c r="AL222" s="21">
        <f>AL202-Baseline!AL202</f>
        <v>58.952262438409768</v>
      </c>
      <c r="AM222" s="21">
        <f>AM202-Baseline!AM202</f>
        <v>60.255656593901179</v>
      </c>
      <c r="AN222" s="21">
        <f>AN202-Baseline!AN202</f>
        <v>61.604396480617609</v>
      </c>
      <c r="AO222" s="21">
        <f>AO202-Baseline!AO202</f>
        <v>63.032286681243441</v>
      </c>
      <c r="AP222" s="21">
        <f>AP202-Baseline!AP202</f>
        <v>64.541601962903925</v>
      </c>
      <c r="AQ222" s="21">
        <f>AQ202-Baseline!AQ202</f>
        <v>66.134738016868113</v>
      </c>
      <c r="AR222" s="21">
        <f>AR202-Baseline!AR202</f>
        <v>67.163823781063456</v>
      </c>
      <c r="AS222" s="21">
        <f>AS202-Baseline!AS202</f>
        <v>66.875805843847644</v>
      </c>
      <c r="AT222" s="21">
        <f>AT202-Baseline!AT202</f>
        <v>66.633157895666358</v>
      </c>
      <c r="AU222" s="21">
        <f>AU202-Baseline!AU202</f>
        <v>66.436565198135042</v>
      </c>
      <c r="AV222" s="21">
        <f>AV202-Baseline!AV202</f>
        <v>66.029699518701293</v>
      </c>
      <c r="AW222" s="21">
        <f>AW202-Baseline!AW202</f>
        <v>65.115030771834597</v>
      </c>
      <c r="AX222" s="21">
        <f>AX202-Baseline!AX202</f>
        <v>64.230988506922472</v>
      </c>
      <c r="AY222" s="21">
        <f>AY202-Baseline!AY202</f>
        <v>63.377560479578641</v>
      </c>
      <c r="AZ222" s="21">
        <f>AZ202-Baseline!AZ202</f>
        <v>62.554699852084838</v>
      </c>
      <c r="BA222" s="21">
        <f>BA202-Baseline!BA202</f>
        <v>61.762391336689639</v>
      </c>
      <c r="BB222" s="21">
        <f>BB202-Baseline!BB202</f>
        <v>60.978763630783334</v>
      </c>
    </row>
    <row r="223" spans="1:54" outlineLevel="2">
      <c r="B223" s="19"/>
      <c r="C223" s="19"/>
      <c r="D223" s="19"/>
      <c r="E223" s="15"/>
    </row>
    <row r="224" spans="1:54" outlineLevel="2">
      <c r="A224" s="474" t="s">
        <v>491</v>
      </c>
      <c r="B224" s="150" t="s">
        <v>488</v>
      </c>
      <c r="C224" s="19"/>
      <c r="D224" s="135" t="s">
        <v>380</v>
      </c>
      <c r="E224" s="21">
        <f>E204-Baseline!E204</f>
        <v>6.8388285816108159</v>
      </c>
      <c r="F224" s="21">
        <f>F204-Baseline!F204</f>
        <v>13.703029622122596</v>
      </c>
      <c r="G224" s="21">
        <f>G204-Baseline!G204</f>
        <v>20.58062117536031</v>
      </c>
      <c r="H224" s="21">
        <f>H204-Baseline!H204</f>
        <v>27.437205919395886</v>
      </c>
      <c r="I224" s="21">
        <f>I204-Baseline!I204</f>
        <v>34.282363621191756</v>
      </c>
      <c r="J224" s="21">
        <f>J204-Baseline!J204</f>
        <v>41.122752432234194</v>
      </c>
      <c r="K224" s="21">
        <f>K204-Baseline!K204</f>
        <v>47.961863773401873</v>
      </c>
      <c r="L224" s="21">
        <f>L204-Baseline!L204</f>
        <v>54.8094264834195</v>
      </c>
      <c r="M224" s="21">
        <f>M204-Baseline!M204</f>
        <v>61.665315791193116</v>
      </c>
      <c r="N224" s="21">
        <f>N204-Baseline!N204</f>
        <v>68.531966471957261</v>
      </c>
      <c r="O224" s="21">
        <f>O204-Baseline!O204</f>
        <v>75.419486606120742</v>
      </c>
      <c r="P224" s="21">
        <f>P204-Baseline!P204</f>
        <v>82.334335432341049</v>
      </c>
      <c r="Q224" s="21">
        <f>Q204-Baseline!Q204</f>
        <v>89.281865190631152</v>
      </c>
      <c r="R224" s="21">
        <f>R204-Baseline!R204</f>
        <v>96.272000692410813</v>
      </c>
      <c r="S224" s="21">
        <f>S204-Baseline!S204</f>
        <v>103.30820272454248</v>
      </c>
      <c r="T224" s="21">
        <f>T204-Baseline!T204</f>
        <v>110.39757250730395</v>
      </c>
      <c r="U224" s="21">
        <f>U204-Baseline!U204</f>
        <v>117.54731070873459</v>
      </c>
      <c r="V224" s="21">
        <f>V204-Baseline!V204</f>
        <v>124.76871470157663</v>
      </c>
      <c r="W224" s="21">
        <f>W204-Baseline!W204</f>
        <v>132.06523617718051</v>
      </c>
      <c r="X224" s="21">
        <f>X204-Baseline!X204</f>
        <v>139.44852972709646</v>
      </c>
      <c r="Y224" s="21">
        <f>Y204-Baseline!Y204</f>
        <v>146.92161378778405</v>
      </c>
      <c r="Z224" s="21">
        <f>Z204-Baseline!Z204</f>
        <v>154.48929804812084</v>
      </c>
      <c r="AA224" s="21">
        <f>AA204-Baseline!AA204</f>
        <v>162.15875685527402</v>
      </c>
      <c r="AB224" s="21">
        <f>AB204-Baseline!AB204</f>
        <v>169.93831937649099</v>
      </c>
      <c r="AC224" s="21">
        <f>AC204-Baseline!AC204</f>
        <v>212.82023608053575</v>
      </c>
      <c r="AD224" s="21">
        <f>AD204-Baseline!AD204</f>
        <v>255.92166898303424</v>
      </c>
      <c r="AE224" s="21">
        <f>AE204-Baseline!AE204</f>
        <v>299.29500371966725</v>
      </c>
      <c r="AF224" s="21">
        <f>AF204-Baseline!AF204</f>
        <v>342.98738443297634</v>
      </c>
      <c r="AG224" s="21">
        <f>AG204-Baseline!AG204</f>
        <v>387.04668603247922</v>
      </c>
      <c r="AH224" s="21">
        <f>AH204-Baseline!AH204</f>
        <v>431.52178306539781</v>
      </c>
      <c r="AI224" s="21">
        <f>AI204-Baseline!AI204</f>
        <v>476.46298120270939</v>
      </c>
      <c r="AJ224" s="21">
        <f>AJ204-Baseline!AJ204</f>
        <v>522.13460826561561</v>
      </c>
      <c r="AK224" s="21">
        <f>AK204-Baseline!AK204</f>
        <v>568.59306026956756</v>
      </c>
      <c r="AL224" s="21">
        <f>AL204-Baseline!AL204</f>
        <v>615.896318918318</v>
      </c>
      <c r="AM224" s="21">
        <f>AM204-Baseline!AM204</f>
        <v>664.04619677621736</v>
      </c>
      <c r="AN224" s="21">
        <f>AN204-Baseline!AN204</f>
        <v>713.0785577785191</v>
      </c>
      <c r="AO224" s="21">
        <f>AO204-Baseline!AO204</f>
        <v>763.05401025211313</v>
      </c>
      <c r="AP224" s="21">
        <f>AP204-Baseline!AP204</f>
        <v>814.03473835813998</v>
      </c>
      <c r="AQ224" s="21">
        <f>AQ204-Baseline!AQ204</f>
        <v>866.08461607481991</v>
      </c>
      <c r="AR224" s="21">
        <f>AR204-Baseline!AR204</f>
        <v>918.79043003705851</v>
      </c>
      <c r="AS224" s="21">
        <f>AS204-Baseline!AS204</f>
        <v>971.18539992655133</v>
      </c>
      <c r="AT224" s="21">
        <f>AT204-Baseline!AT204</f>
        <v>1023.3062006566909</v>
      </c>
      <c r="AU224" s="21">
        <f>AU204-Baseline!AU204</f>
        <v>1075.1899070846514</v>
      </c>
      <c r="AV224" s="21">
        <f>AV204-Baseline!AV204</f>
        <v>1126.6844915055935</v>
      </c>
      <c r="AW224" s="21">
        <f>AW204-Baseline!AW204</f>
        <v>1177.4187805843223</v>
      </c>
      <c r="AX224" s="21">
        <f>AX204-Baseline!AX204</f>
        <v>1227.4186681128479</v>
      </c>
      <c r="AY224" s="21">
        <f>AY204-Baseline!AY204</f>
        <v>1276.7099389871632</v>
      </c>
      <c r="AZ224" s="21">
        <f>AZ204-Baseline!AZ204</f>
        <v>1325.3182354487442</v>
      </c>
      <c r="BA224" s="21">
        <f>BA204-Baseline!BA204</f>
        <v>1373.2690894909897</v>
      </c>
      <c r="BB224" s="21">
        <f>BB204-Baseline!BB204</f>
        <v>1420.5713458162595</v>
      </c>
    </row>
    <row r="225" spans="1:54" outlineLevel="2">
      <c r="A225" s="475"/>
      <c r="B225" s="150" t="s">
        <v>489</v>
      </c>
      <c r="C225" s="19"/>
      <c r="D225" s="135" t="s">
        <v>380</v>
      </c>
      <c r="E225" s="21">
        <f>E205-Baseline!E205</f>
        <v>6.4477814401607274</v>
      </c>
      <c r="F225" s="21">
        <f>F205-Baseline!F205</f>
        <v>12.90470459145596</v>
      </c>
      <c r="G225" s="21">
        <f>G205-Baseline!G205</f>
        <v>19.361234555381856</v>
      </c>
      <c r="H225" s="21">
        <f>H205-Baseline!H205</f>
        <v>25.782633047861182</v>
      </c>
      <c r="I225" s="21">
        <f>I205-Baseline!I205</f>
        <v>32.175093254371802</v>
      </c>
      <c r="J225" s="21">
        <f>J205-Baseline!J205</f>
        <v>38.544779324703057</v>
      </c>
      <c r="K225" s="21">
        <f>K205-Baseline!K205</f>
        <v>44.897834264980631</v>
      </c>
      <c r="L225" s="21">
        <f>L205-Baseline!L205</f>
        <v>51.240377997321552</v>
      </c>
      <c r="M225" s="21">
        <f>M205-Baseline!M205</f>
        <v>57.57176299813684</v>
      </c>
      <c r="N225" s="21">
        <f>N205-Baseline!N205</f>
        <v>63.897249121846414</v>
      </c>
      <c r="O225" s="21">
        <f>O205-Baseline!O205</f>
        <v>70.22309682264779</v>
      </c>
      <c r="P225" s="21">
        <f>P205-Baseline!P205</f>
        <v>76.555200619209543</v>
      </c>
      <c r="Q225" s="21">
        <f>Q205-Baseline!Q205</f>
        <v>82.898337007797281</v>
      </c>
      <c r="R225" s="21">
        <f>R205-Baseline!R205</f>
        <v>89.258169862811314</v>
      </c>
      <c r="S225" s="21">
        <f>S205-Baseline!S205</f>
        <v>95.640997979337655</v>
      </c>
      <c r="T225" s="21">
        <f>T205-Baseline!T205</f>
        <v>102.05329189415068</v>
      </c>
      <c r="U225" s="21">
        <f>U205-Baseline!U205</f>
        <v>108.50160775099027</v>
      </c>
      <c r="V225" s="21">
        <f>V205-Baseline!V205</f>
        <v>114.99257586550003</v>
      </c>
      <c r="W225" s="21">
        <f>W205-Baseline!W205</f>
        <v>121.53289391270715</v>
      </c>
      <c r="X225" s="21">
        <f>X205-Baseline!X205</f>
        <v>128.12933613615436</v>
      </c>
      <c r="Y225" s="21">
        <f>Y205-Baseline!Y205</f>
        <v>134.78831460565343</v>
      </c>
      <c r="Z225" s="21">
        <f>Z205-Baseline!Z205</f>
        <v>141.50953990449059</v>
      </c>
      <c r="AA225" s="21">
        <f>AA205-Baseline!AA205</f>
        <v>148.29925307802571</v>
      </c>
      <c r="AB225" s="21">
        <f>AB205-Baseline!AB205</f>
        <v>155.1648271754145</v>
      </c>
      <c r="AC225" s="21">
        <f>AC205-Baseline!AC205</f>
        <v>189.681365590414</v>
      </c>
      <c r="AD225" s="21">
        <f>AD205-Baseline!AD205</f>
        <v>224.10289189009427</v>
      </c>
      <c r="AE225" s="21">
        <f>AE205-Baseline!AE205</f>
        <v>258.46727234335839</v>
      </c>
      <c r="AF225" s="21">
        <f>AF205-Baseline!AF205</f>
        <v>292.81187277846851</v>
      </c>
      <c r="AG225" s="21">
        <f>AG205-Baseline!AG205</f>
        <v>327.17372601190561</v>
      </c>
      <c r="AH225" s="21">
        <f>AH205-Baseline!AH205</f>
        <v>361.58983756087616</v>
      </c>
      <c r="AI225" s="21">
        <f>AI205-Baseline!AI205</f>
        <v>396.09763926209041</v>
      </c>
      <c r="AJ225" s="21">
        <f>AJ205-Baseline!AJ205</f>
        <v>430.89607368026293</v>
      </c>
      <c r="AK225" s="21">
        <f>AK205-Baseline!AK205</f>
        <v>466.02449050057328</v>
      </c>
      <c r="AL225" s="21">
        <f>AL205-Baseline!AL205</f>
        <v>501.52287940818968</v>
      </c>
      <c r="AM225" s="21">
        <f>AM205-Baseline!AM205</f>
        <v>537.39529579672842</v>
      </c>
      <c r="AN225" s="21">
        <f>AN205-Baseline!AN205</f>
        <v>573.6674547253308</v>
      </c>
      <c r="AO225" s="21">
        <f>AO205-Baseline!AO205</f>
        <v>610.38069661369502</v>
      </c>
      <c r="AP225" s="21">
        <f>AP205-Baseline!AP205</f>
        <v>647.57718526544488</v>
      </c>
      <c r="AQ225" s="21">
        <f>AQ205-Baseline!AQ205</f>
        <v>685.29996565701401</v>
      </c>
      <c r="AR225" s="21">
        <f>AR205-Baseline!AR205</f>
        <v>723.28883177005127</v>
      </c>
      <c r="AS225" s="21">
        <f>AS205-Baseline!AS205</f>
        <v>760.93356038717002</v>
      </c>
      <c r="AT225" s="21">
        <f>AT205-Baseline!AT205</f>
        <v>798.26216390988088</v>
      </c>
      <c r="AU225" s="21">
        <f>AU205-Baseline!AU205</f>
        <v>835.30273068447025</v>
      </c>
      <c r="AV225" s="21">
        <f>AV205-Baseline!AV205</f>
        <v>871.9628320495865</v>
      </c>
      <c r="AW225" s="21">
        <f>AW205-Baseline!AW205</f>
        <v>908.01105310665332</v>
      </c>
      <c r="AX225" s="21">
        <f>AX205-Baseline!AX205</f>
        <v>943.46884239599103</v>
      </c>
      <c r="AY225" s="21">
        <f>AY205-Baseline!AY205</f>
        <v>978.3574182294991</v>
      </c>
      <c r="AZ225" s="21">
        <f>AZ205-Baseline!AZ205</f>
        <v>1012.6977374646034</v>
      </c>
      <c r="BA225" s="21">
        <f>BA205-Baseline!BA205</f>
        <v>1046.5105304222641</v>
      </c>
      <c r="BB225" s="21">
        <f>BB205-Baseline!BB205</f>
        <v>1079.8051309955665</v>
      </c>
    </row>
    <row r="226" spans="1:54" outlineLevel="2">
      <c r="A226" s="476"/>
      <c r="B226" s="150" t="s">
        <v>490</v>
      </c>
      <c r="C226" s="19"/>
      <c r="D226" s="135" t="s">
        <v>380</v>
      </c>
      <c r="E226" s="21">
        <f>E206-Baseline!E206</f>
        <v>7.2323551873603265</v>
      </c>
      <c r="F226" s="21">
        <f>F206-Baseline!F206</f>
        <v>14.502301465584512</v>
      </c>
      <c r="G226" s="21">
        <f>G206-Baseline!G206</f>
        <v>21.801430451529292</v>
      </c>
      <c r="H226" s="21">
        <f>H206-Baseline!H206</f>
        <v>29.096163378897721</v>
      </c>
      <c r="I226" s="21">
        <f>I206-Baseline!I206</f>
        <v>36.393922668540093</v>
      </c>
      <c r="J226" s="21">
        <f>J206-Baseline!J206</f>
        <v>43.702152375914622</v>
      </c>
      <c r="K226" s="21">
        <f>K206-Baseline!K206</f>
        <v>51.028328199962054</v>
      </c>
      <c r="L226" s="21">
        <f>L206-Baseline!L206</f>
        <v>58.379957747586829</v>
      </c>
      <c r="M226" s="21">
        <f>M206-Baseline!M206</f>
        <v>65.75782524876854</v>
      </c>
      <c r="N226" s="21">
        <f>N206-Baseline!N206</f>
        <v>73.168693141540274</v>
      </c>
      <c r="O226" s="21">
        <f>O206-Baseline!O206</f>
        <v>80.620388789664219</v>
      </c>
      <c r="P226" s="21">
        <f>P206-Baseline!P206</f>
        <v>88.12043660887484</v>
      </c>
      <c r="Q226" s="21">
        <f>Q206-Baseline!Q206</f>
        <v>95.675306762959082</v>
      </c>
      <c r="R226" s="21">
        <f>R206-Baseline!R206</f>
        <v>103.29243076811554</v>
      </c>
      <c r="S226" s="21">
        <f>S206-Baseline!S206</f>
        <v>110.97965638004945</v>
      </c>
      <c r="T226" s="21">
        <f>T206-Baseline!T206</f>
        <v>118.74535082498514</v>
      </c>
      <c r="U226" s="21">
        <f>U206-Baseline!U206</f>
        <v>126.59804508440446</v>
      </c>
      <c r="V226" s="21">
        <f>V206-Baseline!V206</f>
        <v>134.54642571079887</v>
      </c>
      <c r="W226" s="21">
        <f>W206-Baseline!W206</f>
        <v>142.59933140453873</v>
      </c>
      <c r="X226" s="21">
        <f>X206-Baseline!X206</f>
        <v>150.76576575031564</v>
      </c>
      <c r="Y226" s="21">
        <f>Y206-Baseline!Y206</f>
        <v>159.05446215153958</v>
      </c>
      <c r="Z226" s="21">
        <f>Z206-Baseline!Z206</f>
        <v>167.46753891803698</v>
      </c>
      <c r="AA226" s="21">
        <f>AA206-Baseline!AA206</f>
        <v>176.01375258491061</v>
      </c>
      <c r="AB226" s="21">
        <f>AB206-Baseline!AB206</f>
        <v>184.70309718677865</v>
      </c>
      <c r="AC226" s="21">
        <f>AC206-Baseline!AC206</f>
        <v>235.90683933420303</v>
      </c>
      <c r="AD226" s="21">
        <f>AD206-Baseline!AD206</f>
        <v>287.63751379533005</v>
      </c>
      <c r="AE226" s="21">
        <f>AE206-Baseline!AE206</f>
        <v>339.95509653799127</v>
      </c>
      <c r="AF226" s="21">
        <f>AF206-Baseline!AF206</f>
        <v>392.91897187119315</v>
      </c>
      <c r="AG226" s="21">
        <f>AG206-Baseline!AG206</f>
        <v>446.58842181256983</v>
      </c>
      <c r="AH226" s="21">
        <f>AH206-Baseline!AH206</f>
        <v>501.02344736444707</v>
      </c>
      <c r="AI226" s="21">
        <f>AI206-Baseline!AI206</f>
        <v>556.28606868292025</v>
      </c>
      <c r="AJ226" s="21">
        <f>AJ206-Baseline!AJ206</f>
        <v>612.70468064386387</v>
      </c>
      <c r="AK226" s="21">
        <f>AK206-Baseline!AK206</f>
        <v>670.35251447181452</v>
      </c>
      <c r="AL226" s="21">
        <f>AL206-Baseline!AL206</f>
        <v>729.30477691022429</v>
      </c>
      <c r="AM226" s="21">
        <f>AM206-Baseline!AM206</f>
        <v>789.56043350412551</v>
      </c>
      <c r="AN226" s="21">
        <f>AN206-Baseline!AN206</f>
        <v>851.16482998474316</v>
      </c>
      <c r="AO226" s="21">
        <f>AO206-Baseline!AO206</f>
        <v>914.19711666598664</v>
      </c>
      <c r="AP226" s="21">
        <f>AP206-Baseline!AP206</f>
        <v>978.73871862889052</v>
      </c>
      <c r="AQ226" s="21">
        <f>AQ206-Baseline!AQ206</f>
        <v>1044.8734566457586</v>
      </c>
      <c r="AR226" s="21">
        <f>AR206-Baseline!AR206</f>
        <v>1112.037280426822</v>
      </c>
      <c r="AS226" s="21">
        <f>AS206-Baseline!AS206</f>
        <v>1178.9130862706697</v>
      </c>
      <c r="AT226" s="21">
        <f>AT206-Baseline!AT206</f>
        <v>1245.546244166336</v>
      </c>
      <c r="AU226" s="21">
        <f>AU206-Baseline!AU206</f>
        <v>1311.982809364471</v>
      </c>
      <c r="AV226" s="21">
        <f>AV206-Baseline!AV206</f>
        <v>1378.0125088831724</v>
      </c>
      <c r="AW226" s="21">
        <f>AW206-Baseline!AW206</f>
        <v>1443.127539655007</v>
      </c>
      <c r="AX226" s="21">
        <f>AX206-Baseline!AX206</f>
        <v>1507.3585281619294</v>
      </c>
      <c r="AY226" s="21">
        <f>AY206-Baseline!AY206</f>
        <v>1570.7360886415081</v>
      </c>
      <c r="AZ226" s="21">
        <f>AZ206-Baseline!AZ206</f>
        <v>1633.290788493593</v>
      </c>
      <c r="BA226" s="21">
        <f>BA206-Baseline!BA206</f>
        <v>1695.0531798302827</v>
      </c>
      <c r="BB226" s="21">
        <f>BB206-Baseline!BB206</f>
        <v>1756.031943461066</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BA56EA0-9351-4AF0-BC04-6A01BD7EB53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FA73B977-CC9C-4BEA-8251-46A10F55E32E}">
          <x14:formula1>
            <xm:f>'Fixed Data'!$E$55:$E$58</xm:f>
          </x14:formula1>
          <xm:sqref>B158:B169 B143:B154</xm:sqref>
        </x14:dataValidation>
        <x14:dataValidation type="list" allowBlank="1" showInputMessage="1" showErrorMessage="1" xr:uid="{D400A754-56A0-47A9-890C-0FA12C5F8278}">
          <x14:formula1>
            <xm:f>'Fixed Data'!$C$64:$C$65</xm:f>
          </x14:formula1>
          <xm:sqref>B66:B70</xm:sqref>
        </x14:dataValidation>
        <x14:dataValidation type="list" allowBlank="1" showInputMessage="1" showErrorMessage="1" xr:uid="{6D1A75D6-43EC-40B5-ADF7-9FD5479C80C9}">
          <x14:formula1>
            <xm:f>'Fixed Data'!$C$55:$C$61</xm:f>
          </x14:formula1>
          <xm:sqref>C54:C63</xm:sqref>
        </x14:dataValidation>
        <x14:dataValidation type="list" allowBlank="1" showInputMessage="1" showErrorMessage="1" xr:uid="{FBCA3B56-4D7C-40EB-9F76-8DFB6388416B}">
          <x14:formula1>
            <xm:f>'Fixed Data'!$A$55:$A$78</xm:f>
          </x14:formula1>
          <xm:sqref>B54:B63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04F5-6BBE-44CF-93A3-C46853A8D3CE}">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06"/>
      <c r="C23" s="406"/>
      <c r="D23" s="406"/>
      <c r="E23" s="406"/>
      <c r="F23" s="406"/>
      <c r="G23" s="406"/>
      <c r="H23" s="406"/>
      <c r="I23" s="406"/>
      <c r="J23" s="406"/>
      <c r="K23" s="406"/>
      <c r="L23" s="406"/>
      <c r="M23" s="406"/>
      <c r="N23" s="406"/>
      <c r="O23" s="406"/>
      <c r="P23" s="406"/>
      <c r="Q23" s="406"/>
      <c r="R23" s="406"/>
      <c r="S23" s="406"/>
    </row>
    <row r="24" spans="1:19">
      <c r="A24" s="158" t="s">
        <v>483</v>
      </c>
      <c r="B24" s="406"/>
      <c r="C24" s="406"/>
      <c r="D24" s="406"/>
      <c r="E24" s="406"/>
      <c r="F24" s="406"/>
      <c r="G24" s="406"/>
      <c r="H24" s="406"/>
      <c r="I24" s="406"/>
      <c r="J24" s="406"/>
      <c r="K24" s="406"/>
      <c r="L24" s="406"/>
      <c r="M24" s="406"/>
      <c r="N24" s="406"/>
      <c r="O24" s="406"/>
      <c r="P24" s="406"/>
      <c r="Q24" s="406"/>
      <c r="R24" s="406"/>
      <c r="S24" s="406"/>
    </row>
    <row r="25" spans="1:19">
      <c r="A25" s="159" t="s">
        <v>386</v>
      </c>
      <c r="B25" s="406"/>
      <c r="C25" s="406"/>
      <c r="D25" s="406"/>
      <c r="E25" s="406"/>
      <c r="F25" s="406"/>
      <c r="G25" s="406"/>
      <c r="H25" s="406"/>
      <c r="I25" s="406"/>
      <c r="J25" s="406"/>
      <c r="K25" s="406"/>
      <c r="L25" s="406"/>
      <c r="M25" s="406"/>
      <c r="N25" s="406"/>
      <c r="O25" s="406"/>
      <c r="P25" s="406"/>
      <c r="Q25" s="406"/>
      <c r="R25" s="406"/>
      <c r="S25" s="406"/>
    </row>
    <row r="26" spans="1:19">
      <c r="A26" s="159" t="s">
        <v>462</v>
      </c>
      <c r="B26" s="406"/>
      <c r="C26" s="406"/>
      <c r="D26" s="406"/>
      <c r="E26" s="406"/>
      <c r="F26" s="406"/>
      <c r="G26" s="406"/>
      <c r="H26" s="406"/>
      <c r="I26" s="406"/>
      <c r="J26" s="406"/>
      <c r="K26" s="406"/>
      <c r="L26" s="406"/>
      <c r="M26" s="406"/>
      <c r="N26" s="406"/>
      <c r="O26" s="406"/>
      <c r="P26" s="406"/>
      <c r="Q26" s="406"/>
      <c r="R26" s="406"/>
      <c r="S26" s="406"/>
    </row>
    <row r="27" spans="1:19">
      <c r="A27" s="159" t="s">
        <v>463</v>
      </c>
      <c r="B27" s="406"/>
      <c r="C27" s="406"/>
      <c r="D27" s="406"/>
      <c r="E27" s="406"/>
      <c r="F27" s="406"/>
      <c r="G27" s="406"/>
      <c r="H27" s="406"/>
      <c r="I27" s="406"/>
      <c r="J27" s="406"/>
      <c r="K27" s="406"/>
      <c r="L27" s="406"/>
      <c r="M27" s="406"/>
      <c r="N27" s="406"/>
      <c r="O27" s="406"/>
      <c r="P27" s="406"/>
      <c r="Q27" s="406"/>
      <c r="R27" s="406"/>
      <c r="S27" s="406"/>
    </row>
    <row r="31" spans="1:19">
      <c r="A31" s="4" t="s">
        <v>504</v>
      </c>
    </row>
    <row r="32" spans="1:19">
      <c r="A32"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c r="E4" s="53" t="s">
        <v>337</v>
      </c>
      <c r="F4" s="91"/>
      <c r="G4" s="28"/>
      <c r="H4" s="10"/>
      <c r="I4" s="443"/>
      <c r="J4" s="444"/>
      <c r="K4" s="444"/>
      <c r="L4" s="444"/>
      <c r="M4" s="444"/>
      <c r="N4" s="445"/>
      <c r="P4" s="449"/>
      <c r="Q4" s="450"/>
      <c r="R4" s="450"/>
      <c r="S4" s="450"/>
      <c r="T4" s="450"/>
      <c r="U4" s="451"/>
    </row>
    <row r="5" spans="1:21" outlineLevel="1">
      <c r="A5" s="13" t="s">
        <v>338</v>
      </c>
      <c r="B5" s="88"/>
      <c r="E5" s="14"/>
      <c r="H5" s="10"/>
      <c r="I5" s="482"/>
      <c r="J5" s="464"/>
      <c r="K5" s="464"/>
      <c r="L5" s="464"/>
      <c r="M5" s="464"/>
      <c r="N5" s="465"/>
      <c r="P5" s="482"/>
      <c r="Q5" s="464"/>
      <c r="R5" s="464"/>
      <c r="S5" s="464"/>
      <c r="T5" s="464"/>
      <c r="U5" s="465"/>
    </row>
    <row r="6" spans="1:21" outlineLevel="1">
      <c r="A6" s="13" t="s">
        <v>341</v>
      </c>
      <c r="B6" s="88"/>
      <c r="E6" s="53" t="s">
        <v>343</v>
      </c>
      <c r="F6" s="90"/>
      <c r="H6" s="10"/>
      <c r="I6" s="466"/>
      <c r="J6" s="467"/>
      <c r="K6" s="467"/>
      <c r="L6" s="467"/>
      <c r="M6" s="467"/>
      <c r="N6" s="468"/>
      <c r="P6" s="466"/>
      <c r="Q6" s="467"/>
      <c r="R6" s="467"/>
      <c r="S6" s="467"/>
      <c r="T6" s="467"/>
      <c r="U6" s="468"/>
    </row>
    <row r="7" spans="1:21" outlineLevel="1">
      <c r="A7" s="13" t="s">
        <v>345</v>
      </c>
      <c r="B7" s="88"/>
      <c r="E7" s="14"/>
      <c r="H7" s="10"/>
      <c r="I7" s="466"/>
      <c r="J7" s="467"/>
      <c r="K7" s="467"/>
      <c r="L7" s="467"/>
      <c r="M7" s="467"/>
      <c r="N7" s="468"/>
      <c r="P7" s="466"/>
      <c r="Q7" s="467"/>
      <c r="R7" s="467"/>
      <c r="S7" s="467"/>
      <c r="T7" s="467"/>
      <c r="U7" s="468"/>
    </row>
    <row r="8" spans="1:21" ht="39" outlineLevel="1" thickBot="1">
      <c r="A8" s="34" t="s">
        <v>346</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26.25" outlineLevel="1" thickBot="1">
      <c r="A10" s="32" t="s">
        <v>348</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38.25" outlineLevel="1">
      <c r="A12" s="26" t="s">
        <v>349</v>
      </c>
      <c r="B12" s="26" t="s">
        <v>350</v>
      </c>
      <c r="C12" s="26" t="s">
        <v>351</v>
      </c>
      <c r="D12" s="26" t="s">
        <v>352</v>
      </c>
      <c r="E12" s="26" t="s">
        <v>353</v>
      </c>
      <c r="F12" s="26" t="s">
        <v>354</v>
      </c>
      <c r="G12" s="26" t="s">
        <v>355</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61.665315791193116</v>
      </c>
      <c r="D13" s="21">
        <f t="shared" ref="D13:D18" si="1">INDEX($E$205:$AW$205,1,MATCH($A13,$E$53:$BB$53,0))</f>
        <v>0</v>
      </c>
      <c r="E13" s="21">
        <f>D13-Baseline!D13</f>
        <v>57.57176299813684</v>
      </c>
      <c r="F13" s="21">
        <f t="shared" ref="F13:F18" si="2">INDEX($E$206:$AW$206,1,MATCH($A13,$E$53:$BB$53,0))</f>
        <v>0</v>
      </c>
      <c r="G13" s="21">
        <f>F13-Baseline!F13</f>
        <v>65.75782524876854</v>
      </c>
      <c r="I13" s="466"/>
      <c r="J13" s="467"/>
      <c r="K13" s="467"/>
      <c r="L13" s="467"/>
      <c r="M13" s="467"/>
      <c r="N13" s="468"/>
      <c r="P13" s="466"/>
      <c r="Q13" s="467"/>
      <c r="R13" s="467"/>
      <c r="S13" s="467"/>
      <c r="T13" s="467"/>
      <c r="U13" s="468"/>
    </row>
    <row r="14" spans="1:21" outlineLevel="1">
      <c r="A14" s="58">
        <v>2040</v>
      </c>
      <c r="B14" s="21">
        <f t="shared" si="0"/>
        <v>0</v>
      </c>
      <c r="C14" s="21">
        <f>B14-Baseline!B14</f>
        <v>96.272000692410813</v>
      </c>
      <c r="D14" s="21">
        <f t="shared" si="1"/>
        <v>0</v>
      </c>
      <c r="E14" s="21">
        <f>D14-Baseline!D14</f>
        <v>89.258169862811314</v>
      </c>
      <c r="F14" s="21">
        <f t="shared" si="2"/>
        <v>0</v>
      </c>
      <c r="G14" s="21">
        <f>F14-Baseline!F14</f>
        <v>103.29243076811554</v>
      </c>
      <c r="I14" s="466"/>
      <c r="J14" s="467"/>
      <c r="K14" s="467"/>
      <c r="L14" s="467"/>
      <c r="M14" s="467"/>
      <c r="N14" s="468"/>
      <c r="P14" s="466"/>
      <c r="Q14" s="467"/>
      <c r="R14" s="467"/>
      <c r="S14" s="467"/>
      <c r="T14" s="467"/>
      <c r="U14" s="468"/>
    </row>
    <row r="15" spans="1:21" outlineLevel="1">
      <c r="A15" s="58">
        <v>2045</v>
      </c>
      <c r="B15" s="21">
        <f t="shared" si="0"/>
        <v>0</v>
      </c>
      <c r="C15" s="21">
        <f>B15-Baseline!B15</f>
        <v>132.06523617718051</v>
      </c>
      <c r="D15" s="21">
        <f t="shared" si="1"/>
        <v>0</v>
      </c>
      <c r="E15" s="21">
        <f>D15-Baseline!D15</f>
        <v>121.53289391270715</v>
      </c>
      <c r="F15" s="21">
        <f t="shared" si="2"/>
        <v>0</v>
      </c>
      <c r="G15" s="21">
        <f>F15-Baseline!F15</f>
        <v>142.59933140453873</v>
      </c>
      <c r="I15" s="466"/>
      <c r="J15" s="467"/>
      <c r="K15" s="467"/>
      <c r="L15" s="467"/>
      <c r="M15" s="467"/>
      <c r="N15" s="468"/>
      <c r="P15" s="466"/>
      <c r="Q15" s="467"/>
      <c r="R15" s="467"/>
      <c r="S15" s="467"/>
      <c r="T15" s="467"/>
      <c r="U15" s="468"/>
    </row>
    <row r="16" spans="1:21" outlineLevel="1">
      <c r="A16" s="58">
        <v>2050</v>
      </c>
      <c r="B16" s="21">
        <f t="shared" si="0"/>
        <v>0</v>
      </c>
      <c r="C16" s="21">
        <f>B16-Baseline!B16</f>
        <v>169.93831937649099</v>
      </c>
      <c r="D16" s="21">
        <f t="shared" si="1"/>
        <v>0</v>
      </c>
      <c r="E16" s="21">
        <f>D16-Baseline!D16</f>
        <v>155.1648271754145</v>
      </c>
      <c r="F16" s="21">
        <f t="shared" si="2"/>
        <v>0</v>
      </c>
      <c r="G16" s="21">
        <f>F16-Baseline!F16</f>
        <v>184.70309718677865</v>
      </c>
      <c r="I16" s="466"/>
      <c r="J16" s="467"/>
      <c r="K16" s="467"/>
      <c r="L16" s="467"/>
      <c r="M16" s="467"/>
      <c r="N16" s="468"/>
      <c r="P16" s="466"/>
      <c r="Q16" s="467"/>
      <c r="R16" s="467"/>
      <c r="S16" s="467"/>
      <c r="T16" s="467"/>
      <c r="U16" s="468"/>
    </row>
    <row r="17" spans="1:21" outlineLevel="1">
      <c r="A17" s="58">
        <v>2060</v>
      </c>
      <c r="B17" s="21">
        <f t="shared" si="0"/>
        <v>0</v>
      </c>
      <c r="C17" s="21">
        <f>B17-Baseline!B17</f>
        <v>615.896318918318</v>
      </c>
      <c r="D17" s="21">
        <f t="shared" si="1"/>
        <v>0</v>
      </c>
      <c r="E17" s="21">
        <f>D17-Baseline!D17</f>
        <v>501.52287940818968</v>
      </c>
      <c r="F17" s="21">
        <f t="shared" si="2"/>
        <v>0</v>
      </c>
      <c r="G17" s="21">
        <f>F17-Baseline!F17</f>
        <v>729.30477691022429</v>
      </c>
      <c r="I17" s="466"/>
      <c r="J17" s="467"/>
      <c r="K17" s="467"/>
      <c r="L17" s="467"/>
      <c r="M17" s="467"/>
      <c r="N17" s="468"/>
      <c r="P17" s="466"/>
      <c r="Q17" s="467"/>
      <c r="R17" s="467"/>
      <c r="S17" s="467"/>
      <c r="T17" s="467"/>
      <c r="U17" s="468"/>
    </row>
    <row r="18" spans="1:21" outlineLevel="1">
      <c r="A18" s="58">
        <v>2070</v>
      </c>
      <c r="B18" s="21">
        <f t="shared" si="0"/>
        <v>0</v>
      </c>
      <c r="C18" s="21">
        <f>B18-Baseline!B18</f>
        <v>1126.6844915055935</v>
      </c>
      <c r="D18" s="21">
        <f t="shared" si="1"/>
        <v>0</v>
      </c>
      <c r="E18" s="21">
        <f>D18-Baseline!D18</f>
        <v>871.9628320495865</v>
      </c>
      <c r="F18" s="21">
        <f t="shared" si="2"/>
        <v>0</v>
      </c>
      <c r="G18" s="21">
        <f>F18-Baseline!F18</f>
        <v>1378.0125088831724</v>
      </c>
      <c r="I18" s="469"/>
      <c r="J18" s="470"/>
      <c r="K18" s="470"/>
      <c r="L18" s="470"/>
      <c r="M18" s="470"/>
      <c r="N18" s="471"/>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82"/>
      <c r="J21" s="464"/>
      <c r="K21" s="464"/>
      <c r="L21" s="464"/>
      <c r="M21" s="464"/>
      <c r="N21" s="465"/>
      <c r="P21" s="482"/>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360</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361</v>
      </c>
      <c r="I24" s="466"/>
      <c r="J24" s="467"/>
      <c r="K24" s="467"/>
      <c r="L24" s="467"/>
      <c r="M24" s="467"/>
      <c r="N24" s="468"/>
      <c r="P24" s="466"/>
      <c r="Q24" s="467"/>
      <c r="R24" s="467"/>
      <c r="S24" s="467"/>
      <c r="T24" s="467"/>
      <c r="U24" s="468"/>
    </row>
    <row r="25" spans="1:21" ht="13.5" outlineLevel="1" thickBot="1">
      <c r="B25" s="30" t="s">
        <v>362</v>
      </c>
      <c r="C25" s="30" t="s">
        <v>362</v>
      </c>
      <c r="D25" s="30" t="s">
        <v>362</v>
      </c>
      <c r="E25" s="30" t="s">
        <v>362</v>
      </c>
      <c r="F25" s="30" t="s">
        <v>362</v>
      </c>
      <c r="G25" s="30" t="s">
        <v>362</v>
      </c>
      <c r="I25" s="466"/>
      <c r="J25" s="467"/>
      <c r="K25" s="467"/>
      <c r="L25" s="467"/>
      <c r="M25" s="467"/>
      <c r="N25" s="468"/>
      <c r="P25" s="466"/>
      <c r="Q25" s="467"/>
      <c r="R25" s="467"/>
      <c r="S25" s="467"/>
      <c r="T25" s="467"/>
      <c r="U25" s="468"/>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364</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3.5" outlineLevel="1" thickBot="1">
      <c r="A29" s="154"/>
      <c r="B29" s="248"/>
      <c r="C29" s="248"/>
      <c r="D29" s="248"/>
      <c r="E29" s="248"/>
      <c r="F29" s="248"/>
      <c r="G29" s="248"/>
      <c r="I29" s="466"/>
      <c r="J29" s="467"/>
      <c r="K29" s="467"/>
      <c r="L29" s="467"/>
      <c r="M29" s="467"/>
      <c r="N29" s="468"/>
      <c r="P29" s="466"/>
      <c r="Q29" s="467"/>
      <c r="R29" s="467"/>
      <c r="S29" s="467"/>
      <c r="T29" s="467"/>
      <c r="U29" s="468"/>
    </row>
    <row r="30" spans="1:21" ht="13.5" outlineLevel="1" thickBot="1">
      <c r="A30" s="308"/>
      <c r="B30" s="309" t="s">
        <v>365</v>
      </c>
      <c r="C30" s="310" t="s">
        <v>366</v>
      </c>
      <c r="D30" s="413" t="s">
        <v>321</v>
      </c>
      <c r="E30" s="414"/>
      <c r="F30" s="414"/>
      <c r="G30" s="415"/>
      <c r="I30" s="466"/>
      <c r="J30" s="467"/>
      <c r="K30" s="467"/>
      <c r="L30" s="467"/>
      <c r="M30" s="467"/>
      <c r="N30" s="468"/>
      <c r="P30" s="466"/>
      <c r="Q30" s="467"/>
      <c r="R30" s="467"/>
      <c r="S30" s="467"/>
      <c r="T30" s="467"/>
      <c r="U30" s="468"/>
    </row>
    <row r="31" spans="1:21" outlineLevel="1">
      <c r="A31" s="433" t="s">
        <v>367</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3.5"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457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283</v>
      </c>
      <c r="C147" s="135" t="s">
        <v>463</v>
      </c>
      <c r="D147" s="135" t="s">
        <v>380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315" t="s">
        <v>464</v>
      </c>
      <c r="D150" s="135" t="s">
        <v>380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286</v>
      </c>
      <c r="C151" s="315" t="s">
        <v>465</v>
      </c>
      <c r="D151" s="135" t="s">
        <v>380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286</v>
      </c>
      <c r="C152" s="315" t="s">
        <v>466</v>
      </c>
      <c r="D152" s="135" t="s">
        <v>380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315" t="s">
        <v>386</v>
      </c>
      <c r="D158" s="135" t="s">
        <v>469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283</v>
      </c>
      <c r="C161" s="315" t="s">
        <v>462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283</v>
      </c>
      <c r="C162" s="315" t="s">
        <v>463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484</v>
      </c>
      <c r="C193" s="19"/>
      <c r="D193" s="135" t="s">
        <v>380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485</v>
      </c>
      <c r="C194" s="19"/>
      <c r="D194" s="135" t="s">
        <v>380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486</v>
      </c>
      <c r="C195" s="19"/>
      <c r="D195" s="135" t="s">
        <v>380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283</v>
      </c>
      <c r="C196" s="19"/>
      <c r="D196" s="135" t="s">
        <v>380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286</v>
      </c>
      <c r="C197" s="19"/>
      <c r="D197" s="135" t="s">
        <v>380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489</v>
      </c>
      <c r="C201" s="19"/>
      <c r="D201" s="135" t="s">
        <v>380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490</v>
      </c>
      <c r="C202" s="19"/>
      <c r="D202" s="135" t="s">
        <v>380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493</v>
      </c>
      <c r="C205" s="19"/>
      <c r="D205" s="135" t="s">
        <v>380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494</v>
      </c>
      <c r="C206" s="19"/>
      <c r="D206" s="135" t="s">
        <v>380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0.13137463378940692</v>
      </c>
      <c r="F212" s="21">
        <f>F77*F186-Baseline!F77*Baseline!F186</f>
        <v>0.13409632518118164</v>
      </c>
      <c r="G212" s="21">
        <f>G77*G186-Baseline!G77*Baseline!G186</f>
        <v>0.13688982177492803</v>
      </c>
      <c r="H212" s="21">
        <f>H77*H186-Baseline!H77*Baseline!H186</f>
        <v>0.13975489306293715</v>
      </c>
      <c r="I212" s="21">
        <f>I77*I186-Baseline!I77*Baseline!I186</f>
        <v>0.14269696916090879</v>
      </c>
      <c r="J212" s="21">
        <f>J77*J186-Baseline!J77*Baseline!J186</f>
        <v>0.14571805595537449</v>
      </c>
      <c r="K212" s="21">
        <f>K77*K186-Baseline!K77*Baseline!K186</f>
        <v>0.14882021314416546</v>
      </c>
      <c r="L212" s="21">
        <f>L77*L186-Baseline!L77*Baseline!L186</f>
        <v>0.15200555562703497</v>
      </c>
      <c r="M212" s="21">
        <f>M77*M186-Baseline!M77*Baseline!M186</f>
        <v>0.15527429310119134</v>
      </c>
      <c r="N212" s="21">
        <f>N77*N186-Baseline!N77*Baseline!N186</f>
        <v>0.15863037229048946</v>
      </c>
      <c r="O212" s="21">
        <f>O77*O186-Baseline!O77*Baseline!O186</f>
        <v>0.16207640375117521</v>
      </c>
      <c r="P212" s="21">
        <f>P77*P186-Baseline!P77*Baseline!P186</f>
        <v>0.16561448184415289</v>
      </c>
      <c r="Q212" s="21">
        <f>Q77*Q186-Baseline!Q77*Baseline!Q186</f>
        <v>0.16924651011287706</v>
      </c>
      <c r="R212" s="21">
        <f>R77*R186-Baseline!R77*Baseline!R186</f>
        <v>0.17297550271956927</v>
      </c>
      <c r="S212" s="21">
        <f>S77*S186-Baseline!S77*Baseline!S186</f>
        <v>0.17680423232597936</v>
      </c>
      <c r="T212" s="21">
        <f>T77*T186-Baseline!T77*Baseline!T186</f>
        <v>0.18073530680477942</v>
      </c>
      <c r="U212" s="21">
        <f>U77*U186-Baseline!U77*Baseline!U186</f>
        <v>0.18477140365774569</v>
      </c>
      <c r="V212" s="21">
        <f>V77*V186-Baseline!V77*Baseline!V186</f>
        <v>0.18891527182617604</v>
      </c>
      <c r="W212" s="21">
        <f>W77*W186-Baseline!W77*Baseline!W186</f>
        <v>0.19316973355000225</v>
      </c>
      <c r="X212" s="21">
        <f>X77*X186-Baseline!X77*Baseline!X186</f>
        <v>0.19753768627685728</v>
      </c>
      <c r="Y212" s="21">
        <f>Y77*Y186-Baseline!Y77*Baseline!Y186</f>
        <v>0.20202210462238149</v>
      </c>
      <c r="Z212" s="21">
        <f>Z77*Z186-Baseline!Z77*Baseline!Z186</f>
        <v>0.20662489095052419</v>
      </c>
      <c r="AA212" s="21">
        <f>AA77*AA186-Baseline!AA77*Baseline!AA186</f>
        <v>0.21135018809829864</v>
      </c>
      <c r="AB212" s="21">
        <f>AB77*AB186-Baseline!AB77*Baseline!AB186</f>
        <v>0.21620140307082267</v>
      </c>
      <c r="AC212" s="21">
        <f>AC77*AC186-Baseline!AC77*Baseline!AC186</f>
        <v>1.9502272101789535</v>
      </c>
      <c r="AD212" s="21">
        <f>AD77*AD186-Baseline!AD77*Baseline!AD186</f>
        <v>1.9944633852156191</v>
      </c>
      <c r="AE212" s="21">
        <f>AE77*AE186-Baseline!AE77*Baseline!AE186</f>
        <v>2.0398782027488918</v>
      </c>
      <c r="AF212" s="21">
        <f>AF77*AF186-Baseline!AF77*Baseline!AF186</f>
        <v>2.0865025923041176</v>
      </c>
      <c r="AG212" s="21">
        <f>AG77*AG186-Baseline!AG77*Baseline!AG186</f>
        <v>2.1343683054593012</v>
      </c>
      <c r="AH212" s="21">
        <f>AH77*AH186-Baseline!AH77*Baseline!AH186</f>
        <v>2.1835079373445763</v>
      </c>
      <c r="AI212" s="21">
        <f>AI77*AI186-Baseline!AI77*Baseline!AI186</f>
        <v>2.2339549487156791</v>
      </c>
      <c r="AJ212" s="21">
        <f>AJ77*AJ186-Baseline!AJ77*Baseline!AJ186</f>
        <v>2.2968395317650003</v>
      </c>
      <c r="AK212" s="21">
        <f>AK77*AK186-Baseline!AK77*Baseline!AK186</f>
        <v>2.3616723922300831</v>
      </c>
      <c r="AL212" s="21">
        <f>AL77*AL186-Baseline!AL77*Baseline!AL186</f>
        <v>2.4285144387544766</v>
      </c>
      <c r="AM212" s="21">
        <f>AM77*AM186-Baseline!AM77*Baseline!AM186</f>
        <v>2.4931613328887039</v>
      </c>
      <c r="AN212" s="21">
        <f>AN77*AN186-Baseline!AN77*Baseline!AN186</f>
        <v>2.5581887084152228</v>
      </c>
      <c r="AO212" s="21">
        <f>AO77*AO186-Baseline!AO77*Baseline!AO186</f>
        <v>2.6254022816743019</v>
      </c>
      <c r="AP212" s="21">
        <f>AP77*AP186-Baseline!AP77*Baseline!AP186</f>
        <v>2.6948654391386393</v>
      </c>
      <c r="AQ212" s="21">
        <f>AQ77*AQ186-Baseline!AQ77*Baseline!AQ186</f>
        <v>2.766643703701392</v>
      </c>
      <c r="AR212" s="21">
        <f>AR77*AR186-Baseline!AR77*Baseline!AR186</f>
        <v>2.8074923034593344</v>
      </c>
      <c r="AS212" s="21">
        <f>AS77*AS186-Baseline!AS77*Baseline!AS186</f>
        <v>2.7801589781629263</v>
      </c>
      <c r="AT212" s="21">
        <f>AT77*AT186-Baseline!AT77*Baseline!AT186</f>
        <v>2.7550867255755125</v>
      </c>
      <c r="AU212" s="21">
        <f>AU77*AU186-Baseline!AU77*Baseline!AU186</f>
        <v>2.732254682506285</v>
      </c>
      <c r="AV212" s="21">
        <f>AV77*AV186-Baseline!AV77*Baseline!AV186</f>
        <v>2.6991059378997293</v>
      </c>
      <c r="AW212" s="21">
        <f>AW77*AW186-Baseline!AW77*Baseline!AW186</f>
        <v>2.6415763450839336</v>
      </c>
      <c r="AX212" s="21">
        <f>AX77*AX186-Baseline!AX77*Baseline!AX186</f>
        <v>2.5861370223252087</v>
      </c>
      <c r="AY212" s="21">
        <f>AY77*AY186-Baseline!AY77*Baseline!AY186</f>
        <v>2.5327391137998303</v>
      </c>
      <c r="AZ212" s="21">
        <f>AZ77*AZ186-Baseline!AZ77*Baseline!AZ186</f>
        <v>2.4813355600472229</v>
      </c>
      <c r="BA212" s="21">
        <f>BA77*BA186-Baseline!BA77*Baseline!BA186</f>
        <v>2.4318810573473413</v>
      </c>
      <c r="BB212" s="21">
        <f>BB77*BB186-Baseline!BB77*Baseline!BB186</f>
        <v>2.3834122124829702</v>
      </c>
    </row>
    <row r="213" spans="1:54" outlineLevel="2">
      <c r="A213" s="475"/>
      <c r="B213" s="150" t="s">
        <v>484</v>
      </c>
      <c r="C213" s="19"/>
      <c r="D213" s="135" t="s">
        <v>380</v>
      </c>
      <c r="E213" s="21">
        <f>E193-Baseline!E193</f>
        <v>0.78333401518927104</v>
      </c>
      <c r="F213" s="21">
        <f>F193-Baseline!F193</f>
        <v>0.81378945282329429</v>
      </c>
      <c r="G213" s="21">
        <f>G193-Baseline!G193</f>
        <v>0.84236110032126077</v>
      </c>
      <c r="H213" s="21">
        <f>H193-Baseline!H193</f>
        <v>0.87185346900080385</v>
      </c>
      <c r="I213" s="21">
        <f>I193-Baseline!I193</f>
        <v>0.9053470368511235</v>
      </c>
      <c r="J213" s="21">
        <f>J193-Baseline!J193</f>
        <v>0.93997455938742602</v>
      </c>
      <c r="K213" s="21">
        <f>K193-Baseline!K193</f>
        <v>0.97261684277502991</v>
      </c>
      <c r="L213" s="21">
        <f>L193-Baseline!L193</f>
        <v>1.009561885318637</v>
      </c>
      <c r="M213" s="21">
        <f>M193-Baseline!M193</f>
        <v>1.0477455573062802</v>
      </c>
      <c r="N213" s="21">
        <f>N193-Baseline!N193</f>
        <v>1.0838554417539432</v>
      </c>
      <c r="O213" s="21">
        <f>O193-Baseline!O193</f>
        <v>1.1245964070233714</v>
      </c>
      <c r="P213" s="21">
        <f>P193-Baseline!P193</f>
        <v>1.1667170408072713</v>
      </c>
      <c r="Q213" s="21">
        <f>Q193-Baseline!Q193</f>
        <v>1.2102602524506194</v>
      </c>
      <c r="R213" s="21">
        <f>R193-Baseline!R193</f>
        <v>1.2589482218368473</v>
      </c>
      <c r="S213" s="21">
        <f>S193-Baseline!S193</f>
        <v>1.3055726634967002</v>
      </c>
      <c r="T213" s="21">
        <f>T193-Baseline!T193</f>
        <v>1.3537761332015434</v>
      </c>
      <c r="U213" s="21">
        <f>U193-Baseline!U193</f>
        <v>1.4036115456848597</v>
      </c>
      <c r="V213" s="21">
        <f>V193-Baseline!V193</f>
        <v>1.4591421344750501</v>
      </c>
      <c r="W213" s="21">
        <f>W193-Baseline!W193</f>
        <v>1.5124972516631203</v>
      </c>
      <c r="X213" s="21">
        <f>X193-Baseline!X193</f>
        <v>1.5718473876335786</v>
      </c>
      <c r="Y213" s="21">
        <f>Y193-Baseline!Y193</f>
        <v>1.6289645570510001</v>
      </c>
      <c r="Z213" s="21">
        <f>Z193-Baseline!Z193</f>
        <v>1.6923846955489363</v>
      </c>
      <c r="AA213" s="21">
        <f>AA193-Baseline!AA193</f>
        <v>1.7579958800630726</v>
      </c>
      <c r="AB213" s="21">
        <f>AB193-Baseline!AB193</f>
        <v>1.8258736760678089</v>
      </c>
      <c r="AC213" s="21">
        <f>AC193-Baseline!AC193</f>
        <v>16.708980155139425</v>
      </c>
      <c r="AD213" s="21">
        <f>AD193-Baseline!AD193</f>
        <v>17.334480683282504</v>
      </c>
      <c r="AE213" s="21">
        <f>AE193-Baseline!AE193</f>
        <v>17.985555427630306</v>
      </c>
      <c r="AF213" s="21">
        <f>AF193-Baseline!AF193</f>
        <v>18.65741772658053</v>
      </c>
      <c r="AG213" s="21">
        <f>AG193-Baseline!AG193</f>
        <v>19.351246719538945</v>
      </c>
      <c r="AH213" s="21">
        <f>AH193-Baseline!AH193</f>
        <v>20.068442484767335</v>
      </c>
      <c r="AI213" s="21">
        <f>AI193-Baseline!AI193</f>
        <v>20.810806243978394</v>
      </c>
      <c r="AJ213" s="21">
        <f>AJ193-Baseline!AJ193</f>
        <v>21.683281415273175</v>
      </c>
      <c r="AK213" s="21">
        <f>AK193-Baseline!AK193</f>
        <v>22.589743686532451</v>
      </c>
      <c r="AL213" s="21">
        <f>AL193-Baseline!AL193</f>
        <v>23.531806505517689</v>
      </c>
      <c r="AM213" s="21">
        <f>AM193-Baseline!AM193</f>
        <v>24.469081570911758</v>
      </c>
      <c r="AN213" s="21">
        <f>AN193-Baseline!AN193</f>
        <v>25.426320848468173</v>
      </c>
      <c r="AO213" s="21">
        <f>AO193-Baseline!AO193</f>
        <v>26.421732980321138</v>
      </c>
      <c r="AP213" s="21">
        <f>AP193-Baseline!AP193</f>
        <v>27.456796108390311</v>
      </c>
      <c r="AQ213" s="21">
        <f>AQ193-Baseline!AQ193</f>
        <v>28.533076136173385</v>
      </c>
      <c r="AR213" s="21">
        <f>AR193-Baseline!AR193</f>
        <v>29.304426681517274</v>
      </c>
      <c r="AS213" s="21">
        <f>AS193-Baseline!AS193</f>
        <v>29.365779883974241</v>
      </c>
      <c r="AT213" s="21">
        <f>AT193-Baseline!AT193</f>
        <v>29.444474392074937</v>
      </c>
      <c r="AU213" s="21">
        <f>AU193-Baseline!AU193</f>
        <v>29.541138863244889</v>
      </c>
      <c r="AV213" s="21">
        <f>AV193-Baseline!AV193</f>
        <v>29.519282130660201</v>
      </c>
      <c r="AW213" s="21">
        <f>AW193-Baseline!AW193</f>
        <v>29.219472877049277</v>
      </c>
      <c r="AX213" s="21">
        <f>AX193-Baseline!AX193</f>
        <v>28.928697845947191</v>
      </c>
      <c r="AY213" s="21">
        <f>AY193-Baseline!AY193</f>
        <v>28.64718736177489</v>
      </c>
      <c r="AZ213" s="21">
        <f>AZ193-Baseline!AZ193</f>
        <v>28.375167532866012</v>
      </c>
      <c r="BA213" s="21">
        <f>BA193-Baseline!BA193</f>
        <v>28.11286027196649</v>
      </c>
      <c r="BB213" s="21">
        <f>BB193-Baseline!BB193</f>
        <v>27.849737278545206</v>
      </c>
    </row>
    <row r="214" spans="1:54" outlineLevel="2">
      <c r="A214" s="475"/>
      <c r="B214" s="150" t="s">
        <v>485</v>
      </c>
      <c r="C214" s="19"/>
      <c r="D214" s="135" t="s">
        <v>380</v>
      </c>
      <c r="E214" s="21">
        <f>E194-Baseline!E194</f>
        <v>0.39228687373918242</v>
      </c>
      <c r="F214" s="21">
        <f>F194-Baseline!F194</f>
        <v>0.40651156360674717</v>
      </c>
      <c r="G214" s="21">
        <f>G194-Baseline!G194</f>
        <v>0.4212995110094418</v>
      </c>
      <c r="H214" s="21">
        <f>H194-Baseline!H194</f>
        <v>0.43666721744455222</v>
      </c>
      <c r="I214" s="21">
        <f>I194-Baseline!I194</f>
        <v>0.45264954156587617</v>
      </c>
      <c r="J214" s="21">
        <f>J194-Baseline!J194</f>
        <v>0.46927181867623968</v>
      </c>
      <c r="K214" s="21">
        <f>K194-Baseline!K194</f>
        <v>0.48656044188492775</v>
      </c>
      <c r="L214" s="21">
        <f>L194-Baseline!L194</f>
        <v>0.50454290764192811</v>
      </c>
      <c r="M214" s="21">
        <f>M194-Baseline!M194</f>
        <v>0.52324125034795343</v>
      </c>
      <c r="N214" s="21">
        <f>N194-Baseline!N194</f>
        <v>0.54269088469937787</v>
      </c>
      <c r="O214" s="21">
        <f>O194-Baseline!O194</f>
        <v>0.56292397366127911</v>
      </c>
      <c r="P214" s="21">
        <f>P194-Baseline!P194</f>
        <v>0.58397201114872221</v>
      </c>
      <c r="Q214" s="21">
        <f>Q194-Baseline!Q194</f>
        <v>0.60586688274825518</v>
      </c>
      <c r="R214" s="21">
        <f>R194-Baseline!R194</f>
        <v>0.62864557507121499</v>
      </c>
      <c r="S214" s="21">
        <f>S194-Baseline!S194</f>
        <v>0.65219874789137133</v>
      </c>
      <c r="T214" s="21">
        <f>T194-Baseline!T194</f>
        <v>0.6767002652530878</v>
      </c>
      <c r="U214" s="21">
        <f>U194-Baseline!U194</f>
        <v>0.7021892010938251</v>
      </c>
      <c r="V214" s="21">
        <f>V194-Baseline!V194</f>
        <v>0.7287062561427623</v>
      </c>
      <c r="W214" s="21">
        <f>W194-Baseline!W194</f>
        <v>0.75629382326637029</v>
      </c>
      <c r="X214" s="21">
        <f>X194-Baseline!X194</f>
        <v>0.78499606116484888</v>
      </c>
      <c r="Y214" s="21">
        <f>Y194-Baseline!Y194</f>
        <v>0.81485896586244611</v>
      </c>
      <c r="Z214" s="21">
        <f>Z194-Baseline!Z194</f>
        <v>0.84592573404932436</v>
      </c>
      <c r="AA214" s="21">
        <f>AA194-Baseline!AA194</f>
        <v>0.87825024644501204</v>
      </c>
      <c r="AB214" s="21">
        <f>AB194-Baseline!AB194</f>
        <v>0.91188525223962047</v>
      </c>
      <c r="AC214" s="21">
        <f>AC194-Baseline!AC194</f>
        <v>8.343601866094188</v>
      </c>
      <c r="AD214" s="21">
        <f>AD194-Baseline!AD194</f>
        <v>8.6545740804642826</v>
      </c>
      <c r="AE214" s="21">
        <f>AE194-Baseline!AE194</f>
        <v>8.9766011442614175</v>
      </c>
      <c r="AF214" s="21">
        <f>AF194-Baseline!AF194</f>
        <v>9.309637448381535</v>
      </c>
      <c r="AG214" s="21">
        <f>AG194-Baseline!AG194</f>
        <v>9.6537983534731797</v>
      </c>
      <c r="AH214" s="21">
        <f>AH194-Baseline!AH194</f>
        <v>10.00945700081922</v>
      </c>
      <c r="AI214" s="21">
        <f>AI194-Baseline!AI194</f>
        <v>10.377409807881033</v>
      </c>
      <c r="AJ214" s="21">
        <f>AJ194-Baseline!AJ194</f>
        <v>10.810088770539412</v>
      </c>
      <c r="AK214" s="21">
        <f>AK194-Baseline!AK194</f>
        <v>11.259708502890824</v>
      </c>
      <c r="AL214" s="21">
        <f>AL194-Baseline!AL194</f>
        <v>11.726936764383685</v>
      </c>
      <c r="AM214" s="21">
        <f>AM194-Baseline!AM194</f>
        <v>12.191620101551154</v>
      </c>
      <c r="AN214" s="21">
        <f>AN194-Baseline!AN194</f>
        <v>12.666118774768748</v>
      </c>
      <c r="AO214" s="21">
        <f>AO194-Baseline!AO194</f>
        <v>13.159522395091313</v>
      </c>
      <c r="AP214" s="21">
        <f>AP194-Baseline!AP194</f>
        <v>13.672556654113436</v>
      </c>
      <c r="AQ214" s="21">
        <f>AQ194-Baseline!AQ194</f>
        <v>14.205978811062494</v>
      </c>
      <c r="AR214" s="21">
        <f>AR194-Baseline!AR194</f>
        <v>14.587478832315909</v>
      </c>
      <c r="AS214" s="21">
        <f>AS194-Baseline!AS194</f>
        <v>14.615538611600098</v>
      </c>
      <c r="AT214" s="21">
        <f>AT194-Baseline!AT194</f>
        <v>14.652277184646239</v>
      </c>
      <c r="AU214" s="21">
        <f>AU194-Baseline!AU194</f>
        <v>14.697999209873647</v>
      </c>
      <c r="AV214" s="21">
        <f>AV194-Baseline!AV194</f>
        <v>14.684799074834313</v>
      </c>
      <c r="AW214" s="21">
        <f>AW194-Baseline!AW194</f>
        <v>14.533404855387351</v>
      </c>
      <c r="AX214" s="21">
        <f>AX194-Baseline!AX194</f>
        <v>14.386599606759439</v>
      </c>
      <c r="AY214" s="21">
        <f>AY194-Baseline!AY194</f>
        <v>14.244492320967577</v>
      </c>
      <c r="AZ214" s="21">
        <f>AZ194-Baseline!AZ194</f>
        <v>14.107190306389272</v>
      </c>
      <c r="BA214" s="21">
        <f>BA194-Baseline!BA194</f>
        <v>13.974799187381644</v>
      </c>
      <c r="BB214" s="21">
        <f>BB194-Baseline!BB194</f>
        <v>13.842081526577829</v>
      </c>
    </row>
    <row r="215" spans="1:54" outlineLevel="2">
      <c r="A215" s="475"/>
      <c r="B215" s="150" t="s">
        <v>486</v>
      </c>
      <c r="C215" s="19"/>
      <c r="D215" s="135" t="s">
        <v>380</v>
      </c>
      <c r="E215" s="21">
        <f>E195-Baseline!E195</f>
        <v>1.1768606209387809</v>
      </c>
      <c r="F215" s="21">
        <f>F195-Baseline!F195</f>
        <v>1.2195346905356996</v>
      </c>
      <c r="G215" s="21">
        <f>G195-Baseline!G195</f>
        <v>1.2638985330283259</v>
      </c>
      <c r="H215" s="21">
        <f>H195-Baseline!H195</f>
        <v>1.3100016523336566</v>
      </c>
      <c r="I215" s="21">
        <f>I195-Baseline!I195</f>
        <v>1.3579486246976282</v>
      </c>
      <c r="J215" s="21">
        <f>J195-Baseline!J195</f>
        <v>1.4078154557195166</v>
      </c>
      <c r="K215" s="21">
        <f>K195-Baseline!K195</f>
        <v>1.4596813256547836</v>
      </c>
      <c r="L215" s="21">
        <f>L195-Baseline!L195</f>
        <v>1.5136287229257839</v>
      </c>
      <c r="M215" s="21">
        <f>M195-Baseline!M195</f>
        <v>1.5697237507143806</v>
      </c>
      <c r="N215" s="21">
        <f>N195-Baseline!N195</f>
        <v>1.6280726537615327</v>
      </c>
      <c r="O215" s="21">
        <f>O195-Baseline!O195</f>
        <v>1.6887719209838374</v>
      </c>
      <c r="P215" s="21">
        <f>P195-Baseline!P195</f>
        <v>1.751916033797587</v>
      </c>
      <c r="Q215" s="21">
        <f>Q195-Baseline!Q195</f>
        <v>1.817600648244766</v>
      </c>
      <c r="R215" s="21">
        <f>R195-Baseline!R195</f>
        <v>1.8859367252136452</v>
      </c>
      <c r="S215" s="21">
        <f>S195-Baseline!S195</f>
        <v>1.956596243298949</v>
      </c>
      <c r="T215" s="21">
        <f>T195-Baseline!T195</f>
        <v>2.0301007953757573</v>
      </c>
      <c r="U215" s="21">
        <f>U195-Baseline!U195</f>
        <v>2.1065676036735455</v>
      </c>
      <c r="V215" s="21">
        <f>V195-Baseline!V195</f>
        <v>2.1861187680274234</v>
      </c>
      <c r="W215" s="21">
        <f>W195-Baseline!W195</f>
        <v>2.2688814697991111</v>
      </c>
      <c r="X215" s="21">
        <f>X195-Baseline!X195</f>
        <v>2.3549881834945463</v>
      </c>
      <c r="Y215" s="21">
        <f>Y195-Baseline!Y195</f>
        <v>2.4445768975873383</v>
      </c>
      <c r="Z215" s="21">
        <f>Z195-Baseline!Z195</f>
        <v>2.5377772017095315</v>
      </c>
      <c r="AA215" s="21">
        <f>AA195-Baseline!AA195</f>
        <v>2.6347507397835042</v>
      </c>
      <c r="AB215" s="21">
        <f>AB195-Baseline!AB195</f>
        <v>2.7356557567188609</v>
      </c>
      <c r="AC215" s="21">
        <f>AC195-Baseline!AC195</f>
        <v>25.030805598519038</v>
      </c>
      <c r="AD215" s="21">
        <f>AD195-Baseline!AD195</f>
        <v>25.963722241911064</v>
      </c>
      <c r="AE215" s="21">
        <f>AE195-Baseline!AE195</f>
        <v>26.929803433658531</v>
      </c>
      <c r="AF215" s="21">
        <f>AF195-Baseline!AF195</f>
        <v>27.9289123464733</v>
      </c>
      <c r="AG215" s="21">
        <f>AG195-Baseline!AG195</f>
        <v>28.961395061412752</v>
      </c>
      <c r="AH215" s="21">
        <f>AH195-Baseline!AH195</f>
        <v>30.028371003725905</v>
      </c>
      <c r="AI215" s="21">
        <f>AI195-Baseline!AI195</f>
        <v>31.132229425139947</v>
      </c>
      <c r="AJ215" s="21">
        <f>AJ195-Baseline!AJ195</f>
        <v>32.430266313310547</v>
      </c>
      <c r="AK215" s="21">
        <f>AK195-Baseline!AK195</f>
        <v>33.779125510531053</v>
      </c>
      <c r="AL215" s="21">
        <f>AL195-Baseline!AL195</f>
        <v>35.180810295177039</v>
      </c>
      <c r="AM215" s="21">
        <f>AM195-Baseline!AM195</f>
        <v>36.574860306913564</v>
      </c>
      <c r="AN215" s="21">
        <f>AN195-Baseline!AN195</f>
        <v>37.998356326783991</v>
      </c>
      <c r="AO215" s="21">
        <f>AO195-Baseline!AO195</f>
        <v>39.478567187970484</v>
      </c>
      <c r="AP215" s="21">
        <f>AP195-Baseline!AP195</f>
        <v>41.017669965267459</v>
      </c>
      <c r="AQ215" s="21">
        <f>AQ195-Baseline!AQ195</f>
        <v>42.617936436361511</v>
      </c>
      <c r="AR215" s="21">
        <f>AR195-Baseline!AR195</f>
        <v>43.762436500342083</v>
      </c>
      <c r="AS215" s="21">
        <f>AS195-Baseline!AS195</f>
        <v>43.846615838329029</v>
      </c>
      <c r="AT215" s="21">
        <f>AT195-Baseline!AT195</f>
        <v>43.956831557601745</v>
      </c>
      <c r="AU215" s="21">
        <f>AU195-Baseline!AU195</f>
        <v>44.093997633419363</v>
      </c>
      <c r="AV215" s="21">
        <f>AV195-Baseline!AV195</f>
        <v>44.054397228419305</v>
      </c>
      <c r="AW215" s="21">
        <f>AW195-Baseline!AW195</f>
        <v>43.600214570155167</v>
      </c>
      <c r="AX215" s="21">
        <f>AX195-Baseline!AX195</f>
        <v>43.159798824344172</v>
      </c>
      <c r="AY215" s="21">
        <f>AY195-Baseline!AY195</f>
        <v>42.733476967038158</v>
      </c>
      <c r="AZ215" s="21">
        <f>AZ195-Baseline!AZ195</f>
        <v>42.321570923369805</v>
      </c>
      <c r="BA215" s="21">
        <f>BA195-Baseline!BA195</f>
        <v>41.924397566410612</v>
      </c>
      <c r="BB215" s="21">
        <f>BB195-Baseline!BB195</f>
        <v>41.526244584058617</v>
      </c>
    </row>
    <row r="216" spans="1:54" outlineLevel="2">
      <c r="A216" s="475"/>
      <c r="B216" s="150" t="s">
        <v>283</v>
      </c>
      <c r="C216" s="19"/>
      <c r="D216" s="135" t="s">
        <v>380</v>
      </c>
      <c r="E216" s="21">
        <f>E196-Baseline!E196</f>
        <v>0.5855388372077609</v>
      </c>
      <c r="F216" s="21">
        <f>F196-Baseline!F196</f>
        <v>0.60582605883451124</v>
      </c>
      <c r="G216" s="21">
        <f>G196-Baseline!G196</f>
        <v>0.62681854085965094</v>
      </c>
      <c r="H216" s="21">
        <f>H196-Baseline!H196</f>
        <v>0.64818625072370251</v>
      </c>
      <c r="I216" s="21">
        <f>I196-Baseline!I196</f>
        <v>0.67053086203226597</v>
      </c>
      <c r="J216" s="21">
        <f>J196-Baseline!J196</f>
        <v>0.69389565236067507</v>
      </c>
      <c r="K216" s="21">
        <f>K196-Baseline!K196</f>
        <v>0.71832590222544512</v>
      </c>
      <c r="L216" s="21">
        <f>L196-Baseline!L196</f>
        <v>0.74386898776525512</v>
      </c>
      <c r="M216" s="21">
        <f>M196-Baseline!M196</f>
        <v>0.77017581260567569</v>
      </c>
      <c r="N216" s="21">
        <f>N196-Baseline!N196</f>
        <v>0.7976304808893917</v>
      </c>
      <c r="O216" s="21">
        <f>O196-Baseline!O196</f>
        <v>0.82635168897594413</v>
      </c>
      <c r="P216" s="21">
        <f>P196-Baseline!P196</f>
        <v>0.85634206053749773</v>
      </c>
      <c r="Q216" s="21">
        <f>Q196-Baseline!Q196</f>
        <v>0.88754703162991644</v>
      </c>
      <c r="R216" s="21">
        <f>R196-Baseline!R196</f>
        <v>0.92013746725794054</v>
      </c>
      <c r="S216" s="21">
        <f>S196-Baseline!S196</f>
        <v>0.95422855982835986</v>
      </c>
      <c r="T216" s="21">
        <f>T196-Baseline!T196</f>
        <v>0.98988774552694236</v>
      </c>
      <c r="U216" s="21">
        <f>U196-Baseline!U196</f>
        <v>1.0271855887801251</v>
      </c>
      <c r="V216" s="21">
        <f>V196-Baseline!V196</f>
        <v>1.0661959273177044</v>
      </c>
      <c r="W216" s="21">
        <f>W196-Baseline!W196</f>
        <v>1.1069960239903451</v>
      </c>
      <c r="X216" s="21">
        <f>X196-Baseline!X196</f>
        <v>1.1496667256565913</v>
      </c>
      <c r="Y216" s="21">
        <f>Y196-Baseline!Y196</f>
        <v>1.1942926294686558</v>
      </c>
      <c r="Z216" s="21">
        <f>Z196-Baseline!Z196</f>
        <v>1.2406664003532535</v>
      </c>
      <c r="AA216" s="21">
        <f>AA196-Baseline!AA196</f>
        <v>1.2891272284452959</v>
      </c>
      <c r="AB216" s="21">
        <f>AB196-Baseline!AB196</f>
        <v>1.339819855721637</v>
      </c>
      <c r="AC216" s="21">
        <f>AC196-Baseline!AC196</f>
        <v>1.9802404222700409</v>
      </c>
      <c r="AD216" s="21">
        <f>AD196-Baseline!AD196</f>
        <v>2.0270245995952956</v>
      </c>
      <c r="AE216" s="21">
        <f>AE196-Baseline!AE196</f>
        <v>2.0764871533152496</v>
      </c>
      <c r="AF216" s="21">
        <f>AF196-Baseline!AF196</f>
        <v>2.1287422863328991</v>
      </c>
      <c r="AG216" s="21">
        <f>AG196-Baseline!AG196</f>
        <v>2.1839096205136328</v>
      </c>
      <c r="AH216" s="21">
        <f>AH196-Baseline!AH196</f>
        <v>2.2421144467164971</v>
      </c>
      <c r="AI216" s="21">
        <f>AI196-Baseline!AI196</f>
        <v>2.3034879864969708</v>
      </c>
      <c r="AJ216" s="21">
        <f>AJ196-Baseline!AJ196</f>
        <v>2.3731711993908111</v>
      </c>
      <c r="AK216" s="21">
        <f>AK196-Baseline!AK196</f>
        <v>2.4466032382312708</v>
      </c>
      <c r="AL216" s="21">
        <f>AL196-Baseline!AL196</f>
        <v>2.5239586195882628</v>
      </c>
      <c r="AM216" s="21">
        <f>AM196-Baseline!AM196</f>
        <v>2.6025619282437495</v>
      </c>
      <c r="AN216" s="21">
        <f>AN196-Baseline!AN196</f>
        <v>2.6841704813028793</v>
      </c>
      <c r="AO216" s="21">
        <f>AO196-Baseline!AO196</f>
        <v>2.7701270914180154</v>
      </c>
      <c r="AP216" s="21">
        <f>AP196-Baseline!AP196</f>
        <v>2.860634961115553</v>
      </c>
      <c r="AQ216" s="21">
        <f>AQ196-Baseline!AQ196</f>
        <v>2.9559072361322127</v>
      </c>
      <c r="AR216" s="21">
        <f>AR196-Baseline!AR196</f>
        <v>3.0300623353972118</v>
      </c>
      <c r="AS216" s="21">
        <f>AS196-Baseline!AS196</f>
        <v>3.0522671717917071</v>
      </c>
      <c r="AT216" s="21">
        <f>AT196-Baseline!AT196</f>
        <v>3.0769154257383136</v>
      </c>
      <c r="AU216" s="21">
        <f>AU196-Baseline!AU196</f>
        <v>3.1041041671267666</v>
      </c>
      <c r="AV216" s="21">
        <f>AV196-Baseline!AV196</f>
        <v>3.1222510578786018</v>
      </c>
      <c r="AW216" s="21">
        <f>AW196-Baseline!AW196</f>
        <v>3.117557735970613</v>
      </c>
      <c r="AX216" s="21">
        <f>AX196-Baseline!AX196</f>
        <v>3.114372602193765</v>
      </c>
      <c r="AY216" s="21">
        <f>AY196-Baseline!AY196</f>
        <v>3.1127418301844094</v>
      </c>
      <c r="AZ216" s="21">
        <f>AZ196-Baseline!AZ196</f>
        <v>3.1127140834129547</v>
      </c>
      <c r="BA216" s="21">
        <f>BA196-Baseline!BA196</f>
        <v>3.1143406313884285</v>
      </c>
      <c r="BB216" s="21">
        <f>BB196-Baseline!BB196</f>
        <v>3.1159680293161442</v>
      </c>
    </row>
    <row r="217" spans="1:54" outlineLevel="2">
      <c r="A217" s="475"/>
      <c r="B217" s="150" t="s">
        <v>286</v>
      </c>
      <c r="C217" s="19"/>
      <c r="D217" s="135"/>
      <c r="E217" s="21">
        <f>E197-Baseline!E197</f>
        <v>5.3385810954243773</v>
      </c>
      <c r="F217" s="21">
        <f>F197-Baseline!F197</f>
        <v>5.3104892036727938</v>
      </c>
      <c r="G217" s="21">
        <f>G197-Baseline!G197</f>
        <v>5.2715220902818745</v>
      </c>
      <c r="H217" s="21">
        <f>H197-Baseline!H197</f>
        <v>5.1967901312481333</v>
      </c>
      <c r="I217" s="21">
        <f>I197-Baseline!I197</f>
        <v>5.12658283375157</v>
      </c>
      <c r="J217" s="21">
        <f>J197-Baseline!J197</f>
        <v>5.0608005433389636</v>
      </c>
      <c r="K217" s="21">
        <f>K197-Baseline!K197</f>
        <v>4.9993483830230359</v>
      </c>
      <c r="L217" s="21">
        <f>L197-Baseline!L197</f>
        <v>4.9421262813067006</v>
      </c>
      <c r="M217" s="21">
        <f>M197-Baseline!M197</f>
        <v>4.8826936447604696</v>
      </c>
      <c r="N217" s="21">
        <f>N197-Baseline!N197</f>
        <v>4.8265343858303167</v>
      </c>
      <c r="O217" s="21">
        <f>O197-Baseline!O197</f>
        <v>4.7744956344129843</v>
      </c>
      <c r="P217" s="21">
        <f>P197-Baseline!P197</f>
        <v>4.7261752430313857</v>
      </c>
      <c r="Q217" s="21">
        <f>Q197-Baseline!Q197</f>
        <v>4.6804759640966873</v>
      </c>
      <c r="R217" s="21">
        <f>R197-Baseline!R197</f>
        <v>4.6380743099653037</v>
      </c>
      <c r="S217" s="21">
        <f>S197-Baseline!S197</f>
        <v>4.5995965764806304</v>
      </c>
      <c r="T217" s="21">
        <f>T197-Baseline!T197</f>
        <v>4.564970597228208</v>
      </c>
      <c r="U217" s="21">
        <f>U197-Baseline!U197</f>
        <v>4.5341696633079032</v>
      </c>
      <c r="V217" s="21">
        <f>V197-Baseline!V197</f>
        <v>4.5071506592231128</v>
      </c>
      <c r="W217" s="21">
        <f>W197-Baseline!W197</f>
        <v>4.4838584664004042</v>
      </c>
      <c r="X217" s="21">
        <f>X197-Baseline!X197</f>
        <v>4.4642417503489202</v>
      </c>
      <c r="Y217" s="21">
        <f>Y197-Baseline!Y197</f>
        <v>4.4478047695455709</v>
      </c>
      <c r="Z217" s="21">
        <f>Z197-Baseline!Z197</f>
        <v>4.4280082734840756</v>
      </c>
      <c r="AA217" s="21">
        <f>AA197-Baseline!AA197</f>
        <v>4.4109855105465172</v>
      </c>
      <c r="AB217" s="21">
        <f>AB197-Baseline!AB197</f>
        <v>4.3976675863567118</v>
      </c>
      <c r="AC217" s="21">
        <f>AC197-Baseline!AC197</f>
        <v>22.242468916456328</v>
      </c>
      <c r="AD217" s="21">
        <f>AD197-Baseline!AD197</f>
        <v>21.745464234405055</v>
      </c>
      <c r="AE217" s="21">
        <f>AE197-Baseline!AE197</f>
        <v>21.271413952938563</v>
      </c>
      <c r="AF217" s="21">
        <f>AF197-Baseline!AF197</f>
        <v>20.819718108091553</v>
      </c>
      <c r="AG217" s="21">
        <f>AG197-Baseline!AG197</f>
        <v>20.389776953991007</v>
      </c>
      <c r="AH217" s="21">
        <f>AH197-Baseline!AH197</f>
        <v>19.981032164090223</v>
      </c>
      <c r="AI217" s="21">
        <f>AI197-Baseline!AI197</f>
        <v>19.592948958120548</v>
      </c>
      <c r="AJ217" s="21">
        <f>AJ197-Baseline!AJ197</f>
        <v>19.318334916477266</v>
      </c>
      <c r="AK217" s="21">
        <f>AK197-Baseline!AK197</f>
        <v>19.060432686958205</v>
      </c>
      <c r="AL217" s="21">
        <f>AL197-Baseline!AL197</f>
        <v>18.818979084889989</v>
      </c>
      <c r="AM217" s="21">
        <f>AM197-Baseline!AM197</f>
        <v>18.585073025855159</v>
      </c>
      <c r="AN217" s="21">
        <f>AN197-Baseline!AN197</f>
        <v>18.363680964115517</v>
      </c>
      <c r="AO217" s="21">
        <f>AO197-Baseline!AO197</f>
        <v>18.158190120180635</v>
      </c>
      <c r="AP217" s="21">
        <f>AP197-Baseline!AP197</f>
        <v>17.968431597382281</v>
      </c>
      <c r="AQ217" s="21">
        <f>AQ197-Baseline!AQ197</f>
        <v>17.794250640673003</v>
      </c>
      <c r="AR217" s="21">
        <f>AR197-Baseline!AR197</f>
        <v>17.563832641864835</v>
      </c>
      <c r="AS217" s="21">
        <f>AS197-Baseline!AS197</f>
        <v>17.19676385556399</v>
      </c>
      <c r="AT217" s="21">
        <f>AT197-Baseline!AT197</f>
        <v>16.844324186750789</v>
      </c>
      <c r="AU217" s="21">
        <f>AU197-Baseline!AU197</f>
        <v>16.506208715082629</v>
      </c>
      <c r="AV217" s="21">
        <f>AV197-Baseline!AV197</f>
        <v>16.153945294503661</v>
      </c>
      <c r="AW217" s="21">
        <f>AW197-Baseline!AW197</f>
        <v>15.755682120624877</v>
      </c>
      <c r="AX217" s="21">
        <f>AX197-Baseline!AX197</f>
        <v>15.370680058059316</v>
      </c>
      <c r="AY217" s="21">
        <f>AY197-Baseline!AY197</f>
        <v>14.998602568556244</v>
      </c>
      <c r="AZ217" s="21">
        <f>AZ197-Baseline!AZ197</f>
        <v>14.639079285254857</v>
      </c>
      <c r="BA217" s="21">
        <f>BA197-Baseline!BA197</f>
        <v>14.291772081543257</v>
      </c>
      <c r="BB217" s="21">
        <f>BB197-Baseline!BB197</f>
        <v>13.953138804925599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6.8388285816108159</v>
      </c>
      <c r="F220" s="21">
        <f>F200-Baseline!F200</f>
        <v>6.864201040511781</v>
      </c>
      <c r="G220" s="21">
        <f>G200-Baseline!G200</f>
        <v>6.8775915532377141</v>
      </c>
      <c r="H220" s="21">
        <f>H200-Baseline!H200</f>
        <v>6.8565847440355769</v>
      </c>
      <c r="I220" s="21">
        <f>I200-Baseline!I200</f>
        <v>6.845157701795868</v>
      </c>
      <c r="J220" s="21">
        <f>J200-Baseline!J200</f>
        <v>6.8403888110424393</v>
      </c>
      <c r="K220" s="21">
        <f>K200-Baseline!K200</f>
        <v>6.8391113411676763</v>
      </c>
      <c r="L220" s="21">
        <f>L200-Baseline!L200</f>
        <v>6.8475627100176277</v>
      </c>
      <c r="M220" s="21">
        <f>M200-Baseline!M200</f>
        <v>6.8558893077736167</v>
      </c>
      <c r="N220" s="21">
        <f>N200-Baseline!N200</f>
        <v>6.866650680764141</v>
      </c>
      <c r="O220" s="21">
        <f>O200-Baseline!O200</f>
        <v>6.8875201341634753</v>
      </c>
      <c r="P220" s="21">
        <f>P200-Baseline!P200</f>
        <v>6.9148488262203074</v>
      </c>
      <c r="Q220" s="21">
        <f>Q200-Baseline!Q200</f>
        <v>6.9475297582901003</v>
      </c>
      <c r="R220" s="21">
        <f>R200-Baseline!R200</f>
        <v>6.9901355017796609</v>
      </c>
      <c r="S220" s="21">
        <f>S200-Baseline!S200</f>
        <v>7.0362020321316692</v>
      </c>
      <c r="T220" s="21">
        <f>T200-Baseline!T200</f>
        <v>7.089369782761473</v>
      </c>
      <c r="U220" s="21">
        <f>U200-Baseline!U200</f>
        <v>7.1497382014306332</v>
      </c>
      <c r="V220" s="21">
        <f>V200-Baseline!V200</f>
        <v>7.2214039928420437</v>
      </c>
      <c r="W220" s="21">
        <f>W200-Baseline!W200</f>
        <v>7.2965214756038721</v>
      </c>
      <c r="X220" s="21">
        <f>X200-Baseline!X200</f>
        <v>7.3832935499159476</v>
      </c>
      <c r="Y220" s="21">
        <f>Y200-Baseline!Y200</f>
        <v>7.4730840606876079</v>
      </c>
      <c r="Z220" s="21">
        <f>Z200-Baseline!Z200</f>
        <v>7.5676842603367893</v>
      </c>
      <c r="AA220" s="21">
        <f>AA200-Baseline!AA200</f>
        <v>7.669458807153184</v>
      </c>
      <c r="AB220" s="21">
        <f>AB200-Baseline!AB200</f>
        <v>7.779562521216981</v>
      </c>
      <c r="AC220" s="21">
        <f>AC200-Baseline!AC200</f>
        <v>42.881916704044748</v>
      </c>
      <c r="AD220" s="21">
        <f>AD200-Baseline!AD200</f>
        <v>43.101432902498473</v>
      </c>
      <c r="AE220" s="21">
        <f>AE200-Baseline!AE200</f>
        <v>43.373334736633012</v>
      </c>
      <c r="AF220" s="21">
        <f>AF200-Baseline!AF200</f>
        <v>43.692380713309099</v>
      </c>
      <c r="AG220" s="21">
        <f>AG200-Baseline!AG200</f>
        <v>44.059301599502888</v>
      </c>
      <c r="AH220" s="21">
        <f>AH200-Baseline!AH200</f>
        <v>44.475097032918626</v>
      </c>
      <c r="AI220" s="21">
        <f>AI200-Baseline!AI200</f>
        <v>44.941198137311595</v>
      </c>
      <c r="AJ220" s="21">
        <f>AJ200-Baseline!AJ200</f>
        <v>45.671627062906254</v>
      </c>
      <c r="AK220" s="21">
        <f>AK200-Baseline!AK200</f>
        <v>46.458452003952004</v>
      </c>
      <c r="AL220" s="21">
        <f>AL200-Baseline!AL200</f>
        <v>47.303258648750415</v>
      </c>
      <c r="AM220" s="21">
        <f>AM200-Baseline!AM200</f>
        <v>48.149877857899369</v>
      </c>
      <c r="AN220" s="21">
        <f>AN200-Baseline!AN200</f>
        <v>49.032361002301791</v>
      </c>
      <c r="AO220" s="21">
        <f>AO200-Baseline!AO200</f>
        <v>49.975452473594089</v>
      </c>
      <c r="AP220" s="21">
        <f>AP200-Baseline!AP200</f>
        <v>50.980728106026788</v>
      </c>
      <c r="AQ220" s="21">
        <f>AQ200-Baseline!AQ200</f>
        <v>52.049877716679987</v>
      </c>
      <c r="AR220" s="21">
        <f>AR200-Baseline!AR200</f>
        <v>52.705813962238658</v>
      </c>
      <c r="AS220" s="21">
        <f>AS200-Baseline!AS200</f>
        <v>52.394969889492856</v>
      </c>
      <c r="AT220" s="21">
        <f>AT200-Baseline!AT200</f>
        <v>52.12080073013955</v>
      </c>
      <c r="AU220" s="21">
        <f>AU200-Baseline!AU200</f>
        <v>51.883706427960568</v>
      </c>
      <c r="AV220" s="21">
        <f>AV200-Baseline!AV200</f>
        <v>51.494584420942189</v>
      </c>
      <c r="AW220" s="21">
        <f>AW200-Baseline!AW200</f>
        <v>50.7342890787287</v>
      </c>
      <c r="AX220" s="21">
        <f>AX200-Baseline!AX200</f>
        <v>49.999887528525477</v>
      </c>
      <c r="AY220" s="21">
        <f>AY200-Baseline!AY200</f>
        <v>49.291270874315373</v>
      </c>
      <c r="AZ220" s="21">
        <f>AZ200-Baseline!AZ200</f>
        <v>48.608296461581048</v>
      </c>
      <c r="BA220" s="21">
        <f>BA200-Baseline!BA200</f>
        <v>47.950854042245517</v>
      </c>
      <c r="BB220" s="21">
        <f>BB200-Baseline!BB200</f>
        <v>47.302256325269923</v>
      </c>
    </row>
    <row r="221" spans="1:54" outlineLevel="2">
      <c r="A221" s="475"/>
      <c r="B221" s="150" t="s">
        <v>489</v>
      </c>
      <c r="C221" s="19"/>
      <c r="D221" s="135" t="s">
        <v>380</v>
      </c>
      <c r="E221" s="21">
        <f>E201-Baseline!E201</f>
        <v>6.4477814401607274</v>
      </c>
      <c r="F221" s="21">
        <f>F201-Baseline!F201</f>
        <v>6.4569231512952339</v>
      </c>
      <c r="G221" s="21">
        <f>G201-Baseline!G201</f>
        <v>6.4565299639258953</v>
      </c>
      <c r="H221" s="21">
        <f>H201-Baseline!H201</f>
        <v>6.4213984924793248</v>
      </c>
      <c r="I221" s="21">
        <f>I201-Baseline!I201</f>
        <v>6.3924602065106209</v>
      </c>
      <c r="J221" s="21">
        <f>J201-Baseline!J201</f>
        <v>6.3696860703312526</v>
      </c>
      <c r="K221" s="21">
        <f>K201-Baseline!K201</f>
        <v>6.3530549402775742</v>
      </c>
      <c r="L221" s="21">
        <f>L201-Baseline!L201</f>
        <v>6.3425437323409186</v>
      </c>
      <c r="M221" s="21">
        <f>M201-Baseline!M201</f>
        <v>6.3313850008152901</v>
      </c>
      <c r="N221" s="21">
        <f>N201-Baseline!N201</f>
        <v>6.3254861237095756</v>
      </c>
      <c r="O221" s="21">
        <f>O201-Baseline!O201</f>
        <v>6.3258477008013827</v>
      </c>
      <c r="P221" s="21">
        <f>P201-Baseline!P201</f>
        <v>6.3321037965617588</v>
      </c>
      <c r="Q221" s="21">
        <f>Q201-Baseline!Q201</f>
        <v>6.3431363885877357</v>
      </c>
      <c r="R221" s="21">
        <f>R201-Baseline!R201</f>
        <v>6.3598328550140284</v>
      </c>
      <c r="S221" s="21">
        <f>S201-Baseline!S201</f>
        <v>6.3828281165263405</v>
      </c>
      <c r="T221" s="21">
        <f>T201-Baseline!T201</f>
        <v>6.4122939148130174</v>
      </c>
      <c r="U221" s="21">
        <f>U201-Baseline!U201</f>
        <v>6.4483158568395993</v>
      </c>
      <c r="V221" s="21">
        <f>V201-Baseline!V201</f>
        <v>6.4909681145097551</v>
      </c>
      <c r="W221" s="21">
        <f>W201-Baseline!W201</f>
        <v>6.5403180472071218</v>
      </c>
      <c r="X221" s="21">
        <f>X201-Baseline!X201</f>
        <v>6.5964422234472178</v>
      </c>
      <c r="Y221" s="21">
        <f>Y201-Baseline!Y201</f>
        <v>6.6589784694990541</v>
      </c>
      <c r="Z221" s="21">
        <f>Z201-Baseline!Z201</f>
        <v>6.7212252988371777</v>
      </c>
      <c r="AA221" s="21">
        <f>AA201-Baseline!AA201</f>
        <v>6.7897131735351239</v>
      </c>
      <c r="AB221" s="21">
        <f>AB201-Baseline!AB201</f>
        <v>6.8655740973887918</v>
      </c>
      <c r="AC221" s="21">
        <f>AC201-Baseline!AC201</f>
        <v>34.516538414999509</v>
      </c>
      <c r="AD221" s="21">
        <f>AD201-Baseline!AD201</f>
        <v>34.421526299680252</v>
      </c>
      <c r="AE221" s="21">
        <f>AE201-Baseline!AE201</f>
        <v>34.364380453264118</v>
      </c>
      <c r="AF221" s="21">
        <f>AF201-Baseline!AF201</f>
        <v>34.34460043511011</v>
      </c>
      <c r="AG221" s="21">
        <f>AG201-Baseline!AG201</f>
        <v>34.361853233437117</v>
      </c>
      <c r="AH221" s="21">
        <f>AH201-Baseline!AH201</f>
        <v>34.41611154897052</v>
      </c>
      <c r="AI221" s="21">
        <f>AI201-Baseline!AI201</f>
        <v>34.507801701214234</v>
      </c>
      <c r="AJ221" s="21">
        <f>AJ201-Baseline!AJ201</f>
        <v>34.798434418172491</v>
      </c>
      <c r="AK221" s="21">
        <f>AK201-Baseline!AK201</f>
        <v>35.128416820310377</v>
      </c>
      <c r="AL221" s="21">
        <f>AL201-Baseline!AL201</f>
        <v>35.498388907616416</v>
      </c>
      <c r="AM221" s="21">
        <f>AM201-Baseline!AM201</f>
        <v>35.872416388538767</v>
      </c>
      <c r="AN221" s="21">
        <f>AN201-Baseline!AN201</f>
        <v>36.272158928602366</v>
      </c>
      <c r="AO221" s="21">
        <f>AO201-Baseline!AO201</f>
        <v>36.713241888364266</v>
      </c>
      <c r="AP221" s="21">
        <f>AP201-Baseline!AP201</f>
        <v>37.19648865174991</v>
      </c>
      <c r="AQ221" s="21">
        <f>AQ201-Baseline!AQ201</f>
        <v>37.722780391569103</v>
      </c>
      <c r="AR221" s="21">
        <f>AR201-Baseline!AR201</f>
        <v>37.98886611303729</v>
      </c>
      <c r="AS221" s="21">
        <f>AS201-Baseline!AS201</f>
        <v>37.644728617118723</v>
      </c>
      <c r="AT221" s="21">
        <f>AT201-Baseline!AT201</f>
        <v>37.32860352271085</v>
      </c>
      <c r="AU221" s="21">
        <f>AU201-Baseline!AU201</f>
        <v>37.040566774589323</v>
      </c>
      <c r="AV221" s="21">
        <f>AV201-Baseline!AV201</f>
        <v>36.660101365116304</v>
      </c>
      <c r="AW221" s="21">
        <f>AW201-Baseline!AW201</f>
        <v>36.048221057066776</v>
      </c>
      <c r="AX221" s="21">
        <f>AX201-Baseline!AX201</f>
        <v>35.457789289337725</v>
      </c>
      <c r="AY221" s="21">
        <f>AY201-Baseline!AY201</f>
        <v>34.888575833508057</v>
      </c>
      <c r="AZ221" s="21">
        <f>AZ201-Baseline!AZ201</f>
        <v>34.340319235104303</v>
      </c>
      <c r="BA221" s="21">
        <f>BA201-Baseline!BA201</f>
        <v>33.812792957660676</v>
      </c>
      <c r="BB221" s="21">
        <f>BB201-Baseline!BB201</f>
        <v>33.294600573302539</v>
      </c>
    </row>
    <row r="222" spans="1:54" outlineLevel="2">
      <c r="A222" s="476"/>
      <c r="B222" s="150" t="s">
        <v>490</v>
      </c>
      <c r="C222" s="19"/>
      <c r="D222" s="135" t="s">
        <v>380</v>
      </c>
      <c r="E222" s="21">
        <f>E202-Baseline!E202</f>
        <v>7.2323551873603265</v>
      </c>
      <c r="F222" s="21">
        <f>F202-Baseline!F202</f>
        <v>7.2699462782241859</v>
      </c>
      <c r="G222" s="21">
        <f>G202-Baseline!G202</f>
        <v>7.2991289859447797</v>
      </c>
      <c r="H222" s="21">
        <f>H202-Baseline!H202</f>
        <v>7.2947329273684289</v>
      </c>
      <c r="I222" s="21">
        <f>I202-Baseline!I202</f>
        <v>7.2977592896423733</v>
      </c>
      <c r="J222" s="21">
        <f>J202-Baseline!J202</f>
        <v>7.3082297073745295</v>
      </c>
      <c r="K222" s="21">
        <f>K202-Baseline!K202</f>
        <v>7.3261758240474304</v>
      </c>
      <c r="L222" s="21">
        <f>L202-Baseline!L202</f>
        <v>7.3516295476247748</v>
      </c>
      <c r="M222" s="21">
        <f>M202-Baseline!M202</f>
        <v>7.3778675011817167</v>
      </c>
      <c r="N222" s="21">
        <f>N202-Baseline!N202</f>
        <v>7.41086789277173</v>
      </c>
      <c r="O222" s="21">
        <f>O202-Baseline!O202</f>
        <v>7.4516956481239411</v>
      </c>
      <c r="P222" s="21">
        <f>P202-Baseline!P202</f>
        <v>7.5000478192106232</v>
      </c>
      <c r="Q222" s="21">
        <f>Q202-Baseline!Q202</f>
        <v>7.5548701540842469</v>
      </c>
      <c r="R222" s="21">
        <f>R202-Baseline!R202</f>
        <v>7.6171240051564588</v>
      </c>
      <c r="S222" s="21">
        <f>S202-Baseline!S202</f>
        <v>7.6872256119339184</v>
      </c>
      <c r="T222" s="21">
        <f>T202-Baseline!T202</f>
        <v>7.7656944449356864</v>
      </c>
      <c r="U222" s="21">
        <f>U202-Baseline!U202</f>
        <v>7.8526942594193194</v>
      </c>
      <c r="V222" s="21">
        <f>V202-Baseline!V202</f>
        <v>7.9483806263944166</v>
      </c>
      <c r="W222" s="21">
        <f>W202-Baseline!W202</f>
        <v>8.0529056937398629</v>
      </c>
      <c r="X222" s="21">
        <f>X202-Baseline!X202</f>
        <v>8.1664343457769153</v>
      </c>
      <c r="Y222" s="21">
        <f>Y202-Baseline!Y202</f>
        <v>8.2886964012239464</v>
      </c>
      <c r="Z222" s="21">
        <f>Z202-Baseline!Z202</f>
        <v>8.4130767664973849</v>
      </c>
      <c r="AA222" s="21">
        <f>AA202-Baseline!AA202</f>
        <v>8.5462136668736157</v>
      </c>
      <c r="AB222" s="21">
        <f>AB202-Baseline!AB202</f>
        <v>8.6893446018680329</v>
      </c>
      <c r="AC222" s="21">
        <f>AC202-Baseline!AC202</f>
        <v>51.203742147424364</v>
      </c>
      <c r="AD222" s="21">
        <f>AD202-Baseline!AD202</f>
        <v>51.730674461127037</v>
      </c>
      <c r="AE222" s="21">
        <f>AE202-Baseline!AE202</f>
        <v>52.31758274266123</v>
      </c>
      <c r="AF222" s="21">
        <f>AF202-Baseline!AF202</f>
        <v>52.963875333201869</v>
      </c>
      <c r="AG222" s="21">
        <f>AG202-Baseline!AG202</f>
        <v>53.669449941376698</v>
      </c>
      <c r="AH222" s="21">
        <f>AH202-Baseline!AH202</f>
        <v>54.435025551877203</v>
      </c>
      <c r="AI222" s="21">
        <f>AI202-Baseline!AI202</f>
        <v>55.262621318473137</v>
      </c>
      <c r="AJ222" s="21">
        <f>AJ202-Baseline!AJ202</f>
        <v>56.418611960943622</v>
      </c>
      <c r="AK222" s="21">
        <f>AK202-Baseline!AK202</f>
        <v>57.647833827950606</v>
      </c>
      <c r="AL222" s="21">
        <f>AL202-Baseline!AL202</f>
        <v>58.952262438409768</v>
      </c>
      <c r="AM222" s="21">
        <f>AM202-Baseline!AM202</f>
        <v>60.255656593901179</v>
      </c>
      <c r="AN222" s="21">
        <f>AN202-Baseline!AN202</f>
        <v>61.604396480617609</v>
      </c>
      <c r="AO222" s="21">
        <f>AO202-Baseline!AO202</f>
        <v>63.032286681243441</v>
      </c>
      <c r="AP222" s="21">
        <f>AP202-Baseline!AP202</f>
        <v>64.541601962903925</v>
      </c>
      <c r="AQ222" s="21">
        <f>AQ202-Baseline!AQ202</f>
        <v>66.134738016868113</v>
      </c>
      <c r="AR222" s="21">
        <f>AR202-Baseline!AR202</f>
        <v>67.163823781063456</v>
      </c>
      <c r="AS222" s="21">
        <f>AS202-Baseline!AS202</f>
        <v>66.875805843847644</v>
      </c>
      <c r="AT222" s="21">
        <f>AT202-Baseline!AT202</f>
        <v>66.633157895666358</v>
      </c>
      <c r="AU222" s="21">
        <f>AU202-Baseline!AU202</f>
        <v>66.436565198135042</v>
      </c>
      <c r="AV222" s="21">
        <f>AV202-Baseline!AV202</f>
        <v>66.029699518701293</v>
      </c>
      <c r="AW222" s="21">
        <f>AW202-Baseline!AW202</f>
        <v>65.115030771834597</v>
      </c>
      <c r="AX222" s="21">
        <f>AX202-Baseline!AX202</f>
        <v>64.230988506922472</v>
      </c>
      <c r="AY222" s="21">
        <f>AY202-Baseline!AY202</f>
        <v>63.377560479578641</v>
      </c>
      <c r="AZ222" s="21">
        <f>AZ202-Baseline!AZ202</f>
        <v>62.554699852084838</v>
      </c>
      <c r="BA222" s="21">
        <f>BA202-Baseline!BA202</f>
        <v>61.762391336689639</v>
      </c>
      <c r="BB222" s="21">
        <f>BB202-Baseline!BB202</f>
        <v>60.978763630783334</v>
      </c>
    </row>
    <row r="223" spans="1:54" outlineLevel="2">
      <c r="B223" s="19"/>
      <c r="C223" s="19"/>
      <c r="D223" s="19"/>
      <c r="E223" s="15"/>
    </row>
    <row r="224" spans="1:54" outlineLevel="2">
      <c r="A224" s="474" t="s">
        <v>491</v>
      </c>
      <c r="B224" s="150" t="s">
        <v>488</v>
      </c>
      <c r="C224" s="19"/>
      <c r="D224" s="135" t="s">
        <v>380</v>
      </c>
      <c r="E224" s="21">
        <f>E204-Baseline!E204</f>
        <v>6.8388285816108159</v>
      </c>
      <c r="F224" s="21">
        <f>F204-Baseline!F204</f>
        <v>13.703029622122596</v>
      </c>
      <c r="G224" s="21">
        <f>G204-Baseline!G204</f>
        <v>20.58062117536031</v>
      </c>
      <c r="H224" s="21">
        <f>H204-Baseline!H204</f>
        <v>27.437205919395886</v>
      </c>
      <c r="I224" s="21">
        <f>I204-Baseline!I204</f>
        <v>34.282363621191756</v>
      </c>
      <c r="J224" s="21">
        <f>J204-Baseline!J204</f>
        <v>41.122752432234194</v>
      </c>
      <c r="K224" s="21">
        <f>K204-Baseline!K204</f>
        <v>47.961863773401873</v>
      </c>
      <c r="L224" s="21">
        <f>L204-Baseline!L204</f>
        <v>54.8094264834195</v>
      </c>
      <c r="M224" s="21">
        <f>M204-Baseline!M204</f>
        <v>61.665315791193116</v>
      </c>
      <c r="N224" s="21">
        <f>N204-Baseline!N204</f>
        <v>68.531966471957261</v>
      </c>
      <c r="O224" s="21">
        <f>O204-Baseline!O204</f>
        <v>75.419486606120742</v>
      </c>
      <c r="P224" s="21">
        <f>P204-Baseline!P204</f>
        <v>82.334335432341049</v>
      </c>
      <c r="Q224" s="21">
        <f>Q204-Baseline!Q204</f>
        <v>89.281865190631152</v>
      </c>
      <c r="R224" s="21">
        <f>R204-Baseline!R204</f>
        <v>96.272000692410813</v>
      </c>
      <c r="S224" s="21">
        <f>S204-Baseline!S204</f>
        <v>103.30820272454248</v>
      </c>
      <c r="T224" s="21">
        <f>T204-Baseline!T204</f>
        <v>110.39757250730395</v>
      </c>
      <c r="U224" s="21">
        <f>U204-Baseline!U204</f>
        <v>117.54731070873459</v>
      </c>
      <c r="V224" s="21">
        <f>V204-Baseline!V204</f>
        <v>124.76871470157663</v>
      </c>
      <c r="W224" s="21">
        <f>W204-Baseline!W204</f>
        <v>132.06523617718051</v>
      </c>
      <c r="X224" s="21">
        <f>X204-Baseline!X204</f>
        <v>139.44852972709646</v>
      </c>
      <c r="Y224" s="21">
        <f>Y204-Baseline!Y204</f>
        <v>146.92161378778405</v>
      </c>
      <c r="Z224" s="21">
        <f>Z204-Baseline!Z204</f>
        <v>154.48929804812084</v>
      </c>
      <c r="AA224" s="21">
        <f>AA204-Baseline!AA204</f>
        <v>162.15875685527402</v>
      </c>
      <c r="AB224" s="21">
        <f>AB204-Baseline!AB204</f>
        <v>169.93831937649099</v>
      </c>
      <c r="AC224" s="21">
        <f>AC204-Baseline!AC204</f>
        <v>212.82023608053575</v>
      </c>
      <c r="AD224" s="21">
        <f>AD204-Baseline!AD204</f>
        <v>255.92166898303424</v>
      </c>
      <c r="AE224" s="21">
        <f>AE204-Baseline!AE204</f>
        <v>299.29500371966725</v>
      </c>
      <c r="AF224" s="21">
        <f>AF204-Baseline!AF204</f>
        <v>342.98738443297634</v>
      </c>
      <c r="AG224" s="21">
        <f>AG204-Baseline!AG204</f>
        <v>387.04668603247922</v>
      </c>
      <c r="AH224" s="21">
        <f>AH204-Baseline!AH204</f>
        <v>431.52178306539781</v>
      </c>
      <c r="AI224" s="21">
        <f>AI204-Baseline!AI204</f>
        <v>476.46298120270939</v>
      </c>
      <c r="AJ224" s="21">
        <f>AJ204-Baseline!AJ204</f>
        <v>522.13460826561561</v>
      </c>
      <c r="AK224" s="21">
        <f>AK204-Baseline!AK204</f>
        <v>568.59306026956756</v>
      </c>
      <c r="AL224" s="21">
        <f>AL204-Baseline!AL204</f>
        <v>615.896318918318</v>
      </c>
      <c r="AM224" s="21">
        <f>AM204-Baseline!AM204</f>
        <v>664.04619677621736</v>
      </c>
      <c r="AN224" s="21">
        <f>AN204-Baseline!AN204</f>
        <v>713.0785577785191</v>
      </c>
      <c r="AO224" s="21">
        <f>AO204-Baseline!AO204</f>
        <v>763.05401025211313</v>
      </c>
      <c r="AP224" s="21">
        <f>AP204-Baseline!AP204</f>
        <v>814.03473835813998</v>
      </c>
      <c r="AQ224" s="21">
        <f>AQ204-Baseline!AQ204</f>
        <v>866.08461607481991</v>
      </c>
      <c r="AR224" s="21">
        <f>AR204-Baseline!AR204</f>
        <v>918.79043003705851</v>
      </c>
      <c r="AS224" s="21">
        <f>AS204-Baseline!AS204</f>
        <v>971.18539992655133</v>
      </c>
      <c r="AT224" s="21">
        <f>AT204-Baseline!AT204</f>
        <v>1023.3062006566909</v>
      </c>
      <c r="AU224" s="21">
        <f>AU204-Baseline!AU204</f>
        <v>1075.1899070846514</v>
      </c>
      <c r="AV224" s="21">
        <f>AV204-Baseline!AV204</f>
        <v>1126.6844915055935</v>
      </c>
      <c r="AW224" s="21">
        <f>AW204-Baseline!AW204</f>
        <v>1177.4187805843223</v>
      </c>
      <c r="AX224" s="21">
        <f>AX204-Baseline!AX204</f>
        <v>1227.4186681128479</v>
      </c>
      <c r="AY224" s="21">
        <f>AY204-Baseline!AY204</f>
        <v>1276.7099389871632</v>
      </c>
      <c r="AZ224" s="21">
        <f>AZ204-Baseline!AZ204</f>
        <v>1325.3182354487442</v>
      </c>
      <c r="BA224" s="21">
        <f>BA204-Baseline!BA204</f>
        <v>1373.2690894909897</v>
      </c>
      <c r="BB224" s="21">
        <f>BB204-Baseline!BB204</f>
        <v>1420.5713458162595</v>
      </c>
    </row>
    <row r="225" spans="1:54" outlineLevel="2">
      <c r="A225" s="475"/>
      <c r="B225" s="150" t="s">
        <v>489</v>
      </c>
      <c r="C225" s="19"/>
      <c r="D225" s="135" t="s">
        <v>380</v>
      </c>
      <c r="E225" s="21">
        <f>E205-Baseline!E205</f>
        <v>6.4477814401607274</v>
      </c>
      <c r="F225" s="21">
        <f>F205-Baseline!F205</f>
        <v>12.90470459145596</v>
      </c>
      <c r="G225" s="21">
        <f>G205-Baseline!G205</f>
        <v>19.361234555381856</v>
      </c>
      <c r="H225" s="21">
        <f>H205-Baseline!H205</f>
        <v>25.782633047861182</v>
      </c>
      <c r="I225" s="21">
        <f>I205-Baseline!I205</f>
        <v>32.175093254371802</v>
      </c>
      <c r="J225" s="21">
        <f>J205-Baseline!J205</f>
        <v>38.544779324703057</v>
      </c>
      <c r="K225" s="21">
        <f>K205-Baseline!K205</f>
        <v>44.897834264980631</v>
      </c>
      <c r="L225" s="21">
        <f>L205-Baseline!L205</f>
        <v>51.240377997321552</v>
      </c>
      <c r="M225" s="21">
        <f>M205-Baseline!M205</f>
        <v>57.57176299813684</v>
      </c>
      <c r="N225" s="21">
        <f>N205-Baseline!N205</f>
        <v>63.897249121846414</v>
      </c>
      <c r="O225" s="21">
        <f>O205-Baseline!O205</f>
        <v>70.22309682264779</v>
      </c>
      <c r="P225" s="21">
        <f>P205-Baseline!P205</f>
        <v>76.555200619209543</v>
      </c>
      <c r="Q225" s="21">
        <f>Q205-Baseline!Q205</f>
        <v>82.898337007797281</v>
      </c>
      <c r="R225" s="21">
        <f>R205-Baseline!R205</f>
        <v>89.258169862811314</v>
      </c>
      <c r="S225" s="21">
        <f>S205-Baseline!S205</f>
        <v>95.640997979337655</v>
      </c>
      <c r="T225" s="21">
        <f>T205-Baseline!T205</f>
        <v>102.05329189415068</v>
      </c>
      <c r="U225" s="21">
        <f>U205-Baseline!U205</f>
        <v>108.50160775099027</v>
      </c>
      <c r="V225" s="21">
        <f>V205-Baseline!V205</f>
        <v>114.99257586550003</v>
      </c>
      <c r="W225" s="21">
        <f>W205-Baseline!W205</f>
        <v>121.53289391270715</v>
      </c>
      <c r="X225" s="21">
        <f>X205-Baseline!X205</f>
        <v>128.12933613615436</v>
      </c>
      <c r="Y225" s="21">
        <f>Y205-Baseline!Y205</f>
        <v>134.78831460565343</v>
      </c>
      <c r="Z225" s="21">
        <f>Z205-Baseline!Z205</f>
        <v>141.50953990449059</v>
      </c>
      <c r="AA225" s="21">
        <f>AA205-Baseline!AA205</f>
        <v>148.29925307802571</v>
      </c>
      <c r="AB225" s="21">
        <f>AB205-Baseline!AB205</f>
        <v>155.1648271754145</v>
      </c>
      <c r="AC225" s="21">
        <f>AC205-Baseline!AC205</f>
        <v>189.681365590414</v>
      </c>
      <c r="AD225" s="21">
        <f>AD205-Baseline!AD205</f>
        <v>224.10289189009427</v>
      </c>
      <c r="AE225" s="21">
        <f>AE205-Baseline!AE205</f>
        <v>258.46727234335839</v>
      </c>
      <c r="AF225" s="21">
        <f>AF205-Baseline!AF205</f>
        <v>292.81187277846851</v>
      </c>
      <c r="AG225" s="21">
        <f>AG205-Baseline!AG205</f>
        <v>327.17372601190561</v>
      </c>
      <c r="AH225" s="21">
        <f>AH205-Baseline!AH205</f>
        <v>361.58983756087616</v>
      </c>
      <c r="AI225" s="21">
        <f>AI205-Baseline!AI205</f>
        <v>396.09763926209041</v>
      </c>
      <c r="AJ225" s="21">
        <f>AJ205-Baseline!AJ205</f>
        <v>430.89607368026293</v>
      </c>
      <c r="AK225" s="21">
        <f>AK205-Baseline!AK205</f>
        <v>466.02449050057328</v>
      </c>
      <c r="AL225" s="21">
        <f>AL205-Baseline!AL205</f>
        <v>501.52287940818968</v>
      </c>
      <c r="AM225" s="21">
        <f>AM205-Baseline!AM205</f>
        <v>537.39529579672842</v>
      </c>
      <c r="AN225" s="21">
        <f>AN205-Baseline!AN205</f>
        <v>573.6674547253308</v>
      </c>
      <c r="AO225" s="21">
        <f>AO205-Baseline!AO205</f>
        <v>610.38069661369502</v>
      </c>
      <c r="AP225" s="21">
        <f>AP205-Baseline!AP205</f>
        <v>647.57718526544488</v>
      </c>
      <c r="AQ225" s="21">
        <f>AQ205-Baseline!AQ205</f>
        <v>685.29996565701401</v>
      </c>
      <c r="AR225" s="21">
        <f>AR205-Baseline!AR205</f>
        <v>723.28883177005127</v>
      </c>
      <c r="AS225" s="21">
        <f>AS205-Baseline!AS205</f>
        <v>760.93356038717002</v>
      </c>
      <c r="AT225" s="21">
        <f>AT205-Baseline!AT205</f>
        <v>798.26216390988088</v>
      </c>
      <c r="AU225" s="21">
        <f>AU205-Baseline!AU205</f>
        <v>835.30273068447025</v>
      </c>
      <c r="AV225" s="21">
        <f>AV205-Baseline!AV205</f>
        <v>871.9628320495865</v>
      </c>
      <c r="AW225" s="21">
        <f>AW205-Baseline!AW205</f>
        <v>908.01105310665332</v>
      </c>
      <c r="AX225" s="21">
        <f>AX205-Baseline!AX205</f>
        <v>943.46884239599103</v>
      </c>
      <c r="AY225" s="21">
        <f>AY205-Baseline!AY205</f>
        <v>978.3574182294991</v>
      </c>
      <c r="AZ225" s="21">
        <f>AZ205-Baseline!AZ205</f>
        <v>1012.6977374646034</v>
      </c>
      <c r="BA225" s="21">
        <f>BA205-Baseline!BA205</f>
        <v>1046.5105304222641</v>
      </c>
      <c r="BB225" s="21">
        <f>BB205-Baseline!BB205</f>
        <v>1079.8051309955665</v>
      </c>
    </row>
    <row r="226" spans="1:54" outlineLevel="2">
      <c r="A226" s="476"/>
      <c r="B226" s="150" t="s">
        <v>490</v>
      </c>
      <c r="C226" s="19"/>
      <c r="D226" s="135" t="s">
        <v>380</v>
      </c>
      <c r="E226" s="21">
        <f>E206-Baseline!E206</f>
        <v>7.2323551873603265</v>
      </c>
      <c r="F226" s="21">
        <f>F206-Baseline!F206</f>
        <v>14.502301465584512</v>
      </c>
      <c r="G226" s="21">
        <f>G206-Baseline!G206</f>
        <v>21.801430451529292</v>
      </c>
      <c r="H226" s="21">
        <f>H206-Baseline!H206</f>
        <v>29.096163378897721</v>
      </c>
      <c r="I226" s="21">
        <f>I206-Baseline!I206</f>
        <v>36.393922668540093</v>
      </c>
      <c r="J226" s="21">
        <f>J206-Baseline!J206</f>
        <v>43.702152375914622</v>
      </c>
      <c r="K226" s="21">
        <f>K206-Baseline!K206</f>
        <v>51.028328199962054</v>
      </c>
      <c r="L226" s="21">
        <f>L206-Baseline!L206</f>
        <v>58.379957747586829</v>
      </c>
      <c r="M226" s="21">
        <f>M206-Baseline!M206</f>
        <v>65.75782524876854</v>
      </c>
      <c r="N226" s="21">
        <f>N206-Baseline!N206</f>
        <v>73.168693141540274</v>
      </c>
      <c r="O226" s="21">
        <f>O206-Baseline!O206</f>
        <v>80.620388789664219</v>
      </c>
      <c r="P226" s="21">
        <f>P206-Baseline!P206</f>
        <v>88.12043660887484</v>
      </c>
      <c r="Q226" s="21">
        <f>Q206-Baseline!Q206</f>
        <v>95.675306762959082</v>
      </c>
      <c r="R226" s="21">
        <f>R206-Baseline!R206</f>
        <v>103.29243076811554</v>
      </c>
      <c r="S226" s="21">
        <f>S206-Baseline!S206</f>
        <v>110.97965638004945</v>
      </c>
      <c r="T226" s="21">
        <f>T206-Baseline!T206</f>
        <v>118.74535082498514</v>
      </c>
      <c r="U226" s="21">
        <f>U206-Baseline!U206</f>
        <v>126.59804508440446</v>
      </c>
      <c r="V226" s="21">
        <f>V206-Baseline!V206</f>
        <v>134.54642571079887</v>
      </c>
      <c r="W226" s="21">
        <f>W206-Baseline!W206</f>
        <v>142.59933140453873</v>
      </c>
      <c r="X226" s="21">
        <f>X206-Baseline!X206</f>
        <v>150.76576575031564</v>
      </c>
      <c r="Y226" s="21">
        <f>Y206-Baseline!Y206</f>
        <v>159.05446215153958</v>
      </c>
      <c r="Z226" s="21">
        <f>Z206-Baseline!Z206</f>
        <v>167.46753891803698</v>
      </c>
      <c r="AA226" s="21">
        <f>AA206-Baseline!AA206</f>
        <v>176.01375258491061</v>
      </c>
      <c r="AB226" s="21">
        <f>AB206-Baseline!AB206</f>
        <v>184.70309718677865</v>
      </c>
      <c r="AC226" s="21">
        <f>AC206-Baseline!AC206</f>
        <v>235.90683933420303</v>
      </c>
      <c r="AD226" s="21">
        <f>AD206-Baseline!AD206</f>
        <v>287.63751379533005</v>
      </c>
      <c r="AE226" s="21">
        <f>AE206-Baseline!AE206</f>
        <v>339.95509653799127</v>
      </c>
      <c r="AF226" s="21">
        <f>AF206-Baseline!AF206</f>
        <v>392.91897187119315</v>
      </c>
      <c r="AG226" s="21">
        <f>AG206-Baseline!AG206</f>
        <v>446.58842181256983</v>
      </c>
      <c r="AH226" s="21">
        <f>AH206-Baseline!AH206</f>
        <v>501.02344736444707</v>
      </c>
      <c r="AI226" s="21">
        <f>AI206-Baseline!AI206</f>
        <v>556.28606868292025</v>
      </c>
      <c r="AJ226" s="21">
        <f>AJ206-Baseline!AJ206</f>
        <v>612.70468064386387</v>
      </c>
      <c r="AK226" s="21">
        <f>AK206-Baseline!AK206</f>
        <v>670.35251447181452</v>
      </c>
      <c r="AL226" s="21">
        <f>AL206-Baseline!AL206</f>
        <v>729.30477691022429</v>
      </c>
      <c r="AM226" s="21">
        <f>AM206-Baseline!AM206</f>
        <v>789.56043350412551</v>
      </c>
      <c r="AN226" s="21">
        <f>AN206-Baseline!AN206</f>
        <v>851.16482998474316</v>
      </c>
      <c r="AO226" s="21">
        <f>AO206-Baseline!AO206</f>
        <v>914.19711666598664</v>
      </c>
      <c r="AP226" s="21">
        <f>AP206-Baseline!AP206</f>
        <v>978.73871862889052</v>
      </c>
      <c r="AQ226" s="21">
        <f>AQ206-Baseline!AQ206</f>
        <v>1044.8734566457586</v>
      </c>
      <c r="AR226" s="21">
        <f>AR206-Baseline!AR206</f>
        <v>1112.037280426822</v>
      </c>
      <c r="AS226" s="21">
        <f>AS206-Baseline!AS206</f>
        <v>1178.9130862706697</v>
      </c>
      <c r="AT226" s="21">
        <f>AT206-Baseline!AT206</f>
        <v>1245.546244166336</v>
      </c>
      <c r="AU226" s="21">
        <f>AU206-Baseline!AU206</f>
        <v>1311.982809364471</v>
      </c>
      <c r="AV226" s="21">
        <f>AV206-Baseline!AV206</f>
        <v>1378.0125088831724</v>
      </c>
      <c r="AW226" s="21">
        <f>AW206-Baseline!AW206</f>
        <v>1443.127539655007</v>
      </c>
      <c r="AX226" s="21">
        <f>AX206-Baseline!AX206</f>
        <v>1507.3585281619294</v>
      </c>
      <c r="AY226" s="21">
        <f>AY206-Baseline!AY206</f>
        <v>1570.7360886415081</v>
      </c>
      <c r="AZ226" s="21">
        <f>AZ206-Baseline!AZ206</f>
        <v>1633.290788493593</v>
      </c>
      <c r="BA226" s="21">
        <f>BA206-Baseline!BA206</f>
        <v>1695.0531798302827</v>
      </c>
      <c r="BB226" s="21">
        <f>BB206-Baseline!BB206</f>
        <v>1756.031943461066</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96E02723-158B-4587-88B8-F3FD8C6E832D}">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12AE42C-456A-4A29-BBCF-571DFA22B183}">
          <x14:formula1>
            <xm:f>'Fixed Data'!$E$55:$E$58</xm:f>
          </x14:formula1>
          <xm:sqref>B158:B169 B143:B154</xm:sqref>
        </x14:dataValidation>
        <x14:dataValidation type="list" allowBlank="1" showInputMessage="1" showErrorMessage="1" xr:uid="{D5F2F504-A744-48A5-BC91-9075717ADC99}">
          <x14:formula1>
            <xm:f>'Fixed Data'!$C$64:$C$65</xm:f>
          </x14:formula1>
          <xm:sqref>B66:B70</xm:sqref>
        </x14:dataValidation>
        <x14:dataValidation type="list" allowBlank="1" showInputMessage="1" showErrorMessage="1" xr:uid="{D1D8A811-54B3-4017-BB9A-C84513623C6A}">
          <x14:formula1>
            <xm:f>'Fixed Data'!$C$55:$C$61</xm:f>
          </x14:formula1>
          <xm:sqref>C54:C63</xm:sqref>
        </x14:dataValidation>
        <x14:dataValidation type="list" allowBlank="1" showInputMessage="1" showErrorMessage="1" xr:uid="{8897423F-3016-4085-B10D-93017C94CE7A}">
          <x14:formula1>
            <xm:f>'Fixed Data'!$A$55:$A$78</xm:f>
          </x14:formula1>
          <xm:sqref>B54:B63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F5A07-9CA8-4184-8903-057E70120359}">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06"/>
      <c r="C23" s="406"/>
      <c r="D23" s="406"/>
      <c r="E23" s="406"/>
      <c r="F23" s="406"/>
      <c r="G23" s="406"/>
      <c r="H23" s="406"/>
      <c r="I23" s="406"/>
      <c r="J23" s="406"/>
      <c r="K23" s="406"/>
      <c r="L23" s="406"/>
      <c r="M23" s="406"/>
      <c r="N23" s="406"/>
      <c r="O23" s="406"/>
      <c r="P23" s="406"/>
      <c r="Q23" s="406"/>
      <c r="R23" s="406"/>
      <c r="S23" s="406"/>
    </row>
    <row r="24" spans="1:19">
      <c r="A24" s="158" t="s">
        <v>483</v>
      </c>
      <c r="B24" s="406"/>
      <c r="C24" s="406"/>
      <c r="D24" s="406"/>
      <c r="E24" s="406"/>
      <c r="F24" s="406"/>
      <c r="G24" s="406"/>
      <c r="H24" s="406"/>
      <c r="I24" s="406"/>
      <c r="J24" s="406"/>
      <c r="K24" s="406"/>
      <c r="L24" s="406"/>
      <c r="M24" s="406"/>
      <c r="N24" s="406"/>
      <c r="O24" s="406"/>
      <c r="P24" s="406"/>
      <c r="Q24" s="406"/>
      <c r="R24" s="406"/>
      <c r="S24" s="406"/>
    </row>
    <row r="25" spans="1:19">
      <c r="A25" s="159" t="s">
        <v>386</v>
      </c>
      <c r="B25" s="406"/>
      <c r="C25" s="406"/>
      <c r="D25" s="406"/>
      <c r="E25" s="406"/>
      <c r="F25" s="406"/>
      <c r="G25" s="406"/>
      <c r="H25" s="406"/>
      <c r="I25" s="406"/>
      <c r="J25" s="406"/>
      <c r="K25" s="406"/>
      <c r="L25" s="406"/>
      <c r="M25" s="406"/>
      <c r="N25" s="406"/>
      <c r="O25" s="406"/>
      <c r="P25" s="406"/>
      <c r="Q25" s="406"/>
      <c r="R25" s="406"/>
      <c r="S25" s="406"/>
    </row>
    <row r="26" spans="1:19">
      <c r="A26" s="159" t="s">
        <v>462</v>
      </c>
      <c r="B26" s="406"/>
      <c r="C26" s="406"/>
      <c r="D26" s="406"/>
      <c r="E26" s="406"/>
      <c r="F26" s="406"/>
      <c r="G26" s="406"/>
      <c r="H26" s="406"/>
      <c r="I26" s="406"/>
      <c r="J26" s="406"/>
      <c r="K26" s="406"/>
      <c r="L26" s="406"/>
      <c r="M26" s="406"/>
      <c r="N26" s="406"/>
      <c r="O26" s="406"/>
      <c r="P26" s="406"/>
      <c r="Q26" s="406"/>
      <c r="R26" s="406"/>
      <c r="S26" s="406"/>
    </row>
    <row r="27" spans="1:19">
      <c r="A27" s="159" t="s">
        <v>463</v>
      </c>
      <c r="B27" s="406"/>
      <c r="C27" s="406"/>
      <c r="D27" s="406"/>
      <c r="E27" s="406"/>
      <c r="F27" s="406"/>
      <c r="G27" s="406"/>
      <c r="H27" s="406"/>
      <c r="I27" s="406"/>
      <c r="J27" s="406"/>
      <c r="K27" s="406"/>
      <c r="L27" s="406"/>
      <c r="M27" s="406"/>
      <c r="N27" s="406"/>
      <c r="O27" s="406"/>
      <c r="P27" s="406"/>
      <c r="Q27" s="406"/>
      <c r="R27" s="406"/>
      <c r="S27" s="406"/>
    </row>
    <row r="31" spans="1:19">
      <c r="A31" s="4" t="s">
        <v>504</v>
      </c>
    </row>
    <row r="32" spans="1:19">
      <c r="A32"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c r="E4" s="53" t="s">
        <v>337</v>
      </c>
      <c r="F4" s="91"/>
      <c r="G4" s="28"/>
      <c r="H4" s="10"/>
      <c r="I4" s="443"/>
      <c r="J4" s="444"/>
      <c r="K4" s="444"/>
      <c r="L4" s="444"/>
      <c r="M4" s="444"/>
      <c r="N4" s="445"/>
      <c r="P4" s="449"/>
      <c r="Q4" s="450"/>
      <c r="R4" s="450"/>
      <c r="S4" s="450"/>
      <c r="T4" s="450"/>
      <c r="U4" s="451"/>
    </row>
    <row r="5" spans="1:21" outlineLevel="1">
      <c r="A5" s="13" t="s">
        <v>338</v>
      </c>
      <c r="B5" s="88"/>
      <c r="E5" s="14"/>
      <c r="H5" s="10"/>
      <c r="I5" s="482"/>
      <c r="J5" s="464"/>
      <c r="K5" s="464"/>
      <c r="L5" s="464"/>
      <c r="M5" s="464"/>
      <c r="N5" s="465"/>
      <c r="P5" s="482"/>
      <c r="Q5" s="464"/>
      <c r="R5" s="464"/>
      <c r="S5" s="464"/>
      <c r="T5" s="464"/>
      <c r="U5" s="465"/>
    </row>
    <row r="6" spans="1:21" outlineLevel="1">
      <c r="A6" s="13" t="s">
        <v>341</v>
      </c>
      <c r="B6" s="88"/>
      <c r="E6" s="53" t="s">
        <v>343</v>
      </c>
      <c r="F6" s="90"/>
      <c r="H6" s="10"/>
      <c r="I6" s="466"/>
      <c r="J6" s="467"/>
      <c r="K6" s="467"/>
      <c r="L6" s="467"/>
      <c r="M6" s="467"/>
      <c r="N6" s="468"/>
      <c r="P6" s="466"/>
      <c r="Q6" s="467"/>
      <c r="R6" s="467"/>
      <c r="S6" s="467"/>
      <c r="T6" s="467"/>
      <c r="U6" s="468"/>
    </row>
    <row r="7" spans="1:21" outlineLevel="1">
      <c r="A7" s="13" t="s">
        <v>345</v>
      </c>
      <c r="B7" s="88"/>
      <c r="E7" s="14"/>
      <c r="H7" s="10"/>
      <c r="I7" s="466"/>
      <c r="J7" s="467"/>
      <c r="K7" s="467"/>
      <c r="L7" s="467"/>
      <c r="M7" s="467"/>
      <c r="N7" s="468"/>
      <c r="P7" s="466"/>
      <c r="Q7" s="467"/>
      <c r="R7" s="467"/>
      <c r="S7" s="467"/>
      <c r="T7" s="467"/>
      <c r="U7" s="468"/>
    </row>
    <row r="8" spans="1:21" ht="39" outlineLevel="1" thickBot="1">
      <c r="A8" s="34" t="s">
        <v>346</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26.25" outlineLevel="1" thickBot="1">
      <c r="A10" s="32" t="s">
        <v>348</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38.25" outlineLevel="1">
      <c r="A12" s="26" t="s">
        <v>349</v>
      </c>
      <c r="B12" s="26" t="s">
        <v>350</v>
      </c>
      <c r="C12" s="26" t="s">
        <v>351</v>
      </c>
      <c r="D12" s="26" t="s">
        <v>352</v>
      </c>
      <c r="E12" s="26" t="s">
        <v>353</v>
      </c>
      <c r="F12" s="26" t="s">
        <v>354</v>
      </c>
      <c r="G12" s="26" t="s">
        <v>355</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61.665315791193116</v>
      </c>
      <c r="D13" s="21">
        <f t="shared" ref="D13:D18" si="1">INDEX($E$205:$AW$205,1,MATCH($A13,$E$53:$BB$53,0))</f>
        <v>0</v>
      </c>
      <c r="E13" s="21">
        <f>D13-Baseline!D13</f>
        <v>57.57176299813684</v>
      </c>
      <c r="F13" s="21">
        <f t="shared" ref="F13:F18" si="2">INDEX($E$206:$AW$206,1,MATCH($A13,$E$53:$BB$53,0))</f>
        <v>0</v>
      </c>
      <c r="G13" s="21">
        <f>F13-Baseline!F13</f>
        <v>65.75782524876854</v>
      </c>
      <c r="I13" s="466"/>
      <c r="J13" s="467"/>
      <c r="K13" s="467"/>
      <c r="L13" s="467"/>
      <c r="M13" s="467"/>
      <c r="N13" s="468"/>
      <c r="P13" s="466"/>
      <c r="Q13" s="467"/>
      <c r="R13" s="467"/>
      <c r="S13" s="467"/>
      <c r="T13" s="467"/>
      <c r="U13" s="468"/>
    </row>
    <row r="14" spans="1:21" outlineLevel="1">
      <c r="A14" s="58">
        <v>2040</v>
      </c>
      <c r="B14" s="21">
        <f t="shared" si="0"/>
        <v>0</v>
      </c>
      <c r="C14" s="21">
        <f>B14-Baseline!B14</f>
        <v>96.272000692410813</v>
      </c>
      <c r="D14" s="21">
        <f t="shared" si="1"/>
        <v>0</v>
      </c>
      <c r="E14" s="21">
        <f>D14-Baseline!D14</f>
        <v>89.258169862811314</v>
      </c>
      <c r="F14" s="21">
        <f t="shared" si="2"/>
        <v>0</v>
      </c>
      <c r="G14" s="21">
        <f>F14-Baseline!F14</f>
        <v>103.29243076811554</v>
      </c>
      <c r="I14" s="466"/>
      <c r="J14" s="467"/>
      <c r="K14" s="467"/>
      <c r="L14" s="467"/>
      <c r="M14" s="467"/>
      <c r="N14" s="468"/>
      <c r="P14" s="466"/>
      <c r="Q14" s="467"/>
      <c r="R14" s="467"/>
      <c r="S14" s="467"/>
      <c r="T14" s="467"/>
      <c r="U14" s="468"/>
    </row>
    <row r="15" spans="1:21" outlineLevel="1">
      <c r="A15" s="58">
        <v>2045</v>
      </c>
      <c r="B15" s="21">
        <f t="shared" si="0"/>
        <v>0</v>
      </c>
      <c r="C15" s="21">
        <f>B15-Baseline!B15</f>
        <v>132.06523617718051</v>
      </c>
      <c r="D15" s="21">
        <f t="shared" si="1"/>
        <v>0</v>
      </c>
      <c r="E15" s="21">
        <f>D15-Baseline!D15</f>
        <v>121.53289391270715</v>
      </c>
      <c r="F15" s="21">
        <f t="shared" si="2"/>
        <v>0</v>
      </c>
      <c r="G15" s="21">
        <f>F15-Baseline!F15</f>
        <v>142.59933140453873</v>
      </c>
      <c r="I15" s="466"/>
      <c r="J15" s="467"/>
      <c r="K15" s="467"/>
      <c r="L15" s="467"/>
      <c r="M15" s="467"/>
      <c r="N15" s="468"/>
      <c r="P15" s="466"/>
      <c r="Q15" s="467"/>
      <c r="R15" s="467"/>
      <c r="S15" s="467"/>
      <c r="T15" s="467"/>
      <c r="U15" s="468"/>
    </row>
    <row r="16" spans="1:21" outlineLevel="1">
      <c r="A16" s="58">
        <v>2050</v>
      </c>
      <c r="B16" s="21">
        <f t="shared" si="0"/>
        <v>0</v>
      </c>
      <c r="C16" s="21">
        <f>B16-Baseline!B16</f>
        <v>169.93831937649099</v>
      </c>
      <c r="D16" s="21">
        <f t="shared" si="1"/>
        <v>0</v>
      </c>
      <c r="E16" s="21">
        <f>D16-Baseline!D16</f>
        <v>155.1648271754145</v>
      </c>
      <c r="F16" s="21">
        <f t="shared" si="2"/>
        <v>0</v>
      </c>
      <c r="G16" s="21">
        <f>F16-Baseline!F16</f>
        <v>184.70309718677865</v>
      </c>
      <c r="I16" s="466"/>
      <c r="J16" s="467"/>
      <c r="K16" s="467"/>
      <c r="L16" s="467"/>
      <c r="M16" s="467"/>
      <c r="N16" s="468"/>
      <c r="P16" s="466"/>
      <c r="Q16" s="467"/>
      <c r="R16" s="467"/>
      <c r="S16" s="467"/>
      <c r="T16" s="467"/>
      <c r="U16" s="468"/>
    </row>
    <row r="17" spans="1:21" outlineLevel="1">
      <c r="A17" s="58">
        <v>2060</v>
      </c>
      <c r="B17" s="21">
        <f t="shared" si="0"/>
        <v>0</v>
      </c>
      <c r="C17" s="21">
        <f>B17-Baseline!B17</f>
        <v>615.896318918318</v>
      </c>
      <c r="D17" s="21">
        <f t="shared" si="1"/>
        <v>0</v>
      </c>
      <c r="E17" s="21">
        <f>D17-Baseline!D17</f>
        <v>501.52287940818968</v>
      </c>
      <c r="F17" s="21">
        <f t="shared" si="2"/>
        <v>0</v>
      </c>
      <c r="G17" s="21">
        <f>F17-Baseline!F17</f>
        <v>729.30477691022429</v>
      </c>
      <c r="I17" s="466"/>
      <c r="J17" s="467"/>
      <c r="K17" s="467"/>
      <c r="L17" s="467"/>
      <c r="M17" s="467"/>
      <c r="N17" s="468"/>
      <c r="P17" s="466"/>
      <c r="Q17" s="467"/>
      <c r="R17" s="467"/>
      <c r="S17" s="467"/>
      <c r="T17" s="467"/>
      <c r="U17" s="468"/>
    </row>
    <row r="18" spans="1:21" outlineLevel="1">
      <c r="A18" s="58">
        <v>2070</v>
      </c>
      <c r="B18" s="21">
        <f t="shared" si="0"/>
        <v>0</v>
      </c>
      <c r="C18" s="21">
        <f>B18-Baseline!B18</f>
        <v>1126.6844915055935</v>
      </c>
      <c r="D18" s="21">
        <f t="shared" si="1"/>
        <v>0</v>
      </c>
      <c r="E18" s="21">
        <f>D18-Baseline!D18</f>
        <v>871.9628320495865</v>
      </c>
      <c r="F18" s="21">
        <f t="shared" si="2"/>
        <v>0</v>
      </c>
      <c r="G18" s="21">
        <f>F18-Baseline!F18</f>
        <v>1378.0125088831724</v>
      </c>
      <c r="I18" s="469"/>
      <c r="J18" s="470"/>
      <c r="K18" s="470"/>
      <c r="L18" s="470"/>
      <c r="M18" s="470"/>
      <c r="N18" s="471"/>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82"/>
      <c r="J21" s="464"/>
      <c r="K21" s="464"/>
      <c r="L21" s="464"/>
      <c r="M21" s="464"/>
      <c r="N21" s="465"/>
      <c r="P21" s="482"/>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360</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361</v>
      </c>
      <c r="I24" s="466"/>
      <c r="J24" s="467"/>
      <c r="K24" s="467"/>
      <c r="L24" s="467"/>
      <c r="M24" s="467"/>
      <c r="N24" s="468"/>
      <c r="P24" s="466"/>
      <c r="Q24" s="467"/>
      <c r="R24" s="467"/>
      <c r="S24" s="467"/>
      <c r="T24" s="467"/>
      <c r="U24" s="468"/>
    </row>
    <row r="25" spans="1:21" ht="13.5" outlineLevel="1" thickBot="1">
      <c r="B25" s="30" t="s">
        <v>362</v>
      </c>
      <c r="C25" s="30" t="s">
        <v>362</v>
      </c>
      <c r="D25" s="30" t="s">
        <v>362</v>
      </c>
      <c r="E25" s="30" t="s">
        <v>362</v>
      </c>
      <c r="F25" s="30" t="s">
        <v>362</v>
      </c>
      <c r="G25" s="30" t="s">
        <v>362</v>
      </c>
      <c r="I25" s="466"/>
      <c r="J25" s="467"/>
      <c r="K25" s="467"/>
      <c r="L25" s="467"/>
      <c r="M25" s="467"/>
      <c r="N25" s="468"/>
      <c r="P25" s="466"/>
      <c r="Q25" s="467"/>
      <c r="R25" s="467"/>
      <c r="S25" s="467"/>
      <c r="T25" s="467"/>
      <c r="U25" s="468"/>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364</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3.5" outlineLevel="1" thickBot="1">
      <c r="A29" s="154"/>
      <c r="B29" s="248"/>
      <c r="C29" s="248"/>
      <c r="D29" s="248"/>
      <c r="E29" s="248"/>
      <c r="F29" s="248"/>
      <c r="G29" s="248"/>
      <c r="I29" s="466"/>
      <c r="J29" s="467"/>
      <c r="K29" s="467"/>
      <c r="L29" s="467"/>
      <c r="M29" s="467"/>
      <c r="N29" s="468"/>
      <c r="P29" s="466"/>
      <c r="Q29" s="467"/>
      <c r="R29" s="467"/>
      <c r="S29" s="467"/>
      <c r="T29" s="467"/>
      <c r="U29" s="468"/>
    </row>
    <row r="30" spans="1:21" ht="13.5" outlineLevel="1" thickBot="1">
      <c r="A30" s="308"/>
      <c r="B30" s="309" t="s">
        <v>365</v>
      </c>
      <c r="C30" s="310" t="s">
        <v>366</v>
      </c>
      <c r="D30" s="413" t="s">
        <v>321</v>
      </c>
      <c r="E30" s="414"/>
      <c r="F30" s="414"/>
      <c r="G30" s="415"/>
      <c r="I30" s="466"/>
      <c r="J30" s="467"/>
      <c r="K30" s="467"/>
      <c r="L30" s="467"/>
      <c r="M30" s="467"/>
      <c r="N30" s="468"/>
      <c r="P30" s="466"/>
      <c r="Q30" s="467"/>
      <c r="R30" s="467"/>
      <c r="S30" s="467"/>
      <c r="T30" s="467"/>
      <c r="U30" s="468"/>
    </row>
    <row r="31" spans="1:21" outlineLevel="1">
      <c r="A31" s="433" t="s">
        <v>367</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3.5"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457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283</v>
      </c>
      <c r="C147" s="135" t="s">
        <v>463</v>
      </c>
      <c r="D147" s="135" t="s">
        <v>380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315" t="s">
        <v>464</v>
      </c>
      <c r="D150" s="135" t="s">
        <v>380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286</v>
      </c>
      <c r="C151" s="315" t="s">
        <v>465</v>
      </c>
      <c r="D151" s="135" t="s">
        <v>380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286</v>
      </c>
      <c r="C152" s="315" t="s">
        <v>466</v>
      </c>
      <c r="D152" s="135" t="s">
        <v>380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315" t="s">
        <v>386</v>
      </c>
      <c r="D158" s="135" t="s">
        <v>469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283</v>
      </c>
      <c r="C161" s="315" t="s">
        <v>462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283</v>
      </c>
      <c r="C162" s="315" t="s">
        <v>463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484</v>
      </c>
      <c r="C193" s="19"/>
      <c r="D193" s="135" t="s">
        <v>380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485</v>
      </c>
      <c r="C194" s="19"/>
      <c r="D194" s="135" t="s">
        <v>380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486</v>
      </c>
      <c r="C195" s="19"/>
      <c r="D195" s="135" t="s">
        <v>380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283</v>
      </c>
      <c r="C196" s="19"/>
      <c r="D196" s="135" t="s">
        <v>380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286</v>
      </c>
      <c r="C197" s="19"/>
      <c r="D197" s="135" t="s">
        <v>380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489</v>
      </c>
      <c r="C201" s="19"/>
      <c r="D201" s="135" t="s">
        <v>380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490</v>
      </c>
      <c r="C202" s="19"/>
      <c r="D202" s="135" t="s">
        <v>380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493</v>
      </c>
      <c r="C205" s="19"/>
      <c r="D205" s="135" t="s">
        <v>380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494</v>
      </c>
      <c r="C206" s="19"/>
      <c r="D206" s="135" t="s">
        <v>380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0.13137463378940692</v>
      </c>
      <c r="F212" s="21">
        <f>F77*F186-Baseline!F77*Baseline!F186</f>
        <v>0.13409632518118164</v>
      </c>
      <c r="G212" s="21">
        <f>G77*G186-Baseline!G77*Baseline!G186</f>
        <v>0.13688982177492803</v>
      </c>
      <c r="H212" s="21">
        <f>H77*H186-Baseline!H77*Baseline!H186</f>
        <v>0.13975489306293715</v>
      </c>
      <c r="I212" s="21">
        <f>I77*I186-Baseline!I77*Baseline!I186</f>
        <v>0.14269696916090879</v>
      </c>
      <c r="J212" s="21">
        <f>J77*J186-Baseline!J77*Baseline!J186</f>
        <v>0.14571805595537449</v>
      </c>
      <c r="K212" s="21">
        <f>K77*K186-Baseline!K77*Baseline!K186</f>
        <v>0.14882021314416546</v>
      </c>
      <c r="L212" s="21">
        <f>L77*L186-Baseline!L77*Baseline!L186</f>
        <v>0.15200555562703497</v>
      </c>
      <c r="M212" s="21">
        <f>M77*M186-Baseline!M77*Baseline!M186</f>
        <v>0.15527429310119134</v>
      </c>
      <c r="N212" s="21">
        <f>N77*N186-Baseline!N77*Baseline!N186</f>
        <v>0.15863037229048946</v>
      </c>
      <c r="O212" s="21">
        <f>O77*O186-Baseline!O77*Baseline!O186</f>
        <v>0.16207640375117521</v>
      </c>
      <c r="P212" s="21">
        <f>P77*P186-Baseline!P77*Baseline!P186</f>
        <v>0.16561448184415289</v>
      </c>
      <c r="Q212" s="21">
        <f>Q77*Q186-Baseline!Q77*Baseline!Q186</f>
        <v>0.16924651011287706</v>
      </c>
      <c r="R212" s="21">
        <f>R77*R186-Baseline!R77*Baseline!R186</f>
        <v>0.17297550271956927</v>
      </c>
      <c r="S212" s="21">
        <f>S77*S186-Baseline!S77*Baseline!S186</f>
        <v>0.17680423232597936</v>
      </c>
      <c r="T212" s="21">
        <f>T77*T186-Baseline!T77*Baseline!T186</f>
        <v>0.18073530680477942</v>
      </c>
      <c r="U212" s="21">
        <f>U77*U186-Baseline!U77*Baseline!U186</f>
        <v>0.18477140365774569</v>
      </c>
      <c r="V212" s="21">
        <f>V77*V186-Baseline!V77*Baseline!V186</f>
        <v>0.18891527182617604</v>
      </c>
      <c r="W212" s="21">
        <f>W77*W186-Baseline!W77*Baseline!W186</f>
        <v>0.19316973355000225</v>
      </c>
      <c r="X212" s="21">
        <f>X77*X186-Baseline!X77*Baseline!X186</f>
        <v>0.19753768627685728</v>
      </c>
      <c r="Y212" s="21">
        <f>Y77*Y186-Baseline!Y77*Baseline!Y186</f>
        <v>0.20202210462238149</v>
      </c>
      <c r="Z212" s="21">
        <f>Z77*Z186-Baseline!Z77*Baseline!Z186</f>
        <v>0.20662489095052419</v>
      </c>
      <c r="AA212" s="21">
        <f>AA77*AA186-Baseline!AA77*Baseline!AA186</f>
        <v>0.21135018809829864</v>
      </c>
      <c r="AB212" s="21">
        <f>AB77*AB186-Baseline!AB77*Baseline!AB186</f>
        <v>0.21620140307082267</v>
      </c>
      <c r="AC212" s="21">
        <f>AC77*AC186-Baseline!AC77*Baseline!AC186</f>
        <v>1.9502272101789535</v>
      </c>
      <c r="AD212" s="21">
        <f>AD77*AD186-Baseline!AD77*Baseline!AD186</f>
        <v>1.9944633852156191</v>
      </c>
      <c r="AE212" s="21">
        <f>AE77*AE186-Baseline!AE77*Baseline!AE186</f>
        <v>2.0398782027488918</v>
      </c>
      <c r="AF212" s="21">
        <f>AF77*AF186-Baseline!AF77*Baseline!AF186</f>
        <v>2.0865025923041176</v>
      </c>
      <c r="AG212" s="21">
        <f>AG77*AG186-Baseline!AG77*Baseline!AG186</f>
        <v>2.1343683054593012</v>
      </c>
      <c r="AH212" s="21">
        <f>AH77*AH186-Baseline!AH77*Baseline!AH186</f>
        <v>2.1835079373445763</v>
      </c>
      <c r="AI212" s="21">
        <f>AI77*AI186-Baseline!AI77*Baseline!AI186</f>
        <v>2.2339549487156791</v>
      </c>
      <c r="AJ212" s="21">
        <f>AJ77*AJ186-Baseline!AJ77*Baseline!AJ186</f>
        <v>2.2968395317650003</v>
      </c>
      <c r="AK212" s="21">
        <f>AK77*AK186-Baseline!AK77*Baseline!AK186</f>
        <v>2.3616723922300831</v>
      </c>
      <c r="AL212" s="21">
        <f>AL77*AL186-Baseline!AL77*Baseline!AL186</f>
        <v>2.4285144387544766</v>
      </c>
      <c r="AM212" s="21">
        <f>AM77*AM186-Baseline!AM77*Baseline!AM186</f>
        <v>2.4931613328887039</v>
      </c>
      <c r="AN212" s="21">
        <f>AN77*AN186-Baseline!AN77*Baseline!AN186</f>
        <v>2.5581887084152228</v>
      </c>
      <c r="AO212" s="21">
        <f>AO77*AO186-Baseline!AO77*Baseline!AO186</f>
        <v>2.6254022816743019</v>
      </c>
      <c r="AP212" s="21">
        <f>AP77*AP186-Baseline!AP77*Baseline!AP186</f>
        <v>2.6948654391386393</v>
      </c>
      <c r="AQ212" s="21">
        <f>AQ77*AQ186-Baseline!AQ77*Baseline!AQ186</f>
        <v>2.766643703701392</v>
      </c>
      <c r="AR212" s="21">
        <f>AR77*AR186-Baseline!AR77*Baseline!AR186</f>
        <v>2.8074923034593344</v>
      </c>
      <c r="AS212" s="21">
        <f>AS77*AS186-Baseline!AS77*Baseline!AS186</f>
        <v>2.7801589781629263</v>
      </c>
      <c r="AT212" s="21">
        <f>AT77*AT186-Baseline!AT77*Baseline!AT186</f>
        <v>2.7550867255755125</v>
      </c>
      <c r="AU212" s="21">
        <f>AU77*AU186-Baseline!AU77*Baseline!AU186</f>
        <v>2.732254682506285</v>
      </c>
      <c r="AV212" s="21">
        <f>AV77*AV186-Baseline!AV77*Baseline!AV186</f>
        <v>2.6991059378997293</v>
      </c>
      <c r="AW212" s="21">
        <f>AW77*AW186-Baseline!AW77*Baseline!AW186</f>
        <v>2.6415763450839336</v>
      </c>
      <c r="AX212" s="21">
        <f>AX77*AX186-Baseline!AX77*Baseline!AX186</f>
        <v>2.5861370223252087</v>
      </c>
      <c r="AY212" s="21">
        <f>AY77*AY186-Baseline!AY77*Baseline!AY186</f>
        <v>2.5327391137998303</v>
      </c>
      <c r="AZ212" s="21">
        <f>AZ77*AZ186-Baseline!AZ77*Baseline!AZ186</f>
        <v>2.4813355600472229</v>
      </c>
      <c r="BA212" s="21">
        <f>BA77*BA186-Baseline!BA77*Baseline!BA186</f>
        <v>2.4318810573473413</v>
      </c>
      <c r="BB212" s="21">
        <f>BB77*BB186-Baseline!BB77*Baseline!BB186</f>
        <v>2.3834122124829702</v>
      </c>
    </row>
    <row r="213" spans="1:54" outlineLevel="2">
      <c r="A213" s="475"/>
      <c r="B213" s="150" t="s">
        <v>484</v>
      </c>
      <c r="C213" s="19"/>
      <c r="D213" s="135" t="s">
        <v>380</v>
      </c>
      <c r="E213" s="21">
        <f>E193-Baseline!E193</f>
        <v>0.78333401518927104</v>
      </c>
      <c r="F213" s="21">
        <f>F193-Baseline!F193</f>
        <v>0.81378945282329429</v>
      </c>
      <c r="G213" s="21">
        <f>G193-Baseline!G193</f>
        <v>0.84236110032126077</v>
      </c>
      <c r="H213" s="21">
        <f>H193-Baseline!H193</f>
        <v>0.87185346900080385</v>
      </c>
      <c r="I213" s="21">
        <f>I193-Baseline!I193</f>
        <v>0.9053470368511235</v>
      </c>
      <c r="J213" s="21">
        <f>J193-Baseline!J193</f>
        <v>0.93997455938742602</v>
      </c>
      <c r="K213" s="21">
        <f>K193-Baseline!K193</f>
        <v>0.97261684277502991</v>
      </c>
      <c r="L213" s="21">
        <f>L193-Baseline!L193</f>
        <v>1.009561885318637</v>
      </c>
      <c r="M213" s="21">
        <f>M193-Baseline!M193</f>
        <v>1.0477455573062802</v>
      </c>
      <c r="N213" s="21">
        <f>N193-Baseline!N193</f>
        <v>1.0838554417539432</v>
      </c>
      <c r="O213" s="21">
        <f>O193-Baseline!O193</f>
        <v>1.1245964070233714</v>
      </c>
      <c r="P213" s="21">
        <f>P193-Baseline!P193</f>
        <v>1.1667170408072713</v>
      </c>
      <c r="Q213" s="21">
        <f>Q193-Baseline!Q193</f>
        <v>1.2102602524506194</v>
      </c>
      <c r="R213" s="21">
        <f>R193-Baseline!R193</f>
        <v>1.2589482218368473</v>
      </c>
      <c r="S213" s="21">
        <f>S193-Baseline!S193</f>
        <v>1.3055726634967002</v>
      </c>
      <c r="T213" s="21">
        <f>T193-Baseline!T193</f>
        <v>1.3537761332015434</v>
      </c>
      <c r="U213" s="21">
        <f>U193-Baseline!U193</f>
        <v>1.4036115456848597</v>
      </c>
      <c r="V213" s="21">
        <f>V193-Baseline!V193</f>
        <v>1.4591421344750501</v>
      </c>
      <c r="W213" s="21">
        <f>W193-Baseline!W193</f>
        <v>1.5124972516631203</v>
      </c>
      <c r="X213" s="21">
        <f>X193-Baseline!X193</f>
        <v>1.5718473876335786</v>
      </c>
      <c r="Y213" s="21">
        <f>Y193-Baseline!Y193</f>
        <v>1.6289645570510001</v>
      </c>
      <c r="Z213" s="21">
        <f>Z193-Baseline!Z193</f>
        <v>1.6923846955489363</v>
      </c>
      <c r="AA213" s="21">
        <f>AA193-Baseline!AA193</f>
        <v>1.7579958800630726</v>
      </c>
      <c r="AB213" s="21">
        <f>AB193-Baseline!AB193</f>
        <v>1.8258736760678089</v>
      </c>
      <c r="AC213" s="21">
        <f>AC193-Baseline!AC193</f>
        <v>16.708980155139425</v>
      </c>
      <c r="AD213" s="21">
        <f>AD193-Baseline!AD193</f>
        <v>17.334480683282504</v>
      </c>
      <c r="AE213" s="21">
        <f>AE193-Baseline!AE193</f>
        <v>17.985555427630306</v>
      </c>
      <c r="AF213" s="21">
        <f>AF193-Baseline!AF193</f>
        <v>18.65741772658053</v>
      </c>
      <c r="AG213" s="21">
        <f>AG193-Baseline!AG193</f>
        <v>19.351246719538945</v>
      </c>
      <c r="AH213" s="21">
        <f>AH193-Baseline!AH193</f>
        <v>20.068442484767335</v>
      </c>
      <c r="AI213" s="21">
        <f>AI193-Baseline!AI193</f>
        <v>20.810806243978394</v>
      </c>
      <c r="AJ213" s="21">
        <f>AJ193-Baseline!AJ193</f>
        <v>21.683281415273175</v>
      </c>
      <c r="AK213" s="21">
        <f>AK193-Baseline!AK193</f>
        <v>22.589743686532451</v>
      </c>
      <c r="AL213" s="21">
        <f>AL193-Baseline!AL193</f>
        <v>23.531806505517689</v>
      </c>
      <c r="AM213" s="21">
        <f>AM193-Baseline!AM193</f>
        <v>24.469081570911758</v>
      </c>
      <c r="AN213" s="21">
        <f>AN193-Baseline!AN193</f>
        <v>25.426320848468173</v>
      </c>
      <c r="AO213" s="21">
        <f>AO193-Baseline!AO193</f>
        <v>26.421732980321138</v>
      </c>
      <c r="AP213" s="21">
        <f>AP193-Baseline!AP193</f>
        <v>27.456796108390311</v>
      </c>
      <c r="AQ213" s="21">
        <f>AQ193-Baseline!AQ193</f>
        <v>28.533076136173385</v>
      </c>
      <c r="AR213" s="21">
        <f>AR193-Baseline!AR193</f>
        <v>29.304426681517274</v>
      </c>
      <c r="AS213" s="21">
        <f>AS193-Baseline!AS193</f>
        <v>29.365779883974241</v>
      </c>
      <c r="AT213" s="21">
        <f>AT193-Baseline!AT193</f>
        <v>29.444474392074937</v>
      </c>
      <c r="AU213" s="21">
        <f>AU193-Baseline!AU193</f>
        <v>29.541138863244889</v>
      </c>
      <c r="AV213" s="21">
        <f>AV193-Baseline!AV193</f>
        <v>29.519282130660201</v>
      </c>
      <c r="AW213" s="21">
        <f>AW193-Baseline!AW193</f>
        <v>29.219472877049277</v>
      </c>
      <c r="AX213" s="21">
        <f>AX193-Baseline!AX193</f>
        <v>28.928697845947191</v>
      </c>
      <c r="AY213" s="21">
        <f>AY193-Baseline!AY193</f>
        <v>28.64718736177489</v>
      </c>
      <c r="AZ213" s="21">
        <f>AZ193-Baseline!AZ193</f>
        <v>28.375167532866012</v>
      </c>
      <c r="BA213" s="21">
        <f>BA193-Baseline!BA193</f>
        <v>28.11286027196649</v>
      </c>
      <c r="BB213" s="21">
        <f>BB193-Baseline!BB193</f>
        <v>27.849737278545206</v>
      </c>
    </row>
    <row r="214" spans="1:54" outlineLevel="2">
      <c r="A214" s="475"/>
      <c r="B214" s="150" t="s">
        <v>485</v>
      </c>
      <c r="C214" s="19"/>
      <c r="D214" s="135" t="s">
        <v>380</v>
      </c>
      <c r="E214" s="21">
        <f>E194-Baseline!E194</f>
        <v>0.39228687373918242</v>
      </c>
      <c r="F214" s="21">
        <f>F194-Baseline!F194</f>
        <v>0.40651156360674717</v>
      </c>
      <c r="G214" s="21">
        <f>G194-Baseline!G194</f>
        <v>0.4212995110094418</v>
      </c>
      <c r="H214" s="21">
        <f>H194-Baseline!H194</f>
        <v>0.43666721744455222</v>
      </c>
      <c r="I214" s="21">
        <f>I194-Baseline!I194</f>
        <v>0.45264954156587617</v>
      </c>
      <c r="J214" s="21">
        <f>J194-Baseline!J194</f>
        <v>0.46927181867623968</v>
      </c>
      <c r="K214" s="21">
        <f>K194-Baseline!K194</f>
        <v>0.48656044188492775</v>
      </c>
      <c r="L214" s="21">
        <f>L194-Baseline!L194</f>
        <v>0.50454290764192811</v>
      </c>
      <c r="M214" s="21">
        <f>M194-Baseline!M194</f>
        <v>0.52324125034795343</v>
      </c>
      <c r="N214" s="21">
        <f>N194-Baseline!N194</f>
        <v>0.54269088469937787</v>
      </c>
      <c r="O214" s="21">
        <f>O194-Baseline!O194</f>
        <v>0.56292397366127911</v>
      </c>
      <c r="P214" s="21">
        <f>P194-Baseline!P194</f>
        <v>0.58397201114872221</v>
      </c>
      <c r="Q214" s="21">
        <f>Q194-Baseline!Q194</f>
        <v>0.60586688274825518</v>
      </c>
      <c r="R214" s="21">
        <f>R194-Baseline!R194</f>
        <v>0.62864557507121499</v>
      </c>
      <c r="S214" s="21">
        <f>S194-Baseline!S194</f>
        <v>0.65219874789137133</v>
      </c>
      <c r="T214" s="21">
        <f>T194-Baseline!T194</f>
        <v>0.6767002652530878</v>
      </c>
      <c r="U214" s="21">
        <f>U194-Baseline!U194</f>
        <v>0.7021892010938251</v>
      </c>
      <c r="V214" s="21">
        <f>V194-Baseline!V194</f>
        <v>0.7287062561427623</v>
      </c>
      <c r="W214" s="21">
        <f>W194-Baseline!W194</f>
        <v>0.75629382326637029</v>
      </c>
      <c r="X214" s="21">
        <f>X194-Baseline!X194</f>
        <v>0.78499606116484888</v>
      </c>
      <c r="Y214" s="21">
        <f>Y194-Baseline!Y194</f>
        <v>0.81485896586244611</v>
      </c>
      <c r="Z214" s="21">
        <f>Z194-Baseline!Z194</f>
        <v>0.84592573404932436</v>
      </c>
      <c r="AA214" s="21">
        <f>AA194-Baseline!AA194</f>
        <v>0.87825024644501204</v>
      </c>
      <c r="AB214" s="21">
        <f>AB194-Baseline!AB194</f>
        <v>0.91188525223962047</v>
      </c>
      <c r="AC214" s="21">
        <f>AC194-Baseline!AC194</f>
        <v>8.343601866094188</v>
      </c>
      <c r="AD214" s="21">
        <f>AD194-Baseline!AD194</f>
        <v>8.6545740804642826</v>
      </c>
      <c r="AE214" s="21">
        <f>AE194-Baseline!AE194</f>
        <v>8.9766011442614175</v>
      </c>
      <c r="AF214" s="21">
        <f>AF194-Baseline!AF194</f>
        <v>9.309637448381535</v>
      </c>
      <c r="AG214" s="21">
        <f>AG194-Baseline!AG194</f>
        <v>9.6537983534731797</v>
      </c>
      <c r="AH214" s="21">
        <f>AH194-Baseline!AH194</f>
        <v>10.00945700081922</v>
      </c>
      <c r="AI214" s="21">
        <f>AI194-Baseline!AI194</f>
        <v>10.377409807881033</v>
      </c>
      <c r="AJ214" s="21">
        <f>AJ194-Baseline!AJ194</f>
        <v>10.810088770539412</v>
      </c>
      <c r="AK214" s="21">
        <f>AK194-Baseline!AK194</f>
        <v>11.259708502890824</v>
      </c>
      <c r="AL214" s="21">
        <f>AL194-Baseline!AL194</f>
        <v>11.726936764383685</v>
      </c>
      <c r="AM214" s="21">
        <f>AM194-Baseline!AM194</f>
        <v>12.191620101551154</v>
      </c>
      <c r="AN214" s="21">
        <f>AN194-Baseline!AN194</f>
        <v>12.666118774768748</v>
      </c>
      <c r="AO214" s="21">
        <f>AO194-Baseline!AO194</f>
        <v>13.159522395091313</v>
      </c>
      <c r="AP214" s="21">
        <f>AP194-Baseline!AP194</f>
        <v>13.672556654113436</v>
      </c>
      <c r="AQ214" s="21">
        <f>AQ194-Baseline!AQ194</f>
        <v>14.205978811062494</v>
      </c>
      <c r="AR214" s="21">
        <f>AR194-Baseline!AR194</f>
        <v>14.587478832315909</v>
      </c>
      <c r="AS214" s="21">
        <f>AS194-Baseline!AS194</f>
        <v>14.615538611600098</v>
      </c>
      <c r="AT214" s="21">
        <f>AT194-Baseline!AT194</f>
        <v>14.652277184646239</v>
      </c>
      <c r="AU214" s="21">
        <f>AU194-Baseline!AU194</f>
        <v>14.697999209873647</v>
      </c>
      <c r="AV214" s="21">
        <f>AV194-Baseline!AV194</f>
        <v>14.684799074834313</v>
      </c>
      <c r="AW214" s="21">
        <f>AW194-Baseline!AW194</f>
        <v>14.533404855387351</v>
      </c>
      <c r="AX214" s="21">
        <f>AX194-Baseline!AX194</f>
        <v>14.386599606759439</v>
      </c>
      <c r="AY214" s="21">
        <f>AY194-Baseline!AY194</f>
        <v>14.244492320967577</v>
      </c>
      <c r="AZ214" s="21">
        <f>AZ194-Baseline!AZ194</f>
        <v>14.107190306389272</v>
      </c>
      <c r="BA214" s="21">
        <f>BA194-Baseline!BA194</f>
        <v>13.974799187381644</v>
      </c>
      <c r="BB214" s="21">
        <f>BB194-Baseline!BB194</f>
        <v>13.842081526577829</v>
      </c>
    </row>
    <row r="215" spans="1:54" outlineLevel="2">
      <c r="A215" s="475"/>
      <c r="B215" s="150" t="s">
        <v>486</v>
      </c>
      <c r="C215" s="19"/>
      <c r="D215" s="135" t="s">
        <v>380</v>
      </c>
      <c r="E215" s="21">
        <f>E195-Baseline!E195</f>
        <v>1.1768606209387809</v>
      </c>
      <c r="F215" s="21">
        <f>F195-Baseline!F195</f>
        <v>1.2195346905356996</v>
      </c>
      <c r="G215" s="21">
        <f>G195-Baseline!G195</f>
        <v>1.2638985330283259</v>
      </c>
      <c r="H215" s="21">
        <f>H195-Baseline!H195</f>
        <v>1.3100016523336566</v>
      </c>
      <c r="I215" s="21">
        <f>I195-Baseline!I195</f>
        <v>1.3579486246976282</v>
      </c>
      <c r="J215" s="21">
        <f>J195-Baseline!J195</f>
        <v>1.4078154557195166</v>
      </c>
      <c r="K215" s="21">
        <f>K195-Baseline!K195</f>
        <v>1.4596813256547836</v>
      </c>
      <c r="L215" s="21">
        <f>L195-Baseline!L195</f>
        <v>1.5136287229257839</v>
      </c>
      <c r="M215" s="21">
        <f>M195-Baseline!M195</f>
        <v>1.5697237507143806</v>
      </c>
      <c r="N215" s="21">
        <f>N195-Baseline!N195</f>
        <v>1.6280726537615327</v>
      </c>
      <c r="O215" s="21">
        <f>O195-Baseline!O195</f>
        <v>1.6887719209838374</v>
      </c>
      <c r="P215" s="21">
        <f>P195-Baseline!P195</f>
        <v>1.751916033797587</v>
      </c>
      <c r="Q215" s="21">
        <f>Q195-Baseline!Q195</f>
        <v>1.817600648244766</v>
      </c>
      <c r="R215" s="21">
        <f>R195-Baseline!R195</f>
        <v>1.8859367252136452</v>
      </c>
      <c r="S215" s="21">
        <f>S195-Baseline!S195</f>
        <v>1.956596243298949</v>
      </c>
      <c r="T215" s="21">
        <f>T195-Baseline!T195</f>
        <v>2.0301007953757573</v>
      </c>
      <c r="U215" s="21">
        <f>U195-Baseline!U195</f>
        <v>2.1065676036735455</v>
      </c>
      <c r="V215" s="21">
        <f>V195-Baseline!V195</f>
        <v>2.1861187680274234</v>
      </c>
      <c r="W215" s="21">
        <f>W195-Baseline!W195</f>
        <v>2.2688814697991111</v>
      </c>
      <c r="X215" s="21">
        <f>X195-Baseline!X195</f>
        <v>2.3549881834945463</v>
      </c>
      <c r="Y215" s="21">
        <f>Y195-Baseline!Y195</f>
        <v>2.4445768975873383</v>
      </c>
      <c r="Z215" s="21">
        <f>Z195-Baseline!Z195</f>
        <v>2.5377772017095315</v>
      </c>
      <c r="AA215" s="21">
        <f>AA195-Baseline!AA195</f>
        <v>2.6347507397835042</v>
      </c>
      <c r="AB215" s="21">
        <f>AB195-Baseline!AB195</f>
        <v>2.7356557567188609</v>
      </c>
      <c r="AC215" s="21">
        <f>AC195-Baseline!AC195</f>
        <v>25.030805598519038</v>
      </c>
      <c r="AD215" s="21">
        <f>AD195-Baseline!AD195</f>
        <v>25.963722241911064</v>
      </c>
      <c r="AE215" s="21">
        <f>AE195-Baseline!AE195</f>
        <v>26.929803433658531</v>
      </c>
      <c r="AF215" s="21">
        <f>AF195-Baseline!AF195</f>
        <v>27.9289123464733</v>
      </c>
      <c r="AG215" s="21">
        <f>AG195-Baseline!AG195</f>
        <v>28.961395061412752</v>
      </c>
      <c r="AH215" s="21">
        <f>AH195-Baseline!AH195</f>
        <v>30.028371003725905</v>
      </c>
      <c r="AI215" s="21">
        <f>AI195-Baseline!AI195</f>
        <v>31.132229425139947</v>
      </c>
      <c r="AJ215" s="21">
        <f>AJ195-Baseline!AJ195</f>
        <v>32.430266313310547</v>
      </c>
      <c r="AK215" s="21">
        <f>AK195-Baseline!AK195</f>
        <v>33.779125510531053</v>
      </c>
      <c r="AL215" s="21">
        <f>AL195-Baseline!AL195</f>
        <v>35.180810295177039</v>
      </c>
      <c r="AM215" s="21">
        <f>AM195-Baseline!AM195</f>
        <v>36.574860306913564</v>
      </c>
      <c r="AN215" s="21">
        <f>AN195-Baseline!AN195</f>
        <v>37.998356326783991</v>
      </c>
      <c r="AO215" s="21">
        <f>AO195-Baseline!AO195</f>
        <v>39.478567187970484</v>
      </c>
      <c r="AP215" s="21">
        <f>AP195-Baseline!AP195</f>
        <v>41.017669965267459</v>
      </c>
      <c r="AQ215" s="21">
        <f>AQ195-Baseline!AQ195</f>
        <v>42.617936436361511</v>
      </c>
      <c r="AR215" s="21">
        <f>AR195-Baseline!AR195</f>
        <v>43.762436500342083</v>
      </c>
      <c r="AS215" s="21">
        <f>AS195-Baseline!AS195</f>
        <v>43.846615838329029</v>
      </c>
      <c r="AT215" s="21">
        <f>AT195-Baseline!AT195</f>
        <v>43.956831557601745</v>
      </c>
      <c r="AU215" s="21">
        <f>AU195-Baseline!AU195</f>
        <v>44.093997633419363</v>
      </c>
      <c r="AV215" s="21">
        <f>AV195-Baseline!AV195</f>
        <v>44.054397228419305</v>
      </c>
      <c r="AW215" s="21">
        <f>AW195-Baseline!AW195</f>
        <v>43.600214570155167</v>
      </c>
      <c r="AX215" s="21">
        <f>AX195-Baseline!AX195</f>
        <v>43.159798824344172</v>
      </c>
      <c r="AY215" s="21">
        <f>AY195-Baseline!AY195</f>
        <v>42.733476967038158</v>
      </c>
      <c r="AZ215" s="21">
        <f>AZ195-Baseline!AZ195</f>
        <v>42.321570923369805</v>
      </c>
      <c r="BA215" s="21">
        <f>BA195-Baseline!BA195</f>
        <v>41.924397566410612</v>
      </c>
      <c r="BB215" s="21">
        <f>BB195-Baseline!BB195</f>
        <v>41.526244584058617</v>
      </c>
    </row>
    <row r="216" spans="1:54" outlineLevel="2">
      <c r="A216" s="475"/>
      <c r="B216" s="150" t="s">
        <v>283</v>
      </c>
      <c r="C216" s="19"/>
      <c r="D216" s="135" t="s">
        <v>380</v>
      </c>
      <c r="E216" s="21">
        <f>E196-Baseline!E196</f>
        <v>0.5855388372077609</v>
      </c>
      <c r="F216" s="21">
        <f>F196-Baseline!F196</f>
        <v>0.60582605883451124</v>
      </c>
      <c r="G216" s="21">
        <f>G196-Baseline!G196</f>
        <v>0.62681854085965094</v>
      </c>
      <c r="H216" s="21">
        <f>H196-Baseline!H196</f>
        <v>0.64818625072370251</v>
      </c>
      <c r="I216" s="21">
        <f>I196-Baseline!I196</f>
        <v>0.67053086203226597</v>
      </c>
      <c r="J216" s="21">
        <f>J196-Baseline!J196</f>
        <v>0.69389565236067507</v>
      </c>
      <c r="K216" s="21">
        <f>K196-Baseline!K196</f>
        <v>0.71832590222544512</v>
      </c>
      <c r="L216" s="21">
        <f>L196-Baseline!L196</f>
        <v>0.74386898776525512</v>
      </c>
      <c r="M216" s="21">
        <f>M196-Baseline!M196</f>
        <v>0.77017581260567569</v>
      </c>
      <c r="N216" s="21">
        <f>N196-Baseline!N196</f>
        <v>0.7976304808893917</v>
      </c>
      <c r="O216" s="21">
        <f>O196-Baseline!O196</f>
        <v>0.82635168897594413</v>
      </c>
      <c r="P216" s="21">
        <f>P196-Baseline!P196</f>
        <v>0.85634206053749773</v>
      </c>
      <c r="Q216" s="21">
        <f>Q196-Baseline!Q196</f>
        <v>0.88754703162991644</v>
      </c>
      <c r="R216" s="21">
        <f>R196-Baseline!R196</f>
        <v>0.92013746725794054</v>
      </c>
      <c r="S216" s="21">
        <f>S196-Baseline!S196</f>
        <v>0.95422855982835986</v>
      </c>
      <c r="T216" s="21">
        <f>T196-Baseline!T196</f>
        <v>0.98988774552694236</v>
      </c>
      <c r="U216" s="21">
        <f>U196-Baseline!U196</f>
        <v>1.0271855887801251</v>
      </c>
      <c r="V216" s="21">
        <f>V196-Baseline!V196</f>
        <v>1.0661959273177044</v>
      </c>
      <c r="W216" s="21">
        <f>W196-Baseline!W196</f>
        <v>1.1069960239903451</v>
      </c>
      <c r="X216" s="21">
        <f>X196-Baseline!X196</f>
        <v>1.1496667256565913</v>
      </c>
      <c r="Y216" s="21">
        <f>Y196-Baseline!Y196</f>
        <v>1.1942926294686558</v>
      </c>
      <c r="Z216" s="21">
        <f>Z196-Baseline!Z196</f>
        <v>1.2406664003532535</v>
      </c>
      <c r="AA216" s="21">
        <f>AA196-Baseline!AA196</f>
        <v>1.2891272284452959</v>
      </c>
      <c r="AB216" s="21">
        <f>AB196-Baseline!AB196</f>
        <v>1.339819855721637</v>
      </c>
      <c r="AC216" s="21">
        <f>AC196-Baseline!AC196</f>
        <v>1.9802404222700409</v>
      </c>
      <c r="AD216" s="21">
        <f>AD196-Baseline!AD196</f>
        <v>2.0270245995952956</v>
      </c>
      <c r="AE216" s="21">
        <f>AE196-Baseline!AE196</f>
        <v>2.0764871533152496</v>
      </c>
      <c r="AF216" s="21">
        <f>AF196-Baseline!AF196</f>
        <v>2.1287422863328991</v>
      </c>
      <c r="AG216" s="21">
        <f>AG196-Baseline!AG196</f>
        <v>2.1839096205136328</v>
      </c>
      <c r="AH216" s="21">
        <f>AH196-Baseline!AH196</f>
        <v>2.2421144467164971</v>
      </c>
      <c r="AI216" s="21">
        <f>AI196-Baseline!AI196</f>
        <v>2.3034879864969708</v>
      </c>
      <c r="AJ216" s="21">
        <f>AJ196-Baseline!AJ196</f>
        <v>2.3731711993908111</v>
      </c>
      <c r="AK216" s="21">
        <f>AK196-Baseline!AK196</f>
        <v>2.4466032382312708</v>
      </c>
      <c r="AL216" s="21">
        <f>AL196-Baseline!AL196</f>
        <v>2.5239586195882628</v>
      </c>
      <c r="AM216" s="21">
        <f>AM196-Baseline!AM196</f>
        <v>2.6025619282437495</v>
      </c>
      <c r="AN216" s="21">
        <f>AN196-Baseline!AN196</f>
        <v>2.6841704813028793</v>
      </c>
      <c r="AO216" s="21">
        <f>AO196-Baseline!AO196</f>
        <v>2.7701270914180154</v>
      </c>
      <c r="AP216" s="21">
        <f>AP196-Baseline!AP196</f>
        <v>2.860634961115553</v>
      </c>
      <c r="AQ216" s="21">
        <f>AQ196-Baseline!AQ196</f>
        <v>2.9559072361322127</v>
      </c>
      <c r="AR216" s="21">
        <f>AR196-Baseline!AR196</f>
        <v>3.0300623353972118</v>
      </c>
      <c r="AS216" s="21">
        <f>AS196-Baseline!AS196</f>
        <v>3.0522671717917071</v>
      </c>
      <c r="AT216" s="21">
        <f>AT196-Baseline!AT196</f>
        <v>3.0769154257383136</v>
      </c>
      <c r="AU216" s="21">
        <f>AU196-Baseline!AU196</f>
        <v>3.1041041671267666</v>
      </c>
      <c r="AV216" s="21">
        <f>AV196-Baseline!AV196</f>
        <v>3.1222510578786018</v>
      </c>
      <c r="AW216" s="21">
        <f>AW196-Baseline!AW196</f>
        <v>3.117557735970613</v>
      </c>
      <c r="AX216" s="21">
        <f>AX196-Baseline!AX196</f>
        <v>3.114372602193765</v>
      </c>
      <c r="AY216" s="21">
        <f>AY196-Baseline!AY196</f>
        <v>3.1127418301844094</v>
      </c>
      <c r="AZ216" s="21">
        <f>AZ196-Baseline!AZ196</f>
        <v>3.1127140834129547</v>
      </c>
      <c r="BA216" s="21">
        <f>BA196-Baseline!BA196</f>
        <v>3.1143406313884285</v>
      </c>
      <c r="BB216" s="21">
        <f>BB196-Baseline!BB196</f>
        <v>3.1159680293161442</v>
      </c>
    </row>
    <row r="217" spans="1:54" outlineLevel="2">
      <c r="A217" s="475"/>
      <c r="B217" s="150" t="s">
        <v>286</v>
      </c>
      <c r="C217" s="19"/>
      <c r="D217" s="135"/>
      <c r="E217" s="21">
        <f>E197-Baseline!E197</f>
        <v>5.3385810954243773</v>
      </c>
      <c r="F217" s="21">
        <f>F197-Baseline!F197</f>
        <v>5.3104892036727938</v>
      </c>
      <c r="G217" s="21">
        <f>G197-Baseline!G197</f>
        <v>5.2715220902818745</v>
      </c>
      <c r="H217" s="21">
        <f>H197-Baseline!H197</f>
        <v>5.1967901312481333</v>
      </c>
      <c r="I217" s="21">
        <f>I197-Baseline!I197</f>
        <v>5.12658283375157</v>
      </c>
      <c r="J217" s="21">
        <f>J197-Baseline!J197</f>
        <v>5.0608005433389636</v>
      </c>
      <c r="K217" s="21">
        <f>K197-Baseline!K197</f>
        <v>4.9993483830230359</v>
      </c>
      <c r="L217" s="21">
        <f>L197-Baseline!L197</f>
        <v>4.9421262813067006</v>
      </c>
      <c r="M217" s="21">
        <f>M197-Baseline!M197</f>
        <v>4.8826936447604696</v>
      </c>
      <c r="N217" s="21">
        <f>N197-Baseline!N197</f>
        <v>4.8265343858303167</v>
      </c>
      <c r="O217" s="21">
        <f>O197-Baseline!O197</f>
        <v>4.7744956344129843</v>
      </c>
      <c r="P217" s="21">
        <f>P197-Baseline!P197</f>
        <v>4.7261752430313857</v>
      </c>
      <c r="Q217" s="21">
        <f>Q197-Baseline!Q197</f>
        <v>4.6804759640966873</v>
      </c>
      <c r="R217" s="21">
        <f>R197-Baseline!R197</f>
        <v>4.6380743099653037</v>
      </c>
      <c r="S217" s="21">
        <f>S197-Baseline!S197</f>
        <v>4.5995965764806304</v>
      </c>
      <c r="T217" s="21">
        <f>T197-Baseline!T197</f>
        <v>4.564970597228208</v>
      </c>
      <c r="U217" s="21">
        <f>U197-Baseline!U197</f>
        <v>4.5341696633079032</v>
      </c>
      <c r="V217" s="21">
        <f>V197-Baseline!V197</f>
        <v>4.5071506592231128</v>
      </c>
      <c r="W217" s="21">
        <f>W197-Baseline!W197</f>
        <v>4.4838584664004042</v>
      </c>
      <c r="X217" s="21">
        <f>X197-Baseline!X197</f>
        <v>4.4642417503489202</v>
      </c>
      <c r="Y217" s="21">
        <f>Y197-Baseline!Y197</f>
        <v>4.4478047695455709</v>
      </c>
      <c r="Z217" s="21">
        <f>Z197-Baseline!Z197</f>
        <v>4.4280082734840756</v>
      </c>
      <c r="AA217" s="21">
        <f>AA197-Baseline!AA197</f>
        <v>4.4109855105465172</v>
      </c>
      <c r="AB217" s="21">
        <f>AB197-Baseline!AB197</f>
        <v>4.3976675863567118</v>
      </c>
      <c r="AC217" s="21">
        <f>AC197-Baseline!AC197</f>
        <v>22.242468916456328</v>
      </c>
      <c r="AD217" s="21">
        <f>AD197-Baseline!AD197</f>
        <v>21.745464234405055</v>
      </c>
      <c r="AE217" s="21">
        <f>AE197-Baseline!AE197</f>
        <v>21.271413952938563</v>
      </c>
      <c r="AF217" s="21">
        <f>AF197-Baseline!AF197</f>
        <v>20.819718108091553</v>
      </c>
      <c r="AG217" s="21">
        <f>AG197-Baseline!AG197</f>
        <v>20.389776953991007</v>
      </c>
      <c r="AH217" s="21">
        <f>AH197-Baseline!AH197</f>
        <v>19.981032164090223</v>
      </c>
      <c r="AI217" s="21">
        <f>AI197-Baseline!AI197</f>
        <v>19.592948958120548</v>
      </c>
      <c r="AJ217" s="21">
        <f>AJ197-Baseline!AJ197</f>
        <v>19.318334916477266</v>
      </c>
      <c r="AK217" s="21">
        <f>AK197-Baseline!AK197</f>
        <v>19.060432686958205</v>
      </c>
      <c r="AL217" s="21">
        <f>AL197-Baseline!AL197</f>
        <v>18.818979084889989</v>
      </c>
      <c r="AM217" s="21">
        <f>AM197-Baseline!AM197</f>
        <v>18.585073025855159</v>
      </c>
      <c r="AN217" s="21">
        <f>AN197-Baseline!AN197</f>
        <v>18.363680964115517</v>
      </c>
      <c r="AO217" s="21">
        <f>AO197-Baseline!AO197</f>
        <v>18.158190120180635</v>
      </c>
      <c r="AP217" s="21">
        <f>AP197-Baseline!AP197</f>
        <v>17.968431597382281</v>
      </c>
      <c r="AQ217" s="21">
        <f>AQ197-Baseline!AQ197</f>
        <v>17.794250640673003</v>
      </c>
      <c r="AR217" s="21">
        <f>AR197-Baseline!AR197</f>
        <v>17.563832641864835</v>
      </c>
      <c r="AS217" s="21">
        <f>AS197-Baseline!AS197</f>
        <v>17.19676385556399</v>
      </c>
      <c r="AT217" s="21">
        <f>AT197-Baseline!AT197</f>
        <v>16.844324186750789</v>
      </c>
      <c r="AU217" s="21">
        <f>AU197-Baseline!AU197</f>
        <v>16.506208715082629</v>
      </c>
      <c r="AV217" s="21">
        <f>AV197-Baseline!AV197</f>
        <v>16.153945294503661</v>
      </c>
      <c r="AW217" s="21">
        <f>AW197-Baseline!AW197</f>
        <v>15.755682120624877</v>
      </c>
      <c r="AX217" s="21">
        <f>AX197-Baseline!AX197</f>
        <v>15.370680058059316</v>
      </c>
      <c r="AY217" s="21">
        <f>AY197-Baseline!AY197</f>
        <v>14.998602568556244</v>
      </c>
      <c r="AZ217" s="21">
        <f>AZ197-Baseline!AZ197</f>
        <v>14.639079285254857</v>
      </c>
      <c r="BA217" s="21">
        <f>BA197-Baseline!BA197</f>
        <v>14.291772081543257</v>
      </c>
      <c r="BB217" s="21">
        <f>BB197-Baseline!BB197</f>
        <v>13.953138804925599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6.8388285816108159</v>
      </c>
      <c r="F220" s="21">
        <f>F200-Baseline!F200</f>
        <v>6.864201040511781</v>
      </c>
      <c r="G220" s="21">
        <f>G200-Baseline!G200</f>
        <v>6.8775915532377141</v>
      </c>
      <c r="H220" s="21">
        <f>H200-Baseline!H200</f>
        <v>6.8565847440355769</v>
      </c>
      <c r="I220" s="21">
        <f>I200-Baseline!I200</f>
        <v>6.845157701795868</v>
      </c>
      <c r="J220" s="21">
        <f>J200-Baseline!J200</f>
        <v>6.8403888110424393</v>
      </c>
      <c r="K220" s="21">
        <f>K200-Baseline!K200</f>
        <v>6.8391113411676763</v>
      </c>
      <c r="L220" s="21">
        <f>L200-Baseline!L200</f>
        <v>6.8475627100176277</v>
      </c>
      <c r="M220" s="21">
        <f>M200-Baseline!M200</f>
        <v>6.8558893077736167</v>
      </c>
      <c r="N220" s="21">
        <f>N200-Baseline!N200</f>
        <v>6.866650680764141</v>
      </c>
      <c r="O220" s="21">
        <f>O200-Baseline!O200</f>
        <v>6.8875201341634753</v>
      </c>
      <c r="P220" s="21">
        <f>P200-Baseline!P200</f>
        <v>6.9148488262203074</v>
      </c>
      <c r="Q220" s="21">
        <f>Q200-Baseline!Q200</f>
        <v>6.9475297582901003</v>
      </c>
      <c r="R220" s="21">
        <f>R200-Baseline!R200</f>
        <v>6.9901355017796609</v>
      </c>
      <c r="S220" s="21">
        <f>S200-Baseline!S200</f>
        <v>7.0362020321316692</v>
      </c>
      <c r="T220" s="21">
        <f>T200-Baseline!T200</f>
        <v>7.089369782761473</v>
      </c>
      <c r="U220" s="21">
        <f>U200-Baseline!U200</f>
        <v>7.1497382014306332</v>
      </c>
      <c r="V220" s="21">
        <f>V200-Baseline!V200</f>
        <v>7.2214039928420437</v>
      </c>
      <c r="W220" s="21">
        <f>W200-Baseline!W200</f>
        <v>7.2965214756038721</v>
      </c>
      <c r="X220" s="21">
        <f>X200-Baseline!X200</f>
        <v>7.3832935499159476</v>
      </c>
      <c r="Y220" s="21">
        <f>Y200-Baseline!Y200</f>
        <v>7.4730840606876079</v>
      </c>
      <c r="Z220" s="21">
        <f>Z200-Baseline!Z200</f>
        <v>7.5676842603367893</v>
      </c>
      <c r="AA220" s="21">
        <f>AA200-Baseline!AA200</f>
        <v>7.669458807153184</v>
      </c>
      <c r="AB220" s="21">
        <f>AB200-Baseline!AB200</f>
        <v>7.779562521216981</v>
      </c>
      <c r="AC220" s="21">
        <f>AC200-Baseline!AC200</f>
        <v>42.881916704044748</v>
      </c>
      <c r="AD220" s="21">
        <f>AD200-Baseline!AD200</f>
        <v>43.101432902498473</v>
      </c>
      <c r="AE220" s="21">
        <f>AE200-Baseline!AE200</f>
        <v>43.373334736633012</v>
      </c>
      <c r="AF220" s="21">
        <f>AF200-Baseline!AF200</f>
        <v>43.692380713309099</v>
      </c>
      <c r="AG220" s="21">
        <f>AG200-Baseline!AG200</f>
        <v>44.059301599502888</v>
      </c>
      <c r="AH220" s="21">
        <f>AH200-Baseline!AH200</f>
        <v>44.475097032918626</v>
      </c>
      <c r="AI220" s="21">
        <f>AI200-Baseline!AI200</f>
        <v>44.941198137311595</v>
      </c>
      <c r="AJ220" s="21">
        <f>AJ200-Baseline!AJ200</f>
        <v>45.671627062906254</v>
      </c>
      <c r="AK220" s="21">
        <f>AK200-Baseline!AK200</f>
        <v>46.458452003952004</v>
      </c>
      <c r="AL220" s="21">
        <f>AL200-Baseline!AL200</f>
        <v>47.303258648750415</v>
      </c>
      <c r="AM220" s="21">
        <f>AM200-Baseline!AM200</f>
        <v>48.149877857899369</v>
      </c>
      <c r="AN220" s="21">
        <f>AN200-Baseline!AN200</f>
        <v>49.032361002301791</v>
      </c>
      <c r="AO220" s="21">
        <f>AO200-Baseline!AO200</f>
        <v>49.975452473594089</v>
      </c>
      <c r="AP220" s="21">
        <f>AP200-Baseline!AP200</f>
        <v>50.980728106026788</v>
      </c>
      <c r="AQ220" s="21">
        <f>AQ200-Baseline!AQ200</f>
        <v>52.049877716679987</v>
      </c>
      <c r="AR220" s="21">
        <f>AR200-Baseline!AR200</f>
        <v>52.705813962238658</v>
      </c>
      <c r="AS220" s="21">
        <f>AS200-Baseline!AS200</f>
        <v>52.394969889492856</v>
      </c>
      <c r="AT220" s="21">
        <f>AT200-Baseline!AT200</f>
        <v>52.12080073013955</v>
      </c>
      <c r="AU220" s="21">
        <f>AU200-Baseline!AU200</f>
        <v>51.883706427960568</v>
      </c>
      <c r="AV220" s="21">
        <f>AV200-Baseline!AV200</f>
        <v>51.494584420942189</v>
      </c>
      <c r="AW220" s="21">
        <f>AW200-Baseline!AW200</f>
        <v>50.7342890787287</v>
      </c>
      <c r="AX220" s="21">
        <f>AX200-Baseline!AX200</f>
        <v>49.999887528525477</v>
      </c>
      <c r="AY220" s="21">
        <f>AY200-Baseline!AY200</f>
        <v>49.291270874315373</v>
      </c>
      <c r="AZ220" s="21">
        <f>AZ200-Baseline!AZ200</f>
        <v>48.608296461581048</v>
      </c>
      <c r="BA220" s="21">
        <f>BA200-Baseline!BA200</f>
        <v>47.950854042245517</v>
      </c>
      <c r="BB220" s="21">
        <f>BB200-Baseline!BB200</f>
        <v>47.302256325269923</v>
      </c>
    </row>
    <row r="221" spans="1:54" outlineLevel="2">
      <c r="A221" s="475"/>
      <c r="B221" s="150" t="s">
        <v>489</v>
      </c>
      <c r="C221" s="19"/>
      <c r="D221" s="135" t="s">
        <v>380</v>
      </c>
      <c r="E221" s="21">
        <f>E201-Baseline!E201</f>
        <v>6.4477814401607274</v>
      </c>
      <c r="F221" s="21">
        <f>F201-Baseline!F201</f>
        <v>6.4569231512952339</v>
      </c>
      <c r="G221" s="21">
        <f>G201-Baseline!G201</f>
        <v>6.4565299639258953</v>
      </c>
      <c r="H221" s="21">
        <f>H201-Baseline!H201</f>
        <v>6.4213984924793248</v>
      </c>
      <c r="I221" s="21">
        <f>I201-Baseline!I201</f>
        <v>6.3924602065106209</v>
      </c>
      <c r="J221" s="21">
        <f>J201-Baseline!J201</f>
        <v>6.3696860703312526</v>
      </c>
      <c r="K221" s="21">
        <f>K201-Baseline!K201</f>
        <v>6.3530549402775742</v>
      </c>
      <c r="L221" s="21">
        <f>L201-Baseline!L201</f>
        <v>6.3425437323409186</v>
      </c>
      <c r="M221" s="21">
        <f>M201-Baseline!M201</f>
        <v>6.3313850008152901</v>
      </c>
      <c r="N221" s="21">
        <f>N201-Baseline!N201</f>
        <v>6.3254861237095756</v>
      </c>
      <c r="O221" s="21">
        <f>O201-Baseline!O201</f>
        <v>6.3258477008013827</v>
      </c>
      <c r="P221" s="21">
        <f>P201-Baseline!P201</f>
        <v>6.3321037965617588</v>
      </c>
      <c r="Q221" s="21">
        <f>Q201-Baseline!Q201</f>
        <v>6.3431363885877357</v>
      </c>
      <c r="R221" s="21">
        <f>R201-Baseline!R201</f>
        <v>6.3598328550140284</v>
      </c>
      <c r="S221" s="21">
        <f>S201-Baseline!S201</f>
        <v>6.3828281165263405</v>
      </c>
      <c r="T221" s="21">
        <f>T201-Baseline!T201</f>
        <v>6.4122939148130174</v>
      </c>
      <c r="U221" s="21">
        <f>U201-Baseline!U201</f>
        <v>6.4483158568395993</v>
      </c>
      <c r="V221" s="21">
        <f>V201-Baseline!V201</f>
        <v>6.4909681145097551</v>
      </c>
      <c r="W221" s="21">
        <f>W201-Baseline!W201</f>
        <v>6.5403180472071218</v>
      </c>
      <c r="X221" s="21">
        <f>X201-Baseline!X201</f>
        <v>6.5964422234472178</v>
      </c>
      <c r="Y221" s="21">
        <f>Y201-Baseline!Y201</f>
        <v>6.6589784694990541</v>
      </c>
      <c r="Z221" s="21">
        <f>Z201-Baseline!Z201</f>
        <v>6.7212252988371777</v>
      </c>
      <c r="AA221" s="21">
        <f>AA201-Baseline!AA201</f>
        <v>6.7897131735351239</v>
      </c>
      <c r="AB221" s="21">
        <f>AB201-Baseline!AB201</f>
        <v>6.8655740973887918</v>
      </c>
      <c r="AC221" s="21">
        <f>AC201-Baseline!AC201</f>
        <v>34.516538414999509</v>
      </c>
      <c r="AD221" s="21">
        <f>AD201-Baseline!AD201</f>
        <v>34.421526299680252</v>
      </c>
      <c r="AE221" s="21">
        <f>AE201-Baseline!AE201</f>
        <v>34.364380453264118</v>
      </c>
      <c r="AF221" s="21">
        <f>AF201-Baseline!AF201</f>
        <v>34.34460043511011</v>
      </c>
      <c r="AG221" s="21">
        <f>AG201-Baseline!AG201</f>
        <v>34.361853233437117</v>
      </c>
      <c r="AH221" s="21">
        <f>AH201-Baseline!AH201</f>
        <v>34.41611154897052</v>
      </c>
      <c r="AI221" s="21">
        <f>AI201-Baseline!AI201</f>
        <v>34.507801701214234</v>
      </c>
      <c r="AJ221" s="21">
        <f>AJ201-Baseline!AJ201</f>
        <v>34.798434418172491</v>
      </c>
      <c r="AK221" s="21">
        <f>AK201-Baseline!AK201</f>
        <v>35.128416820310377</v>
      </c>
      <c r="AL221" s="21">
        <f>AL201-Baseline!AL201</f>
        <v>35.498388907616416</v>
      </c>
      <c r="AM221" s="21">
        <f>AM201-Baseline!AM201</f>
        <v>35.872416388538767</v>
      </c>
      <c r="AN221" s="21">
        <f>AN201-Baseline!AN201</f>
        <v>36.272158928602366</v>
      </c>
      <c r="AO221" s="21">
        <f>AO201-Baseline!AO201</f>
        <v>36.713241888364266</v>
      </c>
      <c r="AP221" s="21">
        <f>AP201-Baseline!AP201</f>
        <v>37.19648865174991</v>
      </c>
      <c r="AQ221" s="21">
        <f>AQ201-Baseline!AQ201</f>
        <v>37.722780391569103</v>
      </c>
      <c r="AR221" s="21">
        <f>AR201-Baseline!AR201</f>
        <v>37.98886611303729</v>
      </c>
      <c r="AS221" s="21">
        <f>AS201-Baseline!AS201</f>
        <v>37.644728617118723</v>
      </c>
      <c r="AT221" s="21">
        <f>AT201-Baseline!AT201</f>
        <v>37.32860352271085</v>
      </c>
      <c r="AU221" s="21">
        <f>AU201-Baseline!AU201</f>
        <v>37.040566774589323</v>
      </c>
      <c r="AV221" s="21">
        <f>AV201-Baseline!AV201</f>
        <v>36.660101365116304</v>
      </c>
      <c r="AW221" s="21">
        <f>AW201-Baseline!AW201</f>
        <v>36.048221057066776</v>
      </c>
      <c r="AX221" s="21">
        <f>AX201-Baseline!AX201</f>
        <v>35.457789289337725</v>
      </c>
      <c r="AY221" s="21">
        <f>AY201-Baseline!AY201</f>
        <v>34.888575833508057</v>
      </c>
      <c r="AZ221" s="21">
        <f>AZ201-Baseline!AZ201</f>
        <v>34.340319235104303</v>
      </c>
      <c r="BA221" s="21">
        <f>BA201-Baseline!BA201</f>
        <v>33.812792957660676</v>
      </c>
      <c r="BB221" s="21">
        <f>BB201-Baseline!BB201</f>
        <v>33.294600573302539</v>
      </c>
    </row>
    <row r="222" spans="1:54" outlineLevel="2">
      <c r="A222" s="476"/>
      <c r="B222" s="150" t="s">
        <v>490</v>
      </c>
      <c r="C222" s="19"/>
      <c r="D222" s="135" t="s">
        <v>380</v>
      </c>
      <c r="E222" s="21">
        <f>E202-Baseline!E202</f>
        <v>7.2323551873603265</v>
      </c>
      <c r="F222" s="21">
        <f>F202-Baseline!F202</f>
        <v>7.2699462782241859</v>
      </c>
      <c r="G222" s="21">
        <f>G202-Baseline!G202</f>
        <v>7.2991289859447797</v>
      </c>
      <c r="H222" s="21">
        <f>H202-Baseline!H202</f>
        <v>7.2947329273684289</v>
      </c>
      <c r="I222" s="21">
        <f>I202-Baseline!I202</f>
        <v>7.2977592896423733</v>
      </c>
      <c r="J222" s="21">
        <f>J202-Baseline!J202</f>
        <v>7.3082297073745295</v>
      </c>
      <c r="K222" s="21">
        <f>K202-Baseline!K202</f>
        <v>7.3261758240474304</v>
      </c>
      <c r="L222" s="21">
        <f>L202-Baseline!L202</f>
        <v>7.3516295476247748</v>
      </c>
      <c r="M222" s="21">
        <f>M202-Baseline!M202</f>
        <v>7.3778675011817167</v>
      </c>
      <c r="N222" s="21">
        <f>N202-Baseline!N202</f>
        <v>7.41086789277173</v>
      </c>
      <c r="O222" s="21">
        <f>O202-Baseline!O202</f>
        <v>7.4516956481239411</v>
      </c>
      <c r="P222" s="21">
        <f>P202-Baseline!P202</f>
        <v>7.5000478192106232</v>
      </c>
      <c r="Q222" s="21">
        <f>Q202-Baseline!Q202</f>
        <v>7.5548701540842469</v>
      </c>
      <c r="R222" s="21">
        <f>R202-Baseline!R202</f>
        <v>7.6171240051564588</v>
      </c>
      <c r="S222" s="21">
        <f>S202-Baseline!S202</f>
        <v>7.6872256119339184</v>
      </c>
      <c r="T222" s="21">
        <f>T202-Baseline!T202</f>
        <v>7.7656944449356864</v>
      </c>
      <c r="U222" s="21">
        <f>U202-Baseline!U202</f>
        <v>7.8526942594193194</v>
      </c>
      <c r="V222" s="21">
        <f>V202-Baseline!V202</f>
        <v>7.9483806263944166</v>
      </c>
      <c r="W222" s="21">
        <f>W202-Baseline!W202</f>
        <v>8.0529056937398629</v>
      </c>
      <c r="X222" s="21">
        <f>X202-Baseline!X202</f>
        <v>8.1664343457769153</v>
      </c>
      <c r="Y222" s="21">
        <f>Y202-Baseline!Y202</f>
        <v>8.2886964012239464</v>
      </c>
      <c r="Z222" s="21">
        <f>Z202-Baseline!Z202</f>
        <v>8.4130767664973849</v>
      </c>
      <c r="AA222" s="21">
        <f>AA202-Baseline!AA202</f>
        <v>8.5462136668736157</v>
      </c>
      <c r="AB222" s="21">
        <f>AB202-Baseline!AB202</f>
        <v>8.6893446018680329</v>
      </c>
      <c r="AC222" s="21">
        <f>AC202-Baseline!AC202</f>
        <v>51.203742147424364</v>
      </c>
      <c r="AD222" s="21">
        <f>AD202-Baseline!AD202</f>
        <v>51.730674461127037</v>
      </c>
      <c r="AE222" s="21">
        <f>AE202-Baseline!AE202</f>
        <v>52.31758274266123</v>
      </c>
      <c r="AF222" s="21">
        <f>AF202-Baseline!AF202</f>
        <v>52.963875333201869</v>
      </c>
      <c r="AG222" s="21">
        <f>AG202-Baseline!AG202</f>
        <v>53.669449941376698</v>
      </c>
      <c r="AH222" s="21">
        <f>AH202-Baseline!AH202</f>
        <v>54.435025551877203</v>
      </c>
      <c r="AI222" s="21">
        <f>AI202-Baseline!AI202</f>
        <v>55.262621318473137</v>
      </c>
      <c r="AJ222" s="21">
        <f>AJ202-Baseline!AJ202</f>
        <v>56.418611960943622</v>
      </c>
      <c r="AK222" s="21">
        <f>AK202-Baseline!AK202</f>
        <v>57.647833827950606</v>
      </c>
      <c r="AL222" s="21">
        <f>AL202-Baseline!AL202</f>
        <v>58.952262438409768</v>
      </c>
      <c r="AM222" s="21">
        <f>AM202-Baseline!AM202</f>
        <v>60.255656593901179</v>
      </c>
      <c r="AN222" s="21">
        <f>AN202-Baseline!AN202</f>
        <v>61.604396480617609</v>
      </c>
      <c r="AO222" s="21">
        <f>AO202-Baseline!AO202</f>
        <v>63.032286681243441</v>
      </c>
      <c r="AP222" s="21">
        <f>AP202-Baseline!AP202</f>
        <v>64.541601962903925</v>
      </c>
      <c r="AQ222" s="21">
        <f>AQ202-Baseline!AQ202</f>
        <v>66.134738016868113</v>
      </c>
      <c r="AR222" s="21">
        <f>AR202-Baseline!AR202</f>
        <v>67.163823781063456</v>
      </c>
      <c r="AS222" s="21">
        <f>AS202-Baseline!AS202</f>
        <v>66.875805843847644</v>
      </c>
      <c r="AT222" s="21">
        <f>AT202-Baseline!AT202</f>
        <v>66.633157895666358</v>
      </c>
      <c r="AU222" s="21">
        <f>AU202-Baseline!AU202</f>
        <v>66.436565198135042</v>
      </c>
      <c r="AV222" s="21">
        <f>AV202-Baseline!AV202</f>
        <v>66.029699518701293</v>
      </c>
      <c r="AW222" s="21">
        <f>AW202-Baseline!AW202</f>
        <v>65.115030771834597</v>
      </c>
      <c r="AX222" s="21">
        <f>AX202-Baseline!AX202</f>
        <v>64.230988506922472</v>
      </c>
      <c r="AY222" s="21">
        <f>AY202-Baseline!AY202</f>
        <v>63.377560479578641</v>
      </c>
      <c r="AZ222" s="21">
        <f>AZ202-Baseline!AZ202</f>
        <v>62.554699852084838</v>
      </c>
      <c r="BA222" s="21">
        <f>BA202-Baseline!BA202</f>
        <v>61.762391336689639</v>
      </c>
      <c r="BB222" s="21">
        <f>BB202-Baseline!BB202</f>
        <v>60.978763630783334</v>
      </c>
    </row>
    <row r="223" spans="1:54" outlineLevel="2">
      <c r="B223" s="19"/>
      <c r="C223" s="19"/>
      <c r="D223" s="19"/>
      <c r="E223" s="15"/>
    </row>
    <row r="224" spans="1:54" outlineLevel="2">
      <c r="A224" s="474" t="s">
        <v>491</v>
      </c>
      <c r="B224" s="150" t="s">
        <v>488</v>
      </c>
      <c r="C224" s="19"/>
      <c r="D224" s="135" t="s">
        <v>380</v>
      </c>
      <c r="E224" s="21">
        <f>E204-Baseline!E204</f>
        <v>6.8388285816108159</v>
      </c>
      <c r="F224" s="21">
        <f>F204-Baseline!F204</f>
        <v>13.703029622122596</v>
      </c>
      <c r="G224" s="21">
        <f>G204-Baseline!G204</f>
        <v>20.58062117536031</v>
      </c>
      <c r="H224" s="21">
        <f>H204-Baseline!H204</f>
        <v>27.437205919395886</v>
      </c>
      <c r="I224" s="21">
        <f>I204-Baseline!I204</f>
        <v>34.282363621191756</v>
      </c>
      <c r="J224" s="21">
        <f>J204-Baseline!J204</f>
        <v>41.122752432234194</v>
      </c>
      <c r="K224" s="21">
        <f>K204-Baseline!K204</f>
        <v>47.961863773401873</v>
      </c>
      <c r="L224" s="21">
        <f>L204-Baseline!L204</f>
        <v>54.8094264834195</v>
      </c>
      <c r="M224" s="21">
        <f>M204-Baseline!M204</f>
        <v>61.665315791193116</v>
      </c>
      <c r="N224" s="21">
        <f>N204-Baseline!N204</f>
        <v>68.531966471957261</v>
      </c>
      <c r="O224" s="21">
        <f>O204-Baseline!O204</f>
        <v>75.419486606120742</v>
      </c>
      <c r="P224" s="21">
        <f>P204-Baseline!P204</f>
        <v>82.334335432341049</v>
      </c>
      <c r="Q224" s="21">
        <f>Q204-Baseline!Q204</f>
        <v>89.281865190631152</v>
      </c>
      <c r="R224" s="21">
        <f>R204-Baseline!R204</f>
        <v>96.272000692410813</v>
      </c>
      <c r="S224" s="21">
        <f>S204-Baseline!S204</f>
        <v>103.30820272454248</v>
      </c>
      <c r="T224" s="21">
        <f>T204-Baseline!T204</f>
        <v>110.39757250730395</v>
      </c>
      <c r="U224" s="21">
        <f>U204-Baseline!U204</f>
        <v>117.54731070873459</v>
      </c>
      <c r="V224" s="21">
        <f>V204-Baseline!V204</f>
        <v>124.76871470157663</v>
      </c>
      <c r="W224" s="21">
        <f>W204-Baseline!W204</f>
        <v>132.06523617718051</v>
      </c>
      <c r="X224" s="21">
        <f>X204-Baseline!X204</f>
        <v>139.44852972709646</v>
      </c>
      <c r="Y224" s="21">
        <f>Y204-Baseline!Y204</f>
        <v>146.92161378778405</v>
      </c>
      <c r="Z224" s="21">
        <f>Z204-Baseline!Z204</f>
        <v>154.48929804812084</v>
      </c>
      <c r="AA224" s="21">
        <f>AA204-Baseline!AA204</f>
        <v>162.15875685527402</v>
      </c>
      <c r="AB224" s="21">
        <f>AB204-Baseline!AB204</f>
        <v>169.93831937649099</v>
      </c>
      <c r="AC224" s="21">
        <f>AC204-Baseline!AC204</f>
        <v>212.82023608053575</v>
      </c>
      <c r="AD224" s="21">
        <f>AD204-Baseline!AD204</f>
        <v>255.92166898303424</v>
      </c>
      <c r="AE224" s="21">
        <f>AE204-Baseline!AE204</f>
        <v>299.29500371966725</v>
      </c>
      <c r="AF224" s="21">
        <f>AF204-Baseline!AF204</f>
        <v>342.98738443297634</v>
      </c>
      <c r="AG224" s="21">
        <f>AG204-Baseline!AG204</f>
        <v>387.04668603247922</v>
      </c>
      <c r="AH224" s="21">
        <f>AH204-Baseline!AH204</f>
        <v>431.52178306539781</v>
      </c>
      <c r="AI224" s="21">
        <f>AI204-Baseline!AI204</f>
        <v>476.46298120270939</v>
      </c>
      <c r="AJ224" s="21">
        <f>AJ204-Baseline!AJ204</f>
        <v>522.13460826561561</v>
      </c>
      <c r="AK224" s="21">
        <f>AK204-Baseline!AK204</f>
        <v>568.59306026956756</v>
      </c>
      <c r="AL224" s="21">
        <f>AL204-Baseline!AL204</f>
        <v>615.896318918318</v>
      </c>
      <c r="AM224" s="21">
        <f>AM204-Baseline!AM204</f>
        <v>664.04619677621736</v>
      </c>
      <c r="AN224" s="21">
        <f>AN204-Baseline!AN204</f>
        <v>713.0785577785191</v>
      </c>
      <c r="AO224" s="21">
        <f>AO204-Baseline!AO204</f>
        <v>763.05401025211313</v>
      </c>
      <c r="AP224" s="21">
        <f>AP204-Baseline!AP204</f>
        <v>814.03473835813998</v>
      </c>
      <c r="AQ224" s="21">
        <f>AQ204-Baseline!AQ204</f>
        <v>866.08461607481991</v>
      </c>
      <c r="AR224" s="21">
        <f>AR204-Baseline!AR204</f>
        <v>918.79043003705851</v>
      </c>
      <c r="AS224" s="21">
        <f>AS204-Baseline!AS204</f>
        <v>971.18539992655133</v>
      </c>
      <c r="AT224" s="21">
        <f>AT204-Baseline!AT204</f>
        <v>1023.3062006566909</v>
      </c>
      <c r="AU224" s="21">
        <f>AU204-Baseline!AU204</f>
        <v>1075.1899070846514</v>
      </c>
      <c r="AV224" s="21">
        <f>AV204-Baseline!AV204</f>
        <v>1126.6844915055935</v>
      </c>
      <c r="AW224" s="21">
        <f>AW204-Baseline!AW204</f>
        <v>1177.4187805843223</v>
      </c>
      <c r="AX224" s="21">
        <f>AX204-Baseline!AX204</f>
        <v>1227.4186681128479</v>
      </c>
      <c r="AY224" s="21">
        <f>AY204-Baseline!AY204</f>
        <v>1276.7099389871632</v>
      </c>
      <c r="AZ224" s="21">
        <f>AZ204-Baseline!AZ204</f>
        <v>1325.3182354487442</v>
      </c>
      <c r="BA224" s="21">
        <f>BA204-Baseline!BA204</f>
        <v>1373.2690894909897</v>
      </c>
      <c r="BB224" s="21">
        <f>BB204-Baseline!BB204</f>
        <v>1420.5713458162595</v>
      </c>
    </row>
    <row r="225" spans="1:54" outlineLevel="2">
      <c r="A225" s="475"/>
      <c r="B225" s="150" t="s">
        <v>489</v>
      </c>
      <c r="C225" s="19"/>
      <c r="D225" s="135" t="s">
        <v>380</v>
      </c>
      <c r="E225" s="21">
        <f>E205-Baseline!E205</f>
        <v>6.4477814401607274</v>
      </c>
      <c r="F225" s="21">
        <f>F205-Baseline!F205</f>
        <v>12.90470459145596</v>
      </c>
      <c r="G225" s="21">
        <f>G205-Baseline!G205</f>
        <v>19.361234555381856</v>
      </c>
      <c r="H225" s="21">
        <f>H205-Baseline!H205</f>
        <v>25.782633047861182</v>
      </c>
      <c r="I225" s="21">
        <f>I205-Baseline!I205</f>
        <v>32.175093254371802</v>
      </c>
      <c r="J225" s="21">
        <f>J205-Baseline!J205</f>
        <v>38.544779324703057</v>
      </c>
      <c r="K225" s="21">
        <f>K205-Baseline!K205</f>
        <v>44.897834264980631</v>
      </c>
      <c r="L225" s="21">
        <f>L205-Baseline!L205</f>
        <v>51.240377997321552</v>
      </c>
      <c r="M225" s="21">
        <f>M205-Baseline!M205</f>
        <v>57.57176299813684</v>
      </c>
      <c r="N225" s="21">
        <f>N205-Baseline!N205</f>
        <v>63.897249121846414</v>
      </c>
      <c r="O225" s="21">
        <f>O205-Baseline!O205</f>
        <v>70.22309682264779</v>
      </c>
      <c r="P225" s="21">
        <f>P205-Baseline!P205</f>
        <v>76.555200619209543</v>
      </c>
      <c r="Q225" s="21">
        <f>Q205-Baseline!Q205</f>
        <v>82.898337007797281</v>
      </c>
      <c r="R225" s="21">
        <f>R205-Baseline!R205</f>
        <v>89.258169862811314</v>
      </c>
      <c r="S225" s="21">
        <f>S205-Baseline!S205</f>
        <v>95.640997979337655</v>
      </c>
      <c r="T225" s="21">
        <f>T205-Baseline!T205</f>
        <v>102.05329189415068</v>
      </c>
      <c r="U225" s="21">
        <f>U205-Baseline!U205</f>
        <v>108.50160775099027</v>
      </c>
      <c r="V225" s="21">
        <f>V205-Baseline!V205</f>
        <v>114.99257586550003</v>
      </c>
      <c r="W225" s="21">
        <f>W205-Baseline!W205</f>
        <v>121.53289391270715</v>
      </c>
      <c r="X225" s="21">
        <f>X205-Baseline!X205</f>
        <v>128.12933613615436</v>
      </c>
      <c r="Y225" s="21">
        <f>Y205-Baseline!Y205</f>
        <v>134.78831460565343</v>
      </c>
      <c r="Z225" s="21">
        <f>Z205-Baseline!Z205</f>
        <v>141.50953990449059</v>
      </c>
      <c r="AA225" s="21">
        <f>AA205-Baseline!AA205</f>
        <v>148.29925307802571</v>
      </c>
      <c r="AB225" s="21">
        <f>AB205-Baseline!AB205</f>
        <v>155.1648271754145</v>
      </c>
      <c r="AC225" s="21">
        <f>AC205-Baseline!AC205</f>
        <v>189.681365590414</v>
      </c>
      <c r="AD225" s="21">
        <f>AD205-Baseline!AD205</f>
        <v>224.10289189009427</v>
      </c>
      <c r="AE225" s="21">
        <f>AE205-Baseline!AE205</f>
        <v>258.46727234335839</v>
      </c>
      <c r="AF225" s="21">
        <f>AF205-Baseline!AF205</f>
        <v>292.81187277846851</v>
      </c>
      <c r="AG225" s="21">
        <f>AG205-Baseline!AG205</f>
        <v>327.17372601190561</v>
      </c>
      <c r="AH225" s="21">
        <f>AH205-Baseline!AH205</f>
        <v>361.58983756087616</v>
      </c>
      <c r="AI225" s="21">
        <f>AI205-Baseline!AI205</f>
        <v>396.09763926209041</v>
      </c>
      <c r="AJ225" s="21">
        <f>AJ205-Baseline!AJ205</f>
        <v>430.89607368026293</v>
      </c>
      <c r="AK225" s="21">
        <f>AK205-Baseline!AK205</f>
        <v>466.02449050057328</v>
      </c>
      <c r="AL225" s="21">
        <f>AL205-Baseline!AL205</f>
        <v>501.52287940818968</v>
      </c>
      <c r="AM225" s="21">
        <f>AM205-Baseline!AM205</f>
        <v>537.39529579672842</v>
      </c>
      <c r="AN225" s="21">
        <f>AN205-Baseline!AN205</f>
        <v>573.6674547253308</v>
      </c>
      <c r="AO225" s="21">
        <f>AO205-Baseline!AO205</f>
        <v>610.38069661369502</v>
      </c>
      <c r="AP225" s="21">
        <f>AP205-Baseline!AP205</f>
        <v>647.57718526544488</v>
      </c>
      <c r="AQ225" s="21">
        <f>AQ205-Baseline!AQ205</f>
        <v>685.29996565701401</v>
      </c>
      <c r="AR225" s="21">
        <f>AR205-Baseline!AR205</f>
        <v>723.28883177005127</v>
      </c>
      <c r="AS225" s="21">
        <f>AS205-Baseline!AS205</f>
        <v>760.93356038717002</v>
      </c>
      <c r="AT225" s="21">
        <f>AT205-Baseline!AT205</f>
        <v>798.26216390988088</v>
      </c>
      <c r="AU225" s="21">
        <f>AU205-Baseline!AU205</f>
        <v>835.30273068447025</v>
      </c>
      <c r="AV225" s="21">
        <f>AV205-Baseline!AV205</f>
        <v>871.9628320495865</v>
      </c>
      <c r="AW225" s="21">
        <f>AW205-Baseline!AW205</f>
        <v>908.01105310665332</v>
      </c>
      <c r="AX225" s="21">
        <f>AX205-Baseline!AX205</f>
        <v>943.46884239599103</v>
      </c>
      <c r="AY225" s="21">
        <f>AY205-Baseline!AY205</f>
        <v>978.3574182294991</v>
      </c>
      <c r="AZ225" s="21">
        <f>AZ205-Baseline!AZ205</f>
        <v>1012.6977374646034</v>
      </c>
      <c r="BA225" s="21">
        <f>BA205-Baseline!BA205</f>
        <v>1046.5105304222641</v>
      </c>
      <c r="BB225" s="21">
        <f>BB205-Baseline!BB205</f>
        <v>1079.8051309955665</v>
      </c>
    </row>
    <row r="226" spans="1:54" outlineLevel="2">
      <c r="A226" s="476"/>
      <c r="B226" s="150" t="s">
        <v>490</v>
      </c>
      <c r="C226" s="19"/>
      <c r="D226" s="135" t="s">
        <v>380</v>
      </c>
      <c r="E226" s="21">
        <f>E206-Baseline!E206</f>
        <v>7.2323551873603265</v>
      </c>
      <c r="F226" s="21">
        <f>F206-Baseline!F206</f>
        <v>14.502301465584512</v>
      </c>
      <c r="G226" s="21">
        <f>G206-Baseline!G206</f>
        <v>21.801430451529292</v>
      </c>
      <c r="H226" s="21">
        <f>H206-Baseline!H206</f>
        <v>29.096163378897721</v>
      </c>
      <c r="I226" s="21">
        <f>I206-Baseline!I206</f>
        <v>36.393922668540093</v>
      </c>
      <c r="J226" s="21">
        <f>J206-Baseline!J206</f>
        <v>43.702152375914622</v>
      </c>
      <c r="K226" s="21">
        <f>K206-Baseline!K206</f>
        <v>51.028328199962054</v>
      </c>
      <c r="L226" s="21">
        <f>L206-Baseline!L206</f>
        <v>58.379957747586829</v>
      </c>
      <c r="M226" s="21">
        <f>M206-Baseline!M206</f>
        <v>65.75782524876854</v>
      </c>
      <c r="N226" s="21">
        <f>N206-Baseline!N206</f>
        <v>73.168693141540274</v>
      </c>
      <c r="O226" s="21">
        <f>O206-Baseline!O206</f>
        <v>80.620388789664219</v>
      </c>
      <c r="P226" s="21">
        <f>P206-Baseline!P206</f>
        <v>88.12043660887484</v>
      </c>
      <c r="Q226" s="21">
        <f>Q206-Baseline!Q206</f>
        <v>95.675306762959082</v>
      </c>
      <c r="R226" s="21">
        <f>R206-Baseline!R206</f>
        <v>103.29243076811554</v>
      </c>
      <c r="S226" s="21">
        <f>S206-Baseline!S206</f>
        <v>110.97965638004945</v>
      </c>
      <c r="T226" s="21">
        <f>T206-Baseline!T206</f>
        <v>118.74535082498514</v>
      </c>
      <c r="U226" s="21">
        <f>U206-Baseline!U206</f>
        <v>126.59804508440446</v>
      </c>
      <c r="V226" s="21">
        <f>V206-Baseline!V206</f>
        <v>134.54642571079887</v>
      </c>
      <c r="W226" s="21">
        <f>W206-Baseline!W206</f>
        <v>142.59933140453873</v>
      </c>
      <c r="X226" s="21">
        <f>X206-Baseline!X206</f>
        <v>150.76576575031564</v>
      </c>
      <c r="Y226" s="21">
        <f>Y206-Baseline!Y206</f>
        <v>159.05446215153958</v>
      </c>
      <c r="Z226" s="21">
        <f>Z206-Baseline!Z206</f>
        <v>167.46753891803698</v>
      </c>
      <c r="AA226" s="21">
        <f>AA206-Baseline!AA206</f>
        <v>176.01375258491061</v>
      </c>
      <c r="AB226" s="21">
        <f>AB206-Baseline!AB206</f>
        <v>184.70309718677865</v>
      </c>
      <c r="AC226" s="21">
        <f>AC206-Baseline!AC206</f>
        <v>235.90683933420303</v>
      </c>
      <c r="AD226" s="21">
        <f>AD206-Baseline!AD206</f>
        <v>287.63751379533005</v>
      </c>
      <c r="AE226" s="21">
        <f>AE206-Baseline!AE206</f>
        <v>339.95509653799127</v>
      </c>
      <c r="AF226" s="21">
        <f>AF206-Baseline!AF206</f>
        <v>392.91897187119315</v>
      </c>
      <c r="AG226" s="21">
        <f>AG206-Baseline!AG206</f>
        <v>446.58842181256983</v>
      </c>
      <c r="AH226" s="21">
        <f>AH206-Baseline!AH206</f>
        <v>501.02344736444707</v>
      </c>
      <c r="AI226" s="21">
        <f>AI206-Baseline!AI206</f>
        <v>556.28606868292025</v>
      </c>
      <c r="AJ226" s="21">
        <f>AJ206-Baseline!AJ206</f>
        <v>612.70468064386387</v>
      </c>
      <c r="AK226" s="21">
        <f>AK206-Baseline!AK206</f>
        <v>670.35251447181452</v>
      </c>
      <c r="AL226" s="21">
        <f>AL206-Baseline!AL206</f>
        <v>729.30477691022429</v>
      </c>
      <c r="AM226" s="21">
        <f>AM206-Baseline!AM206</f>
        <v>789.56043350412551</v>
      </c>
      <c r="AN226" s="21">
        <f>AN206-Baseline!AN206</f>
        <v>851.16482998474316</v>
      </c>
      <c r="AO226" s="21">
        <f>AO206-Baseline!AO206</f>
        <v>914.19711666598664</v>
      </c>
      <c r="AP226" s="21">
        <f>AP206-Baseline!AP206</f>
        <v>978.73871862889052</v>
      </c>
      <c r="AQ226" s="21">
        <f>AQ206-Baseline!AQ206</f>
        <v>1044.8734566457586</v>
      </c>
      <c r="AR226" s="21">
        <f>AR206-Baseline!AR206</f>
        <v>1112.037280426822</v>
      </c>
      <c r="AS226" s="21">
        <f>AS206-Baseline!AS206</f>
        <v>1178.9130862706697</v>
      </c>
      <c r="AT226" s="21">
        <f>AT206-Baseline!AT206</f>
        <v>1245.546244166336</v>
      </c>
      <c r="AU226" s="21">
        <f>AU206-Baseline!AU206</f>
        <v>1311.982809364471</v>
      </c>
      <c r="AV226" s="21">
        <f>AV206-Baseline!AV206</f>
        <v>1378.0125088831724</v>
      </c>
      <c r="AW226" s="21">
        <f>AW206-Baseline!AW206</f>
        <v>1443.127539655007</v>
      </c>
      <c r="AX226" s="21">
        <f>AX206-Baseline!AX206</f>
        <v>1507.3585281619294</v>
      </c>
      <c r="AY226" s="21">
        <f>AY206-Baseline!AY206</f>
        <v>1570.7360886415081</v>
      </c>
      <c r="AZ226" s="21">
        <f>AZ206-Baseline!AZ206</f>
        <v>1633.290788493593</v>
      </c>
      <c r="BA226" s="21">
        <f>BA206-Baseline!BA206</f>
        <v>1695.0531798302827</v>
      </c>
      <c r="BB226" s="21">
        <f>BB206-Baseline!BB206</f>
        <v>1756.031943461066</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27A4ACF8-F318-4766-B598-1E17B0ABB640}">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4506CBF3-D73F-402F-87B9-83579F8CE6D9}">
          <x14:formula1>
            <xm:f>'Fixed Data'!$E$55:$E$58</xm:f>
          </x14:formula1>
          <xm:sqref>B158:B169 B143:B154</xm:sqref>
        </x14:dataValidation>
        <x14:dataValidation type="list" allowBlank="1" showInputMessage="1" showErrorMessage="1" xr:uid="{A0D8C0C7-9C4F-4B20-8D45-BCE4A8C3BD2B}">
          <x14:formula1>
            <xm:f>'Fixed Data'!$C$64:$C$65</xm:f>
          </x14:formula1>
          <xm:sqref>B66:B70</xm:sqref>
        </x14:dataValidation>
        <x14:dataValidation type="list" allowBlank="1" showInputMessage="1" showErrorMessage="1" xr:uid="{A5B8EE02-4714-424A-98DA-4F1119A95782}">
          <x14:formula1>
            <xm:f>'Fixed Data'!$C$55:$C$61</xm:f>
          </x14:formula1>
          <xm:sqref>C54:C63</xm:sqref>
        </x14:dataValidation>
        <x14:dataValidation type="list" allowBlank="1" showInputMessage="1" showErrorMessage="1" xr:uid="{46BB8AA3-F8F4-4CDC-88C8-47014C4A8D26}">
          <x14:formula1>
            <xm:f>'Fixed Data'!$A$55:$A$78</xm:f>
          </x14:formula1>
          <xm:sqref>B54:B63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CA412-E867-4210-8BF9-D7C971FA30C6}">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06"/>
      <c r="C23" s="406"/>
      <c r="D23" s="406"/>
      <c r="E23" s="406"/>
      <c r="F23" s="406"/>
      <c r="G23" s="406"/>
      <c r="H23" s="406"/>
      <c r="I23" s="406"/>
      <c r="J23" s="406"/>
      <c r="K23" s="406"/>
      <c r="L23" s="406"/>
      <c r="M23" s="406"/>
      <c r="N23" s="406"/>
      <c r="O23" s="406"/>
      <c r="P23" s="406"/>
      <c r="Q23" s="406"/>
      <c r="R23" s="406"/>
      <c r="S23" s="406"/>
    </row>
    <row r="24" spans="1:19">
      <c r="A24" s="158" t="s">
        <v>483</v>
      </c>
      <c r="B24" s="406"/>
      <c r="C24" s="406"/>
      <c r="D24" s="406"/>
      <c r="E24" s="406"/>
      <c r="F24" s="406"/>
      <c r="G24" s="406"/>
      <c r="H24" s="406"/>
      <c r="I24" s="406"/>
      <c r="J24" s="406"/>
      <c r="K24" s="406"/>
      <c r="L24" s="406"/>
      <c r="M24" s="406"/>
      <c r="N24" s="406"/>
      <c r="O24" s="406"/>
      <c r="P24" s="406"/>
      <c r="Q24" s="406"/>
      <c r="R24" s="406"/>
      <c r="S24" s="406"/>
    </row>
    <row r="25" spans="1:19">
      <c r="A25" s="159" t="s">
        <v>386</v>
      </c>
      <c r="B25" s="406"/>
      <c r="C25" s="406"/>
      <c r="D25" s="406"/>
      <c r="E25" s="406"/>
      <c r="F25" s="406"/>
      <c r="G25" s="406"/>
      <c r="H25" s="406"/>
      <c r="I25" s="406"/>
      <c r="J25" s="406"/>
      <c r="K25" s="406"/>
      <c r="L25" s="406"/>
      <c r="M25" s="406"/>
      <c r="N25" s="406"/>
      <c r="O25" s="406"/>
      <c r="P25" s="406"/>
      <c r="Q25" s="406"/>
      <c r="R25" s="406"/>
      <c r="S25" s="406"/>
    </row>
    <row r="26" spans="1:19">
      <c r="A26" s="159" t="s">
        <v>462</v>
      </c>
      <c r="B26" s="406"/>
      <c r="C26" s="406"/>
      <c r="D26" s="406"/>
      <c r="E26" s="406"/>
      <c r="F26" s="406"/>
      <c r="G26" s="406"/>
      <c r="H26" s="406"/>
      <c r="I26" s="406"/>
      <c r="J26" s="406"/>
      <c r="K26" s="406"/>
      <c r="L26" s="406"/>
      <c r="M26" s="406"/>
      <c r="N26" s="406"/>
      <c r="O26" s="406"/>
      <c r="P26" s="406"/>
      <c r="Q26" s="406"/>
      <c r="R26" s="406"/>
      <c r="S26" s="406"/>
    </row>
    <row r="27" spans="1:19">
      <c r="A27" s="159" t="s">
        <v>463</v>
      </c>
      <c r="B27" s="406"/>
      <c r="C27" s="406"/>
      <c r="D27" s="406"/>
      <c r="E27" s="406"/>
      <c r="F27" s="406"/>
      <c r="G27" s="406"/>
      <c r="H27" s="406"/>
      <c r="I27" s="406"/>
      <c r="J27" s="406"/>
      <c r="K27" s="406"/>
      <c r="L27" s="406"/>
      <c r="M27" s="406"/>
      <c r="N27" s="406"/>
      <c r="O27" s="406"/>
      <c r="P27" s="406"/>
      <c r="Q27" s="406"/>
      <c r="R27" s="406"/>
      <c r="S27" s="406"/>
    </row>
    <row r="31" spans="1:19">
      <c r="A31" s="4" t="s">
        <v>504</v>
      </c>
    </row>
    <row r="32" spans="1:19">
      <c r="A32"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c r="E4" s="53" t="s">
        <v>337</v>
      </c>
      <c r="F4" s="91"/>
      <c r="G4" s="28"/>
      <c r="H4" s="10"/>
      <c r="I4" s="443"/>
      <c r="J4" s="444"/>
      <c r="K4" s="444"/>
      <c r="L4" s="444"/>
      <c r="M4" s="444"/>
      <c r="N4" s="445"/>
      <c r="P4" s="449"/>
      <c r="Q4" s="450"/>
      <c r="R4" s="450"/>
      <c r="S4" s="450"/>
      <c r="T4" s="450"/>
      <c r="U4" s="451"/>
    </row>
    <row r="5" spans="1:21" outlineLevel="1">
      <c r="A5" s="13" t="s">
        <v>338</v>
      </c>
      <c r="B5" s="88"/>
      <c r="E5" s="14"/>
      <c r="H5" s="10"/>
      <c r="I5" s="482"/>
      <c r="J5" s="464"/>
      <c r="K5" s="464"/>
      <c r="L5" s="464"/>
      <c r="M5" s="464"/>
      <c r="N5" s="465"/>
      <c r="P5" s="482"/>
      <c r="Q5" s="464"/>
      <c r="R5" s="464"/>
      <c r="S5" s="464"/>
      <c r="T5" s="464"/>
      <c r="U5" s="465"/>
    </row>
    <row r="6" spans="1:21" outlineLevel="1">
      <c r="A6" s="13" t="s">
        <v>341</v>
      </c>
      <c r="B6" s="88"/>
      <c r="E6" s="53" t="s">
        <v>343</v>
      </c>
      <c r="F6" s="90"/>
      <c r="H6" s="10"/>
      <c r="I6" s="466"/>
      <c r="J6" s="467"/>
      <c r="K6" s="467"/>
      <c r="L6" s="467"/>
      <c r="M6" s="467"/>
      <c r="N6" s="468"/>
      <c r="P6" s="466"/>
      <c r="Q6" s="467"/>
      <c r="R6" s="467"/>
      <c r="S6" s="467"/>
      <c r="T6" s="467"/>
      <c r="U6" s="468"/>
    </row>
    <row r="7" spans="1:21" outlineLevel="1">
      <c r="A7" s="13" t="s">
        <v>345</v>
      </c>
      <c r="B7" s="88"/>
      <c r="E7" s="14"/>
      <c r="H7" s="10"/>
      <c r="I7" s="466"/>
      <c r="J7" s="467"/>
      <c r="K7" s="467"/>
      <c r="L7" s="467"/>
      <c r="M7" s="467"/>
      <c r="N7" s="468"/>
      <c r="P7" s="466"/>
      <c r="Q7" s="467"/>
      <c r="R7" s="467"/>
      <c r="S7" s="467"/>
      <c r="T7" s="467"/>
      <c r="U7" s="468"/>
    </row>
    <row r="8" spans="1:21" ht="39" outlineLevel="1" thickBot="1">
      <c r="A8" s="34" t="s">
        <v>346</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26.25" outlineLevel="1" thickBot="1">
      <c r="A10" s="32" t="s">
        <v>348</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38.25" outlineLevel="1">
      <c r="A12" s="26" t="s">
        <v>349</v>
      </c>
      <c r="B12" s="26" t="s">
        <v>350</v>
      </c>
      <c r="C12" s="26" t="s">
        <v>351</v>
      </c>
      <c r="D12" s="26" t="s">
        <v>352</v>
      </c>
      <c r="E12" s="26" t="s">
        <v>353</v>
      </c>
      <c r="F12" s="26" t="s">
        <v>354</v>
      </c>
      <c r="G12" s="26" t="s">
        <v>355</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61.665315791193116</v>
      </c>
      <c r="D13" s="21">
        <f t="shared" ref="D13:D18" si="1">INDEX($E$205:$AW$205,1,MATCH($A13,$E$53:$BB$53,0))</f>
        <v>0</v>
      </c>
      <c r="E13" s="21">
        <f>D13-Baseline!D13</f>
        <v>57.57176299813684</v>
      </c>
      <c r="F13" s="21">
        <f t="shared" ref="F13:F18" si="2">INDEX($E$206:$AW$206,1,MATCH($A13,$E$53:$BB$53,0))</f>
        <v>0</v>
      </c>
      <c r="G13" s="21">
        <f>F13-Baseline!F13</f>
        <v>65.75782524876854</v>
      </c>
      <c r="I13" s="466"/>
      <c r="J13" s="467"/>
      <c r="K13" s="467"/>
      <c r="L13" s="467"/>
      <c r="M13" s="467"/>
      <c r="N13" s="468"/>
      <c r="P13" s="466"/>
      <c r="Q13" s="467"/>
      <c r="R13" s="467"/>
      <c r="S13" s="467"/>
      <c r="T13" s="467"/>
      <c r="U13" s="468"/>
    </row>
    <row r="14" spans="1:21" outlineLevel="1">
      <c r="A14" s="58">
        <v>2040</v>
      </c>
      <c r="B14" s="21">
        <f t="shared" si="0"/>
        <v>0</v>
      </c>
      <c r="C14" s="21">
        <f>B14-Baseline!B14</f>
        <v>96.272000692410813</v>
      </c>
      <c r="D14" s="21">
        <f t="shared" si="1"/>
        <v>0</v>
      </c>
      <c r="E14" s="21">
        <f>D14-Baseline!D14</f>
        <v>89.258169862811314</v>
      </c>
      <c r="F14" s="21">
        <f t="shared" si="2"/>
        <v>0</v>
      </c>
      <c r="G14" s="21">
        <f>F14-Baseline!F14</f>
        <v>103.29243076811554</v>
      </c>
      <c r="I14" s="466"/>
      <c r="J14" s="467"/>
      <c r="K14" s="467"/>
      <c r="L14" s="467"/>
      <c r="M14" s="467"/>
      <c r="N14" s="468"/>
      <c r="P14" s="466"/>
      <c r="Q14" s="467"/>
      <c r="R14" s="467"/>
      <c r="S14" s="467"/>
      <c r="T14" s="467"/>
      <c r="U14" s="468"/>
    </row>
    <row r="15" spans="1:21" outlineLevel="1">
      <c r="A15" s="58">
        <v>2045</v>
      </c>
      <c r="B15" s="21">
        <f t="shared" si="0"/>
        <v>0</v>
      </c>
      <c r="C15" s="21">
        <f>B15-Baseline!B15</f>
        <v>132.06523617718051</v>
      </c>
      <c r="D15" s="21">
        <f t="shared" si="1"/>
        <v>0</v>
      </c>
      <c r="E15" s="21">
        <f>D15-Baseline!D15</f>
        <v>121.53289391270715</v>
      </c>
      <c r="F15" s="21">
        <f t="shared" si="2"/>
        <v>0</v>
      </c>
      <c r="G15" s="21">
        <f>F15-Baseline!F15</f>
        <v>142.59933140453873</v>
      </c>
      <c r="I15" s="466"/>
      <c r="J15" s="467"/>
      <c r="K15" s="467"/>
      <c r="L15" s="467"/>
      <c r="M15" s="467"/>
      <c r="N15" s="468"/>
      <c r="P15" s="466"/>
      <c r="Q15" s="467"/>
      <c r="R15" s="467"/>
      <c r="S15" s="467"/>
      <c r="T15" s="467"/>
      <c r="U15" s="468"/>
    </row>
    <row r="16" spans="1:21" outlineLevel="1">
      <c r="A16" s="58">
        <v>2050</v>
      </c>
      <c r="B16" s="21">
        <f t="shared" si="0"/>
        <v>0</v>
      </c>
      <c r="C16" s="21">
        <f>B16-Baseline!B16</f>
        <v>169.93831937649099</v>
      </c>
      <c r="D16" s="21">
        <f t="shared" si="1"/>
        <v>0</v>
      </c>
      <c r="E16" s="21">
        <f>D16-Baseline!D16</f>
        <v>155.1648271754145</v>
      </c>
      <c r="F16" s="21">
        <f t="shared" si="2"/>
        <v>0</v>
      </c>
      <c r="G16" s="21">
        <f>F16-Baseline!F16</f>
        <v>184.70309718677865</v>
      </c>
      <c r="I16" s="466"/>
      <c r="J16" s="467"/>
      <c r="K16" s="467"/>
      <c r="L16" s="467"/>
      <c r="M16" s="467"/>
      <c r="N16" s="468"/>
      <c r="P16" s="466"/>
      <c r="Q16" s="467"/>
      <c r="R16" s="467"/>
      <c r="S16" s="467"/>
      <c r="T16" s="467"/>
      <c r="U16" s="468"/>
    </row>
    <row r="17" spans="1:21" outlineLevel="1">
      <c r="A17" s="58">
        <v>2060</v>
      </c>
      <c r="B17" s="21">
        <f t="shared" si="0"/>
        <v>0</v>
      </c>
      <c r="C17" s="21">
        <f>B17-Baseline!B17</f>
        <v>615.896318918318</v>
      </c>
      <c r="D17" s="21">
        <f t="shared" si="1"/>
        <v>0</v>
      </c>
      <c r="E17" s="21">
        <f>D17-Baseline!D17</f>
        <v>501.52287940818968</v>
      </c>
      <c r="F17" s="21">
        <f t="shared" si="2"/>
        <v>0</v>
      </c>
      <c r="G17" s="21">
        <f>F17-Baseline!F17</f>
        <v>729.30477691022429</v>
      </c>
      <c r="I17" s="466"/>
      <c r="J17" s="467"/>
      <c r="K17" s="467"/>
      <c r="L17" s="467"/>
      <c r="M17" s="467"/>
      <c r="N17" s="468"/>
      <c r="P17" s="466"/>
      <c r="Q17" s="467"/>
      <c r="R17" s="467"/>
      <c r="S17" s="467"/>
      <c r="T17" s="467"/>
      <c r="U17" s="468"/>
    </row>
    <row r="18" spans="1:21" outlineLevel="1">
      <c r="A18" s="58">
        <v>2070</v>
      </c>
      <c r="B18" s="21">
        <f t="shared" si="0"/>
        <v>0</v>
      </c>
      <c r="C18" s="21">
        <f>B18-Baseline!B18</f>
        <v>1126.6844915055935</v>
      </c>
      <c r="D18" s="21">
        <f t="shared" si="1"/>
        <v>0</v>
      </c>
      <c r="E18" s="21">
        <f>D18-Baseline!D18</f>
        <v>871.9628320495865</v>
      </c>
      <c r="F18" s="21">
        <f t="shared" si="2"/>
        <v>0</v>
      </c>
      <c r="G18" s="21">
        <f>F18-Baseline!F18</f>
        <v>1378.0125088831724</v>
      </c>
      <c r="I18" s="469"/>
      <c r="J18" s="470"/>
      <c r="K18" s="470"/>
      <c r="L18" s="470"/>
      <c r="M18" s="470"/>
      <c r="N18" s="471"/>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82"/>
      <c r="J21" s="464"/>
      <c r="K21" s="464"/>
      <c r="L21" s="464"/>
      <c r="M21" s="464"/>
      <c r="N21" s="465"/>
      <c r="P21" s="482"/>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360</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361</v>
      </c>
      <c r="I24" s="466"/>
      <c r="J24" s="467"/>
      <c r="K24" s="467"/>
      <c r="L24" s="467"/>
      <c r="M24" s="467"/>
      <c r="N24" s="468"/>
      <c r="P24" s="466"/>
      <c r="Q24" s="467"/>
      <c r="R24" s="467"/>
      <c r="S24" s="467"/>
      <c r="T24" s="467"/>
      <c r="U24" s="468"/>
    </row>
    <row r="25" spans="1:21" ht="13.5" outlineLevel="1" thickBot="1">
      <c r="B25" s="30" t="s">
        <v>362</v>
      </c>
      <c r="C25" s="30" t="s">
        <v>362</v>
      </c>
      <c r="D25" s="30" t="s">
        <v>362</v>
      </c>
      <c r="E25" s="30" t="s">
        <v>362</v>
      </c>
      <c r="F25" s="30" t="s">
        <v>362</v>
      </c>
      <c r="G25" s="30" t="s">
        <v>362</v>
      </c>
      <c r="I25" s="466"/>
      <c r="J25" s="467"/>
      <c r="K25" s="467"/>
      <c r="L25" s="467"/>
      <c r="M25" s="467"/>
      <c r="N25" s="468"/>
      <c r="P25" s="466"/>
      <c r="Q25" s="467"/>
      <c r="R25" s="467"/>
      <c r="S25" s="467"/>
      <c r="T25" s="467"/>
      <c r="U25" s="468"/>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364</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3.5" outlineLevel="1" thickBot="1">
      <c r="A29" s="154"/>
      <c r="B29" s="248"/>
      <c r="C29" s="248"/>
      <c r="D29" s="248"/>
      <c r="E29" s="248"/>
      <c r="F29" s="248"/>
      <c r="G29" s="248"/>
      <c r="I29" s="466"/>
      <c r="J29" s="467"/>
      <c r="K29" s="467"/>
      <c r="L29" s="467"/>
      <c r="M29" s="467"/>
      <c r="N29" s="468"/>
      <c r="P29" s="466"/>
      <c r="Q29" s="467"/>
      <c r="R29" s="467"/>
      <c r="S29" s="467"/>
      <c r="T29" s="467"/>
      <c r="U29" s="468"/>
    </row>
    <row r="30" spans="1:21" ht="13.5" outlineLevel="1" thickBot="1">
      <c r="A30" s="308"/>
      <c r="B30" s="309" t="s">
        <v>365</v>
      </c>
      <c r="C30" s="310" t="s">
        <v>366</v>
      </c>
      <c r="D30" s="413" t="s">
        <v>321</v>
      </c>
      <c r="E30" s="414"/>
      <c r="F30" s="414"/>
      <c r="G30" s="415"/>
      <c r="I30" s="466"/>
      <c r="J30" s="467"/>
      <c r="K30" s="467"/>
      <c r="L30" s="467"/>
      <c r="M30" s="467"/>
      <c r="N30" s="468"/>
      <c r="P30" s="466"/>
      <c r="Q30" s="467"/>
      <c r="R30" s="467"/>
      <c r="S30" s="467"/>
      <c r="T30" s="467"/>
      <c r="U30" s="468"/>
    </row>
    <row r="31" spans="1:21" outlineLevel="1">
      <c r="A31" s="433" t="s">
        <v>367</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3.5"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457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283</v>
      </c>
      <c r="C147" s="135" t="s">
        <v>463</v>
      </c>
      <c r="D147" s="135" t="s">
        <v>380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315" t="s">
        <v>464</v>
      </c>
      <c r="D150" s="135" t="s">
        <v>380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286</v>
      </c>
      <c r="C151" s="315" t="s">
        <v>465</v>
      </c>
      <c r="D151" s="135" t="s">
        <v>380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286</v>
      </c>
      <c r="C152" s="315" t="s">
        <v>466</v>
      </c>
      <c r="D152" s="135" t="s">
        <v>380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315" t="s">
        <v>386</v>
      </c>
      <c r="D158" s="135" t="s">
        <v>469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283</v>
      </c>
      <c r="C161" s="315" t="s">
        <v>462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283</v>
      </c>
      <c r="C162" s="315" t="s">
        <v>463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484</v>
      </c>
      <c r="C193" s="19"/>
      <c r="D193" s="135" t="s">
        <v>380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485</v>
      </c>
      <c r="C194" s="19"/>
      <c r="D194" s="135" t="s">
        <v>380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486</v>
      </c>
      <c r="C195" s="19"/>
      <c r="D195" s="135" t="s">
        <v>380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283</v>
      </c>
      <c r="C196" s="19"/>
      <c r="D196" s="135" t="s">
        <v>380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286</v>
      </c>
      <c r="C197" s="19"/>
      <c r="D197" s="135" t="s">
        <v>380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489</v>
      </c>
      <c r="C201" s="19"/>
      <c r="D201" s="135" t="s">
        <v>380</v>
      </c>
      <c r="E201" s="21">
        <f>SUM(E190:E192,E194,E196:E198)</f>
        <v>0</v>
      </c>
      <c r="F201" s="21">
        <f t="shared" ref="F201:BB201" si="27">SUM(F190:F192,F194,F196:F198)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490</v>
      </c>
      <c r="C202" s="19"/>
      <c r="D202" s="135" t="s">
        <v>380</v>
      </c>
      <c r="E202" s="21">
        <f>SUM(E190:E192,E195:E198)</f>
        <v>0</v>
      </c>
      <c r="F202" s="21">
        <f t="shared" ref="F202:BB202" si="28">SUM(F190:F192,F195:F198)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493</v>
      </c>
      <c r="C205" s="19"/>
      <c r="D205" s="135" t="s">
        <v>380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494</v>
      </c>
      <c r="C206" s="19"/>
      <c r="D206" s="135" t="s">
        <v>380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0.13137463378940692</v>
      </c>
      <c r="F212" s="21">
        <f>F77*F186-Baseline!F77*Baseline!F186</f>
        <v>0.13409632518118164</v>
      </c>
      <c r="G212" s="21">
        <f>G77*G186-Baseline!G77*Baseline!G186</f>
        <v>0.13688982177492803</v>
      </c>
      <c r="H212" s="21">
        <f>H77*H186-Baseline!H77*Baseline!H186</f>
        <v>0.13975489306293715</v>
      </c>
      <c r="I212" s="21">
        <f>I77*I186-Baseline!I77*Baseline!I186</f>
        <v>0.14269696916090879</v>
      </c>
      <c r="J212" s="21">
        <f>J77*J186-Baseline!J77*Baseline!J186</f>
        <v>0.14571805595537449</v>
      </c>
      <c r="K212" s="21">
        <f>K77*K186-Baseline!K77*Baseline!K186</f>
        <v>0.14882021314416546</v>
      </c>
      <c r="L212" s="21">
        <f>L77*L186-Baseline!L77*Baseline!L186</f>
        <v>0.15200555562703497</v>
      </c>
      <c r="M212" s="21">
        <f>M77*M186-Baseline!M77*Baseline!M186</f>
        <v>0.15527429310119134</v>
      </c>
      <c r="N212" s="21">
        <f>N77*N186-Baseline!N77*Baseline!N186</f>
        <v>0.15863037229048946</v>
      </c>
      <c r="O212" s="21">
        <f>O77*O186-Baseline!O77*Baseline!O186</f>
        <v>0.16207640375117521</v>
      </c>
      <c r="P212" s="21">
        <f>P77*P186-Baseline!P77*Baseline!P186</f>
        <v>0.16561448184415289</v>
      </c>
      <c r="Q212" s="21">
        <f>Q77*Q186-Baseline!Q77*Baseline!Q186</f>
        <v>0.16924651011287706</v>
      </c>
      <c r="R212" s="21">
        <f>R77*R186-Baseline!R77*Baseline!R186</f>
        <v>0.17297550271956927</v>
      </c>
      <c r="S212" s="21">
        <f>S77*S186-Baseline!S77*Baseline!S186</f>
        <v>0.17680423232597936</v>
      </c>
      <c r="T212" s="21">
        <f>T77*T186-Baseline!T77*Baseline!T186</f>
        <v>0.18073530680477942</v>
      </c>
      <c r="U212" s="21">
        <f>U77*U186-Baseline!U77*Baseline!U186</f>
        <v>0.18477140365774569</v>
      </c>
      <c r="V212" s="21">
        <f>V77*V186-Baseline!V77*Baseline!V186</f>
        <v>0.18891527182617604</v>
      </c>
      <c r="W212" s="21">
        <f>W77*W186-Baseline!W77*Baseline!W186</f>
        <v>0.19316973355000225</v>
      </c>
      <c r="X212" s="21">
        <f>X77*X186-Baseline!X77*Baseline!X186</f>
        <v>0.19753768627685728</v>
      </c>
      <c r="Y212" s="21">
        <f>Y77*Y186-Baseline!Y77*Baseline!Y186</f>
        <v>0.20202210462238149</v>
      </c>
      <c r="Z212" s="21">
        <f>Z77*Z186-Baseline!Z77*Baseline!Z186</f>
        <v>0.20662489095052419</v>
      </c>
      <c r="AA212" s="21">
        <f>AA77*AA186-Baseline!AA77*Baseline!AA186</f>
        <v>0.21135018809829864</v>
      </c>
      <c r="AB212" s="21">
        <f>AB77*AB186-Baseline!AB77*Baseline!AB186</f>
        <v>0.21620140307082267</v>
      </c>
      <c r="AC212" s="21">
        <f>AC77*AC186-Baseline!AC77*Baseline!AC186</f>
        <v>1.9502272101789535</v>
      </c>
      <c r="AD212" s="21">
        <f>AD77*AD186-Baseline!AD77*Baseline!AD186</f>
        <v>1.9944633852156191</v>
      </c>
      <c r="AE212" s="21">
        <f>AE77*AE186-Baseline!AE77*Baseline!AE186</f>
        <v>2.0398782027488918</v>
      </c>
      <c r="AF212" s="21">
        <f>AF77*AF186-Baseline!AF77*Baseline!AF186</f>
        <v>2.0865025923041176</v>
      </c>
      <c r="AG212" s="21">
        <f>AG77*AG186-Baseline!AG77*Baseline!AG186</f>
        <v>2.1343683054593012</v>
      </c>
      <c r="AH212" s="21">
        <f>AH77*AH186-Baseline!AH77*Baseline!AH186</f>
        <v>2.1835079373445763</v>
      </c>
      <c r="AI212" s="21">
        <f>AI77*AI186-Baseline!AI77*Baseline!AI186</f>
        <v>2.2339549487156791</v>
      </c>
      <c r="AJ212" s="21">
        <f>AJ77*AJ186-Baseline!AJ77*Baseline!AJ186</f>
        <v>2.2968395317650003</v>
      </c>
      <c r="AK212" s="21">
        <f>AK77*AK186-Baseline!AK77*Baseline!AK186</f>
        <v>2.3616723922300831</v>
      </c>
      <c r="AL212" s="21">
        <f>AL77*AL186-Baseline!AL77*Baseline!AL186</f>
        <v>2.4285144387544766</v>
      </c>
      <c r="AM212" s="21">
        <f>AM77*AM186-Baseline!AM77*Baseline!AM186</f>
        <v>2.4931613328887039</v>
      </c>
      <c r="AN212" s="21">
        <f>AN77*AN186-Baseline!AN77*Baseline!AN186</f>
        <v>2.5581887084152228</v>
      </c>
      <c r="AO212" s="21">
        <f>AO77*AO186-Baseline!AO77*Baseline!AO186</f>
        <v>2.6254022816743019</v>
      </c>
      <c r="AP212" s="21">
        <f>AP77*AP186-Baseline!AP77*Baseline!AP186</f>
        <v>2.6948654391386393</v>
      </c>
      <c r="AQ212" s="21">
        <f>AQ77*AQ186-Baseline!AQ77*Baseline!AQ186</f>
        <v>2.766643703701392</v>
      </c>
      <c r="AR212" s="21">
        <f>AR77*AR186-Baseline!AR77*Baseline!AR186</f>
        <v>2.8074923034593344</v>
      </c>
      <c r="AS212" s="21">
        <f>AS77*AS186-Baseline!AS77*Baseline!AS186</f>
        <v>2.7801589781629263</v>
      </c>
      <c r="AT212" s="21">
        <f>AT77*AT186-Baseline!AT77*Baseline!AT186</f>
        <v>2.7550867255755125</v>
      </c>
      <c r="AU212" s="21">
        <f>AU77*AU186-Baseline!AU77*Baseline!AU186</f>
        <v>2.732254682506285</v>
      </c>
      <c r="AV212" s="21">
        <f>AV77*AV186-Baseline!AV77*Baseline!AV186</f>
        <v>2.6991059378997293</v>
      </c>
      <c r="AW212" s="21">
        <f>AW77*AW186-Baseline!AW77*Baseline!AW186</f>
        <v>2.6415763450839336</v>
      </c>
      <c r="AX212" s="21">
        <f>AX77*AX186-Baseline!AX77*Baseline!AX186</f>
        <v>2.5861370223252087</v>
      </c>
      <c r="AY212" s="21">
        <f>AY77*AY186-Baseline!AY77*Baseline!AY186</f>
        <v>2.5327391137998303</v>
      </c>
      <c r="AZ212" s="21">
        <f>AZ77*AZ186-Baseline!AZ77*Baseline!AZ186</f>
        <v>2.4813355600472229</v>
      </c>
      <c r="BA212" s="21">
        <f>BA77*BA186-Baseline!BA77*Baseline!BA186</f>
        <v>2.4318810573473413</v>
      </c>
      <c r="BB212" s="21">
        <f>BB77*BB186-Baseline!BB77*Baseline!BB186</f>
        <v>2.3834122124829702</v>
      </c>
    </row>
    <row r="213" spans="1:54" outlineLevel="2">
      <c r="A213" s="475"/>
      <c r="B213" s="150" t="s">
        <v>484</v>
      </c>
      <c r="C213" s="19"/>
      <c r="D213" s="135" t="s">
        <v>380</v>
      </c>
      <c r="E213" s="21">
        <f>E193-Baseline!E193</f>
        <v>0.78333401518927104</v>
      </c>
      <c r="F213" s="21">
        <f>F193-Baseline!F193</f>
        <v>0.81378945282329429</v>
      </c>
      <c r="G213" s="21">
        <f>G193-Baseline!G193</f>
        <v>0.84236110032126077</v>
      </c>
      <c r="H213" s="21">
        <f>H193-Baseline!H193</f>
        <v>0.87185346900080385</v>
      </c>
      <c r="I213" s="21">
        <f>I193-Baseline!I193</f>
        <v>0.9053470368511235</v>
      </c>
      <c r="J213" s="21">
        <f>J193-Baseline!J193</f>
        <v>0.93997455938742602</v>
      </c>
      <c r="K213" s="21">
        <f>K193-Baseline!K193</f>
        <v>0.97261684277502991</v>
      </c>
      <c r="L213" s="21">
        <f>L193-Baseline!L193</f>
        <v>1.009561885318637</v>
      </c>
      <c r="M213" s="21">
        <f>M193-Baseline!M193</f>
        <v>1.0477455573062802</v>
      </c>
      <c r="N213" s="21">
        <f>N193-Baseline!N193</f>
        <v>1.0838554417539432</v>
      </c>
      <c r="O213" s="21">
        <f>O193-Baseline!O193</f>
        <v>1.1245964070233714</v>
      </c>
      <c r="P213" s="21">
        <f>P193-Baseline!P193</f>
        <v>1.1667170408072713</v>
      </c>
      <c r="Q213" s="21">
        <f>Q193-Baseline!Q193</f>
        <v>1.2102602524506194</v>
      </c>
      <c r="R213" s="21">
        <f>R193-Baseline!R193</f>
        <v>1.2589482218368473</v>
      </c>
      <c r="S213" s="21">
        <f>S193-Baseline!S193</f>
        <v>1.3055726634967002</v>
      </c>
      <c r="T213" s="21">
        <f>T193-Baseline!T193</f>
        <v>1.3537761332015434</v>
      </c>
      <c r="U213" s="21">
        <f>U193-Baseline!U193</f>
        <v>1.4036115456848597</v>
      </c>
      <c r="V213" s="21">
        <f>V193-Baseline!V193</f>
        <v>1.4591421344750501</v>
      </c>
      <c r="W213" s="21">
        <f>W193-Baseline!W193</f>
        <v>1.5124972516631203</v>
      </c>
      <c r="X213" s="21">
        <f>X193-Baseline!X193</f>
        <v>1.5718473876335786</v>
      </c>
      <c r="Y213" s="21">
        <f>Y193-Baseline!Y193</f>
        <v>1.6289645570510001</v>
      </c>
      <c r="Z213" s="21">
        <f>Z193-Baseline!Z193</f>
        <v>1.6923846955489363</v>
      </c>
      <c r="AA213" s="21">
        <f>AA193-Baseline!AA193</f>
        <v>1.7579958800630726</v>
      </c>
      <c r="AB213" s="21">
        <f>AB193-Baseline!AB193</f>
        <v>1.8258736760678089</v>
      </c>
      <c r="AC213" s="21">
        <f>AC193-Baseline!AC193</f>
        <v>16.708980155139425</v>
      </c>
      <c r="AD213" s="21">
        <f>AD193-Baseline!AD193</f>
        <v>17.334480683282504</v>
      </c>
      <c r="AE213" s="21">
        <f>AE193-Baseline!AE193</f>
        <v>17.985555427630306</v>
      </c>
      <c r="AF213" s="21">
        <f>AF193-Baseline!AF193</f>
        <v>18.65741772658053</v>
      </c>
      <c r="AG213" s="21">
        <f>AG193-Baseline!AG193</f>
        <v>19.351246719538945</v>
      </c>
      <c r="AH213" s="21">
        <f>AH193-Baseline!AH193</f>
        <v>20.068442484767335</v>
      </c>
      <c r="AI213" s="21">
        <f>AI193-Baseline!AI193</f>
        <v>20.810806243978394</v>
      </c>
      <c r="AJ213" s="21">
        <f>AJ193-Baseline!AJ193</f>
        <v>21.683281415273175</v>
      </c>
      <c r="AK213" s="21">
        <f>AK193-Baseline!AK193</f>
        <v>22.589743686532451</v>
      </c>
      <c r="AL213" s="21">
        <f>AL193-Baseline!AL193</f>
        <v>23.531806505517689</v>
      </c>
      <c r="AM213" s="21">
        <f>AM193-Baseline!AM193</f>
        <v>24.469081570911758</v>
      </c>
      <c r="AN213" s="21">
        <f>AN193-Baseline!AN193</f>
        <v>25.426320848468173</v>
      </c>
      <c r="AO213" s="21">
        <f>AO193-Baseline!AO193</f>
        <v>26.421732980321138</v>
      </c>
      <c r="AP213" s="21">
        <f>AP193-Baseline!AP193</f>
        <v>27.456796108390311</v>
      </c>
      <c r="AQ213" s="21">
        <f>AQ193-Baseline!AQ193</f>
        <v>28.533076136173385</v>
      </c>
      <c r="AR213" s="21">
        <f>AR193-Baseline!AR193</f>
        <v>29.304426681517274</v>
      </c>
      <c r="AS213" s="21">
        <f>AS193-Baseline!AS193</f>
        <v>29.365779883974241</v>
      </c>
      <c r="AT213" s="21">
        <f>AT193-Baseline!AT193</f>
        <v>29.444474392074937</v>
      </c>
      <c r="AU213" s="21">
        <f>AU193-Baseline!AU193</f>
        <v>29.541138863244889</v>
      </c>
      <c r="AV213" s="21">
        <f>AV193-Baseline!AV193</f>
        <v>29.519282130660201</v>
      </c>
      <c r="AW213" s="21">
        <f>AW193-Baseline!AW193</f>
        <v>29.219472877049277</v>
      </c>
      <c r="AX213" s="21">
        <f>AX193-Baseline!AX193</f>
        <v>28.928697845947191</v>
      </c>
      <c r="AY213" s="21">
        <f>AY193-Baseline!AY193</f>
        <v>28.64718736177489</v>
      </c>
      <c r="AZ213" s="21">
        <f>AZ193-Baseline!AZ193</f>
        <v>28.375167532866012</v>
      </c>
      <c r="BA213" s="21">
        <f>BA193-Baseline!BA193</f>
        <v>28.11286027196649</v>
      </c>
      <c r="BB213" s="21">
        <f>BB193-Baseline!BB193</f>
        <v>27.849737278545206</v>
      </c>
    </row>
    <row r="214" spans="1:54" outlineLevel="2">
      <c r="A214" s="475"/>
      <c r="B214" s="150" t="s">
        <v>485</v>
      </c>
      <c r="C214" s="19"/>
      <c r="D214" s="135" t="s">
        <v>380</v>
      </c>
      <c r="E214" s="21">
        <f>E194-Baseline!E194</f>
        <v>0.39228687373918242</v>
      </c>
      <c r="F214" s="21">
        <f>F194-Baseline!F194</f>
        <v>0.40651156360674717</v>
      </c>
      <c r="G214" s="21">
        <f>G194-Baseline!G194</f>
        <v>0.4212995110094418</v>
      </c>
      <c r="H214" s="21">
        <f>H194-Baseline!H194</f>
        <v>0.43666721744455222</v>
      </c>
      <c r="I214" s="21">
        <f>I194-Baseline!I194</f>
        <v>0.45264954156587617</v>
      </c>
      <c r="J214" s="21">
        <f>J194-Baseline!J194</f>
        <v>0.46927181867623968</v>
      </c>
      <c r="K214" s="21">
        <f>K194-Baseline!K194</f>
        <v>0.48656044188492775</v>
      </c>
      <c r="L214" s="21">
        <f>L194-Baseline!L194</f>
        <v>0.50454290764192811</v>
      </c>
      <c r="M214" s="21">
        <f>M194-Baseline!M194</f>
        <v>0.52324125034795343</v>
      </c>
      <c r="N214" s="21">
        <f>N194-Baseline!N194</f>
        <v>0.54269088469937787</v>
      </c>
      <c r="O214" s="21">
        <f>O194-Baseline!O194</f>
        <v>0.56292397366127911</v>
      </c>
      <c r="P214" s="21">
        <f>P194-Baseline!P194</f>
        <v>0.58397201114872221</v>
      </c>
      <c r="Q214" s="21">
        <f>Q194-Baseline!Q194</f>
        <v>0.60586688274825518</v>
      </c>
      <c r="R214" s="21">
        <f>R194-Baseline!R194</f>
        <v>0.62864557507121499</v>
      </c>
      <c r="S214" s="21">
        <f>S194-Baseline!S194</f>
        <v>0.65219874789137133</v>
      </c>
      <c r="T214" s="21">
        <f>T194-Baseline!T194</f>
        <v>0.6767002652530878</v>
      </c>
      <c r="U214" s="21">
        <f>U194-Baseline!U194</f>
        <v>0.7021892010938251</v>
      </c>
      <c r="V214" s="21">
        <f>V194-Baseline!V194</f>
        <v>0.7287062561427623</v>
      </c>
      <c r="W214" s="21">
        <f>W194-Baseline!W194</f>
        <v>0.75629382326637029</v>
      </c>
      <c r="X214" s="21">
        <f>X194-Baseline!X194</f>
        <v>0.78499606116484888</v>
      </c>
      <c r="Y214" s="21">
        <f>Y194-Baseline!Y194</f>
        <v>0.81485896586244611</v>
      </c>
      <c r="Z214" s="21">
        <f>Z194-Baseline!Z194</f>
        <v>0.84592573404932436</v>
      </c>
      <c r="AA214" s="21">
        <f>AA194-Baseline!AA194</f>
        <v>0.87825024644501204</v>
      </c>
      <c r="AB214" s="21">
        <f>AB194-Baseline!AB194</f>
        <v>0.91188525223962047</v>
      </c>
      <c r="AC214" s="21">
        <f>AC194-Baseline!AC194</f>
        <v>8.343601866094188</v>
      </c>
      <c r="AD214" s="21">
        <f>AD194-Baseline!AD194</f>
        <v>8.6545740804642826</v>
      </c>
      <c r="AE214" s="21">
        <f>AE194-Baseline!AE194</f>
        <v>8.9766011442614175</v>
      </c>
      <c r="AF214" s="21">
        <f>AF194-Baseline!AF194</f>
        <v>9.309637448381535</v>
      </c>
      <c r="AG214" s="21">
        <f>AG194-Baseline!AG194</f>
        <v>9.6537983534731797</v>
      </c>
      <c r="AH214" s="21">
        <f>AH194-Baseline!AH194</f>
        <v>10.00945700081922</v>
      </c>
      <c r="AI214" s="21">
        <f>AI194-Baseline!AI194</f>
        <v>10.377409807881033</v>
      </c>
      <c r="AJ214" s="21">
        <f>AJ194-Baseline!AJ194</f>
        <v>10.810088770539412</v>
      </c>
      <c r="AK214" s="21">
        <f>AK194-Baseline!AK194</f>
        <v>11.259708502890824</v>
      </c>
      <c r="AL214" s="21">
        <f>AL194-Baseline!AL194</f>
        <v>11.726936764383685</v>
      </c>
      <c r="AM214" s="21">
        <f>AM194-Baseline!AM194</f>
        <v>12.191620101551154</v>
      </c>
      <c r="AN214" s="21">
        <f>AN194-Baseline!AN194</f>
        <v>12.666118774768748</v>
      </c>
      <c r="AO214" s="21">
        <f>AO194-Baseline!AO194</f>
        <v>13.159522395091313</v>
      </c>
      <c r="AP214" s="21">
        <f>AP194-Baseline!AP194</f>
        <v>13.672556654113436</v>
      </c>
      <c r="AQ214" s="21">
        <f>AQ194-Baseline!AQ194</f>
        <v>14.205978811062494</v>
      </c>
      <c r="AR214" s="21">
        <f>AR194-Baseline!AR194</f>
        <v>14.587478832315909</v>
      </c>
      <c r="AS214" s="21">
        <f>AS194-Baseline!AS194</f>
        <v>14.615538611600098</v>
      </c>
      <c r="AT214" s="21">
        <f>AT194-Baseline!AT194</f>
        <v>14.652277184646239</v>
      </c>
      <c r="AU214" s="21">
        <f>AU194-Baseline!AU194</f>
        <v>14.697999209873647</v>
      </c>
      <c r="AV214" s="21">
        <f>AV194-Baseline!AV194</f>
        <v>14.684799074834313</v>
      </c>
      <c r="AW214" s="21">
        <f>AW194-Baseline!AW194</f>
        <v>14.533404855387351</v>
      </c>
      <c r="AX214" s="21">
        <f>AX194-Baseline!AX194</f>
        <v>14.386599606759439</v>
      </c>
      <c r="AY214" s="21">
        <f>AY194-Baseline!AY194</f>
        <v>14.244492320967577</v>
      </c>
      <c r="AZ214" s="21">
        <f>AZ194-Baseline!AZ194</f>
        <v>14.107190306389272</v>
      </c>
      <c r="BA214" s="21">
        <f>BA194-Baseline!BA194</f>
        <v>13.974799187381644</v>
      </c>
      <c r="BB214" s="21">
        <f>BB194-Baseline!BB194</f>
        <v>13.842081526577829</v>
      </c>
    </row>
    <row r="215" spans="1:54" outlineLevel="2">
      <c r="A215" s="475"/>
      <c r="B215" s="150" t="s">
        <v>486</v>
      </c>
      <c r="C215" s="19"/>
      <c r="D215" s="135" t="s">
        <v>380</v>
      </c>
      <c r="E215" s="21">
        <f>E195-Baseline!E195</f>
        <v>1.1768606209387809</v>
      </c>
      <c r="F215" s="21">
        <f>F195-Baseline!F195</f>
        <v>1.2195346905356996</v>
      </c>
      <c r="G215" s="21">
        <f>G195-Baseline!G195</f>
        <v>1.2638985330283259</v>
      </c>
      <c r="H215" s="21">
        <f>H195-Baseline!H195</f>
        <v>1.3100016523336566</v>
      </c>
      <c r="I215" s="21">
        <f>I195-Baseline!I195</f>
        <v>1.3579486246976282</v>
      </c>
      <c r="J215" s="21">
        <f>J195-Baseline!J195</f>
        <v>1.4078154557195166</v>
      </c>
      <c r="K215" s="21">
        <f>K195-Baseline!K195</f>
        <v>1.4596813256547836</v>
      </c>
      <c r="L215" s="21">
        <f>L195-Baseline!L195</f>
        <v>1.5136287229257839</v>
      </c>
      <c r="M215" s="21">
        <f>M195-Baseline!M195</f>
        <v>1.5697237507143806</v>
      </c>
      <c r="N215" s="21">
        <f>N195-Baseline!N195</f>
        <v>1.6280726537615327</v>
      </c>
      <c r="O215" s="21">
        <f>O195-Baseline!O195</f>
        <v>1.6887719209838374</v>
      </c>
      <c r="P215" s="21">
        <f>P195-Baseline!P195</f>
        <v>1.751916033797587</v>
      </c>
      <c r="Q215" s="21">
        <f>Q195-Baseline!Q195</f>
        <v>1.817600648244766</v>
      </c>
      <c r="R215" s="21">
        <f>R195-Baseline!R195</f>
        <v>1.8859367252136452</v>
      </c>
      <c r="S215" s="21">
        <f>S195-Baseline!S195</f>
        <v>1.956596243298949</v>
      </c>
      <c r="T215" s="21">
        <f>T195-Baseline!T195</f>
        <v>2.0301007953757573</v>
      </c>
      <c r="U215" s="21">
        <f>U195-Baseline!U195</f>
        <v>2.1065676036735455</v>
      </c>
      <c r="V215" s="21">
        <f>V195-Baseline!V195</f>
        <v>2.1861187680274234</v>
      </c>
      <c r="W215" s="21">
        <f>W195-Baseline!W195</f>
        <v>2.2688814697991111</v>
      </c>
      <c r="X215" s="21">
        <f>X195-Baseline!X195</f>
        <v>2.3549881834945463</v>
      </c>
      <c r="Y215" s="21">
        <f>Y195-Baseline!Y195</f>
        <v>2.4445768975873383</v>
      </c>
      <c r="Z215" s="21">
        <f>Z195-Baseline!Z195</f>
        <v>2.5377772017095315</v>
      </c>
      <c r="AA215" s="21">
        <f>AA195-Baseline!AA195</f>
        <v>2.6347507397835042</v>
      </c>
      <c r="AB215" s="21">
        <f>AB195-Baseline!AB195</f>
        <v>2.7356557567188609</v>
      </c>
      <c r="AC215" s="21">
        <f>AC195-Baseline!AC195</f>
        <v>25.030805598519038</v>
      </c>
      <c r="AD215" s="21">
        <f>AD195-Baseline!AD195</f>
        <v>25.963722241911064</v>
      </c>
      <c r="AE215" s="21">
        <f>AE195-Baseline!AE195</f>
        <v>26.929803433658531</v>
      </c>
      <c r="AF215" s="21">
        <f>AF195-Baseline!AF195</f>
        <v>27.9289123464733</v>
      </c>
      <c r="AG215" s="21">
        <f>AG195-Baseline!AG195</f>
        <v>28.961395061412752</v>
      </c>
      <c r="AH215" s="21">
        <f>AH195-Baseline!AH195</f>
        <v>30.028371003725905</v>
      </c>
      <c r="AI215" s="21">
        <f>AI195-Baseline!AI195</f>
        <v>31.132229425139947</v>
      </c>
      <c r="AJ215" s="21">
        <f>AJ195-Baseline!AJ195</f>
        <v>32.430266313310547</v>
      </c>
      <c r="AK215" s="21">
        <f>AK195-Baseline!AK195</f>
        <v>33.779125510531053</v>
      </c>
      <c r="AL215" s="21">
        <f>AL195-Baseline!AL195</f>
        <v>35.180810295177039</v>
      </c>
      <c r="AM215" s="21">
        <f>AM195-Baseline!AM195</f>
        <v>36.574860306913564</v>
      </c>
      <c r="AN215" s="21">
        <f>AN195-Baseline!AN195</f>
        <v>37.998356326783991</v>
      </c>
      <c r="AO215" s="21">
        <f>AO195-Baseline!AO195</f>
        <v>39.478567187970484</v>
      </c>
      <c r="AP215" s="21">
        <f>AP195-Baseline!AP195</f>
        <v>41.017669965267459</v>
      </c>
      <c r="AQ215" s="21">
        <f>AQ195-Baseline!AQ195</f>
        <v>42.617936436361511</v>
      </c>
      <c r="AR215" s="21">
        <f>AR195-Baseline!AR195</f>
        <v>43.762436500342083</v>
      </c>
      <c r="AS215" s="21">
        <f>AS195-Baseline!AS195</f>
        <v>43.846615838329029</v>
      </c>
      <c r="AT215" s="21">
        <f>AT195-Baseline!AT195</f>
        <v>43.956831557601745</v>
      </c>
      <c r="AU215" s="21">
        <f>AU195-Baseline!AU195</f>
        <v>44.093997633419363</v>
      </c>
      <c r="AV215" s="21">
        <f>AV195-Baseline!AV195</f>
        <v>44.054397228419305</v>
      </c>
      <c r="AW215" s="21">
        <f>AW195-Baseline!AW195</f>
        <v>43.600214570155167</v>
      </c>
      <c r="AX215" s="21">
        <f>AX195-Baseline!AX195</f>
        <v>43.159798824344172</v>
      </c>
      <c r="AY215" s="21">
        <f>AY195-Baseline!AY195</f>
        <v>42.733476967038158</v>
      </c>
      <c r="AZ215" s="21">
        <f>AZ195-Baseline!AZ195</f>
        <v>42.321570923369805</v>
      </c>
      <c r="BA215" s="21">
        <f>BA195-Baseline!BA195</f>
        <v>41.924397566410612</v>
      </c>
      <c r="BB215" s="21">
        <f>BB195-Baseline!BB195</f>
        <v>41.526244584058617</v>
      </c>
    </row>
    <row r="216" spans="1:54" outlineLevel="2">
      <c r="A216" s="475"/>
      <c r="B216" s="150" t="s">
        <v>283</v>
      </c>
      <c r="C216" s="19"/>
      <c r="D216" s="135" t="s">
        <v>380</v>
      </c>
      <c r="E216" s="21">
        <f>E196-Baseline!E196</f>
        <v>0.5855388372077609</v>
      </c>
      <c r="F216" s="21">
        <f>F196-Baseline!F196</f>
        <v>0.60582605883451124</v>
      </c>
      <c r="G216" s="21">
        <f>G196-Baseline!G196</f>
        <v>0.62681854085965094</v>
      </c>
      <c r="H216" s="21">
        <f>H196-Baseline!H196</f>
        <v>0.64818625072370251</v>
      </c>
      <c r="I216" s="21">
        <f>I196-Baseline!I196</f>
        <v>0.67053086203226597</v>
      </c>
      <c r="J216" s="21">
        <f>J196-Baseline!J196</f>
        <v>0.69389565236067507</v>
      </c>
      <c r="K216" s="21">
        <f>K196-Baseline!K196</f>
        <v>0.71832590222544512</v>
      </c>
      <c r="L216" s="21">
        <f>L196-Baseline!L196</f>
        <v>0.74386898776525512</v>
      </c>
      <c r="M216" s="21">
        <f>M196-Baseline!M196</f>
        <v>0.77017581260567569</v>
      </c>
      <c r="N216" s="21">
        <f>N196-Baseline!N196</f>
        <v>0.7976304808893917</v>
      </c>
      <c r="O216" s="21">
        <f>O196-Baseline!O196</f>
        <v>0.82635168897594413</v>
      </c>
      <c r="P216" s="21">
        <f>P196-Baseline!P196</f>
        <v>0.85634206053749773</v>
      </c>
      <c r="Q216" s="21">
        <f>Q196-Baseline!Q196</f>
        <v>0.88754703162991644</v>
      </c>
      <c r="R216" s="21">
        <f>R196-Baseline!R196</f>
        <v>0.92013746725794054</v>
      </c>
      <c r="S216" s="21">
        <f>S196-Baseline!S196</f>
        <v>0.95422855982835986</v>
      </c>
      <c r="T216" s="21">
        <f>T196-Baseline!T196</f>
        <v>0.98988774552694236</v>
      </c>
      <c r="U216" s="21">
        <f>U196-Baseline!U196</f>
        <v>1.0271855887801251</v>
      </c>
      <c r="V216" s="21">
        <f>V196-Baseline!V196</f>
        <v>1.0661959273177044</v>
      </c>
      <c r="W216" s="21">
        <f>W196-Baseline!W196</f>
        <v>1.1069960239903451</v>
      </c>
      <c r="X216" s="21">
        <f>X196-Baseline!X196</f>
        <v>1.1496667256565913</v>
      </c>
      <c r="Y216" s="21">
        <f>Y196-Baseline!Y196</f>
        <v>1.1942926294686558</v>
      </c>
      <c r="Z216" s="21">
        <f>Z196-Baseline!Z196</f>
        <v>1.2406664003532535</v>
      </c>
      <c r="AA216" s="21">
        <f>AA196-Baseline!AA196</f>
        <v>1.2891272284452959</v>
      </c>
      <c r="AB216" s="21">
        <f>AB196-Baseline!AB196</f>
        <v>1.339819855721637</v>
      </c>
      <c r="AC216" s="21">
        <f>AC196-Baseline!AC196</f>
        <v>1.9802404222700409</v>
      </c>
      <c r="AD216" s="21">
        <f>AD196-Baseline!AD196</f>
        <v>2.0270245995952956</v>
      </c>
      <c r="AE216" s="21">
        <f>AE196-Baseline!AE196</f>
        <v>2.0764871533152496</v>
      </c>
      <c r="AF216" s="21">
        <f>AF196-Baseline!AF196</f>
        <v>2.1287422863328991</v>
      </c>
      <c r="AG216" s="21">
        <f>AG196-Baseline!AG196</f>
        <v>2.1839096205136328</v>
      </c>
      <c r="AH216" s="21">
        <f>AH196-Baseline!AH196</f>
        <v>2.2421144467164971</v>
      </c>
      <c r="AI216" s="21">
        <f>AI196-Baseline!AI196</f>
        <v>2.3034879864969708</v>
      </c>
      <c r="AJ216" s="21">
        <f>AJ196-Baseline!AJ196</f>
        <v>2.3731711993908111</v>
      </c>
      <c r="AK216" s="21">
        <f>AK196-Baseline!AK196</f>
        <v>2.4466032382312708</v>
      </c>
      <c r="AL216" s="21">
        <f>AL196-Baseline!AL196</f>
        <v>2.5239586195882628</v>
      </c>
      <c r="AM216" s="21">
        <f>AM196-Baseline!AM196</f>
        <v>2.6025619282437495</v>
      </c>
      <c r="AN216" s="21">
        <f>AN196-Baseline!AN196</f>
        <v>2.6841704813028793</v>
      </c>
      <c r="AO216" s="21">
        <f>AO196-Baseline!AO196</f>
        <v>2.7701270914180154</v>
      </c>
      <c r="AP216" s="21">
        <f>AP196-Baseline!AP196</f>
        <v>2.860634961115553</v>
      </c>
      <c r="AQ216" s="21">
        <f>AQ196-Baseline!AQ196</f>
        <v>2.9559072361322127</v>
      </c>
      <c r="AR216" s="21">
        <f>AR196-Baseline!AR196</f>
        <v>3.0300623353972118</v>
      </c>
      <c r="AS216" s="21">
        <f>AS196-Baseline!AS196</f>
        <v>3.0522671717917071</v>
      </c>
      <c r="AT216" s="21">
        <f>AT196-Baseline!AT196</f>
        <v>3.0769154257383136</v>
      </c>
      <c r="AU216" s="21">
        <f>AU196-Baseline!AU196</f>
        <v>3.1041041671267666</v>
      </c>
      <c r="AV216" s="21">
        <f>AV196-Baseline!AV196</f>
        <v>3.1222510578786018</v>
      </c>
      <c r="AW216" s="21">
        <f>AW196-Baseline!AW196</f>
        <v>3.117557735970613</v>
      </c>
      <c r="AX216" s="21">
        <f>AX196-Baseline!AX196</f>
        <v>3.114372602193765</v>
      </c>
      <c r="AY216" s="21">
        <f>AY196-Baseline!AY196</f>
        <v>3.1127418301844094</v>
      </c>
      <c r="AZ216" s="21">
        <f>AZ196-Baseline!AZ196</f>
        <v>3.1127140834129547</v>
      </c>
      <c r="BA216" s="21">
        <f>BA196-Baseline!BA196</f>
        <v>3.1143406313884285</v>
      </c>
      <c r="BB216" s="21">
        <f>BB196-Baseline!BB196</f>
        <v>3.1159680293161442</v>
      </c>
    </row>
    <row r="217" spans="1:54" outlineLevel="2">
      <c r="A217" s="475"/>
      <c r="B217" s="150" t="s">
        <v>286</v>
      </c>
      <c r="C217" s="19"/>
      <c r="D217" s="135"/>
      <c r="E217" s="21">
        <f>E197-Baseline!E197</f>
        <v>5.3385810954243773</v>
      </c>
      <c r="F217" s="21">
        <f>F197-Baseline!F197</f>
        <v>5.3104892036727938</v>
      </c>
      <c r="G217" s="21">
        <f>G197-Baseline!G197</f>
        <v>5.2715220902818745</v>
      </c>
      <c r="H217" s="21">
        <f>H197-Baseline!H197</f>
        <v>5.1967901312481333</v>
      </c>
      <c r="I217" s="21">
        <f>I197-Baseline!I197</f>
        <v>5.12658283375157</v>
      </c>
      <c r="J217" s="21">
        <f>J197-Baseline!J197</f>
        <v>5.0608005433389636</v>
      </c>
      <c r="K217" s="21">
        <f>K197-Baseline!K197</f>
        <v>4.9993483830230359</v>
      </c>
      <c r="L217" s="21">
        <f>L197-Baseline!L197</f>
        <v>4.9421262813067006</v>
      </c>
      <c r="M217" s="21">
        <f>M197-Baseline!M197</f>
        <v>4.8826936447604696</v>
      </c>
      <c r="N217" s="21">
        <f>N197-Baseline!N197</f>
        <v>4.8265343858303167</v>
      </c>
      <c r="O217" s="21">
        <f>O197-Baseline!O197</f>
        <v>4.7744956344129843</v>
      </c>
      <c r="P217" s="21">
        <f>P197-Baseline!P197</f>
        <v>4.7261752430313857</v>
      </c>
      <c r="Q217" s="21">
        <f>Q197-Baseline!Q197</f>
        <v>4.6804759640966873</v>
      </c>
      <c r="R217" s="21">
        <f>R197-Baseline!R197</f>
        <v>4.6380743099653037</v>
      </c>
      <c r="S217" s="21">
        <f>S197-Baseline!S197</f>
        <v>4.5995965764806304</v>
      </c>
      <c r="T217" s="21">
        <f>T197-Baseline!T197</f>
        <v>4.564970597228208</v>
      </c>
      <c r="U217" s="21">
        <f>U197-Baseline!U197</f>
        <v>4.5341696633079032</v>
      </c>
      <c r="V217" s="21">
        <f>V197-Baseline!V197</f>
        <v>4.5071506592231128</v>
      </c>
      <c r="W217" s="21">
        <f>W197-Baseline!W197</f>
        <v>4.4838584664004042</v>
      </c>
      <c r="X217" s="21">
        <f>X197-Baseline!X197</f>
        <v>4.4642417503489202</v>
      </c>
      <c r="Y217" s="21">
        <f>Y197-Baseline!Y197</f>
        <v>4.4478047695455709</v>
      </c>
      <c r="Z217" s="21">
        <f>Z197-Baseline!Z197</f>
        <v>4.4280082734840756</v>
      </c>
      <c r="AA217" s="21">
        <f>AA197-Baseline!AA197</f>
        <v>4.4109855105465172</v>
      </c>
      <c r="AB217" s="21">
        <f>AB197-Baseline!AB197</f>
        <v>4.3976675863567118</v>
      </c>
      <c r="AC217" s="21">
        <f>AC197-Baseline!AC197</f>
        <v>22.242468916456328</v>
      </c>
      <c r="AD217" s="21">
        <f>AD197-Baseline!AD197</f>
        <v>21.745464234405055</v>
      </c>
      <c r="AE217" s="21">
        <f>AE197-Baseline!AE197</f>
        <v>21.271413952938563</v>
      </c>
      <c r="AF217" s="21">
        <f>AF197-Baseline!AF197</f>
        <v>20.819718108091553</v>
      </c>
      <c r="AG217" s="21">
        <f>AG197-Baseline!AG197</f>
        <v>20.389776953991007</v>
      </c>
      <c r="AH217" s="21">
        <f>AH197-Baseline!AH197</f>
        <v>19.981032164090223</v>
      </c>
      <c r="AI217" s="21">
        <f>AI197-Baseline!AI197</f>
        <v>19.592948958120548</v>
      </c>
      <c r="AJ217" s="21">
        <f>AJ197-Baseline!AJ197</f>
        <v>19.318334916477266</v>
      </c>
      <c r="AK217" s="21">
        <f>AK197-Baseline!AK197</f>
        <v>19.060432686958205</v>
      </c>
      <c r="AL217" s="21">
        <f>AL197-Baseline!AL197</f>
        <v>18.818979084889989</v>
      </c>
      <c r="AM217" s="21">
        <f>AM197-Baseline!AM197</f>
        <v>18.585073025855159</v>
      </c>
      <c r="AN217" s="21">
        <f>AN197-Baseline!AN197</f>
        <v>18.363680964115517</v>
      </c>
      <c r="AO217" s="21">
        <f>AO197-Baseline!AO197</f>
        <v>18.158190120180635</v>
      </c>
      <c r="AP217" s="21">
        <f>AP197-Baseline!AP197</f>
        <v>17.968431597382281</v>
      </c>
      <c r="AQ217" s="21">
        <f>AQ197-Baseline!AQ197</f>
        <v>17.794250640673003</v>
      </c>
      <c r="AR217" s="21">
        <f>AR197-Baseline!AR197</f>
        <v>17.563832641864835</v>
      </c>
      <c r="AS217" s="21">
        <f>AS197-Baseline!AS197</f>
        <v>17.19676385556399</v>
      </c>
      <c r="AT217" s="21">
        <f>AT197-Baseline!AT197</f>
        <v>16.844324186750789</v>
      </c>
      <c r="AU217" s="21">
        <f>AU197-Baseline!AU197</f>
        <v>16.506208715082629</v>
      </c>
      <c r="AV217" s="21">
        <f>AV197-Baseline!AV197</f>
        <v>16.153945294503661</v>
      </c>
      <c r="AW217" s="21">
        <f>AW197-Baseline!AW197</f>
        <v>15.755682120624877</v>
      </c>
      <c r="AX217" s="21">
        <f>AX197-Baseline!AX197</f>
        <v>15.370680058059316</v>
      </c>
      <c r="AY217" s="21">
        <f>AY197-Baseline!AY197</f>
        <v>14.998602568556244</v>
      </c>
      <c r="AZ217" s="21">
        <f>AZ197-Baseline!AZ197</f>
        <v>14.639079285254857</v>
      </c>
      <c r="BA217" s="21">
        <f>BA197-Baseline!BA197</f>
        <v>14.291772081543257</v>
      </c>
      <c r="BB217" s="21">
        <f>BB197-Baseline!BB197</f>
        <v>13.953138804925599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E200-Baseline!E200</f>
        <v>6.8388285816108159</v>
      </c>
      <c r="F220" s="21">
        <f>F200-Baseline!F200</f>
        <v>6.864201040511781</v>
      </c>
      <c r="G220" s="21">
        <f>G200-Baseline!G200</f>
        <v>6.8775915532377141</v>
      </c>
      <c r="H220" s="21">
        <f>H200-Baseline!H200</f>
        <v>6.8565847440355769</v>
      </c>
      <c r="I220" s="21">
        <f>I200-Baseline!I200</f>
        <v>6.845157701795868</v>
      </c>
      <c r="J220" s="21">
        <f>J200-Baseline!J200</f>
        <v>6.8403888110424393</v>
      </c>
      <c r="K220" s="21">
        <f>K200-Baseline!K200</f>
        <v>6.8391113411676763</v>
      </c>
      <c r="L220" s="21">
        <f>L200-Baseline!L200</f>
        <v>6.8475627100176277</v>
      </c>
      <c r="M220" s="21">
        <f>M200-Baseline!M200</f>
        <v>6.8558893077736167</v>
      </c>
      <c r="N220" s="21">
        <f>N200-Baseline!N200</f>
        <v>6.866650680764141</v>
      </c>
      <c r="O220" s="21">
        <f>O200-Baseline!O200</f>
        <v>6.8875201341634753</v>
      </c>
      <c r="P220" s="21">
        <f>P200-Baseline!P200</f>
        <v>6.9148488262203074</v>
      </c>
      <c r="Q220" s="21">
        <f>Q200-Baseline!Q200</f>
        <v>6.9475297582901003</v>
      </c>
      <c r="R220" s="21">
        <f>R200-Baseline!R200</f>
        <v>6.9901355017796609</v>
      </c>
      <c r="S220" s="21">
        <f>S200-Baseline!S200</f>
        <v>7.0362020321316692</v>
      </c>
      <c r="T220" s="21">
        <f>T200-Baseline!T200</f>
        <v>7.089369782761473</v>
      </c>
      <c r="U220" s="21">
        <f>U200-Baseline!U200</f>
        <v>7.1497382014306332</v>
      </c>
      <c r="V220" s="21">
        <f>V200-Baseline!V200</f>
        <v>7.2214039928420437</v>
      </c>
      <c r="W220" s="21">
        <f>W200-Baseline!W200</f>
        <v>7.2965214756038721</v>
      </c>
      <c r="X220" s="21">
        <f>X200-Baseline!X200</f>
        <v>7.3832935499159476</v>
      </c>
      <c r="Y220" s="21">
        <f>Y200-Baseline!Y200</f>
        <v>7.4730840606876079</v>
      </c>
      <c r="Z220" s="21">
        <f>Z200-Baseline!Z200</f>
        <v>7.5676842603367893</v>
      </c>
      <c r="AA220" s="21">
        <f>AA200-Baseline!AA200</f>
        <v>7.669458807153184</v>
      </c>
      <c r="AB220" s="21">
        <f>AB200-Baseline!AB200</f>
        <v>7.779562521216981</v>
      </c>
      <c r="AC220" s="21">
        <f>AC200-Baseline!AC200</f>
        <v>42.881916704044748</v>
      </c>
      <c r="AD220" s="21">
        <f>AD200-Baseline!AD200</f>
        <v>43.101432902498473</v>
      </c>
      <c r="AE220" s="21">
        <f>AE200-Baseline!AE200</f>
        <v>43.373334736633012</v>
      </c>
      <c r="AF220" s="21">
        <f>AF200-Baseline!AF200</f>
        <v>43.692380713309099</v>
      </c>
      <c r="AG220" s="21">
        <f>AG200-Baseline!AG200</f>
        <v>44.059301599502888</v>
      </c>
      <c r="AH220" s="21">
        <f>AH200-Baseline!AH200</f>
        <v>44.475097032918626</v>
      </c>
      <c r="AI220" s="21">
        <f>AI200-Baseline!AI200</f>
        <v>44.941198137311595</v>
      </c>
      <c r="AJ220" s="21">
        <f>AJ200-Baseline!AJ200</f>
        <v>45.671627062906254</v>
      </c>
      <c r="AK220" s="21">
        <f>AK200-Baseline!AK200</f>
        <v>46.458452003952004</v>
      </c>
      <c r="AL220" s="21">
        <f>AL200-Baseline!AL200</f>
        <v>47.303258648750415</v>
      </c>
      <c r="AM220" s="21">
        <f>AM200-Baseline!AM200</f>
        <v>48.149877857899369</v>
      </c>
      <c r="AN220" s="21">
        <f>AN200-Baseline!AN200</f>
        <v>49.032361002301791</v>
      </c>
      <c r="AO220" s="21">
        <f>AO200-Baseline!AO200</f>
        <v>49.975452473594089</v>
      </c>
      <c r="AP220" s="21">
        <f>AP200-Baseline!AP200</f>
        <v>50.980728106026788</v>
      </c>
      <c r="AQ220" s="21">
        <f>AQ200-Baseline!AQ200</f>
        <v>52.049877716679987</v>
      </c>
      <c r="AR220" s="21">
        <f>AR200-Baseline!AR200</f>
        <v>52.705813962238658</v>
      </c>
      <c r="AS220" s="21">
        <f>AS200-Baseline!AS200</f>
        <v>52.394969889492856</v>
      </c>
      <c r="AT220" s="21">
        <f>AT200-Baseline!AT200</f>
        <v>52.12080073013955</v>
      </c>
      <c r="AU220" s="21">
        <f>AU200-Baseline!AU200</f>
        <v>51.883706427960568</v>
      </c>
      <c r="AV220" s="21">
        <f>AV200-Baseline!AV200</f>
        <v>51.494584420942189</v>
      </c>
      <c r="AW220" s="21">
        <f>AW200-Baseline!AW200</f>
        <v>50.7342890787287</v>
      </c>
      <c r="AX220" s="21">
        <f>AX200-Baseline!AX200</f>
        <v>49.999887528525477</v>
      </c>
      <c r="AY220" s="21">
        <f>AY200-Baseline!AY200</f>
        <v>49.291270874315373</v>
      </c>
      <c r="AZ220" s="21">
        <f>AZ200-Baseline!AZ200</f>
        <v>48.608296461581048</v>
      </c>
      <c r="BA220" s="21">
        <f>BA200-Baseline!BA200</f>
        <v>47.950854042245517</v>
      </c>
      <c r="BB220" s="21">
        <f>BB200-Baseline!BB200</f>
        <v>47.302256325269923</v>
      </c>
    </row>
    <row r="221" spans="1:54" outlineLevel="2">
      <c r="A221" s="475"/>
      <c r="B221" s="150" t="s">
        <v>489</v>
      </c>
      <c r="C221" s="19"/>
      <c r="D221" s="135" t="s">
        <v>380</v>
      </c>
      <c r="E221" s="21">
        <f>E201-Baseline!E201</f>
        <v>6.4477814401607274</v>
      </c>
      <c r="F221" s="21">
        <f>F201-Baseline!F201</f>
        <v>6.4569231512952339</v>
      </c>
      <c r="G221" s="21">
        <f>G201-Baseline!G201</f>
        <v>6.4565299639258953</v>
      </c>
      <c r="H221" s="21">
        <f>H201-Baseline!H201</f>
        <v>6.4213984924793248</v>
      </c>
      <c r="I221" s="21">
        <f>I201-Baseline!I201</f>
        <v>6.3924602065106209</v>
      </c>
      <c r="J221" s="21">
        <f>J201-Baseline!J201</f>
        <v>6.3696860703312526</v>
      </c>
      <c r="K221" s="21">
        <f>K201-Baseline!K201</f>
        <v>6.3530549402775742</v>
      </c>
      <c r="L221" s="21">
        <f>L201-Baseline!L201</f>
        <v>6.3425437323409186</v>
      </c>
      <c r="M221" s="21">
        <f>M201-Baseline!M201</f>
        <v>6.3313850008152901</v>
      </c>
      <c r="N221" s="21">
        <f>N201-Baseline!N201</f>
        <v>6.3254861237095756</v>
      </c>
      <c r="O221" s="21">
        <f>O201-Baseline!O201</f>
        <v>6.3258477008013827</v>
      </c>
      <c r="P221" s="21">
        <f>P201-Baseline!P201</f>
        <v>6.3321037965617588</v>
      </c>
      <c r="Q221" s="21">
        <f>Q201-Baseline!Q201</f>
        <v>6.3431363885877357</v>
      </c>
      <c r="R221" s="21">
        <f>R201-Baseline!R201</f>
        <v>6.3598328550140284</v>
      </c>
      <c r="S221" s="21">
        <f>S201-Baseline!S201</f>
        <v>6.3828281165263405</v>
      </c>
      <c r="T221" s="21">
        <f>T201-Baseline!T201</f>
        <v>6.4122939148130174</v>
      </c>
      <c r="U221" s="21">
        <f>U201-Baseline!U201</f>
        <v>6.4483158568395993</v>
      </c>
      <c r="V221" s="21">
        <f>V201-Baseline!V201</f>
        <v>6.4909681145097551</v>
      </c>
      <c r="W221" s="21">
        <f>W201-Baseline!W201</f>
        <v>6.5403180472071218</v>
      </c>
      <c r="X221" s="21">
        <f>X201-Baseline!X201</f>
        <v>6.5964422234472178</v>
      </c>
      <c r="Y221" s="21">
        <f>Y201-Baseline!Y201</f>
        <v>6.6589784694990541</v>
      </c>
      <c r="Z221" s="21">
        <f>Z201-Baseline!Z201</f>
        <v>6.7212252988371777</v>
      </c>
      <c r="AA221" s="21">
        <f>AA201-Baseline!AA201</f>
        <v>6.7897131735351239</v>
      </c>
      <c r="AB221" s="21">
        <f>AB201-Baseline!AB201</f>
        <v>6.8655740973887918</v>
      </c>
      <c r="AC221" s="21">
        <f>AC201-Baseline!AC201</f>
        <v>34.516538414999509</v>
      </c>
      <c r="AD221" s="21">
        <f>AD201-Baseline!AD201</f>
        <v>34.421526299680252</v>
      </c>
      <c r="AE221" s="21">
        <f>AE201-Baseline!AE201</f>
        <v>34.364380453264118</v>
      </c>
      <c r="AF221" s="21">
        <f>AF201-Baseline!AF201</f>
        <v>34.34460043511011</v>
      </c>
      <c r="AG221" s="21">
        <f>AG201-Baseline!AG201</f>
        <v>34.361853233437117</v>
      </c>
      <c r="AH221" s="21">
        <f>AH201-Baseline!AH201</f>
        <v>34.41611154897052</v>
      </c>
      <c r="AI221" s="21">
        <f>AI201-Baseline!AI201</f>
        <v>34.507801701214234</v>
      </c>
      <c r="AJ221" s="21">
        <f>AJ201-Baseline!AJ201</f>
        <v>34.798434418172491</v>
      </c>
      <c r="AK221" s="21">
        <f>AK201-Baseline!AK201</f>
        <v>35.128416820310377</v>
      </c>
      <c r="AL221" s="21">
        <f>AL201-Baseline!AL201</f>
        <v>35.498388907616416</v>
      </c>
      <c r="AM221" s="21">
        <f>AM201-Baseline!AM201</f>
        <v>35.872416388538767</v>
      </c>
      <c r="AN221" s="21">
        <f>AN201-Baseline!AN201</f>
        <v>36.272158928602366</v>
      </c>
      <c r="AO221" s="21">
        <f>AO201-Baseline!AO201</f>
        <v>36.713241888364266</v>
      </c>
      <c r="AP221" s="21">
        <f>AP201-Baseline!AP201</f>
        <v>37.19648865174991</v>
      </c>
      <c r="AQ221" s="21">
        <f>AQ201-Baseline!AQ201</f>
        <v>37.722780391569103</v>
      </c>
      <c r="AR221" s="21">
        <f>AR201-Baseline!AR201</f>
        <v>37.98886611303729</v>
      </c>
      <c r="AS221" s="21">
        <f>AS201-Baseline!AS201</f>
        <v>37.644728617118723</v>
      </c>
      <c r="AT221" s="21">
        <f>AT201-Baseline!AT201</f>
        <v>37.32860352271085</v>
      </c>
      <c r="AU221" s="21">
        <f>AU201-Baseline!AU201</f>
        <v>37.040566774589323</v>
      </c>
      <c r="AV221" s="21">
        <f>AV201-Baseline!AV201</f>
        <v>36.660101365116304</v>
      </c>
      <c r="AW221" s="21">
        <f>AW201-Baseline!AW201</f>
        <v>36.048221057066776</v>
      </c>
      <c r="AX221" s="21">
        <f>AX201-Baseline!AX201</f>
        <v>35.457789289337725</v>
      </c>
      <c r="AY221" s="21">
        <f>AY201-Baseline!AY201</f>
        <v>34.888575833508057</v>
      </c>
      <c r="AZ221" s="21">
        <f>AZ201-Baseline!AZ201</f>
        <v>34.340319235104303</v>
      </c>
      <c r="BA221" s="21">
        <f>BA201-Baseline!BA201</f>
        <v>33.812792957660676</v>
      </c>
      <c r="BB221" s="21">
        <f>BB201-Baseline!BB201</f>
        <v>33.294600573302539</v>
      </c>
    </row>
    <row r="222" spans="1:54" outlineLevel="2">
      <c r="A222" s="476"/>
      <c r="B222" s="150" t="s">
        <v>490</v>
      </c>
      <c r="C222" s="19"/>
      <c r="D222" s="135" t="s">
        <v>380</v>
      </c>
      <c r="E222" s="21">
        <f>E202-Baseline!E202</f>
        <v>7.2323551873603265</v>
      </c>
      <c r="F222" s="21">
        <f>F202-Baseline!F202</f>
        <v>7.2699462782241859</v>
      </c>
      <c r="G222" s="21">
        <f>G202-Baseline!G202</f>
        <v>7.2991289859447797</v>
      </c>
      <c r="H222" s="21">
        <f>H202-Baseline!H202</f>
        <v>7.2947329273684289</v>
      </c>
      <c r="I222" s="21">
        <f>I202-Baseline!I202</f>
        <v>7.2977592896423733</v>
      </c>
      <c r="J222" s="21">
        <f>J202-Baseline!J202</f>
        <v>7.3082297073745295</v>
      </c>
      <c r="K222" s="21">
        <f>K202-Baseline!K202</f>
        <v>7.3261758240474304</v>
      </c>
      <c r="L222" s="21">
        <f>L202-Baseline!L202</f>
        <v>7.3516295476247748</v>
      </c>
      <c r="M222" s="21">
        <f>M202-Baseline!M202</f>
        <v>7.3778675011817167</v>
      </c>
      <c r="N222" s="21">
        <f>N202-Baseline!N202</f>
        <v>7.41086789277173</v>
      </c>
      <c r="O222" s="21">
        <f>O202-Baseline!O202</f>
        <v>7.4516956481239411</v>
      </c>
      <c r="P222" s="21">
        <f>P202-Baseline!P202</f>
        <v>7.5000478192106232</v>
      </c>
      <c r="Q222" s="21">
        <f>Q202-Baseline!Q202</f>
        <v>7.5548701540842469</v>
      </c>
      <c r="R222" s="21">
        <f>R202-Baseline!R202</f>
        <v>7.6171240051564588</v>
      </c>
      <c r="S222" s="21">
        <f>S202-Baseline!S202</f>
        <v>7.6872256119339184</v>
      </c>
      <c r="T222" s="21">
        <f>T202-Baseline!T202</f>
        <v>7.7656944449356864</v>
      </c>
      <c r="U222" s="21">
        <f>U202-Baseline!U202</f>
        <v>7.8526942594193194</v>
      </c>
      <c r="V222" s="21">
        <f>V202-Baseline!V202</f>
        <v>7.9483806263944166</v>
      </c>
      <c r="W222" s="21">
        <f>W202-Baseline!W202</f>
        <v>8.0529056937398629</v>
      </c>
      <c r="X222" s="21">
        <f>X202-Baseline!X202</f>
        <v>8.1664343457769153</v>
      </c>
      <c r="Y222" s="21">
        <f>Y202-Baseline!Y202</f>
        <v>8.2886964012239464</v>
      </c>
      <c r="Z222" s="21">
        <f>Z202-Baseline!Z202</f>
        <v>8.4130767664973849</v>
      </c>
      <c r="AA222" s="21">
        <f>AA202-Baseline!AA202</f>
        <v>8.5462136668736157</v>
      </c>
      <c r="AB222" s="21">
        <f>AB202-Baseline!AB202</f>
        <v>8.6893446018680329</v>
      </c>
      <c r="AC222" s="21">
        <f>AC202-Baseline!AC202</f>
        <v>51.203742147424364</v>
      </c>
      <c r="AD222" s="21">
        <f>AD202-Baseline!AD202</f>
        <v>51.730674461127037</v>
      </c>
      <c r="AE222" s="21">
        <f>AE202-Baseline!AE202</f>
        <v>52.31758274266123</v>
      </c>
      <c r="AF222" s="21">
        <f>AF202-Baseline!AF202</f>
        <v>52.963875333201869</v>
      </c>
      <c r="AG222" s="21">
        <f>AG202-Baseline!AG202</f>
        <v>53.669449941376698</v>
      </c>
      <c r="AH222" s="21">
        <f>AH202-Baseline!AH202</f>
        <v>54.435025551877203</v>
      </c>
      <c r="AI222" s="21">
        <f>AI202-Baseline!AI202</f>
        <v>55.262621318473137</v>
      </c>
      <c r="AJ222" s="21">
        <f>AJ202-Baseline!AJ202</f>
        <v>56.418611960943622</v>
      </c>
      <c r="AK222" s="21">
        <f>AK202-Baseline!AK202</f>
        <v>57.647833827950606</v>
      </c>
      <c r="AL222" s="21">
        <f>AL202-Baseline!AL202</f>
        <v>58.952262438409768</v>
      </c>
      <c r="AM222" s="21">
        <f>AM202-Baseline!AM202</f>
        <v>60.255656593901179</v>
      </c>
      <c r="AN222" s="21">
        <f>AN202-Baseline!AN202</f>
        <v>61.604396480617609</v>
      </c>
      <c r="AO222" s="21">
        <f>AO202-Baseline!AO202</f>
        <v>63.032286681243441</v>
      </c>
      <c r="AP222" s="21">
        <f>AP202-Baseline!AP202</f>
        <v>64.541601962903925</v>
      </c>
      <c r="AQ222" s="21">
        <f>AQ202-Baseline!AQ202</f>
        <v>66.134738016868113</v>
      </c>
      <c r="AR222" s="21">
        <f>AR202-Baseline!AR202</f>
        <v>67.163823781063456</v>
      </c>
      <c r="AS222" s="21">
        <f>AS202-Baseline!AS202</f>
        <v>66.875805843847644</v>
      </c>
      <c r="AT222" s="21">
        <f>AT202-Baseline!AT202</f>
        <v>66.633157895666358</v>
      </c>
      <c r="AU222" s="21">
        <f>AU202-Baseline!AU202</f>
        <v>66.436565198135042</v>
      </c>
      <c r="AV222" s="21">
        <f>AV202-Baseline!AV202</f>
        <v>66.029699518701293</v>
      </c>
      <c r="AW222" s="21">
        <f>AW202-Baseline!AW202</f>
        <v>65.115030771834597</v>
      </c>
      <c r="AX222" s="21">
        <f>AX202-Baseline!AX202</f>
        <v>64.230988506922472</v>
      </c>
      <c r="AY222" s="21">
        <f>AY202-Baseline!AY202</f>
        <v>63.377560479578641</v>
      </c>
      <c r="AZ222" s="21">
        <f>AZ202-Baseline!AZ202</f>
        <v>62.554699852084838</v>
      </c>
      <c r="BA222" s="21">
        <f>BA202-Baseline!BA202</f>
        <v>61.762391336689639</v>
      </c>
      <c r="BB222" s="21">
        <f>BB202-Baseline!BB202</f>
        <v>60.978763630783334</v>
      </c>
    </row>
    <row r="223" spans="1:54" outlineLevel="2">
      <c r="B223" s="19"/>
      <c r="C223" s="19"/>
      <c r="D223" s="19"/>
      <c r="E223" s="15"/>
    </row>
    <row r="224" spans="1:54" outlineLevel="2">
      <c r="A224" s="474" t="s">
        <v>491</v>
      </c>
      <c r="B224" s="150" t="s">
        <v>488</v>
      </c>
      <c r="C224" s="19"/>
      <c r="D224" s="135" t="s">
        <v>380</v>
      </c>
      <c r="E224" s="21">
        <f>E204-Baseline!E204</f>
        <v>6.8388285816108159</v>
      </c>
      <c r="F224" s="21">
        <f>F204-Baseline!F204</f>
        <v>13.703029622122596</v>
      </c>
      <c r="G224" s="21">
        <f>G204-Baseline!G204</f>
        <v>20.58062117536031</v>
      </c>
      <c r="H224" s="21">
        <f>H204-Baseline!H204</f>
        <v>27.437205919395886</v>
      </c>
      <c r="I224" s="21">
        <f>I204-Baseline!I204</f>
        <v>34.282363621191756</v>
      </c>
      <c r="J224" s="21">
        <f>J204-Baseline!J204</f>
        <v>41.122752432234194</v>
      </c>
      <c r="K224" s="21">
        <f>K204-Baseline!K204</f>
        <v>47.961863773401873</v>
      </c>
      <c r="L224" s="21">
        <f>L204-Baseline!L204</f>
        <v>54.8094264834195</v>
      </c>
      <c r="M224" s="21">
        <f>M204-Baseline!M204</f>
        <v>61.665315791193116</v>
      </c>
      <c r="N224" s="21">
        <f>N204-Baseline!N204</f>
        <v>68.531966471957261</v>
      </c>
      <c r="O224" s="21">
        <f>O204-Baseline!O204</f>
        <v>75.419486606120742</v>
      </c>
      <c r="P224" s="21">
        <f>P204-Baseline!P204</f>
        <v>82.334335432341049</v>
      </c>
      <c r="Q224" s="21">
        <f>Q204-Baseline!Q204</f>
        <v>89.281865190631152</v>
      </c>
      <c r="R224" s="21">
        <f>R204-Baseline!R204</f>
        <v>96.272000692410813</v>
      </c>
      <c r="S224" s="21">
        <f>S204-Baseline!S204</f>
        <v>103.30820272454248</v>
      </c>
      <c r="T224" s="21">
        <f>T204-Baseline!T204</f>
        <v>110.39757250730395</v>
      </c>
      <c r="U224" s="21">
        <f>U204-Baseline!U204</f>
        <v>117.54731070873459</v>
      </c>
      <c r="V224" s="21">
        <f>V204-Baseline!V204</f>
        <v>124.76871470157663</v>
      </c>
      <c r="W224" s="21">
        <f>W204-Baseline!W204</f>
        <v>132.06523617718051</v>
      </c>
      <c r="X224" s="21">
        <f>X204-Baseline!X204</f>
        <v>139.44852972709646</v>
      </c>
      <c r="Y224" s="21">
        <f>Y204-Baseline!Y204</f>
        <v>146.92161378778405</v>
      </c>
      <c r="Z224" s="21">
        <f>Z204-Baseline!Z204</f>
        <v>154.48929804812084</v>
      </c>
      <c r="AA224" s="21">
        <f>AA204-Baseline!AA204</f>
        <v>162.15875685527402</v>
      </c>
      <c r="AB224" s="21">
        <f>AB204-Baseline!AB204</f>
        <v>169.93831937649099</v>
      </c>
      <c r="AC224" s="21">
        <f>AC204-Baseline!AC204</f>
        <v>212.82023608053575</v>
      </c>
      <c r="AD224" s="21">
        <f>AD204-Baseline!AD204</f>
        <v>255.92166898303424</v>
      </c>
      <c r="AE224" s="21">
        <f>AE204-Baseline!AE204</f>
        <v>299.29500371966725</v>
      </c>
      <c r="AF224" s="21">
        <f>AF204-Baseline!AF204</f>
        <v>342.98738443297634</v>
      </c>
      <c r="AG224" s="21">
        <f>AG204-Baseline!AG204</f>
        <v>387.04668603247922</v>
      </c>
      <c r="AH224" s="21">
        <f>AH204-Baseline!AH204</f>
        <v>431.52178306539781</v>
      </c>
      <c r="AI224" s="21">
        <f>AI204-Baseline!AI204</f>
        <v>476.46298120270939</v>
      </c>
      <c r="AJ224" s="21">
        <f>AJ204-Baseline!AJ204</f>
        <v>522.13460826561561</v>
      </c>
      <c r="AK224" s="21">
        <f>AK204-Baseline!AK204</f>
        <v>568.59306026956756</v>
      </c>
      <c r="AL224" s="21">
        <f>AL204-Baseline!AL204</f>
        <v>615.896318918318</v>
      </c>
      <c r="AM224" s="21">
        <f>AM204-Baseline!AM204</f>
        <v>664.04619677621736</v>
      </c>
      <c r="AN224" s="21">
        <f>AN204-Baseline!AN204</f>
        <v>713.0785577785191</v>
      </c>
      <c r="AO224" s="21">
        <f>AO204-Baseline!AO204</f>
        <v>763.05401025211313</v>
      </c>
      <c r="AP224" s="21">
        <f>AP204-Baseline!AP204</f>
        <v>814.03473835813998</v>
      </c>
      <c r="AQ224" s="21">
        <f>AQ204-Baseline!AQ204</f>
        <v>866.08461607481991</v>
      </c>
      <c r="AR224" s="21">
        <f>AR204-Baseline!AR204</f>
        <v>918.79043003705851</v>
      </c>
      <c r="AS224" s="21">
        <f>AS204-Baseline!AS204</f>
        <v>971.18539992655133</v>
      </c>
      <c r="AT224" s="21">
        <f>AT204-Baseline!AT204</f>
        <v>1023.3062006566909</v>
      </c>
      <c r="AU224" s="21">
        <f>AU204-Baseline!AU204</f>
        <v>1075.1899070846514</v>
      </c>
      <c r="AV224" s="21">
        <f>AV204-Baseline!AV204</f>
        <v>1126.6844915055935</v>
      </c>
      <c r="AW224" s="21">
        <f>AW204-Baseline!AW204</f>
        <v>1177.4187805843223</v>
      </c>
      <c r="AX224" s="21">
        <f>AX204-Baseline!AX204</f>
        <v>1227.4186681128479</v>
      </c>
      <c r="AY224" s="21">
        <f>AY204-Baseline!AY204</f>
        <v>1276.7099389871632</v>
      </c>
      <c r="AZ224" s="21">
        <f>AZ204-Baseline!AZ204</f>
        <v>1325.3182354487442</v>
      </c>
      <c r="BA224" s="21">
        <f>BA204-Baseline!BA204</f>
        <v>1373.2690894909897</v>
      </c>
      <c r="BB224" s="21">
        <f>BB204-Baseline!BB204</f>
        <v>1420.5713458162595</v>
      </c>
    </row>
    <row r="225" spans="1:54" outlineLevel="2">
      <c r="A225" s="475"/>
      <c r="B225" s="150" t="s">
        <v>489</v>
      </c>
      <c r="C225" s="19"/>
      <c r="D225" s="135" t="s">
        <v>380</v>
      </c>
      <c r="E225" s="21">
        <f>E205-Baseline!E205</f>
        <v>6.4477814401607274</v>
      </c>
      <c r="F225" s="21">
        <f>F205-Baseline!F205</f>
        <v>12.90470459145596</v>
      </c>
      <c r="G225" s="21">
        <f>G205-Baseline!G205</f>
        <v>19.361234555381856</v>
      </c>
      <c r="H225" s="21">
        <f>H205-Baseline!H205</f>
        <v>25.782633047861182</v>
      </c>
      <c r="I225" s="21">
        <f>I205-Baseline!I205</f>
        <v>32.175093254371802</v>
      </c>
      <c r="J225" s="21">
        <f>J205-Baseline!J205</f>
        <v>38.544779324703057</v>
      </c>
      <c r="K225" s="21">
        <f>K205-Baseline!K205</f>
        <v>44.897834264980631</v>
      </c>
      <c r="L225" s="21">
        <f>L205-Baseline!L205</f>
        <v>51.240377997321552</v>
      </c>
      <c r="M225" s="21">
        <f>M205-Baseline!M205</f>
        <v>57.57176299813684</v>
      </c>
      <c r="N225" s="21">
        <f>N205-Baseline!N205</f>
        <v>63.897249121846414</v>
      </c>
      <c r="O225" s="21">
        <f>O205-Baseline!O205</f>
        <v>70.22309682264779</v>
      </c>
      <c r="P225" s="21">
        <f>P205-Baseline!P205</f>
        <v>76.555200619209543</v>
      </c>
      <c r="Q225" s="21">
        <f>Q205-Baseline!Q205</f>
        <v>82.898337007797281</v>
      </c>
      <c r="R225" s="21">
        <f>R205-Baseline!R205</f>
        <v>89.258169862811314</v>
      </c>
      <c r="S225" s="21">
        <f>S205-Baseline!S205</f>
        <v>95.640997979337655</v>
      </c>
      <c r="T225" s="21">
        <f>T205-Baseline!T205</f>
        <v>102.05329189415068</v>
      </c>
      <c r="U225" s="21">
        <f>U205-Baseline!U205</f>
        <v>108.50160775099027</v>
      </c>
      <c r="V225" s="21">
        <f>V205-Baseline!V205</f>
        <v>114.99257586550003</v>
      </c>
      <c r="W225" s="21">
        <f>W205-Baseline!W205</f>
        <v>121.53289391270715</v>
      </c>
      <c r="X225" s="21">
        <f>X205-Baseline!X205</f>
        <v>128.12933613615436</v>
      </c>
      <c r="Y225" s="21">
        <f>Y205-Baseline!Y205</f>
        <v>134.78831460565343</v>
      </c>
      <c r="Z225" s="21">
        <f>Z205-Baseline!Z205</f>
        <v>141.50953990449059</v>
      </c>
      <c r="AA225" s="21">
        <f>AA205-Baseline!AA205</f>
        <v>148.29925307802571</v>
      </c>
      <c r="AB225" s="21">
        <f>AB205-Baseline!AB205</f>
        <v>155.1648271754145</v>
      </c>
      <c r="AC225" s="21">
        <f>AC205-Baseline!AC205</f>
        <v>189.681365590414</v>
      </c>
      <c r="AD225" s="21">
        <f>AD205-Baseline!AD205</f>
        <v>224.10289189009427</v>
      </c>
      <c r="AE225" s="21">
        <f>AE205-Baseline!AE205</f>
        <v>258.46727234335839</v>
      </c>
      <c r="AF225" s="21">
        <f>AF205-Baseline!AF205</f>
        <v>292.81187277846851</v>
      </c>
      <c r="AG225" s="21">
        <f>AG205-Baseline!AG205</f>
        <v>327.17372601190561</v>
      </c>
      <c r="AH225" s="21">
        <f>AH205-Baseline!AH205</f>
        <v>361.58983756087616</v>
      </c>
      <c r="AI225" s="21">
        <f>AI205-Baseline!AI205</f>
        <v>396.09763926209041</v>
      </c>
      <c r="AJ225" s="21">
        <f>AJ205-Baseline!AJ205</f>
        <v>430.89607368026293</v>
      </c>
      <c r="AK225" s="21">
        <f>AK205-Baseline!AK205</f>
        <v>466.02449050057328</v>
      </c>
      <c r="AL225" s="21">
        <f>AL205-Baseline!AL205</f>
        <v>501.52287940818968</v>
      </c>
      <c r="AM225" s="21">
        <f>AM205-Baseline!AM205</f>
        <v>537.39529579672842</v>
      </c>
      <c r="AN225" s="21">
        <f>AN205-Baseline!AN205</f>
        <v>573.6674547253308</v>
      </c>
      <c r="AO225" s="21">
        <f>AO205-Baseline!AO205</f>
        <v>610.38069661369502</v>
      </c>
      <c r="AP225" s="21">
        <f>AP205-Baseline!AP205</f>
        <v>647.57718526544488</v>
      </c>
      <c r="AQ225" s="21">
        <f>AQ205-Baseline!AQ205</f>
        <v>685.29996565701401</v>
      </c>
      <c r="AR225" s="21">
        <f>AR205-Baseline!AR205</f>
        <v>723.28883177005127</v>
      </c>
      <c r="AS225" s="21">
        <f>AS205-Baseline!AS205</f>
        <v>760.93356038717002</v>
      </c>
      <c r="AT225" s="21">
        <f>AT205-Baseline!AT205</f>
        <v>798.26216390988088</v>
      </c>
      <c r="AU225" s="21">
        <f>AU205-Baseline!AU205</f>
        <v>835.30273068447025</v>
      </c>
      <c r="AV225" s="21">
        <f>AV205-Baseline!AV205</f>
        <v>871.9628320495865</v>
      </c>
      <c r="AW225" s="21">
        <f>AW205-Baseline!AW205</f>
        <v>908.01105310665332</v>
      </c>
      <c r="AX225" s="21">
        <f>AX205-Baseline!AX205</f>
        <v>943.46884239599103</v>
      </c>
      <c r="AY225" s="21">
        <f>AY205-Baseline!AY205</f>
        <v>978.3574182294991</v>
      </c>
      <c r="AZ225" s="21">
        <f>AZ205-Baseline!AZ205</f>
        <v>1012.6977374646034</v>
      </c>
      <c r="BA225" s="21">
        <f>BA205-Baseline!BA205</f>
        <v>1046.5105304222641</v>
      </c>
      <c r="BB225" s="21">
        <f>BB205-Baseline!BB205</f>
        <v>1079.8051309955665</v>
      </c>
    </row>
    <row r="226" spans="1:54" outlineLevel="2">
      <c r="A226" s="476"/>
      <c r="B226" s="150" t="s">
        <v>490</v>
      </c>
      <c r="C226" s="19"/>
      <c r="D226" s="135" t="s">
        <v>380</v>
      </c>
      <c r="E226" s="21">
        <f>E206-Baseline!E206</f>
        <v>7.2323551873603265</v>
      </c>
      <c r="F226" s="21">
        <f>F206-Baseline!F206</f>
        <v>14.502301465584512</v>
      </c>
      <c r="G226" s="21">
        <f>G206-Baseline!G206</f>
        <v>21.801430451529292</v>
      </c>
      <c r="H226" s="21">
        <f>H206-Baseline!H206</f>
        <v>29.096163378897721</v>
      </c>
      <c r="I226" s="21">
        <f>I206-Baseline!I206</f>
        <v>36.393922668540093</v>
      </c>
      <c r="J226" s="21">
        <f>J206-Baseline!J206</f>
        <v>43.702152375914622</v>
      </c>
      <c r="K226" s="21">
        <f>K206-Baseline!K206</f>
        <v>51.028328199962054</v>
      </c>
      <c r="L226" s="21">
        <f>L206-Baseline!L206</f>
        <v>58.379957747586829</v>
      </c>
      <c r="M226" s="21">
        <f>M206-Baseline!M206</f>
        <v>65.75782524876854</v>
      </c>
      <c r="N226" s="21">
        <f>N206-Baseline!N206</f>
        <v>73.168693141540274</v>
      </c>
      <c r="O226" s="21">
        <f>O206-Baseline!O206</f>
        <v>80.620388789664219</v>
      </c>
      <c r="P226" s="21">
        <f>P206-Baseline!P206</f>
        <v>88.12043660887484</v>
      </c>
      <c r="Q226" s="21">
        <f>Q206-Baseline!Q206</f>
        <v>95.675306762959082</v>
      </c>
      <c r="R226" s="21">
        <f>R206-Baseline!R206</f>
        <v>103.29243076811554</v>
      </c>
      <c r="S226" s="21">
        <f>S206-Baseline!S206</f>
        <v>110.97965638004945</v>
      </c>
      <c r="T226" s="21">
        <f>T206-Baseline!T206</f>
        <v>118.74535082498514</v>
      </c>
      <c r="U226" s="21">
        <f>U206-Baseline!U206</f>
        <v>126.59804508440446</v>
      </c>
      <c r="V226" s="21">
        <f>V206-Baseline!V206</f>
        <v>134.54642571079887</v>
      </c>
      <c r="W226" s="21">
        <f>W206-Baseline!W206</f>
        <v>142.59933140453873</v>
      </c>
      <c r="X226" s="21">
        <f>X206-Baseline!X206</f>
        <v>150.76576575031564</v>
      </c>
      <c r="Y226" s="21">
        <f>Y206-Baseline!Y206</f>
        <v>159.05446215153958</v>
      </c>
      <c r="Z226" s="21">
        <f>Z206-Baseline!Z206</f>
        <v>167.46753891803698</v>
      </c>
      <c r="AA226" s="21">
        <f>AA206-Baseline!AA206</f>
        <v>176.01375258491061</v>
      </c>
      <c r="AB226" s="21">
        <f>AB206-Baseline!AB206</f>
        <v>184.70309718677865</v>
      </c>
      <c r="AC226" s="21">
        <f>AC206-Baseline!AC206</f>
        <v>235.90683933420303</v>
      </c>
      <c r="AD226" s="21">
        <f>AD206-Baseline!AD206</f>
        <v>287.63751379533005</v>
      </c>
      <c r="AE226" s="21">
        <f>AE206-Baseline!AE206</f>
        <v>339.95509653799127</v>
      </c>
      <c r="AF226" s="21">
        <f>AF206-Baseline!AF206</f>
        <v>392.91897187119315</v>
      </c>
      <c r="AG226" s="21">
        <f>AG206-Baseline!AG206</f>
        <v>446.58842181256983</v>
      </c>
      <c r="AH226" s="21">
        <f>AH206-Baseline!AH206</f>
        <v>501.02344736444707</v>
      </c>
      <c r="AI226" s="21">
        <f>AI206-Baseline!AI206</f>
        <v>556.28606868292025</v>
      </c>
      <c r="AJ226" s="21">
        <f>AJ206-Baseline!AJ206</f>
        <v>612.70468064386387</v>
      </c>
      <c r="AK226" s="21">
        <f>AK206-Baseline!AK206</f>
        <v>670.35251447181452</v>
      </c>
      <c r="AL226" s="21">
        <f>AL206-Baseline!AL206</f>
        <v>729.30477691022429</v>
      </c>
      <c r="AM226" s="21">
        <f>AM206-Baseline!AM206</f>
        <v>789.56043350412551</v>
      </c>
      <c r="AN226" s="21">
        <f>AN206-Baseline!AN206</f>
        <v>851.16482998474316</v>
      </c>
      <c r="AO226" s="21">
        <f>AO206-Baseline!AO206</f>
        <v>914.19711666598664</v>
      </c>
      <c r="AP226" s="21">
        <f>AP206-Baseline!AP206</f>
        <v>978.73871862889052</v>
      </c>
      <c r="AQ226" s="21">
        <f>AQ206-Baseline!AQ206</f>
        <v>1044.8734566457586</v>
      </c>
      <c r="AR226" s="21">
        <f>AR206-Baseline!AR206</f>
        <v>1112.037280426822</v>
      </c>
      <c r="AS226" s="21">
        <f>AS206-Baseline!AS206</f>
        <v>1178.9130862706697</v>
      </c>
      <c r="AT226" s="21">
        <f>AT206-Baseline!AT206</f>
        <v>1245.546244166336</v>
      </c>
      <c r="AU226" s="21">
        <f>AU206-Baseline!AU206</f>
        <v>1311.982809364471</v>
      </c>
      <c r="AV226" s="21">
        <f>AV206-Baseline!AV206</f>
        <v>1378.0125088831724</v>
      </c>
      <c r="AW226" s="21">
        <f>AW206-Baseline!AW206</f>
        <v>1443.127539655007</v>
      </c>
      <c r="AX226" s="21">
        <f>AX206-Baseline!AX206</f>
        <v>1507.3585281619294</v>
      </c>
      <c r="AY226" s="21">
        <f>AY206-Baseline!AY206</f>
        <v>1570.7360886415081</v>
      </c>
      <c r="AZ226" s="21">
        <f>AZ206-Baseline!AZ206</f>
        <v>1633.290788493593</v>
      </c>
      <c r="BA226" s="21">
        <f>BA206-Baseline!BA206</f>
        <v>1695.0531798302827</v>
      </c>
      <c r="BB226" s="21">
        <f>BB206-Baseline!BB206</f>
        <v>1756.031943461066</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143:A154"/>
    <mergeCell ref="A158:A169"/>
    <mergeCell ref="A172:A174"/>
    <mergeCell ref="A176:A178"/>
    <mergeCell ref="A186:A187"/>
    <mergeCell ref="A204:A206"/>
    <mergeCell ref="A210:A218"/>
    <mergeCell ref="A220:A222"/>
    <mergeCell ref="A224:A226"/>
    <mergeCell ref="A190:A198"/>
    <mergeCell ref="A200:A202"/>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DAD54CFF-7C7E-49E4-AABF-957E00EFB1F7}">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E2655C41-EFCF-4A60-B128-D14F88255E9C}">
          <x14:formula1>
            <xm:f>'Fixed Data'!$E$55:$E$58</xm:f>
          </x14:formula1>
          <xm:sqref>B158:B169 B143:B154</xm:sqref>
        </x14:dataValidation>
        <x14:dataValidation type="list" allowBlank="1" showInputMessage="1" showErrorMessage="1" xr:uid="{D8B9431C-028B-42EF-8822-5E0694FE78DB}">
          <x14:formula1>
            <xm:f>'Fixed Data'!$C$64:$C$65</xm:f>
          </x14:formula1>
          <xm:sqref>B66:B70</xm:sqref>
        </x14:dataValidation>
        <x14:dataValidation type="list" allowBlank="1" showInputMessage="1" showErrorMessage="1" xr:uid="{8FCD02A0-0A02-40F6-BF4A-13BBD0EEC49A}">
          <x14:formula1>
            <xm:f>'Fixed Data'!$C$55:$C$61</xm:f>
          </x14:formula1>
          <xm:sqref>C54:C63</xm:sqref>
        </x14:dataValidation>
        <x14:dataValidation type="list" allowBlank="1" showInputMessage="1" showErrorMessage="1" xr:uid="{63539941-62CE-42C8-A1D3-08985733B5F9}">
          <x14:formula1>
            <xm:f>'Fixed Data'!$A$55:$A$78</xm:f>
          </x14:formula1>
          <xm:sqref>B54:B63</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68F-6E42-45D7-85D2-815E54B618A6}">
  <sheetPr>
    <tabColor theme="9" tint="0.59999389629810485"/>
  </sheetPr>
  <dimension ref="A1:S32"/>
  <sheetViews>
    <sheetView workbookViewId="0">
      <selection sqref="A1:XFD1048576"/>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06"/>
      <c r="C23" s="406"/>
      <c r="D23" s="406"/>
      <c r="E23" s="406"/>
      <c r="F23" s="406"/>
      <c r="G23" s="406"/>
      <c r="H23" s="406"/>
      <c r="I23" s="406"/>
      <c r="J23" s="406"/>
      <c r="K23" s="406"/>
      <c r="L23" s="406"/>
      <c r="M23" s="406"/>
      <c r="N23" s="406"/>
      <c r="O23" s="406"/>
      <c r="P23" s="406"/>
      <c r="Q23" s="406"/>
      <c r="R23" s="406"/>
      <c r="S23" s="406"/>
    </row>
    <row r="24" spans="1:19">
      <c r="A24" s="158" t="s">
        <v>483</v>
      </c>
      <c r="B24" s="406"/>
      <c r="C24" s="406"/>
      <c r="D24" s="406"/>
      <c r="E24" s="406"/>
      <c r="F24" s="406"/>
      <c r="G24" s="406"/>
      <c r="H24" s="406"/>
      <c r="I24" s="406"/>
      <c r="J24" s="406"/>
      <c r="K24" s="406"/>
      <c r="L24" s="406"/>
      <c r="M24" s="406"/>
      <c r="N24" s="406"/>
      <c r="O24" s="406"/>
      <c r="P24" s="406"/>
      <c r="Q24" s="406"/>
      <c r="R24" s="406"/>
      <c r="S24" s="406"/>
    </row>
    <row r="25" spans="1:19">
      <c r="A25" s="159" t="s">
        <v>386</v>
      </c>
      <c r="B25" s="406"/>
      <c r="C25" s="406"/>
      <c r="D25" s="406"/>
      <c r="E25" s="406"/>
      <c r="F25" s="406"/>
      <c r="G25" s="406"/>
      <c r="H25" s="406"/>
      <c r="I25" s="406"/>
      <c r="J25" s="406"/>
      <c r="K25" s="406"/>
      <c r="L25" s="406"/>
      <c r="M25" s="406"/>
      <c r="N25" s="406"/>
      <c r="O25" s="406"/>
      <c r="P25" s="406"/>
      <c r="Q25" s="406"/>
      <c r="R25" s="406"/>
      <c r="S25" s="406"/>
    </row>
    <row r="26" spans="1:19">
      <c r="A26" s="159" t="s">
        <v>462</v>
      </c>
      <c r="B26" s="406"/>
      <c r="C26" s="406"/>
      <c r="D26" s="406"/>
      <c r="E26" s="406"/>
      <c r="F26" s="406"/>
      <c r="G26" s="406"/>
      <c r="H26" s="406"/>
      <c r="I26" s="406"/>
      <c r="J26" s="406"/>
      <c r="K26" s="406"/>
      <c r="L26" s="406"/>
      <c r="M26" s="406"/>
      <c r="N26" s="406"/>
      <c r="O26" s="406"/>
      <c r="P26" s="406"/>
      <c r="Q26" s="406"/>
      <c r="R26" s="406"/>
      <c r="S26" s="406"/>
    </row>
    <row r="27" spans="1:19">
      <c r="A27" s="159" t="s">
        <v>463</v>
      </c>
      <c r="B27" s="406"/>
      <c r="C27" s="406"/>
      <c r="D27" s="406"/>
      <c r="E27" s="406"/>
      <c r="F27" s="406"/>
      <c r="G27" s="406"/>
      <c r="H27" s="406"/>
      <c r="I27" s="406"/>
      <c r="J27" s="406"/>
      <c r="K27" s="406"/>
      <c r="L27" s="406"/>
      <c r="M27" s="406"/>
      <c r="N27" s="406"/>
      <c r="O27" s="406"/>
      <c r="P27" s="406"/>
      <c r="Q27" s="406"/>
      <c r="R27" s="406"/>
      <c r="S27" s="406"/>
    </row>
    <row r="31" spans="1:19">
      <c r="A31" s="4" t="s">
        <v>504</v>
      </c>
    </row>
    <row r="32" spans="1:19">
      <c r="A32"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2D050"/>
    <pageSetUpPr autoPageBreaks="0"/>
  </sheetPr>
  <dimension ref="A1:BB358"/>
  <sheetViews>
    <sheetView zoomScale="85" zoomScaleNormal="85" workbookViewId="0">
      <selection activeCell="B10" sqref="B10"/>
    </sheetView>
  </sheetViews>
  <sheetFormatPr defaultColWidth="9" defaultRowHeight="12.75" outlineLevelRow="3"/>
  <cols>
    <col min="1" max="1" width="31.375" customWidth="1"/>
    <col min="2" max="2" width="32.875" customWidth="1"/>
    <col min="3" max="3" width="23.625" customWidth="1"/>
    <col min="4" max="4" width="15.375" customWidth="1"/>
    <col min="5" max="5" width="21.375" bestFit="1" customWidth="1"/>
    <col min="6" max="6" width="19.625" bestFit="1" customWidth="1"/>
    <col min="7" max="7" width="15.75" customWidth="1"/>
    <col min="8" max="49" width="14.625" customWidth="1"/>
    <col min="50" max="58" width="9" customWidth="1"/>
    <col min="60" max="60"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c r="E4" s="53" t="s">
        <v>337</v>
      </c>
      <c r="F4" s="91"/>
      <c r="G4" s="28"/>
      <c r="H4" s="10"/>
      <c r="I4" s="443"/>
      <c r="J4" s="444"/>
      <c r="K4" s="444"/>
      <c r="L4" s="444"/>
      <c r="M4" s="444"/>
      <c r="N4" s="445"/>
      <c r="P4" s="449"/>
      <c r="Q4" s="450"/>
      <c r="R4" s="450"/>
      <c r="S4" s="450"/>
      <c r="T4" s="450"/>
      <c r="U4" s="451"/>
    </row>
    <row r="5" spans="1:21" outlineLevel="1">
      <c r="A5" s="13" t="s">
        <v>338</v>
      </c>
      <c r="B5" s="88"/>
      <c r="E5" s="14"/>
      <c r="H5" s="10"/>
      <c r="I5" s="482"/>
      <c r="J5" s="464"/>
      <c r="K5" s="464"/>
      <c r="L5" s="464"/>
      <c r="M5" s="464"/>
      <c r="N5" s="465"/>
      <c r="P5" s="482"/>
      <c r="Q5" s="464"/>
      <c r="R5" s="464"/>
      <c r="S5" s="464"/>
      <c r="T5" s="464"/>
      <c r="U5" s="465"/>
    </row>
    <row r="6" spans="1:21" outlineLevel="1">
      <c r="A6" s="13" t="s">
        <v>341</v>
      </c>
      <c r="B6" s="88"/>
      <c r="E6" s="53" t="s">
        <v>343</v>
      </c>
      <c r="F6" s="90"/>
      <c r="H6" s="10"/>
      <c r="I6" s="466"/>
      <c r="J6" s="467"/>
      <c r="K6" s="467"/>
      <c r="L6" s="467"/>
      <c r="M6" s="467"/>
      <c r="N6" s="468"/>
      <c r="P6" s="466"/>
      <c r="Q6" s="467"/>
      <c r="R6" s="467"/>
      <c r="S6" s="467"/>
      <c r="T6" s="467"/>
      <c r="U6" s="468"/>
    </row>
    <row r="7" spans="1:21" outlineLevel="1">
      <c r="A7" s="13" t="s">
        <v>345</v>
      </c>
      <c r="B7" s="88"/>
      <c r="E7" s="14"/>
      <c r="H7" s="10"/>
      <c r="I7" s="466"/>
      <c r="J7" s="467"/>
      <c r="K7" s="467"/>
      <c r="L7" s="467"/>
      <c r="M7" s="467"/>
      <c r="N7" s="468"/>
      <c r="P7" s="466"/>
      <c r="Q7" s="467"/>
      <c r="R7" s="467"/>
      <c r="S7" s="467"/>
      <c r="T7" s="467"/>
      <c r="U7" s="468"/>
    </row>
    <row r="8" spans="1:21" ht="39" outlineLevel="1" thickBot="1">
      <c r="A8" s="34" t="s">
        <v>346</v>
      </c>
      <c r="B8" s="89"/>
      <c r="E8" s="14"/>
      <c r="H8" s="10"/>
      <c r="I8" s="466"/>
      <c r="J8" s="467"/>
      <c r="K8" s="467"/>
      <c r="L8" s="467"/>
      <c r="M8" s="467"/>
      <c r="N8" s="468"/>
      <c r="P8" s="466"/>
      <c r="Q8" s="467"/>
      <c r="R8" s="467"/>
      <c r="S8" s="467"/>
      <c r="T8" s="467"/>
      <c r="U8" s="468"/>
    </row>
    <row r="9" spans="1:21" outlineLevel="1">
      <c r="E9" s="14"/>
      <c r="H9" s="10"/>
      <c r="I9" s="466"/>
      <c r="J9" s="467"/>
      <c r="K9" s="467"/>
      <c r="L9" s="467"/>
      <c r="M9" s="467"/>
      <c r="N9" s="468"/>
      <c r="P9" s="466"/>
      <c r="Q9" s="467"/>
      <c r="R9" s="467"/>
      <c r="S9" s="467"/>
      <c r="T9" s="467"/>
      <c r="U9" s="468"/>
    </row>
    <row r="10" spans="1:21" ht="26.25" outlineLevel="1" thickBot="1">
      <c r="A10" s="32" t="s">
        <v>348</v>
      </c>
      <c r="B10" s="35">
        <f>Baseline!B10</f>
        <v>2027</v>
      </c>
      <c r="E10" s="14"/>
      <c r="H10" s="10"/>
      <c r="I10" s="466"/>
      <c r="J10" s="467"/>
      <c r="K10" s="467"/>
      <c r="L10" s="467"/>
      <c r="M10" s="467"/>
      <c r="N10" s="468"/>
      <c r="P10" s="466"/>
      <c r="Q10" s="467"/>
      <c r="R10" s="467"/>
      <c r="S10" s="467"/>
      <c r="T10" s="467"/>
      <c r="U10" s="468"/>
    </row>
    <row r="11" spans="1:21" outlineLevel="1">
      <c r="A11" s="16"/>
      <c r="H11" s="10"/>
      <c r="I11" s="466"/>
      <c r="J11" s="467"/>
      <c r="K11" s="467"/>
      <c r="L11" s="467"/>
      <c r="M11" s="467"/>
      <c r="N11" s="468"/>
      <c r="P11" s="466"/>
      <c r="Q11" s="467"/>
      <c r="R11" s="467"/>
      <c r="S11" s="467"/>
      <c r="T11" s="467"/>
      <c r="U11" s="468"/>
    </row>
    <row r="12" spans="1:21" ht="38.25" outlineLevel="1">
      <c r="A12" s="26" t="s">
        <v>349</v>
      </c>
      <c r="B12" s="26" t="s">
        <v>350</v>
      </c>
      <c r="C12" s="26" t="s">
        <v>351</v>
      </c>
      <c r="D12" s="26" t="s">
        <v>352</v>
      </c>
      <c r="E12" s="26" t="s">
        <v>353</v>
      </c>
      <c r="F12" s="26" t="s">
        <v>354</v>
      </c>
      <c r="G12" s="26" t="s">
        <v>355</v>
      </c>
      <c r="I12" s="466"/>
      <c r="J12" s="467"/>
      <c r="K12" s="467"/>
      <c r="L12" s="467"/>
      <c r="M12" s="467"/>
      <c r="N12" s="468"/>
      <c r="P12" s="466"/>
      <c r="Q12" s="467"/>
      <c r="R12" s="467"/>
      <c r="S12" s="467"/>
      <c r="T12" s="467"/>
      <c r="U12" s="468"/>
    </row>
    <row r="13" spans="1:21" outlineLevel="1">
      <c r="A13" s="58">
        <v>2035</v>
      </c>
      <c r="B13" s="21">
        <f t="shared" ref="B13:B18" si="0">INDEX($E$204:$AW$204,1,MATCH($A13,$E$53:$BB$53,0))</f>
        <v>0</v>
      </c>
      <c r="C13" s="21">
        <f>B13-Baseline!B13</f>
        <v>61.665315791193116</v>
      </c>
      <c r="D13" s="21">
        <f t="shared" ref="D13:D18" si="1">INDEX($E$205:$AW$205,1,MATCH($A13,$E$53:$BB$53,0))</f>
        <v>0</v>
      </c>
      <c r="E13" s="21">
        <f>D13-Baseline!D13</f>
        <v>57.57176299813684</v>
      </c>
      <c r="F13" s="21">
        <f t="shared" ref="F13:F18" si="2">INDEX($E$206:$AW$206,1,MATCH($A13,$E$53:$BB$53,0))</f>
        <v>0</v>
      </c>
      <c r="G13" s="21">
        <f>F13-Baseline!F13</f>
        <v>65.75782524876854</v>
      </c>
      <c r="I13" s="466"/>
      <c r="J13" s="467"/>
      <c r="K13" s="467"/>
      <c r="L13" s="467"/>
      <c r="M13" s="467"/>
      <c r="N13" s="468"/>
      <c r="P13" s="466"/>
      <c r="Q13" s="467"/>
      <c r="R13" s="467"/>
      <c r="S13" s="467"/>
      <c r="T13" s="467"/>
      <c r="U13" s="468"/>
    </row>
    <row r="14" spans="1:21" outlineLevel="1">
      <c r="A14" s="58">
        <v>2040</v>
      </c>
      <c r="B14" s="21">
        <f t="shared" si="0"/>
        <v>0</v>
      </c>
      <c r="C14" s="21">
        <f>B14-Baseline!B14</f>
        <v>96.272000692410813</v>
      </c>
      <c r="D14" s="21">
        <f t="shared" si="1"/>
        <v>0</v>
      </c>
      <c r="E14" s="21">
        <f>D14-Baseline!D14</f>
        <v>89.258169862811314</v>
      </c>
      <c r="F14" s="21">
        <f t="shared" si="2"/>
        <v>0</v>
      </c>
      <c r="G14" s="21">
        <f>F14-Baseline!F14</f>
        <v>103.29243076811554</v>
      </c>
      <c r="I14" s="466"/>
      <c r="J14" s="467"/>
      <c r="K14" s="467"/>
      <c r="L14" s="467"/>
      <c r="M14" s="467"/>
      <c r="N14" s="468"/>
      <c r="P14" s="466"/>
      <c r="Q14" s="467"/>
      <c r="R14" s="467"/>
      <c r="S14" s="467"/>
      <c r="T14" s="467"/>
      <c r="U14" s="468"/>
    </row>
    <row r="15" spans="1:21" outlineLevel="1">
      <c r="A15" s="58">
        <v>2045</v>
      </c>
      <c r="B15" s="21">
        <f t="shared" si="0"/>
        <v>0</v>
      </c>
      <c r="C15" s="21">
        <f>B15-Baseline!B15</f>
        <v>132.06523617718051</v>
      </c>
      <c r="D15" s="21">
        <f t="shared" si="1"/>
        <v>0</v>
      </c>
      <c r="E15" s="21">
        <f>D15-Baseline!D15</f>
        <v>121.53289391270715</v>
      </c>
      <c r="F15" s="21">
        <f t="shared" si="2"/>
        <v>0</v>
      </c>
      <c r="G15" s="21">
        <f>F15-Baseline!F15</f>
        <v>142.59933140453873</v>
      </c>
      <c r="I15" s="466"/>
      <c r="J15" s="467"/>
      <c r="K15" s="467"/>
      <c r="L15" s="467"/>
      <c r="M15" s="467"/>
      <c r="N15" s="468"/>
      <c r="P15" s="466"/>
      <c r="Q15" s="467"/>
      <c r="R15" s="467"/>
      <c r="S15" s="467"/>
      <c r="T15" s="467"/>
      <c r="U15" s="468"/>
    </row>
    <row r="16" spans="1:21" outlineLevel="1">
      <c r="A16" s="58">
        <v>2050</v>
      </c>
      <c r="B16" s="21">
        <f t="shared" si="0"/>
        <v>0</v>
      </c>
      <c r="C16" s="21">
        <f>B16-Baseline!B16</f>
        <v>169.93831937649099</v>
      </c>
      <c r="D16" s="21">
        <f t="shared" si="1"/>
        <v>0</v>
      </c>
      <c r="E16" s="21">
        <f>D16-Baseline!D16</f>
        <v>155.1648271754145</v>
      </c>
      <c r="F16" s="21">
        <f t="shared" si="2"/>
        <v>0</v>
      </c>
      <c r="G16" s="21">
        <f>F16-Baseline!F16</f>
        <v>184.70309718677865</v>
      </c>
      <c r="I16" s="466"/>
      <c r="J16" s="467"/>
      <c r="K16" s="467"/>
      <c r="L16" s="467"/>
      <c r="M16" s="467"/>
      <c r="N16" s="468"/>
      <c r="P16" s="466"/>
      <c r="Q16" s="467"/>
      <c r="R16" s="467"/>
      <c r="S16" s="467"/>
      <c r="T16" s="467"/>
      <c r="U16" s="468"/>
    </row>
    <row r="17" spans="1:21" outlineLevel="1">
      <c r="A17" s="58">
        <v>2060</v>
      </c>
      <c r="B17" s="21">
        <f t="shared" si="0"/>
        <v>0</v>
      </c>
      <c r="C17" s="21">
        <f>B17-Baseline!B17</f>
        <v>615.896318918318</v>
      </c>
      <c r="D17" s="21">
        <f t="shared" si="1"/>
        <v>0</v>
      </c>
      <c r="E17" s="21">
        <f>D17-Baseline!D17</f>
        <v>501.52287940818968</v>
      </c>
      <c r="F17" s="21">
        <f t="shared" si="2"/>
        <v>0</v>
      </c>
      <c r="G17" s="21">
        <f>F17-Baseline!F17</f>
        <v>729.30477691022429</v>
      </c>
      <c r="I17" s="466"/>
      <c r="J17" s="467"/>
      <c r="K17" s="467"/>
      <c r="L17" s="467"/>
      <c r="M17" s="467"/>
      <c r="N17" s="468"/>
      <c r="P17" s="466"/>
      <c r="Q17" s="467"/>
      <c r="R17" s="467"/>
      <c r="S17" s="467"/>
      <c r="T17" s="467"/>
      <c r="U17" s="468"/>
    </row>
    <row r="18" spans="1:21" outlineLevel="1">
      <c r="A18" s="58">
        <v>2070</v>
      </c>
      <c r="B18" s="21">
        <f t="shared" si="0"/>
        <v>0</v>
      </c>
      <c r="C18" s="21">
        <f>B18-Baseline!B18</f>
        <v>1126.6844915055935</v>
      </c>
      <c r="D18" s="21">
        <f t="shared" si="1"/>
        <v>0</v>
      </c>
      <c r="E18" s="21">
        <f>D18-Baseline!D18</f>
        <v>871.9628320495865</v>
      </c>
      <c r="F18" s="21">
        <f t="shared" si="2"/>
        <v>0</v>
      </c>
      <c r="G18" s="21">
        <f>F18-Baseline!F18</f>
        <v>1378.0125088831724</v>
      </c>
      <c r="I18" s="469"/>
      <c r="J18" s="470"/>
      <c r="K18" s="470"/>
      <c r="L18" s="470"/>
      <c r="M18" s="470"/>
      <c r="N18" s="471"/>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f>Baseline!B20</f>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82"/>
      <c r="J21" s="464"/>
      <c r="K21" s="464"/>
      <c r="L21" s="464"/>
      <c r="M21" s="464"/>
      <c r="N21" s="465"/>
      <c r="P21" s="482"/>
      <c r="Q21" s="464"/>
      <c r="R21" s="464"/>
      <c r="S21" s="464"/>
      <c r="T21" s="464"/>
      <c r="U21" s="465"/>
    </row>
    <row r="22" spans="1:21" ht="12.75" customHeight="1" outlineLevel="1">
      <c r="A22" s="154"/>
      <c r="B22" s="155"/>
      <c r="I22" s="466"/>
      <c r="J22" s="467"/>
      <c r="K22" s="467"/>
      <c r="L22" s="467"/>
      <c r="M22" s="467"/>
      <c r="N22" s="468"/>
      <c r="P22" s="466"/>
      <c r="Q22" s="467"/>
      <c r="R22" s="467"/>
      <c r="S22" s="467"/>
      <c r="T22" s="467"/>
      <c r="U22" s="468"/>
    </row>
    <row r="23" spans="1:21" outlineLevel="1">
      <c r="A23" s="154"/>
      <c r="B23" s="409" t="s">
        <v>360</v>
      </c>
      <c r="C23" s="410"/>
      <c r="D23" s="410"/>
      <c r="E23" s="410"/>
      <c r="F23" s="410"/>
      <c r="G23" s="411"/>
      <c r="I23" s="466"/>
      <c r="J23" s="467"/>
      <c r="K23" s="467"/>
      <c r="L23" s="467"/>
      <c r="M23" s="467"/>
      <c r="N23" s="468"/>
      <c r="P23" s="466"/>
      <c r="Q23" s="467"/>
      <c r="R23" s="467"/>
      <c r="S23" s="467"/>
      <c r="T23" s="467"/>
      <c r="U23" s="468"/>
    </row>
    <row r="24" spans="1:21" outlineLevel="1">
      <c r="B24" s="17">
        <v>2027</v>
      </c>
      <c r="C24" s="17">
        <v>2028</v>
      </c>
      <c r="D24" s="17">
        <v>2029</v>
      </c>
      <c r="E24" s="17">
        <v>2030</v>
      </c>
      <c r="F24" s="17">
        <v>2031</v>
      </c>
      <c r="G24" s="17" t="s">
        <v>361</v>
      </c>
      <c r="I24" s="466"/>
      <c r="J24" s="467"/>
      <c r="K24" s="467"/>
      <c r="L24" s="467"/>
      <c r="M24" s="467"/>
      <c r="N24" s="468"/>
      <c r="P24" s="466"/>
      <c r="Q24" s="467"/>
      <c r="R24" s="467"/>
      <c r="S24" s="467"/>
      <c r="T24" s="467"/>
      <c r="U24" s="468"/>
    </row>
    <row r="25" spans="1:21" ht="13.5" outlineLevel="1" thickBot="1">
      <c r="B25" s="30" t="s">
        <v>362</v>
      </c>
      <c r="C25" s="30" t="s">
        <v>362</v>
      </c>
      <c r="D25" s="30" t="s">
        <v>362</v>
      </c>
      <c r="E25" s="30" t="s">
        <v>362</v>
      </c>
      <c r="F25" s="30" t="s">
        <v>362</v>
      </c>
      <c r="G25" s="30" t="s">
        <v>362</v>
      </c>
      <c r="I25" s="466"/>
      <c r="J25" s="467"/>
      <c r="K25" s="467"/>
      <c r="L25" s="467"/>
      <c r="M25" s="467"/>
      <c r="N25" s="468"/>
      <c r="P25" s="466"/>
      <c r="Q25" s="467"/>
      <c r="R25" s="467"/>
      <c r="S25" s="467"/>
      <c r="T25" s="467"/>
      <c r="U25" s="468"/>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66"/>
      <c r="Q26" s="467"/>
      <c r="R26" s="467"/>
      <c r="S26" s="467"/>
      <c r="T26" s="467"/>
      <c r="U26" s="468"/>
    </row>
    <row r="27" spans="1:21" outlineLevel="1">
      <c r="A27" s="54" t="s">
        <v>364</v>
      </c>
      <c r="B27" s="21">
        <f>E71+E77</f>
        <v>0</v>
      </c>
      <c r="C27" s="21">
        <f>F71+F77</f>
        <v>0</v>
      </c>
      <c r="D27" s="21">
        <f>G71+G77</f>
        <v>0</v>
      </c>
      <c r="E27" s="21">
        <f>H71+H77</f>
        <v>0</v>
      </c>
      <c r="F27" s="21">
        <f>I71+I77</f>
        <v>0</v>
      </c>
      <c r="G27" s="21">
        <f>SUM(J71:BB71)+SUM(J77:BB77)</f>
        <v>0</v>
      </c>
      <c r="I27" s="466"/>
      <c r="J27" s="467"/>
      <c r="K27" s="467"/>
      <c r="L27" s="467"/>
      <c r="M27" s="467"/>
      <c r="N27" s="468"/>
      <c r="P27" s="466"/>
      <c r="Q27" s="467"/>
      <c r="R27" s="467"/>
      <c r="S27" s="467"/>
      <c r="T27" s="467"/>
      <c r="U27" s="468"/>
    </row>
    <row r="28" spans="1:21" outlineLevel="1">
      <c r="A28" s="154"/>
      <c r="B28" s="248"/>
      <c r="C28" s="248"/>
      <c r="D28" s="248"/>
      <c r="E28" s="248"/>
      <c r="F28" s="248"/>
      <c r="G28" s="248"/>
      <c r="I28" s="466"/>
      <c r="J28" s="467"/>
      <c r="K28" s="467"/>
      <c r="L28" s="467"/>
      <c r="M28" s="467"/>
      <c r="N28" s="468"/>
      <c r="P28" s="466"/>
      <c r="Q28" s="467"/>
      <c r="R28" s="467"/>
      <c r="S28" s="467"/>
      <c r="T28" s="467"/>
      <c r="U28" s="468"/>
    </row>
    <row r="29" spans="1:21" ht="13.5" outlineLevel="1" thickBot="1">
      <c r="A29" s="154"/>
      <c r="B29" s="248"/>
      <c r="C29" s="248"/>
      <c r="D29" s="248"/>
      <c r="E29" s="248"/>
      <c r="F29" s="248"/>
      <c r="G29" s="248"/>
      <c r="I29" s="466"/>
      <c r="J29" s="467"/>
      <c r="K29" s="467"/>
      <c r="L29" s="467"/>
      <c r="M29" s="467"/>
      <c r="N29" s="468"/>
      <c r="P29" s="466"/>
      <c r="Q29" s="467"/>
      <c r="R29" s="467"/>
      <c r="S29" s="467"/>
      <c r="T29" s="467"/>
      <c r="U29" s="468"/>
    </row>
    <row r="30" spans="1:21" ht="13.5" outlineLevel="1" thickBot="1">
      <c r="A30" s="308"/>
      <c r="B30" s="309" t="s">
        <v>365</v>
      </c>
      <c r="C30" s="310" t="s">
        <v>366</v>
      </c>
      <c r="D30" s="413" t="s">
        <v>321</v>
      </c>
      <c r="E30" s="414"/>
      <c r="F30" s="414"/>
      <c r="G30" s="415"/>
      <c r="I30" s="466"/>
      <c r="J30" s="467"/>
      <c r="K30" s="467"/>
      <c r="L30" s="467"/>
      <c r="M30" s="467"/>
      <c r="N30" s="468"/>
      <c r="P30" s="466"/>
      <c r="Q30" s="467"/>
      <c r="R30" s="467"/>
      <c r="S30" s="467"/>
      <c r="T30" s="467"/>
      <c r="U30" s="468"/>
    </row>
    <row r="31" spans="1:21" outlineLevel="1">
      <c r="A31" s="433" t="s">
        <v>367</v>
      </c>
      <c r="B31" s="311"/>
      <c r="C31" s="307"/>
      <c r="D31" s="435"/>
      <c r="E31" s="435"/>
      <c r="F31" s="435"/>
      <c r="G31" s="436"/>
      <c r="I31" s="466"/>
      <c r="J31" s="467"/>
      <c r="K31" s="467"/>
      <c r="L31" s="467"/>
      <c r="M31" s="467"/>
      <c r="N31" s="468"/>
      <c r="P31" s="466"/>
      <c r="Q31" s="467"/>
      <c r="R31" s="467"/>
      <c r="S31" s="467"/>
      <c r="T31" s="467"/>
      <c r="U31" s="468"/>
    </row>
    <row r="32" spans="1:21" outlineLevel="1">
      <c r="A32" s="433"/>
      <c r="B32" s="312"/>
      <c r="C32" s="252"/>
      <c r="D32" s="418"/>
      <c r="E32" s="418"/>
      <c r="F32" s="418"/>
      <c r="G32" s="419"/>
      <c r="I32" s="466"/>
      <c r="J32" s="467"/>
      <c r="K32" s="467"/>
      <c r="L32" s="467"/>
      <c r="M32" s="467"/>
      <c r="N32" s="468"/>
      <c r="P32" s="466"/>
      <c r="Q32" s="467"/>
      <c r="R32" s="467"/>
      <c r="S32" s="467"/>
      <c r="T32" s="467"/>
      <c r="U32" s="468"/>
    </row>
    <row r="33" spans="1:21" outlineLevel="1">
      <c r="A33" s="433"/>
      <c r="B33" s="312"/>
      <c r="C33" s="252"/>
      <c r="D33" s="418"/>
      <c r="E33" s="418"/>
      <c r="F33" s="418"/>
      <c r="G33" s="419"/>
      <c r="I33" s="466"/>
      <c r="J33" s="467"/>
      <c r="K33" s="467"/>
      <c r="L33" s="467"/>
      <c r="M33" s="467"/>
      <c r="N33" s="468"/>
      <c r="P33" s="466"/>
      <c r="Q33" s="467"/>
      <c r="R33" s="467"/>
      <c r="S33" s="467"/>
      <c r="T33" s="467"/>
      <c r="U33" s="468"/>
    </row>
    <row r="34" spans="1:21" outlineLevel="1">
      <c r="A34" s="433"/>
      <c r="B34" s="312"/>
      <c r="C34" s="252"/>
      <c r="D34" s="418"/>
      <c r="E34" s="418"/>
      <c r="F34" s="418"/>
      <c r="G34" s="419"/>
      <c r="I34" s="466"/>
      <c r="J34" s="467"/>
      <c r="K34" s="467"/>
      <c r="L34" s="467"/>
      <c r="M34" s="467"/>
      <c r="N34" s="468"/>
      <c r="P34" s="466"/>
      <c r="Q34" s="467"/>
      <c r="R34" s="467"/>
      <c r="S34" s="467"/>
      <c r="T34" s="467"/>
      <c r="U34" s="468"/>
    </row>
    <row r="35" spans="1:21" outlineLevel="1">
      <c r="A35" s="433"/>
      <c r="B35" s="312"/>
      <c r="C35" s="252"/>
      <c r="D35" s="418"/>
      <c r="E35" s="418"/>
      <c r="F35" s="418"/>
      <c r="G35" s="419"/>
      <c r="I35" s="466"/>
      <c r="J35" s="467"/>
      <c r="K35" s="467"/>
      <c r="L35" s="467"/>
      <c r="M35" s="467"/>
      <c r="N35" s="468"/>
      <c r="P35" s="466"/>
      <c r="Q35" s="467"/>
      <c r="R35" s="467"/>
      <c r="S35" s="467"/>
      <c r="T35" s="467"/>
      <c r="U35" s="468"/>
    </row>
    <row r="36" spans="1:21" outlineLevel="1">
      <c r="A36" s="433"/>
      <c r="B36" s="312"/>
      <c r="C36" s="252"/>
      <c r="D36" s="418"/>
      <c r="E36" s="418"/>
      <c r="F36" s="418"/>
      <c r="G36" s="419"/>
      <c r="I36" s="466"/>
      <c r="J36" s="467"/>
      <c r="K36" s="467"/>
      <c r="L36" s="467"/>
      <c r="M36" s="467"/>
      <c r="N36" s="468"/>
      <c r="P36" s="466"/>
      <c r="Q36" s="467"/>
      <c r="R36" s="467"/>
      <c r="S36" s="467"/>
      <c r="T36" s="467"/>
      <c r="U36" s="468"/>
    </row>
    <row r="37" spans="1:21" outlineLevel="1">
      <c r="A37" s="433"/>
      <c r="B37" s="312"/>
      <c r="C37" s="252"/>
      <c r="D37" s="418"/>
      <c r="E37" s="418"/>
      <c r="F37" s="418"/>
      <c r="G37" s="419"/>
      <c r="I37" s="466"/>
      <c r="J37" s="467"/>
      <c r="K37" s="467"/>
      <c r="L37" s="467"/>
      <c r="M37" s="467"/>
      <c r="N37" s="468"/>
      <c r="P37" s="466"/>
      <c r="Q37" s="467"/>
      <c r="R37" s="467"/>
      <c r="S37" s="467"/>
      <c r="T37" s="467"/>
      <c r="U37" s="468"/>
    </row>
    <row r="38" spans="1:21" outlineLevel="1">
      <c r="A38" s="433"/>
      <c r="B38" s="312"/>
      <c r="C38" s="252"/>
      <c r="D38" s="418"/>
      <c r="E38" s="418"/>
      <c r="F38" s="418"/>
      <c r="G38" s="419"/>
      <c r="I38" s="466"/>
      <c r="J38" s="467"/>
      <c r="K38" s="467"/>
      <c r="L38" s="467"/>
      <c r="M38" s="467"/>
      <c r="N38" s="468"/>
      <c r="P38" s="466"/>
      <c r="Q38" s="467"/>
      <c r="R38" s="467"/>
      <c r="S38" s="467"/>
      <c r="T38" s="467"/>
      <c r="U38" s="468"/>
    </row>
    <row r="39" spans="1:21" outlineLevel="1">
      <c r="A39" s="433"/>
      <c r="B39" s="312"/>
      <c r="C39" s="252"/>
      <c r="D39" s="418"/>
      <c r="E39" s="418"/>
      <c r="F39" s="418"/>
      <c r="G39" s="419"/>
      <c r="I39" s="466"/>
      <c r="J39" s="467"/>
      <c r="K39" s="467"/>
      <c r="L39" s="467"/>
      <c r="M39" s="467"/>
      <c r="N39" s="468"/>
      <c r="P39" s="466"/>
      <c r="Q39" s="467"/>
      <c r="R39" s="467"/>
      <c r="S39" s="467"/>
      <c r="T39" s="467"/>
      <c r="U39" s="468"/>
    </row>
    <row r="40" spans="1:21" ht="13.5" outlineLevel="1" thickBot="1">
      <c r="A40" s="434"/>
      <c r="B40" s="313"/>
      <c r="C40" s="314"/>
      <c r="D40" s="416"/>
      <c r="E40" s="416"/>
      <c r="F40" s="416"/>
      <c r="G40" s="417"/>
      <c r="I40" s="466"/>
      <c r="J40" s="467"/>
      <c r="K40" s="467"/>
      <c r="L40" s="467"/>
      <c r="M40" s="467"/>
      <c r="N40" s="468"/>
      <c r="P40" s="466"/>
      <c r="Q40" s="467"/>
      <c r="R40" s="467"/>
      <c r="S40" s="467"/>
      <c r="T40" s="467"/>
      <c r="U40" s="468"/>
    </row>
    <row r="41" spans="1:21" outlineLevel="1">
      <c r="A41" s="154"/>
      <c r="B41" s="248"/>
      <c r="C41" s="248"/>
      <c r="D41" s="248"/>
      <c r="E41" s="248"/>
      <c r="F41" s="248"/>
      <c r="G41" s="248"/>
      <c r="I41" s="466"/>
      <c r="J41" s="467"/>
      <c r="K41" s="467"/>
      <c r="L41" s="467"/>
      <c r="M41" s="467"/>
      <c r="N41" s="468"/>
      <c r="P41" s="466"/>
      <c r="Q41" s="467"/>
      <c r="R41" s="467"/>
      <c r="S41" s="467"/>
      <c r="T41" s="467"/>
      <c r="U41" s="468"/>
    </row>
    <row r="42" spans="1:21" outlineLevel="1">
      <c r="A42" s="154"/>
      <c r="B42" s="248"/>
      <c r="C42" s="248"/>
      <c r="D42" s="248"/>
      <c r="E42" s="248"/>
      <c r="F42" s="248"/>
      <c r="G42" s="248"/>
      <c r="I42" s="466"/>
      <c r="J42" s="467"/>
      <c r="K42" s="467"/>
      <c r="L42" s="467"/>
      <c r="M42" s="467"/>
      <c r="N42" s="468"/>
      <c r="P42" s="466"/>
      <c r="Q42" s="467"/>
      <c r="R42" s="467"/>
      <c r="S42" s="467"/>
      <c r="T42" s="467"/>
      <c r="U42" s="468"/>
    </row>
    <row r="43" spans="1:21" outlineLevel="1">
      <c r="A43" s="154"/>
      <c r="B43" s="248"/>
      <c r="C43" s="248"/>
      <c r="D43" s="248"/>
      <c r="E43" s="248"/>
      <c r="F43" s="248"/>
      <c r="G43" s="248"/>
      <c r="I43" s="466"/>
      <c r="J43" s="467"/>
      <c r="K43" s="467"/>
      <c r="L43" s="467"/>
      <c r="M43" s="467"/>
      <c r="N43" s="468"/>
      <c r="P43" s="466"/>
      <c r="Q43" s="467"/>
      <c r="R43" s="467"/>
      <c r="S43" s="467"/>
      <c r="T43" s="467"/>
      <c r="U43" s="468"/>
    </row>
    <row r="44" spans="1:21" outlineLevel="1">
      <c r="A44" s="154"/>
      <c r="B44" s="248"/>
      <c r="C44" s="248"/>
      <c r="D44" s="248"/>
      <c r="E44" s="248"/>
      <c r="F44" s="248"/>
      <c r="G44" s="248"/>
      <c r="I44" s="466"/>
      <c r="J44" s="467"/>
      <c r="K44" s="467"/>
      <c r="L44" s="467"/>
      <c r="M44" s="467"/>
      <c r="N44" s="468"/>
      <c r="P44" s="466"/>
      <c r="Q44" s="467"/>
      <c r="R44" s="467"/>
      <c r="S44" s="467"/>
      <c r="T44" s="467"/>
      <c r="U44" s="468"/>
    </row>
    <row r="45" spans="1:21" outlineLevel="1">
      <c r="A45" s="154"/>
      <c r="B45" s="248"/>
      <c r="C45" s="248"/>
      <c r="D45" s="248"/>
      <c r="E45" s="248"/>
      <c r="F45" s="248"/>
      <c r="G45" s="248"/>
      <c r="I45" s="469"/>
      <c r="J45" s="470"/>
      <c r="K45" s="470"/>
      <c r="L45" s="470"/>
      <c r="M45" s="470"/>
      <c r="N45" s="471"/>
      <c r="P45" s="469"/>
      <c r="Q45" s="470"/>
      <c r="R45" s="470"/>
      <c r="S45" s="470"/>
      <c r="T45" s="470"/>
      <c r="U45" s="471"/>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53"/>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v>
      </c>
      <c r="F75" s="275">
        <f>-F158*'Fixed Data'!$B$27/10^2</f>
        <v>0</v>
      </c>
      <c r="G75" s="275">
        <f>-G158*'Fixed Data'!$B$27/10^2</f>
        <v>0</v>
      </c>
      <c r="H75" s="275">
        <f>-H158*'Fixed Data'!$B$27/10^2</f>
        <v>0</v>
      </c>
      <c r="I75" s="275">
        <f>-I158*'Fixed Data'!$B$27/10^2</f>
        <v>0</v>
      </c>
      <c r="J75" s="275">
        <f>-J158*'Fixed Data'!$B$27/10^2</f>
        <v>0</v>
      </c>
      <c r="K75" s="275">
        <f>-K158*'Fixed Data'!$B$27/10^2</f>
        <v>0</v>
      </c>
      <c r="L75" s="275">
        <f>-L158*'Fixed Data'!$B$27/10^2</f>
        <v>0</v>
      </c>
      <c r="M75" s="275">
        <f>-M158*'Fixed Data'!$B$27/10^2</f>
        <v>0</v>
      </c>
      <c r="N75" s="275">
        <f>-N158*'Fixed Data'!$B$27/10^2</f>
        <v>0</v>
      </c>
      <c r="O75" s="275">
        <f>-O158*'Fixed Data'!$B$27/10^2</f>
        <v>0</v>
      </c>
      <c r="P75" s="275">
        <f>-P158*'Fixed Data'!$B$27/10^2</f>
        <v>0</v>
      </c>
      <c r="Q75" s="275">
        <f>-Q158*'Fixed Data'!$B$27/10^2</f>
        <v>0</v>
      </c>
      <c r="R75" s="275">
        <f>-R158*'Fixed Data'!$B$27/10^2</f>
        <v>0</v>
      </c>
      <c r="S75" s="275">
        <f>-S158*'Fixed Data'!$B$27/10^2</f>
        <v>0</v>
      </c>
      <c r="T75" s="275">
        <f>-T158*'Fixed Data'!$B$27/10^2</f>
        <v>0</v>
      </c>
      <c r="U75" s="275">
        <f>-U158*'Fixed Data'!$B$27/10^2</f>
        <v>0</v>
      </c>
      <c r="V75" s="275">
        <f>-V158*'Fixed Data'!$B$27/10^2</f>
        <v>0</v>
      </c>
      <c r="W75" s="275">
        <f>-W158*'Fixed Data'!$B$27/10^2</f>
        <v>0</v>
      </c>
      <c r="X75" s="275">
        <f>-X158*'Fixed Data'!$B$27/10^2</f>
        <v>0</v>
      </c>
      <c r="Y75" s="275">
        <f>-Y158*'Fixed Data'!$B$27/10^2</f>
        <v>0</v>
      </c>
      <c r="Z75" s="275">
        <f>-Z158*'Fixed Data'!$B$27/10^2</f>
        <v>0</v>
      </c>
      <c r="AA75" s="275">
        <f>-AA158*'Fixed Data'!$B$27/10^2</f>
        <v>0</v>
      </c>
      <c r="AB75" s="275">
        <f>-AB158*'Fixed Data'!$B$27/10^2</f>
        <v>0</v>
      </c>
      <c r="AC75" s="275">
        <f>-AC158*'Fixed Data'!$B$27/10^2</f>
        <v>0</v>
      </c>
      <c r="AD75" s="275">
        <f>-AD158*'Fixed Data'!$B$27/10^2</f>
        <v>0</v>
      </c>
      <c r="AE75" s="275">
        <f>-AE158*'Fixed Data'!$B$27/10^2</f>
        <v>0</v>
      </c>
      <c r="AF75" s="275">
        <f>-AF158*'Fixed Data'!$B$27/10^2</f>
        <v>0</v>
      </c>
      <c r="AG75" s="275">
        <f>-AG158*'Fixed Data'!$B$27/10^2</f>
        <v>0</v>
      </c>
      <c r="AH75" s="275">
        <f>-AH158*'Fixed Data'!$B$27/10^2</f>
        <v>0</v>
      </c>
      <c r="AI75" s="275">
        <f>-AI158*'Fixed Data'!$B$27/10^2</f>
        <v>0</v>
      </c>
      <c r="AJ75" s="275">
        <f>-AJ158*'Fixed Data'!$B$27/10^2</f>
        <v>0</v>
      </c>
      <c r="AK75" s="275">
        <f>-AK158*'Fixed Data'!$B$27/10^2</f>
        <v>0</v>
      </c>
      <c r="AL75" s="275">
        <f>-AL158*'Fixed Data'!$B$27/10^2</f>
        <v>0</v>
      </c>
      <c r="AM75" s="275">
        <f>-AM158*'Fixed Data'!$B$27/10^2</f>
        <v>0</v>
      </c>
      <c r="AN75" s="275">
        <f>-AN158*'Fixed Data'!$B$27/10^2</f>
        <v>0</v>
      </c>
      <c r="AO75" s="275">
        <f>-AO158*'Fixed Data'!$B$27/10^2</f>
        <v>0</v>
      </c>
      <c r="AP75" s="275">
        <f>-AP158*'Fixed Data'!$B$27/10^2</f>
        <v>0</v>
      </c>
      <c r="AQ75" s="275">
        <f>-AQ158*'Fixed Data'!$B$27/10^2</f>
        <v>0</v>
      </c>
      <c r="AR75" s="275">
        <f>-AR158*'Fixed Data'!$B$27/10^2</f>
        <v>0</v>
      </c>
      <c r="AS75" s="275">
        <f>-AS158*'Fixed Data'!$B$27/10^2</f>
        <v>0</v>
      </c>
      <c r="AT75" s="275">
        <f>-AT158*'Fixed Data'!$B$27/10^2</f>
        <v>0</v>
      </c>
      <c r="AU75" s="275">
        <f>-AU158*'Fixed Data'!$B$27/10^2</f>
        <v>0</v>
      </c>
      <c r="AV75" s="275">
        <f>-AV158*'Fixed Data'!$B$27/10^2</f>
        <v>0</v>
      </c>
      <c r="AW75" s="275">
        <f>-AW158*'Fixed Data'!$B$27/10^2</f>
        <v>0</v>
      </c>
      <c r="AX75" s="275">
        <f>-AX158*'Fixed Data'!$B$27/10^2</f>
        <v>0</v>
      </c>
      <c r="AY75" s="275">
        <f>-AY158*'Fixed Data'!$B$27/10^2</f>
        <v>0</v>
      </c>
      <c r="AZ75" s="275">
        <f>-AZ158*'Fixed Data'!$B$27/10^2</f>
        <v>0</v>
      </c>
      <c r="BA75" s="275">
        <f>-BA158*'Fixed Data'!$B$27/10^2</f>
        <v>0</v>
      </c>
      <c r="BB75" s="275">
        <f>-BB158*'Fixed Data'!$B$27/10^2</f>
        <v>0</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v>
      </c>
      <c r="F77" s="23">
        <f t="shared" si="5"/>
        <v>0</v>
      </c>
      <c r="G77" s="23">
        <f t="shared" si="5"/>
        <v>0</v>
      </c>
      <c r="H77" s="23">
        <f t="shared" si="5"/>
        <v>0</v>
      </c>
      <c r="I77" s="23">
        <f t="shared" si="5"/>
        <v>0</v>
      </c>
      <c r="J77" s="23">
        <f t="shared" si="5"/>
        <v>0</v>
      </c>
      <c r="K77" s="23">
        <f t="shared" si="5"/>
        <v>0</v>
      </c>
      <c r="L77" s="23">
        <f t="shared" si="5"/>
        <v>0</v>
      </c>
      <c r="M77" s="23">
        <f t="shared" si="5"/>
        <v>0</v>
      </c>
      <c r="N77" s="23">
        <f t="shared" si="5"/>
        <v>0</v>
      </c>
      <c r="O77" s="23">
        <f t="shared" si="5"/>
        <v>0</v>
      </c>
      <c r="P77" s="23">
        <f t="shared" si="5"/>
        <v>0</v>
      </c>
      <c r="Q77" s="23">
        <f t="shared" si="5"/>
        <v>0</v>
      </c>
      <c r="R77" s="23">
        <f t="shared" si="5"/>
        <v>0</v>
      </c>
      <c r="S77" s="23">
        <f t="shared" si="5"/>
        <v>0</v>
      </c>
      <c r="T77" s="23">
        <f t="shared" si="5"/>
        <v>0</v>
      </c>
      <c r="U77" s="23">
        <f t="shared" si="5"/>
        <v>0</v>
      </c>
      <c r="V77" s="23">
        <f t="shared" si="5"/>
        <v>0</v>
      </c>
      <c r="W77" s="23">
        <f t="shared" si="5"/>
        <v>0</v>
      </c>
      <c r="X77" s="23">
        <f t="shared" si="5"/>
        <v>0</v>
      </c>
      <c r="Y77" s="23">
        <f t="shared" si="5"/>
        <v>0</v>
      </c>
      <c r="Z77" s="23">
        <f t="shared" si="5"/>
        <v>0</v>
      </c>
      <c r="AA77" s="23">
        <f t="shared" si="5"/>
        <v>0</v>
      </c>
      <c r="AB77" s="23">
        <f t="shared" si="5"/>
        <v>0</v>
      </c>
      <c r="AC77" s="23">
        <f t="shared" si="5"/>
        <v>0</v>
      </c>
      <c r="AD77" s="23">
        <f t="shared" si="5"/>
        <v>0</v>
      </c>
      <c r="AE77" s="23">
        <f t="shared" si="5"/>
        <v>0</v>
      </c>
      <c r="AF77" s="23">
        <f t="shared" si="5"/>
        <v>0</v>
      </c>
      <c r="AG77" s="23">
        <f t="shared" si="5"/>
        <v>0</v>
      </c>
      <c r="AH77" s="23">
        <f t="shared" si="5"/>
        <v>0</v>
      </c>
      <c r="AI77" s="23">
        <f t="shared" si="5"/>
        <v>0</v>
      </c>
      <c r="AJ77" s="23">
        <f t="shared" si="5"/>
        <v>0</v>
      </c>
      <c r="AK77" s="23">
        <f t="shared" ref="AK77:BB77" si="6">SUM(AK75:AK76)</f>
        <v>0</v>
      </c>
      <c r="AL77" s="23">
        <f t="shared" si="6"/>
        <v>0</v>
      </c>
      <c r="AM77" s="23">
        <f t="shared" si="6"/>
        <v>0</v>
      </c>
      <c r="AN77" s="23">
        <f t="shared" si="6"/>
        <v>0</v>
      </c>
      <c r="AO77" s="23">
        <f t="shared" si="6"/>
        <v>0</v>
      </c>
      <c r="AP77" s="23">
        <f t="shared" si="6"/>
        <v>0</v>
      </c>
      <c r="AQ77" s="23">
        <f t="shared" si="6"/>
        <v>0</v>
      </c>
      <c r="AR77" s="23">
        <f t="shared" si="6"/>
        <v>0</v>
      </c>
      <c r="AS77" s="23">
        <f t="shared" si="6"/>
        <v>0</v>
      </c>
      <c r="AT77" s="23">
        <f t="shared" si="6"/>
        <v>0</v>
      </c>
      <c r="AU77" s="23">
        <f t="shared" si="6"/>
        <v>0</v>
      </c>
      <c r="AV77" s="23">
        <f t="shared" si="6"/>
        <v>0</v>
      </c>
      <c r="AW77" s="23">
        <f t="shared" si="6"/>
        <v>0</v>
      </c>
      <c r="AX77" s="23">
        <f t="shared" si="6"/>
        <v>0</v>
      </c>
      <c r="AY77" s="23">
        <f t="shared" si="6"/>
        <v>0</v>
      </c>
      <c r="AZ77" s="23">
        <f t="shared" si="6"/>
        <v>0</v>
      </c>
      <c r="BA77" s="23">
        <f t="shared" si="6"/>
        <v>0</v>
      </c>
      <c r="BB77" s="255">
        <f t="shared" si="6"/>
        <v>0</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BB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si="8"/>
        <v>0</v>
      </c>
      <c r="AL82" s="21">
        <f t="shared" si="8"/>
        <v>0</v>
      </c>
      <c r="AM82" s="21">
        <f t="shared" si="8"/>
        <v>0</v>
      </c>
      <c r="AN82" s="21">
        <f t="shared" si="8"/>
        <v>0</v>
      </c>
      <c r="AO82" s="21">
        <f t="shared" si="8"/>
        <v>0</v>
      </c>
      <c r="AP82" s="21">
        <f t="shared" si="8"/>
        <v>0</v>
      </c>
      <c r="AQ82" s="21">
        <f t="shared" si="8"/>
        <v>0</v>
      </c>
      <c r="AR82" s="21">
        <f t="shared" si="8"/>
        <v>0</v>
      </c>
      <c r="AS82" s="21">
        <f t="shared" si="8"/>
        <v>0</v>
      </c>
      <c r="AT82" s="21">
        <f t="shared" si="8"/>
        <v>0</v>
      </c>
      <c r="AU82" s="21">
        <f t="shared" si="8"/>
        <v>0</v>
      </c>
      <c r="AV82" s="21">
        <f t="shared" si="8"/>
        <v>0</v>
      </c>
      <c r="AW82" s="21">
        <f t="shared" si="8"/>
        <v>0</v>
      </c>
      <c r="AX82" s="21">
        <f t="shared" si="8"/>
        <v>0</v>
      </c>
      <c r="AY82" s="21">
        <f t="shared" si="8"/>
        <v>0</v>
      </c>
      <c r="AZ82" s="21">
        <f t="shared" si="8"/>
        <v>0</v>
      </c>
      <c r="BA82" s="21">
        <f t="shared" si="8"/>
        <v>0</v>
      </c>
      <c r="BB82" s="21">
        <f t="shared" si="8"/>
        <v>0</v>
      </c>
    </row>
    <row r="83" spans="1:54" outlineLevel="2">
      <c r="A83" s="8"/>
      <c r="B83" t="s">
        <v>394</v>
      </c>
      <c r="C83" t="s">
        <v>395</v>
      </c>
      <c r="D83" t="s">
        <v>380</v>
      </c>
      <c r="E83" s="21">
        <f t="shared" ref="E83:BB83" si="9">E64-E82</f>
        <v>0</v>
      </c>
      <c r="F83" s="21">
        <f t="shared" si="9"/>
        <v>0</v>
      </c>
      <c r="G83" s="21">
        <f t="shared" si="9"/>
        <v>0</v>
      </c>
      <c r="H83" s="21">
        <f t="shared" si="9"/>
        <v>0</v>
      </c>
      <c r="I83" s="21">
        <f t="shared" si="9"/>
        <v>0</v>
      </c>
      <c r="J83" s="21">
        <f t="shared" si="9"/>
        <v>0</v>
      </c>
      <c r="K83" s="21">
        <f t="shared" si="9"/>
        <v>0</v>
      </c>
      <c r="L83" s="21">
        <f t="shared" si="9"/>
        <v>0</v>
      </c>
      <c r="M83" s="21">
        <f t="shared" si="9"/>
        <v>0</v>
      </c>
      <c r="N83" s="21">
        <f t="shared" si="9"/>
        <v>0</v>
      </c>
      <c r="O83" s="21">
        <f t="shared" si="9"/>
        <v>0</v>
      </c>
      <c r="P83" s="21">
        <f t="shared" si="9"/>
        <v>0</v>
      </c>
      <c r="Q83" s="21">
        <f t="shared" si="9"/>
        <v>0</v>
      </c>
      <c r="R83" s="21">
        <f t="shared" si="9"/>
        <v>0</v>
      </c>
      <c r="S83" s="21">
        <f t="shared" si="9"/>
        <v>0</v>
      </c>
      <c r="T83" s="21">
        <f t="shared" si="9"/>
        <v>0</v>
      </c>
      <c r="U83" s="21">
        <f t="shared" si="9"/>
        <v>0</v>
      </c>
      <c r="V83" s="21">
        <f t="shared" si="9"/>
        <v>0</v>
      </c>
      <c r="W83" s="21">
        <f t="shared" si="9"/>
        <v>0</v>
      </c>
      <c r="X83" s="21">
        <f t="shared" si="9"/>
        <v>0</v>
      </c>
      <c r="Y83" s="21">
        <f t="shared" si="9"/>
        <v>0</v>
      </c>
      <c r="Z83" s="21">
        <f t="shared" si="9"/>
        <v>0</v>
      </c>
      <c r="AA83" s="21">
        <f t="shared" si="9"/>
        <v>0</v>
      </c>
      <c r="AB83" s="21">
        <f t="shared" si="9"/>
        <v>0</v>
      </c>
      <c r="AC83" s="21">
        <f t="shared" si="9"/>
        <v>0</v>
      </c>
      <c r="AD83" s="21">
        <f t="shared" si="9"/>
        <v>0</v>
      </c>
      <c r="AE83" s="21">
        <f t="shared" si="9"/>
        <v>0</v>
      </c>
      <c r="AF83" s="21">
        <f t="shared" si="9"/>
        <v>0</v>
      </c>
      <c r="AG83" s="21">
        <f t="shared" si="9"/>
        <v>0</v>
      </c>
      <c r="AH83" s="21">
        <f t="shared" si="9"/>
        <v>0</v>
      </c>
      <c r="AI83" s="21">
        <f t="shared" si="9"/>
        <v>0</v>
      </c>
      <c r="AJ83" s="21">
        <f t="shared" si="9"/>
        <v>0</v>
      </c>
      <c r="AK83" s="21">
        <f t="shared" si="9"/>
        <v>0</v>
      </c>
      <c r="AL83" s="21">
        <f t="shared" si="9"/>
        <v>0</v>
      </c>
      <c r="AM83" s="21">
        <f t="shared" si="9"/>
        <v>0</v>
      </c>
      <c r="AN83" s="21">
        <f t="shared" si="9"/>
        <v>0</v>
      </c>
      <c r="AO83" s="21">
        <f t="shared" si="9"/>
        <v>0</v>
      </c>
      <c r="AP83" s="21">
        <f t="shared" si="9"/>
        <v>0</v>
      </c>
      <c r="AQ83" s="21">
        <f t="shared" si="9"/>
        <v>0</v>
      </c>
      <c r="AR83" s="21">
        <f t="shared" si="9"/>
        <v>0</v>
      </c>
      <c r="AS83" s="21">
        <f t="shared" si="9"/>
        <v>0</v>
      </c>
      <c r="AT83" s="21">
        <f t="shared" si="9"/>
        <v>0</v>
      </c>
      <c r="AU83" s="21">
        <f t="shared" si="9"/>
        <v>0</v>
      </c>
      <c r="AV83" s="21">
        <f t="shared" si="9"/>
        <v>0</v>
      </c>
      <c r="AW83" s="21">
        <f t="shared" si="9"/>
        <v>0</v>
      </c>
      <c r="AX83" s="21">
        <f t="shared" si="9"/>
        <v>0</v>
      </c>
      <c r="AY83" s="21">
        <f t="shared" si="9"/>
        <v>0</v>
      </c>
      <c r="AZ83" s="21">
        <f t="shared" si="9"/>
        <v>0</v>
      </c>
      <c r="BA83" s="21">
        <f t="shared" si="9"/>
        <v>0</v>
      </c>
      <c r="BB83" s="21">
        <f t="shared" si="9"/>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B108" t="s">
        <v>515</v>
      </c>
      <c r="C108" t="s">
        <v>516</v>
      </c>
      <c r="D108" t="s">
        <v>380</v>
      </c>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B109" t="s">
        <v>517</v>
      </c>
      <c r="C109" t="s">
        <v>518</v>
      </c>
      <c r="D109" t="s">
        <v>380</v>
      </c>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B110" t="s">
        <v>519</v>
      </c>
      <c r="C110" t="s">
        <v>520</v>
      </c>
      <c r="D110" t="s">
        <v>380</v>
      </c>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B111" t="s">
        <v>521</v>
      </c>
      <c r="C111" t="s">
        <v>522</v>
      </c>
      <c r="D111" t="s">
        <v>380</v>
      </c>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B112" t="s">
        <v>523</v>
      </c>
      <c r="C112" t="s">
        <v>524</v>
      </c>
      <c r="D112" t="s">
        <v>380</v>
      </c>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B113" t="s">
        <v>525</v>
      </c>
      <c r="C113" t="s">
        <v>526</v>
      </c>
      <c r="D113" t="s">
        <v>380</v>
      </c>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B114" t="s">
        <v>527</v>
      </c>
      <c r="C114" t="s">
        <v>528</v>
      </c>
      <c r="D114" t="s">
        <v>380</v>
      </c>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B115" t="s">
        <v>529</v>
      </c>
      <c r="C115" t="s">
        <v>530</v>
      </c>
      <c r="D115" t="s">
        <v>380</v>
      </c>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B116" t="s">
        <v>531</v>
      </c>
      <c r="C116" t="s">
        <v>532</v>
      </c>
      <c r="D116" t="s">
        <v>380</v>
      </c>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B117" t="s">
        <v>533</v>
      </c>
      <c r="C117" t="s">
        <v>534</v>
      </c>
      <c r="D117" t="s">
        <v>380</v>
      </c>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B118" t="s">
        <v>535</v>
      </c>
      <c r="C118" t="s">
        <v>536</v>
      </c>
      <c r="D118" t="s">
        <v>380</v>
      </c>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B119" t="s">
        <v>537</v>
      </c>
      <c r="C119" t="s">
        <v>538</v>
      </c>
      <c r="D119" t="s">
        <v>380</v>
      </c>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B120" t="s">
        <v>539</v>
      </c>
      <c r="C120" t="s">
        <v>540</v>
      </c>
      <c r="D120" t="s">
        <v>380</v>
      </c>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B121" t="s">
        <v>541</v>
      </c>
      <c r="C121" t="s">
        <v>542</v>
      </c>
      <c r="D121" t="s">
        <v>380</v>
      </c>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B122" t="s">
        <v>543</v>
      </c>
      <c r="C122" t="s">
        <v>544</v>
      </c>
      <c r="D122" t="s">
        <v>380</v>
      </c>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B123" t="s">
        <v>545</v>
      </c>
      <c r="C123" t="s">
        <v>546</v>
      </c>
      <c r="D123" t="s">
        <v>380</v>
      </c>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B124" t="s">
        <v>547</v>
      </c>
      <c r="C124" t="s">
        <v>548</v>
      </c>
      <c r="D124" t="s">
        <v>380</v>
      </c>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B125" t="s">
        <v>549</v>
      </c>
      <c r="C125" t="s">
        <v>550</v>
      </c>
      <c r="D125" t="s">
        <v>380</v>
      </c>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B126" t="s">
        <v>551</v>
      </c>
      <c r="C126" t="s">
        <v>552</v>
      </c>
      <c r="D126" t="s">
        <v>380</v>
      </c>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B127" t="s">
        <v>553</v>
      </c>
      <c r="C127" t="s">
        <v>554</v>
      </c>
      <c r="D127" t="s">
        <v>380</v>
      </c>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0">SUM(F84:F127)</f>
        <v>0</v>
      </c>
      <c r="G128" s="21">
        <f t="shared" si="10"/>
        <v>0</v>
      </c>
      <c r="H128" s="21">
        <f t="shared" si="10"/>
        <v>0</v>
      </c>
      <c r="I128" s="21">
        <f t="shared" si="10"/>
        <v>0</v>
      </c>
      <c r="J128" s="21">
        <f t="shared" si="10"/>
        <v>0</v>
      </c>
      <c r="K128" s="21">
        <f t="shared" si="10"/>
        <v>0</v>
      </c>
      <c r="L128" s="21">
        <f t="shared" si="10"/>
        <v>0</v>
      </c>
      <c r="M128" s="21">
        <f t="shared" si="10"/>
        <v>0</v>
      </c>
      <c r="N128" s="21">
        <f t="shared" si="10"/>
        <v>0</v>
      </c>
      <c r="O128" s="21">
        <f t="shared" si="10"/>
        <v>0</v>
      </c>
      <c r="P128" s="21">
        <f t="shared" si="10"/>
        <v>0</v>
      </c>
      <c r="Q128" s="21">
        <f t="shared" si="10"/>
        <v>0</v>
      </c>
      <c r="R128" s="21">
        <f t="shared" si="10"/>
        <v>0</v>
      </c>
      <c r="S128" s="21">
        <f t="shared" si="10"/>
        <v>0</v>
      </c>
      <c r="T128" s="21">
        <f t="shared" si="10"/>
        <v>0</v>
      </c>
      <c r="U128" s="21">
        <f t="shared" si="10"/>
        <v>0</v>
      </c>
      <c r="V128" s="21">
        <f t="shared" si="10"/>
        <v>0</v>
      </c>
      <c r="W128" s="21">
        <f t="shared" si="10"/>
        <v>0</v>
      </c>
      <c r="X128" s="21">
        <f t="shared" si="10"/>
        <v>0</v>
      </c>
      <c r="Y128" s="21">
        <f t="shared" si="10"/>
        <v>0</v>
      </c>
      <c r="Z128" s="21">
        <f t="shared" si="10"/>
        <v>0</v>
      </c>
      <c r="AA128" s="21">
        <f t="shared" si="10"/>
        <v>0</v>
      </c>
      <c r="AB128" s="21">
        <f t="shared" si="10"/>
        <v>0</v>
      </c>
      <c r="AC128" s="21">
        <f t="shared" si="10"/>
        <v>0</v>
      </c>
      <c r="AD128" s="21">
        <f t="shared" si="10"/>
        <v>0</v>
      </c>
      <c r="AE128" s="21">
        <f t="shared" si="10"/>
        <v>0</v>
      </c>
      <c r="AF128" s="21">
        <f t="shared" si="10"/>
        <v>0</v>
      </c>
      <c r="AG128" s="21">
        <f t="shared" si="10"/>
        <v>0</v>
      </c>
      <c r="AH128" s="21">
        <f t="shared" si="10"/>
        <v>0</v>
      </c>
      <c r="AI128" s="21">
        <f t="shared" si="10"/>
        <v>0</v>
      </c>
      <c r="AJ128" s="21">
        <f t="shared" si="10"/>
        <v>0</v>
      </c>
      <c r="AK128" s="21">
        <f t="shared" si="10"/>
        <v>0</v>
      </c>
      <c r="AL128" s="21">
        <f t="shared" si="10"/>
        <v>0</v>
      </c>
      <c r="AM128" s="21">
        <f t="shared" si="10"/>
        <v>0</v>
      </c>
      <c r="AN128" s="21">
        <f t="shared" si="10"/>
        <v>0</v>
      </c>
      <c r="AO128" s="21">
        <f t="shared" si="10"/>
        <v>0</v>
      </c>
      <c r="AP128" s="21">
        <f t="shared" si="10"/>
        <v>0</v>
      </c>
      <c r="AQ128" s="21">
        <f t="shared" si="10"/>
        <v>0</v>
      </c>
      <c r="AR128" s="21">
        <f t="shared" si="10"/>
        <v>0</v>
      </c>
      <c r="AS128" s="21">
        <f t="shared" si="10"/>
        <v>0</v>
      </c>
      <c r="AT128" s="21">
        <f t="shared" si="10"/>
        <v>0</v>
      </c>
      <c r="AU128" s="21">
        <f t="shared" si="10"/>
        <v>0</v>
      </c>
      <c r="AV128" s="21">
        <f t="shared" si="10"/>
        <v>0</v>
      </c>
      <c r="AW128" s="21">
        <f t="shared" si="10"/>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1">F131</f>
        <v>0</v>
      </c>
      <c r="H129" s="21">
        <f t="shared" si="11"/>
        <v>0</v>
      </c>
      <c r="I129" s="21">
        <f t="shared" si="11"/>
        <v>0</v>
      </c>
      <c r="J129" s="21">
        <f t="shared" si="11"/>
        <v>0</v>
      </c>
      <c r="K129" s="21">
        <f t="shared" si="11"/>
        <v>0</v>
      </c>
      <c r="L129" s="21">
        <f t="shared" si="11"/>
        <v>0</v>
      </c>
      <c r="M129" s="21">
        <f t="shared" si="11"/>
        <v>0</v>
      </c>
      <c r="N129" s="21">
        <f t="shared" si="11"/>
        <v>0</v>
      </c>
      <c r="O129" s="21">
        <f t="shared" si="11"/>
        <v>0</v>
      </c>
      <c r="P129" s="21">
        <f t="shared" si="11"/>
        <v>0</v>
      </c>
      <c r="Q129" s="21">
        <f t="shared" si="11"/>
        <v>0</v>
      </c>
      <c r="R129" s="21">
        <f t="shared" si="11"/>
        <v>0</v>
      </c>
      <c r="S129" s="21">
        <f t="shared" si="11"/>
        <v>0</v>
      </c>
      <c r="T129" s="21">
        <f t="shared" si="11"/>
        <v>0</v>
      </c>
      <c r="U129" s="21">
        <f t="shared" si="11"/>
        <v>0</v>
      </c>
      <c r="V129" s="21">
        <f t="shared" si="11"/>
        <v>0</v>
      </c>
      <c r="W129" s="21">
        <f t="shared" si="11"/>
        <v>0</v>
      </c>
      <c r="X129" s="21">
        <f t="shared" si="11"/>
        <v>0</v>
      </c>
      <c r="Y129" s="21">
        <f t="shared" si="11"/>
        <v>0</v>
      </c>
      <c r="Z129" s="21">
        <f t="shared" si="11"/>
        <v>0</v>
      </c>
      <c r="AA129" s="21">
        <f t="shared" si="11"/>
        <v>0</v>
      </c>
      <c r="AB129" s="21">
        <f t="shared" si="11"/>
        <v>0</v>
      </c>
      <c r="AC129" s="21">
        <f t="shared" si="11"/>
        <v>0</v>
      </c>
      <c r="AD129" s="21">
        <f t="shared" si="11"/>
        <v>0</v>
      </c>
      <c r="AE129" s="21">
        <f t="shared" si="11"/>
        <v>0</v>
      </c>
      <c r="AF129" s="21">
        <f t="shared" si="11"/>
        <v>0</v>
      </c>
      <c r="AG129" s="21">
        <f t="shared" si="11"/>
        <v>0</v>
      </c>
      <c r="AH129" s="21">
        <f t="shared" si="11"/>
        <v>0</v>
      </c>
      <c r="AI129" s="21">
        <f t="shared" si="11"/>
        <v>0</v>
      </c>
      <c r="AJ129" s="21">
        <f t="shared" si="11"/>
        <v>0</v>
      </c>
      <c r="AK129" s="21">
        <f t="shared" si="11"/>
        <v>0</v>
      </c>
      <c r="AL129" s="21">
        <f t="shared" si="11"/>
        <v>0</v>
      </c>
      <c r="AM129" s="21">
        <f t="shared" si="11"/>
        <v>0</v>
      </c>
      <c r="AN129" s="21">
        <f t="shared" si="11"/>
        <v>0</v>
      </c>
      <c r="AO129" s="21">
        <f t="shared" si="11"/>
        <v>0</v>
      </c>
      <c r="AP129" s="21">
        <f t="shared" si="11"/>
        <v>0</v>
      </c>
      <c r="AQ129" s="21">
        <f t="shared" si="11"/>
        <v>0</v>
      </c>
      <c r="AR129" s="21">
        <f t="shared" si="11"/>
        <v>0</v>
      </c>
      <c r="AS129" s="21">
        <f t="shared" si="11"/>
        <v>0</v>
      </c>
      <c r="AT129" s="21">
        <f t="shared" si="11"/>
        <v>0</v>
      </c>
      <c r="AU129" s="21">
        <f t="shared" si="11"/>
        <v>0</v>
      </c>
      <c r="AV129" s="21">
        <f t="shared" si="11"/>
        <v>0</v>
      </c>
      <c r="AW129" s="21">
        <f t="shared" si="11"/>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BB131" si="12">E82-E128+E129</f>
        <v>0</v>
      </c>
      <c r="F131" s="21">
        <f t="shared" si="12"/>
        <v>0</v>
      </c>
      <c r="G131" s="21">
        <f t="shared" si="12"/>
        <v>0</v>
      </c>
      <c r="H131" s="21">
        <f t="shared" si="12"/>
        <v>0</v>
      </c>
      <c r="I131" s="21">
        <f t="shared" si="12"/>
        <v>0</v>
      </c>
      <c r="J131" s="21">
        <f t="shared" si="12"/>
        <v>0</v>
      </c>
      <c r="K131" s="21">
        <f t="shared" si="12"/>
        <v>0</v>
      </c>
      <c r="L131" s="21">
        <f t="shared" si="12"/>
        <v>0</v>
      </c>
      <c r="M131" s="21">
        <f t="shared" si="12"/>
        <v>0</v>
      </c>
      <c r="N131" s="21">
        <f t="shared" si="12"/>
        <v>0</v>
      </c>
      <c r="O131" s="21">
        <f t="shared" si="12"/>
        <v>0</v>
      </c>
      <c r="P131" s="21">
        <f t="shared" si="12"/>
        <v>0</v>
      </c>
      <c r="Q131" s="21">
        <f t="shared" si="12"/>
        <v>0</v>
      </c>
      <c r="R131" s="21">
        <f t="shared" si="12"/>
        <v>0</v>
      </c>
      <c r="S131" s="21">
        <f t="shared" si="12"/>
        <v>0</v>
      </c>
      <c r="T131" s="21">
        <f t="shared" si="12"/>
        <v>0</v>
      </c>
      <c r="U131" s="21">
        <f t="shared" si="12"/>
        <v>0</v>
      </c>
      <c r="V131" s="21">
        <f t="shared" si="12"/>
        <v>0</v>
      </c>
      <c r="W131" s="21">
        <f t="shared" si="12"/>
        <v>0</v>
      </c>
      <c r="X131" s="21">
        <f t="shared" si="12"/>
        <v>0</v>
      </c>
      <c r="Y131" s="21">
        <f t="shared" si="12"/>
        <v>0</v>
      </c>
      <c r="Z131" s="21">
        <f t="shared" si="12"/>
        <v>0</v>
      </c>
      <c r="AA131" s="21">
        <f t="shared" si="12"/>
        <v>0</v>
      </c>
      <c r="AB131" s="21">
        <f t="shared" si="12"/>
        <v>0</v>
      </c>
      <c r="AC131" s="21">
        <f t="shared" si="12"/>
        <v>0</v>
      </c>
      <c r="AD131" s="21">
        <f t="shared" si="12"/>
        <v>0</v>
      </c>
      <c r="AE131" s="21">
        <f t="shared" si="12"/>
        <v>0</v>
      </c>
      <c r="AF131" s="21">
        <f t="shared" si="12"/>
        <v>0</v>
      </c>
      <c r="AG131" s="21">
        <f t="shared" si="12"/>
        <v>0</v>
      </c>
      <c r="AH131" s="21">
        <f t="shared" si="12"/>
        <v>0</v>
      </c>
      <c r="AI131" s="21">
        <f t="shared" si="12"/>
        <v>0</v>
      </c>
      <c r="AJ131" s="21">
        <f t="shared" si="12"/>
        <v>0</v>
      </c>
      <c r="AK131" s="21">
        <f t="shared" si="12"/>
        <v>0</v>
      </c>
      <c r="AL131" s="21">
        <f t="shared" si="12"/>
        <v>0</v>
      </c>
      <c r="AM131" s="21">
        <f t="shared" si="12"/>
        <v>0</v>
      </c>
      <c r="AN131" s="21">
        <f t="shared" si="12"/>
        <v>0</v>
      </c>
      <c r="AO131" s="21">
        <f t="shared" si="12"/>
        <v>0</v>
      </c>
      <c r="AP131" s="21">
        <f t="shared" si="12"/>
        <v>0</v>
      </c>
      <c r="AQ131" s="21">
        <f t="shared" si="12"/>
        <v>0</v>
      </c>
      <c r="AR131" s="21">
        <f t="shared" si="12"/>
        <v>0</v>
      </c>
      <c r="AS131" s="21">
        <f t="shared" si="12"/>
        <v>0</v>
      </c>
      <c r="AT131" s="21">
        <f t="shared" si="12"/>
        <v>0</v>
      </c>
      <c r="AU131" s="21">
        <f t="shared" si="12"/>
        <v>0</v>
      </c>
      <c r="AV131" s="21">
        <f t="shared" si="12"/>
        <v>0</v>
      </c>
      <c r="AW131" s="21">
        <f t="shared" si="12"/>
        <v>0</v>
      </c>
      <c r="AX131" s="21">
        <f t="shared" si="12"/>
        <v>0</v>
      </c>
      <c r="AY131" s="21">
        <f t="shared" si="12"/>
        <v>0</v>
      </c>
      <c r="AZ131" s="21">
        <f t="shared" si="12"/>
        <v>0</v>
      </c>
      <c r="BA131" s="21">
        <f t="shared" si="12"/>
        <v>0</v>
      </c>
      <c r="BB131" s="21">
        <f t="shared" si="12"/>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3">F128+F132</f>
        <v>0</v>
      </c>
      <c r="G133" s="21">
        <f t="shared" si="13"/>
        <v>0</v>
      </c>
      <c r="H133" s="21">
        <f t="shared" si="13"/>
        <v>0</v>
      </c>
      <c r="I133" s="21">
        <f t="shared" si="13"/>
        <v>0</v>
      </c>
      <c r="J133" s="21">
        <f t="shared" si="13"/>
        <v>0</v>
      </c>
      <c r="K133" s="21">
        <f t="shared" si="13"/>
        <v>0</v>
      </c>
      <c r="L133" s="21">
        <f t="shared" si="13"/>
        <v>0</v>
      </c>
      <c r="M133" s="21">
        <f t="shared" si="13"/>
        <v>0</v>
      </c>
      <c r="N133" s="21">
        <f t="shared" si="13"/>
        <v>0</v>
      </c>
      <c r="O133" s="21">
        <f t="shared" si="13"/>
        <v>0</v>
      </c>
      <c r="P133" s="21">
        <f t="shared" si="13"/>
        <v>0</v>
      </c>
      <c r="Q133" s="21">
        <f t="shared" si="13"/>
        <v>0</v>
      </c>
      <c r="R133" s="21">
        <f t="shared" si="13"/>
        <v>0</v>
      </c>
      <c r="S133" s="21">
        <f t="shared" si="13"/>
        <v>0</v>
      </c>
      <c r="T133" s="21">
        <f t="shared" si="13"/>
        <v>0</v>
      </c>
      <c r="U133" s="21">
        <f t="shared" si="13"/>
        <v>0</v>
      </c>
      <c r="V133" s="21">
        <f t="shared" si="13"/>
        <v>0</v>
      </c>
      <c r="W133" s="21">
        <f t="shared" si="13"/>
        <v>0</v>
      </c>
      <c r="X133" s="21">
        <f t="shared" si="13"/>
        <v>0</v>
      </c>
      <c r="Y133" s="21">
        <f t="shared" si="13"/>
        <v>0</v>
      </c>
      <c r="Z133" s="21">
        <f t="shared" si="13"/>
        <v>0</v>
      </c>
      <c r="AA133" s="21">
        <f t="shared" si="13"/>
        <v>0</v>
      </c>
      <c r="AB133" s="21">
        <f t="shared" si="13"/>
        <v>0</v>
      </c>
      <c r="AC133" s="21">
        <f t="shared" si="13"/>
        <v>0</v>
      </c>
      <c r="AD133" s="21">
        <f t="shared" si="13"/>
        <v>0</v>
      </c>
      <c r="AE133" s="21">
        <f t="shared" si="13"/>
        <v>0</v>
      </c>
      <c r="AF133" s="21">
        <f t="shared" si="13"/>
        <v>0</v>
      </c>
      <c r="AG133" s="21">
        <f t="shared" si="13"/>
        <v>0</v>
      </c>
      <c r="AH133" s="21">
        <f t="shared" si="13"/>
        <v>0</v>
      </c>
      <c r="AI133" s="21">
        <f t="shared" si="13"/>
        <v>0</v>
      </c>
      <c r="AJ133" s="21">
        <f t="shared" si="13"/>
        <v>0</v>
      </c>
      <c r="AK133" s="21">
        <f t="shared" si="13"/>
        <v>0</v>
      </c>
      <c r="AL133" s="21">
        <f t="shared" si="13"/>
        <v>0</v>
      </c>
      <c r="AM133" s="21">
        <f t="shared" si="13"/>
        <v>0</v>
      </c>
      <c r="AN133" s="21">
        <f t="shared" si="13"/>
        <v>0</v>
      </c>
      <c r="AO133" s="21">
        <f t="shared" si="13"/>
        <v>0</v>
      </c>
      <c r="AP133" s="21">
        <f t="shared" si="13"/>
        <v>0</v>
      </c>
      <c r="AQ133" s="21">
        <f t="shared" si="13"/>
        <v>0</v>
      </c>
      <c r="AR133" s="21">
        <f t="shared" si="13"/>
        <v>0</v>
      </c>
      <c r="AS133" s="21">
        <f t="shared" si="13"/>
        <v>0</v>
      </c>
      <c r="AT133" s="21">
        <f t="shared" si="13"/>
        <v>0</v>
      </c>
      <c r="AU133" s="21">
        <f t="shared" si="13"/>
        <v>0</v>
      </c>
      <c r="AV133" s="21">
        <f t="shared" si="13"/>
        <v>0</v>
      </c>
      <c r="AW133" s="21">
        <f t="shared" si="13"/>
        <v>0</v>
      </c>
      <c r="AX133" s="21">
        <f t="shared" si="13"/>
        <v>0</v>
      </c>
      <c r="AY133" s="21">
        <f t="shared" si="13"/>
        <v>0</v>
      </c>
      <c r="AZ133" s="21">
        <f t="shared" si="13"/>
        <v>0</v>
      </c>
      <c r="BA133" s="21">
        <f t="shared" si="13"/>
        <v>0</v>
      </c>
      <c r="BB133" s="21">
        <f t="shared" si="13"/>
        <v>0</v>
      </c>
    </row>
    <row r="134" spans="1:54" ht="13.5" outlineLevel="2" thickBot="1">
      <c r="A134" s="139"/>
      <c r="B134" s="142" t="s">
        <v>456</v>
      </c>
      <c r="C134" s="143"/>
      <c r="D134" s="243"/>
      <c r="E134" s="245">
        <f t="shared" ref="E134:AJ134" si="14">E83+E77+E71</f>
        <v>0</v>
      </c>
      <c r="F134" s="245">
        <f t="shared" si="14"/>
        <v>0</v>
      </c>
      <c r="G134" s="245">
        <f t="shared" si="14"/>
        <v>0</v>
      </c>
      <c r="H134" s="245">
        <f t="shared" si="14"/>
        <v>0</v>
      </c>
      <c r="I134" s="245">
        <f t="shared" si="14"/>
        <v>0</v>
      </c>
      <c r="J134" s="245">
        <f t="shared" si="14"/>
        <v>0</v>
      </c>
      <c r="K134" s="245">
        <f t="shared" si="14"/>
        <v>0</v>
      </c>
      <c r="L134" s="245">
        <f t="shared" si="14"/>
        <v>0</v>
      </c>
      <c r="M134" s="245">
        <f t="shared" si="14"/>
        <v>0</v>
      </c>
      <c r="N134" s="245">
        <f t="shared" si="14"/>
        <v>0</v>
      </c>
      <c r="O134" s="245">
        <f t="shared" si="14"/>
        <v>0</v>
      </c>
      <c r="P134" s="245">
        <f t="shared" si="14"/>
        <v>0</v>
      </c>
      <c r="Q134" s="245">
        <f t="shared" si="14"/>
        <v>0</v>
      </c>
      <c r="R134" s="245">
        <f t="shared" si="14"/>
        <v>0</v>
      </c>
      <c r="S134" s="245">
        <f t="shared" si="14"/>
        <v>0</v>
      </c>
      <c r="T134" s="245">
        <f t="shared" si="14"/>
        <v>0</v>
      </c>
      <c r="U134" s="245">
        <f t="shared" si="14"/>
        <v>0</v>
      </c>
      <c r="V134" s="245">
        <f t="shared" si="14"/>
        <v>0</v>
      </c>
      <c r="W134" s="245">
        <f t="shared" si="14"/>
        <v>0</v>
      </c>
      <c r="X134" s="245">
        <f t="shared" si="14"/>
        <v>0</v>
      </c>
      <c r="Y134" s="245">
        <f t="shared" si="14"/>
        <v>0</v>
      </c>
      <c r="Z134" s="245">
        <f t="shared" si="14"/>
        <v>0</v>
      </c>
      <c r="AA134" s="245">
        <f t="shared" si="14"/>
        <v>0</v>
      </c>
      <c r="AB134" s="245">
        <f t="shared" si="14"/>
        <v>0</v>
      </c>
      <c r="AC134" s="245">
        <f t="shared" si="14"/>
        <v>0</v>
      </c>
      <c r="AD134" s="245">
        <f t="shared" si="14"/>
        <v>0</v>
      </c>
      <c r="AE134" s="245">
        <f t="shared" si="14"/>
        <v>0</v>
      </c>
      <c r="AF134" s="245">
        <f t="shared" si="14"/>
        <v>0</v>
      </c>
      <c r="AG134" s="245">
        <f t="shared" si="14"/>
        <v>0</v>
      </c>
      <c r="AH134" s="245">
        <f t="shared" si="14"/>
        <v>0</v>
      </c>
      <c r="AI134" s="245">
        <f t="shared" si="14"/>
        <v>0</v>
      </c>
      <c r="AJ134" s="245">
        <f t="shared" si="14"/>
        <v>0</v>
      </c>
      <c r="AK134" s="245">
        <f t="shared" ref="AK134:BB134" si="15">AK83+AK77+AK71</f>
        <v>0</v>
      </c>
      <c r="AL134" s="245">
        <f t="shared" si="15"/>
        <v>0</v>
      </c>
      <c r="AM134" s="245">
        <f t="shared" si="15"/>
        <v>0</v>
      </c>
      <c r="AN134" s="245">
        <f t="shared" si="15"/>
        <v>0</v>
      </c>
      <c r="AO134" s="245">
        <f t="shared" si="15"/>
        <v>0</v>
      </c>
      <c r="AP134" s="245">
        <f t="shared" si="15"/>
        <v>0</v>
      </c>
      <c r="AQ134" s="245">
        <f t="shared" si="15"/>
        <v>0</v>
      </c>
      <c r="AR134" s="245">
        <f t="shared" si="15"/>
        <v>0</v>
      </c>
      <c r="AS134" s="245">
        <f t="shared" si="15"/>
        <v>0</v>
      </c>
      <c r="AT134" s="245">
        <f t="shared" si="15"/>
        <v>0</v>
      </c>
      <c r="AU134" s="245">
        <f t="shared" si="15"/>
        <v>0</v>
      </c>
      <c r="AV134" s="245">
        <f t="shared" si="15"/>
        <v>0</v>
      </c>
      <c r="AW134" s="245">
        <f t="shared" si="15"/>
        <v>0</v>
      </c>
      <c r="AX134" s="245">
        <f t="shared" si="15"/>
        <v>0</v>
      </c>
      <c r="AY134" s="245">
        <f t="shared" si="15"/>
        <v>0</v>
      </c>
      <c r="AZ134" s="245">
        <f t="shared" si="15"/>
        <v>0</v>
      </c>
      <c r="BA134" s="245">
        <f t="shared" si="15"/>
        <v>0</v>
      </c>
      <c r="BB134" s="245">
        <f t="shared" si="15"/>
        <v>0</v>
      </c>
    </row>
    <row r="135" spans="1:54" ht="13.5" outlineLevel="2" thickBot="1">
      <c r="A135" s="138"/>
      <c r="B135" s="140" t="s">
        <v>457</v>
      </c>
      <c r="C135" s="141"/>
      <c r="D135" s="244"/>
      <c r="E135" s="245">
        <f>E133+E134</f>
        <v>0</v>
      </c>
      <c r="F135" s="245">
        <f t="shared" ref="F135:AW135" si="16">F133+F134</f>
        <v>0</v>
      </c>
      <c r="G135" s="245">
        <f t="shared" si="16"/>
        <v>0</v>
      </c>
      <c r="H135" s="245">
        <f t="shared" si="16"/>
        <v>0</v>
      </c>
      <c r="I135" s="245">
        <f t="shared" si="16"/>
        <v>0</v>
      </c>
      <c r="J135" s="245">
        <f t="shared" si="16"/>
        <v>0</v>
      </c>
      <c r="K135" s="245">
        <f t="shared" si="16"/>
        <v>0</v>
      </c>
      <c r="L135" s="245">
        <f t="shared" si="16"/>
        <v>0</v>
      </c>
      <c r="M135" s="245">
        <f t="shared" si="16"/>
        <v>0</v>
      </c>
      <c r="N135" s="245">
        <f t="shared" si="16"/>
        <v>0</v>
      </c>
      <c r="O135" s="245">
        <f t="shared" si="16"/>
        <v>0</v>
      </c>
      <c r="P135" s="245">
        <f t="shared" si="16"/>
        <v>0</v>
      </c>
      <c r="Q135" s="245">
        <f t="shared" si="16"/>
        <v>0</v>
      </c>
      <c r="R135" s="245">
        <f t="shared" si="16"/>
        <v>0</v>
      </c>
      <c r="S135" s="245">
        <f t="shared" si="16"/>
        <v>0</v>
      </c>
      <c r="T135" s="245">
        <f t="shared" si="16"/>
        <v>0</v>
      </c>
      <c r="U135" s="245">
        <f t="shared" si="16"/>
        <v>0</v>
      </c>
      <c r="V135" s="245">
        <f t="shared" si="16"/>
        <v>0</v>
      </c>
      <c r="W135" s="245">
        <f t="shared" si="16"/>
        <v>0</v>
      </c>
      <c r="X135" s="245">
        <f t="shared" si="16"/>
        <v>0</v>
      </c>
      <c r="Y135" s="245">
        <f t="shared" si="16"/>
        <v>0</v>
      </c>
      <c r="Z135" s="245">
        <f t="shared" si="16"/>
        <v>0</v>
      </c>
      <c r="AA135" s="245">
        <f t="shared" si="16"/>
        <v>0</v>
      </c>
      <c r="AB135" s="245">
        <f t="shared" si="16"/>
        <v>0</v>
      </c>
      <c r="AC135" s="245">
        <f t="shared" si="16"/>
        <v>0</v>
      </c>
      <c r="AD135" s="245">
        <f t="shared" si="16"/>
        <v>0</v>
      </c>
      <c r="AE135" s="245">
        <f t="shared" si="16"/>
        <v>0</v>
      </c>
      <c r="AF135" s="245">
        <f t="shared" si="16"/>
        <v>0</v>
      </c>
      <c r="AG135" s="245">
        <f t="shared" si="16"/>
        <v>0</v>
      </c>
      <c r="AH135" s="245">
        <f t="shared" si="16"/>
        <v>0</v>
      </c>
      <c r="AI135" s="245">
        <f t="shared" si="16"/>
        <v>0</v>
      </c>
      <c r="AJ135" s="245">
        <f t="shared" si="16"/>
        <v>0</v>
      </c>
      <c r="AK135" s="245">
        <f t="shared" si="16"/>
        <v>0</v>
      </c>
      <c r="AL135" s="245">
        <f t="shared" si="16"/>
        <v>0</v>
      </c>
      <c r="AM135" s="245">
        <f t="shared" si="16"/>
        <v>0</v>
      </c>
      <c r="AN135" s="245">
        <f t="shared" si="16"/>
        <v>0</v>
      </c>
      <c r="AO135" s="245">
        <f t="shared" si="16"/>
        <v>0</v>
      </c>
      <c r="AP135" s="245">
        <f t="shared" si="16"/>
        <v>0</v>
      </c>
      <c r="AQ135" s="245">
        <f t="shared" si="16"/>
        <v>0</v>
      </c>
      <c r="AR135" s="245">
        <f t="shared" si="16"/>
        <v>0</v>
      </c>
      <c r="AS135" s="245">
        <f t="shared" si="16"/>
        <v>0</v>
      </c>
      <c r="AT135" s="245">
        <f t="shared" si="16"/>
        <v>0</v>
      </c>
      <c r="AU135" s="245">
        <f t="shared" si="16"/>
        <v>0</v>
      </c>
      <c r="AV135" s="245">
        <f t="shared" si="16"/>
        <v>0</v>
      </c>
      <c r="AW135" s="245">
        <f t="shared" si="16"/>
        <v>0</v>
      </c>
      <c r="AX135" s="245">
        <f>AX133+AX134</f>
        <v>0</v>
      </c>
      <c r="AY135" s="245">
        <f>AY133+AY134</f>
        <v>0</v>
      </c>
      <c r="AZ135" s="245">
        <f>AZ133+AZ134</f>
        <v>0</v>
      </c>
      <c r="BA135" s="245">
        <f>BA133+BA134</f>
        <v>0</v>
      </c>
      <c r="BB135" s="245">
        <f>BB133+BB134</f>
        <v>0</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137"/>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v>
      </c>
      <c r="F143" s="21">
        <f>-(F$158*'Fixed Data'!$B$25*'Fixed Data'!F$47*'Fixed Data'!$B$24*'Fixed Data'!$B$23+F$158*'Fixed Data'!$B$26)*'Fixed Data'!M42/10^6</f>
        <v>0</v>
      </c>
      <c r="G143" s="21">
        <f>-(G$158*'Fixed Data'!$B$25*'Fixed Data'!G$47*'Fixed Data'!$B$24*'Fixed Data'!$B$23+G$158*'Fixed Data'!$B$26)*'Fixed Data'!N42/10^6</f>
        <v>0</v>
      </c>
      <c r="H143" s="21">
        <f>-(H$158*'Fixed Data'!$B$25*'Fixed Data'!H$47*'Fixed Data'!$B$24*'Fixed Data'!$B$23+H$158*'Fixed Data'!$B$26)*'Fixed Data'!O42/10^6</f>
        <v>0</v>
      </c>
      <c r="I143" s="21">
        <f>-(I$158*'Fixed Data'!$B$25*'Fixed Data'!I$47*'Fixed Data'!$B$24*'Fixed Data'!$B$23+I$158*'Fixed Data'!$B$26)*'Fixed Data'!P42/10^6</f>
        <v>0</v>
      </c>
      <c r="J143" s="21">
        <f>-(J$158*'Fixed Data'!$B$25*'Fixed Data'!J$47*'Fixed Data'!$B$24*'Fixed Data'!$B$23+J$158*'Fixed Data'!$B$26)*'Fixed Data'!Q42/10^6</f>
        <v>0</v>
      </c>
      <c r="K143" s="21">
        <f>-(K$158*'Fixed Data'!$B$25*'Fixed Data'!K$47*'Fixed Data'!$B$24*'Fixed Data'!$B$23+K$158*'Fixed Data'!$B$26)*'Fixed Data'!R42/10^6</f>
        <v>0</v>
      </c>
      <c r="L143" s="21">
        <f>-(L$158*'Fixed Data'!$B$25*'Fixed Data'!L$47*'Fixed Data'!$B$24*'Fixed Data'!$B$23+L$158*'Fixed Data'!$B$26)*'Fixed Data'!S42/10^6</f>
        <v>0</v>
      </c>
      <c r="M143" s="21">
        <f>-(M$158*'Fixed Data'!$B$25*'Fixed Data'!M$47*'Fixed Data'!$B$24*'Fixed Data'!$B$23+M$158*'Fixed Data'!$B$26)*'Fixed Data'!T42/10^6</f>
        <v>0</v>
      </c>
      <c r="N143" s="21">
        <f>-(N$158*'Fixed Data'!$B$25*'Fixed Data'!N$47*'Fixed Data'!$B$24*'Fixed Data'!$B$23+N$158*'Fixed Data'!$B$26)*'Fixed Data'!U42/10^6</f>
        <v>0</v>
      </c>
      <c r="O143" s="21">
        <f>-(O$158*'Fixed Data'!$B$25*'Fixed Data'!O$47*'Fixed Data'!$B$24*'Fixed Data'!$B$23+O$158*'Fixed Data'!$B$26)*'Fixed Data'!V42/10^6</f>
        <v>0</v>
      </c>
      <c r="P143" s="21">
        <f>-(P$158*'Fixed Data'!$B$25*'Fixed Data'!P$47*'Fixed Data'!$B$24*'Fixed Data'!$B$23+P$158*'Fixed Data'!$B$26)*'Fixed Data'!W42/10^6</f>
        <v>0</v>
      </c>
      <c r="Q143" s="21">
        <f>-(Q$158*'Fixed Data'!$B$25*'Fixed Data'!Q$47*'Fixed Data'!$B$24*'Fixed Data'!$B$23+Q$158*'Fixed Data'!$B$26)*'Fixed Data'!X42/10^6</f>
        <v>0</v>
      </c>
      <c r="R143" s="21">
        <f>-(R$158*'Fixed Data'!$B$25*'Fixed Data'!R$47*'Fixed Data'!$B$24*'Fixed Data'!$B$23+R$158*'Fixed Data'!$B$26)*'Fixed Data'!Y42/10^6</f>
        <v>0</v>
      </c>
      <c r="S143" s="21">
        <f>-(S$158*'Fixed Data'!$B$25*'Fixed Data'!S$47*'Fixed Data'!$B$24*'Fixed Data'!$B$23+S$158*'Fixed Data'!$B$26)*'Fixed Data'!Z42/10^6</f>
        <v>0</v>
      </c>
      <c r="T143" s="21">
        <f>-(T$158*'Fixed Data'!$B$25*'Fixed Data'!T$47*'Fixed Data'!$B$24*'Fixed Data'!$B$23+T$158*'Fixed Data'!$B$26)*'Fixed Data'!AA42/10^6</f>
        <v>0</v>
      </c>
      <c r="U143" s="21">
        <f>-(U$158*'Fixed Data'!$B$25*'Fixed Data'!U$47*'Fixed Data'!$B$24*'Fixed Data'!$B$23+U$158*'Fixed Data'!$B$26)*'Fixed Data'!AB42/10^6</f>
        <v>0</v>
      </c>
      <c r="V143" s="21">
        <f>-(V$158*'Fixed Data'!$B$25*'Fixed Data'!V$47*'Fixed Data'!$B$24*'Fixed Data'!$B$23+V$158*'Fixed Data'!$B$26)*'Fixed Data'!AC42/10^6</f>
        <v>0</v>
      </c>
      <c r="W143" s="21">
        <f>-(W$158*'Fixed Data'!$B$25*'Fixed Data'!W$47*'Fixed Data'!$B$24*'Fixed Data'!$B$23+W$158*'Fixed Data'!$B$26)*'Fixed Data'!AD42/10^6</f>
        <v>0</v>
      </c>
      <c r="X143" s="21">
        <f>-(X$158*'Fixed Data'!$B$25*'Fixed Data'!X$47*'Fixed Data'!$B$24*'Fixed Data'!$B$23+X$158*'Fixed Data'!$B$26)*'Fixed Data'!AE42/10^6</f>
        <v>0</v>
      </c>
      <c r="Y143" s="21">
        <f>-(Y$158*'Fixed Data'!$B$25*'Fixed Data'!Y$47*'Fixed Data'!$B$24*'Fixed Data'!$B$23+Y$158*'Fixed Data'!$B$26)*'Fixed Data'!AF42/10^6</f>
        <v>0</v>
      </c>
      <c r="Z143" s="21">
        <f>-(Z$158*'Fixed Data'!$B$25*'Fixed Data'!Z$47*'Fixed Data'!$B$24*'Fixed Data'!$B$23+Z$158*'Fixed Data'!$B$26)*'Fixed Data'!AG42/10^6</f>
        <v>0</v>
      </c>
      <c r="AA143" s="21">
        <f>-(AA$158*'Fixed Data'!$B$25*'Fixed Data'!AA$47*'Fixed Data'!$B$24*'Fixed Data'!$B$23+AA$158*'Fixed Data'!$B$26)*'Fixed Data'!AH42/10^6</f>
        <v>0</v>
      </c>
      <c r="AB143" s="21">
        <f>-(AB$158*'Fixed Data'!$B$25*'Fixed Data'!AB$47*'Fixed Data'!$B$24*'Fixed Data'!$B$23+AB$158*'Fixed Data'!$B$26)*'Fixed Data'!AI42/10^6</f>
        <v>0</v>
      </c>
      <c r="AC143" s="21">
        <f>-(AC$158*'Fixed Data'!$B$25*'Fixed Data'!AC$47*'Fixed Data'!$B$24*'Fixed Data'!$B$23+AC$158*'Fixed Data'!$B$26)*'Fixed Data'!AJ42/10^6</f>
        <v>0</v>
      </c>
      <c r="AD143" s="21">
        <f>-(AD$158*'Fixed Data'!$B$25*'Fixed Data'!AD$47*'Fixed Data'!$B$24*'Fixed Data'!$B$23+AD$158*'Fixed Data'!$B$26)*'Fixed Data'!AK42/10^6</f>
        <v>0</v>
      </c>
      <c r="AE143" s="21">
        <f>-(AE$158*'Fixed Data'!$B$25*'Fixed Data'!AE$47*'Fixed Data'!$B$24*'Fixed Data'!$B$23+AE$158*'Fixed Data'!$B$26)*'Fixed Data'!AL42/10^6</f>
        <v>0</v>
      </c>
      <c r="AF143" s="21">
        <f>-(AF$158*'Fixed Data'!$B$25*'Fixed Data'!AF$47*'Fixed Data'!$B$24*'Fixed Data'!$B$23+AF$158*'Fixed Data'!$B$26)*'Fixed Data'!AM42/10^6</f>
        <v>0</v>
      </c>
      <c r="AG143" s="21">
        <f>-(AG$158*'Fixed Data'!$B$25*'Fixed Data'!AG$47*'Fixed Data'!$B$24*'Fixed Data'!$B$23+AG$158*'Fixed Data'!$B$26)*'Fixed Data'!AN42/10^6</f>
        <v>0</v>
      </c>
      <c r="AH143" s="21">
        <f>-(AH$158*'Fixed Data'!$B$25*'Fixed Data'!AH$47*'Fixed Data'!$B$24*'Fixed Data'!$B$23+AH$158*'Fixed Data'!$B$26)*'Fixed Data'!AO42/10^6</f>
        <v>0</v>
      </c>
      <c r="AI143" s="21">
        <f>-(AI$158*'Fixed Data'!$B$25*'Fixed Data'!AI$47*'Fixed Data'!$B$24*'Fixed Data'!$B$23+AI$158*'Fixed Data'!$B$26)*'Fixed Data'!AP42/10^6</f>
        <v>0</v>
      </c>
      <c r="AJ143" s="21">
        <f>-(AJ$158*'Fixed Data'!$B$25*'Fixed Data'!AJ$47*'Fixed Data'!$B$24*'Fixed Data'!$B$23+AJ$158*'Fixed Data'!$B$26)*'Fixed Data'!AQ42/10^6</f>
        <v>0</v>
      </c>
      <c r="AK143" s="21">
        <f>-(AK$158*'Fixed Data'!$B$25*'Fixed Data'!AK$47*'Fixed Data'!$B$24*'Fixed Data'!$B$23+AK$158*'Fixed Data'!$B$26)*'Fixed Data'!AR42/10^6</f>
        <v>0</v>
      </c>
      <c r="AL143" s="21">
        <f>-(AL$158*'Fixed Data'!$B$25*'Fixed Data'!AL$47*'Fixed Data'!$B$24*'Fixed Data'!$B$23+AL$158*'Fixed Data'!$B$26)*'Fixed Data'!AS42/10^6</f>
        <v>0</v>
      </c>
      <c r="AM143" s="21">
        <f>-(AM$158*'Fixed Data'!$B$25*'Fixed Data'!AM$47*'Fixed Data'!$B$24*'Fixed Data'!$B$23+AM$158*'Fixed Data'!$B$26)*'Fixed Data'!AT42/10^6</f>
        <v>0</v>
      </c>
      <c r="AN143" s="21">
        <f>-(AN$158*'Fixed Data'!$B$25*'Fixed Data'!AN$47*'Fixed Data'!$B$24*'Fixed Data'!$B$23+AN$158*'Fixed Data'!$B$26)*'Fixed Data'!AU42/10^6</f>
        <v>0</v>
      </c>
      <c r="AO143" s="21">
        <f>-(AO$158*'Fixed Data'!$B$25*'Fixed Data'!AO$47*'Fixed Data'!$B$24*'Fixed Data'!$B$23+AO$158*'Fixed Data'!$B$26)*'Fixed Data'!AV42/10^6</f>
        <v>0</v>
      </c>
      <c r="AP143" s="21">
        <f>-(AP$158*'Fixed Data'!$B$25*'Fixed Data'!AP$47*'Fixed Data'!$B$24*'Fixed Data'!$B$23+AP$158*'Fixed Data'!$B$26)*'Fixed Data'!AW42/10^6</f>
        <v>0</v>
      </c>
      <c r="AQ143" s="21">
        <f>-(AQ$158*'Fixed Data'!$B$25*'Fixed Data'!AQ$47*'Fixed Data'!$B$24*'Fixed Data'!$B$23+AQ$158*'Fixed Data'!$B$26)*'Fixed Data'!AX42/10^6</f>
        <v>0</v>
      </c>
      <c r="AR143" s="21">
        <f>-(AR$158*'Fixed Data'!$B$25*'Fixed Data'!AR$47*'Fixed Data'!$B$24*'Fixed Data'!$B$23+AR$158*'Fixed Data'!$B$26)*'Fixed Data'!AY42/10^6</f>
        <v>0</v>
      </c>
      <c r="AS143" s="21">
        <f>-(AS$158*'Fixed Data'!$B$25*'Fixed Data'!AS$47*'Fixed Data'!$B$24*'Fixed Data'!$B$23+AS$158*'Fixed Data'!$B$26)*'Fixed Data'!AZ42/10^6</f>
        <v>0</v>
      </c>
      <c r="AT143" s="21">
        <f>-(AT$158*'Fixed Data'!$B$25*'Fixed Data'!AT$47*'Fixed Data'!$B$24*'Fixed Data'!$B$23+AT$158*'Fixed Data'!$B$26)*'Fixed Data'!BA42/10^6</f>
        <v>0</v>
      </c>
      <c r="AU143" s="21">
        <f>-(AU$158*'Fixed Data'!$B$25*'Fixed Data'!AU$47*'Fixed Data'!$B$24*'Fixed Data'!$B$23+AU$158*'Fixed Data'!$B$26)*'Fixed Data'!BB42/10^6</f>
        <v>0</v>
      </c>
      <c r="AV143" s="21">
        <f>-(AV$158*'Fixed Data'!$B$25*'Fixed Data'!AV$47*'Fixed Data'!$B$24*'Fixed Data'!$B$23+AV$158*'Fixed Data'!$B$26)*'Fixed Data'!BC42/10^6</f>
        <v>0</v>
      </c>
      <c r="AW143" s="21">
        <f>-(AW$158*'Fixed Data'!$B$25*'Fixed Data'!AW$47*'Fixed Data'!$B$24*'Fixed Data'!$B$23+AW$158*'Fixed Data'!$B$26)*'Fixed Data'!BD42/10^6</f>
        <v>0</v>
      </c>
      <c r="AX143" s="21">
        <f>-(AX$158*'Fixed Data'!$B$25*'Fixed Data'!AX$47*'Fixed Data'!$B$24*'Fixed Data'!$B$23+AX$158*'Fixed Data'!$B$26)*'Fixed Data'!BE42/10^6</f>
        <v>0</v>
      </c>
      <c r="AY143" s="21">
        <f>-(AY$158*'Fixed Data'!$B$25*'Fixed Data'!AY$47*'Fixed Data'!$B$24*'Fixed Data'!$B$23+AY$158*'Fixed Data'!$B$26)*'Fixed Data'!BF42/10^6</f>
        <v>0</v>
      </c>
      <c r="AZ143" s="21">
        <f>-(AZ$158*'Fixed Data'!$B$25*'Fixed Data'!AZ$47*'Fixed Data'!$B$24*'Fixed Data'!$B$23+AZ$158*'Fixed Data'!$B$26)*'Fixed Data'!BG42/10^6</f>
        <v>0</v>
      </c>
      <c r="BA143" s="21">
        <f>-(BA$158*'Fixed Data'!$B$25*'Fixed Data'!BA$47*'Fixed Data'!$B$24*'Fixed Data'!$B$23+BA$158*'Fixed Data'!$B$26)*'Fixed Data'!BH42/10^6</f>
        <v>0</v>
      </c>
      <c r="BB143" s="21">
        <f>-(BB$158*'Fixed Data'!$B$25*'Fixed Data'!BB$47*'Fixed Data'!$B$24*'Fixed Data'!$B$23+BB$158*'Fixed Data'!$B$26)*'Fixed Data'!BI42/10^6</f>
        <v>0</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v>
      </c>
      <c r="F146" s="21">
        <f>-F$161*'Fixed Data'!$B$20*'Fixed Data'!$B$22</f>
        <v>0</v>
      </c>
      <c r="G146" s="21">
        <f>-G$161*'Fixed Data'!$B$20*'Fixed Data'!$B$22</f>
        <v>0</v>
      </c>
      <c r="H146" s="21">
        <f>-H$161*'Fixed Data'!$B$20*'Fixed Data'!$B$22</f>
        <v>0</v>
      </c>
      <c r="I146" s="21">
        <f>-I$161*'Fixed Data'!$B$20*'Fixed Data'!$B$22</f>
        <v>0</v>
      </c>
      <c r="J146" s="21">
        <f>-J$161*'Fixed Data'!$B$20*'Fixed Data'!$B$22</f>
        <v>0</v>
      </c>
      <c r="K146" s="21">
        <f>-K$161*'Fixed Data'!$B$20*'Fixed Data'!$B$22</f>
        <v>0</v>
      </c>
      <c r="L146" s="21">
        <f>-L$161*'Fixed Data'!$B$20*'Fixed Data'!$B$22</f>
        <v>0</v>
      </c>
      <c r="M146" s="21">
        <f>-M$161*'Fixed Data'!$B$20*'Fixed Data'!$B$22</f>
        <v>0</v>
      </c>
      <c r="N146" s="21">
        <f>-N$161*'Fixed Data'!$B$20*'Fixed Data'!$B$22</f>
        <v>0</v>
      </c>
      <c r="O146" s="21">
        <f>-O$161*'Fixed Data'!$B$20*'Fixed Data'!$B$22</f>
        <v>0</v>
      </c>
      <c r="P146" s="21">
        <f>-P$161*'Fixed Data'!$B$20*'Fixed Data'!$B$22</f>
        <v>0</v>
      </c>
      <c r="Q146" s="21">
        <f>-Q$161*'Fixed Data'!$B$20*'Fixed Data'!$B$22</f>
        <v>0</v>
      </c>
      <c r="R146" s="21">
        <f>-R$161*'Fixed Data'!$B$20*'Fixed Data'!$B$22</f>
        <v>0</v>
      </c>
      <c r="S146" s="21">
        <f>-S$161*'Fixed Data'!$B$20*'Fixed Data'!$B$22</f>
        <v>0</v>
      </c>
      <c r="T146" s="21">
        <f>-T$161*'Fixed Data'!$B$20*'Fixed Data'!$B$22</f>
        <v>0</v>
      </c>
      <c r="U146" s="21">
        <f>-U$161*'Fixed Data'!$B$20*'Fixed Data'!$B$22</f>
        <v>0</v>
      </c>
      <c r="V146" s="21">
        <f>-V$161*'Fixed Data'!$B$20*'Fixed Data'!$B$22</f>
        <v>0</v>
      </c>
      <c r="W146" s="21">
        <f>-W$161*'Fixed Data'!$B$20*'Fixed Data'!$B$22</f>
        <v>0</v>
      </c>
      <c r="X146" s="21">
        <f>-X$161*'Fixed Data'!$B$20*'Fixed Data'!$B$22</f>
        <v>0</v>
      </c>
      <c r="Y146" s="21">
        <f>-Y$161*'Fixed Data'!$B$20*'Fixed Data'!$B$22</f>
        <v>0</v>
      </c>
      <c r="Z146" s="21">
        <f>-Z$161*'Fixed Data'!$B$20*'Fixed Data'!$B$22</f>
        <v>0</v>
      </c>
      <c r="AA146" s="21">
        <f>-AA$161*'Fixed Data'!$B$20*'Fixed Data'!$B$22</f>
        <v>0</v>
      </c>
      <c r="AB146" s="21">
        <f>-AB$161*'Fixed Data'!$B$20*'Fixed Data'!$B$22</f>
        <v>0</v>
      </c>
      <c r="AC146" s="21">
        <f>-AC$161*'Fixed Data'!$B$20*'Fixed Data'!$B$22</f>
        <v>0</v>
      </c>
      <c r="AD146" s="21">
        <f>-AD$161*'Fixed Data'!$B$20*'Fixed Data'!$B$22</f>
        <v>0</v>
      </c>
      <c r="AE146" s="21">
        <f>-AE$161*'Fixed Data'!$B$20*'Fixed Data'!$B$22</f>
        <v>0</v>
      </c>
      <c r="AF146" s="21">
        <f>-AF$161*'Fixed Data'!$B$20*'Fixed Data'!$B$22</f>
        <v>0</v>
      </c>
      <c r="AG146" s="21">
        <f>-AG$161*'Fixed Data'!$B$20*'Fixed Data'!$B$22</f>
        <v>0</v>
      </c>
      <c r="AH146" s="21">
        <f>-AH$161*'Fixed Data'!$B$20*'Fixed Data'!$B$22</f>
        <v>0</v>
      </c>
      <c r="AI146" s="21">
        <f>-AI$161*'Fixed Data'!$B$20*'Fixed Data'!$B$22</f>
        <v>0</v>
      </c>
      <c r="AJ146" s="21">
        <f>-AJ$161*'Fixed Data'!$B$20*'Fixed Data'!$B$22</f>
        <v>0</v>
      </c>
      <c r="AK146" s="21">
        <f>-AK$161*'Fixed Data'!$B$20*'Fixed Data'!$B$22</f>
        <v>0</v>
      </c>
      <c r="AL146" s="21">
        <f>-AL$161*'Fixed Data'!$B$20*'Fixed Data'!$B$22</f>
        <v>0</v>
      </c>
      <c r="AM146" s="21">
        <f>-AM$161*'Fixed Data'!$B$20*'Fixed Data'!$B$22</f>
        <v>0</v>
      </c>
      <c r="AN146" s="21">
        <f>-AN$161*'Fixed Data'!$B$20*'Fixed Data'!$B$22</f>
        <v>0</v>
      </c>
      <c r="AO146" s="21">
        <f>-AO$161*'Fixed Data'!$B$20*'Fixed Data'!$B$22</f>
        <v>0</v>
      </c>
      <c r="AP146" s="21">
        <f>-AP$161*'Fixed Data'!$B$20*'Fixed Data'!$B$22</f>
        <v>0</v>
      </c>
      <c r="AQ146" s="21">
        <f>-AQ$161*'Fixed Data'!$B$20*'Fixed Data'!$B$22</f>
        <v>0</v>
      </c>
      <c r="AR146" s="21">
        <f>-AR$161*'Fixed Data'!$B$20*'Fixed Data'!$B$22</f>
        <v>0</v>
      </c>
      <c r="AS146" s="21">
        <f>-AS$161*'Fixed Data'!$B$20*'Fixed Data'!$B$22</f>
        <v>0</v>
      </c>
      <c r="AT146" s="21">
        <f>-AT$161*'Fixed Data'!$B$20*'Fixed Data'!$B$22</f>
        <v>0</v>
      </c>
      <c r="AU146" s="21">
        <f>-AU$161*'Fixed Data'!$B$20*'Fixed Data'!$B$22</f>
        <v>0</v>
      </c>
      <c r="AV146" s="21">
        <f>-AV$161*'Fixed Data'!$B$20*'Fixed Data'!$B$22</f>
        <v>0</v>
      </c>
      <c r="AW146" s="21">
        <f>-AW$161*'Fixed Data'!$B$20*'Fixed Data'!$B$22</f>
        <v>0</v>
      </c>
      <c r="AX146" s="21">
        <f>-AX$161*'Fixed Data'!$B$20*'Fixed Data'!$B$22</f>
        <v>0</v>
      </c>
      <c r="AY146" s="21">
        <f>-AY$161*'Fixed Data'!$B$20*'Fixed Data'!$B$22</f>
        <v>0</v>
      </c>
      <c r="AZ146" s="21">
        <f>-AZ$161*'Fixed Data'!$B$20*'Fixed Data'!$B$22</f>
        <v>0</v>
      </c>
      <c r="BA146" s="21">
        <f>-BA$161*'Fixed Data'!$B$20*'Fixed Data'!$B$22</f>
        <v>0</v>
      </c>
      <c r="BB146" s="21">
        <f>-BB$161*'Fixed Data'!$B$20*'Fixed Data'!$B$22</f>
        <v>0</v>
      </c>
    </row>
    <row r="147" spans="1:54" outlineLevel="2">
      <c r="A147" s="425"/>
      <c r="B147" s="135" t="s">
        <v>283</v>
      </c>
      <c r="C147" s="135" t="s">
        <v>463</v>
      </c>
      <c r="D147" s="135" t="s">
        <v>380</v>
      </c>
      <c r="E147" s="21">
        <f>-E$162*'Fixed Data'!$B$21*'Fixed Data'!$B$22</f>
        <v>0</v>
      </c>
      <c r="F147" s="21">
        <f>-F$162*'Fixed Data'!$B$21*'Fixed Data'!$B$22</f>
        <v>0</v>
      </c>
      <c r="G147" s="21">
        <f>-G$162*'Fixed Data'!$B$21*'Fixed Data'!$B$22</f>
        <v>0</v>
      </c>
      <c r="H147" s="21">
        <f>-H$162*'Fixed Data'!$B$21*'Fixed Data'!$B$22</f>
        <v>0</v>
      </c>
      <c r="I147" s="21">
        <f>-I$162*'Fixed Data'!$B$21*'Fixed Data'!$B$22</f>
        <v>0</v>
      </c>
      <c r="J147" s="21">
        <f>-J$162*'Fixed Data'!$B$21*'Fixed Data'!$B$22</f>
        <v>0</v>
      </c>
      <c r="K147" s="21">
        <f>-K$162*'Fixed Data'!$B$21*'Fixed Data'!$B$22</f>
        <v>0</v>
      </c>
      <c r="L147" s="21">
        <f>-L$162*'Fixed Data'!$B$21*'Fixed Data'!$B$22</f>
        <v>0</v>
      </c>
      <c r="M147" s="21">
        <f>-M$162*'Fixed Data'!$B$21*'Fixed Data'!$B$22</f>
        <v>0</v>
      </c>
      <c r="N147" s="21">
        <f>-N$162*'Fixed Data'!$B$21*'Fixed Data'!$B$22</f>
        <v>0</v>
      </c>
      <c r="O147" s="21">
        <f>-O$162*'Fixed Data'!$B$21*'Fixed Data'!$B$22</f>
        <v>0</v>
      </c>
      <c r="P147" s="21">
        <f>-P$162*'Fixed Data'!$B$21*'Fixed Data'!$B$22</f>
        <v>0</v>
      </c>
      <c r="Q147" s="21">
        <f>-Q$162*'Fixed Data'!$B$21*'Fixed Data'!$B$22</f>
        <v>0</v>
      </c>
      <c r="R147" s="21">
        <f>-R$162*'Fixed Data'!$B$21*'Fixed Data'!$B$22</f>
        <v>0</v>
      </c>
      <c r="S147" s="21">
        <f>-S$162*'Fixed Data'!$B$21*'Fixed Data'!$B$22</f>
        <v>0</v>
      </c>
      <c r="T147" s="21">
        <f>-T$162*'Fixed Data'!$B$21*'Fixed Data'!$B$22</f>
        <v>0</v>
      </c>
      <c r="U147" s="21">
        <f>-U$162*'Fixed Data'!$B$21*'Fixed Data'!$B$22</f>
        <v>0</v>
      </c>
      <c r="V147" s="21">
        <f>-V$162*'Fixed Data'!$B$21*'Fixed Data'!$B$22</f>
        <v>0</v>
      </c>
      <c r="W147" s="21">
        <f>-W$162*'Fixed Data'!$B$21*'Fixed Data'!$B$22</f>
        <v>0</v>
      </c>
      <c r="X147" s="21">
        <f>-X$162*'Fixed Data'!$B$21*'Fixed Data'!$B$22</f>
        <v>0</v>
      </c>
      <c r="Y147" s="21">
        <f>-Y$162*'Fixed Data'!$B$21*'Fixed Data'!$B$22</f>
        <v>0</v>
      </c>
      <c r="Z147" s="21">
        <f>-Z$162*'Fixed Data'!$B$21*'Fixed Data'!$B$22</f>
        <v>0</v>
      </c>
      <c r="AA147" s="21">
        <f>-AA$162*'Fixed Data'!$B$21*'Fixed Data'!$B$22</f>
        <v>0</v>
      </c>
      <c r="AB147" s="21">
        <f>-AB$162*'Fixed Data'!$B$21*'Fixed Data'!$B$22</f>
        <v>0</v>
      </c>
      <c r="AC147" s="21">
        <f>-AC$162*'Fixed Data'!$B$21*'Fixed Data'!$B$22</f>
        <v>0</v>
      </c>
      <c r="AD147" s="21">
        <f>-AD$162*'Fixed Data'!$B$21*'Fixed Data'!$B$22</f>
        <v>0</v>
      </c>
      <c r="AE147" s="21">
        <f>-AE$162*'Fixed Data'!$B$21*'Fixed Data'!$B$22</f>
        <v>0</v>
      </c>
      <c r="AF147" s="21">
        <f>-AF$162*'Fixed Data'!$B$21*'Fixed Data'!$B$22</f>
        <v>0</v>
      </c>
      <c r="AG147" s="21">
        <f>-AG$162*'Fixed Data'!$B$21*'Fixed Data'!$B$22</f>
        <v>0</v>
      </c>
      <c r="AH147" s="21">
        <f>-AH$162*'Fixed Data'!$B$21*'Fixed Data'!$B$22</f>
        <v>0</v>
      </c>
      <c r="AI147" s="21">
        <f>-AI$162*'Fixed Data'!$B$21*'Fixed Data'!$B$22</f>
        <v>0</v>
      </c>
      <c r="AJ147" s="21">
        <f>-AJ$162*'Fixed Data'!$B$21*'Fixed Data'!$B$22</f>
        <v>0</v>
      </c>
      <c r="AK147" s="21">
        <f>-AK$162*'Fixed Data'!$B$21*'Fixed Data'!$B$22</f>
        <v>0</v>
      </c>
      <c r="AL147" s="21">
        <f>-AL$162*'Fixed Data'!$B$21*'Fixed Data'!$B$22</f>
        <v>0</v>
      </c>
      <c r="AM147" s="21">
        <f>-AM$162*'Fixed Data'!$B$21*'Fixed Data'!$B$22</f>
        <v>0</v>
      </c>
      <c r="AN147" s="21">
        <f>-AN$162*'Fixed Data'!$B$21*'Fixed Data'!$B$22</f>
        <v>0</v>
      </c>
      <c r="AO147" s="21">
        <f>-AO$162*'Fixed Data'!$B$21*'Fixed Data'!$B$22</f>
        <v>0</v>
      </c>
      <c r="AP147" s="21">
        <f>-AP$162*'Fixed Data'!$B$21*'Fixed Data'!$B$22</f>
        <v>0</v>
      </c>
      <c r="AQ147" s="21">
        <f>-AQ$162*'Fixed Data'!$B$21*'Fixed Data'!$B$22</f>
        <v>0</v>
      </c>
      <c r="AR147" s="21">
        <f>-AR$162*'Fixed Data'!$B$21*'Fixed Data'!$B$22</f>
        <v>0</v>
      </c>
      <c r="AS147" s="21">
        <f>-AS$162*'Fixed Data'!$B$21*'Fixed Data'!$B$22</f>
        <v>0</v>
      </c>
      <c r="AT147" s="21">
        <f>-AT$162*'Fixed Data'!$B$21*'Fixed Data'!$B$22</f>
        <v>0</v>
      </c>
      <c r="AU147" s="21">
        <f>-AU$162*'Fixed Data'!$B$21*'Fixed Data'!$B$22</f>
        <v>0</v>
      </c>
      <c r="AV147" s="21">
        <f>-AV$162*'Fixed Data'!$B$21*'Fixed Data'!$B$22</f>
        <v>0</v>
      </c>
      <c r="AW147" s="21">
        <f>-AW$162*'Fixed Data'!$B$21*'Fixed Data'!$B$22</f>
        <v>0</v>
      </c>
      <c r="AX147" s="21">
        <f>-AX$162*'Fixed Data'!$B$21*'Fixed Data'!$B$22</f>
        <v>0</v>
      </c>
      <c r="AY147" s="21">
        <f>-AY$162*'Fixed Data'!$B$21*'Fixed Data'!$B$22</f>
        <v>0</v>
      </c>
      <c r="AZ147" s="21">
        <f>-AZ$162*'Fixed Data'!$B$21*'Fixed Data'!$B$22</f>
        <v>0</v>
      </c>
      <c r="BA147" s="21">
        <f>-BA$162*'Fixed Data'!$B$21*'Fixed Data'!$B$22</f>
        <v>0</v>
      </c>
      <c r="BB147" s="21">
        <f>-BB$162*'Fixed Data'!$B$21*'Fixed Data'!$B$22</f>
        <v>0</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315" t="s">
        <v>464</v>
      </c>
      <c r="D150" s="135" t="s">
        <v>380</v>
      </c>
      <c r="E150" s="279"/>
      <c r="F150" s="279"/>
      <c r="G150" s="279"/>
      <c r="H150" s="279"/>
      <c r="I150" s="279"/>
      <c r="J150" s="279"/>
      <c r="K150" s="279"/>
      <c r="L150" s="279"/>
      <c r="M150" s="279"/>
      <c r="N150" s="279"/>
      <c r="O150" s="279"/>
      <c r="P150" s="279"/>
      <c r="Q150" s="279"/>
      <c r="R150" s="279"/>
      <c r="S150" s="279"/>
      <c r="T150" s="279"/>
      <c r="U150" s="279"/>
      <c r="V150" s="279"/>
      <c r="W150" s="279"/>
      <c r="X150" s="279"/>
      <c r="Y150" s="279"/>
      <c r="Z150" s="279"/>
      <c r="AA150" s="279"/>
      <c r="AB150" s="279"/>
      <c r="AC150" s="279"/>
      <c r="AD150" s="279"/>
      <c r="AE150" s="279"/>
      <c r="AF150" s="279"/>
      <c r="AG150" s="279"/>
      <c r="AH150" s="279"/>
      <c r="AI150" s="279"/>
      <c r="AJ150" s="279"/>
      <c r="AK150" s="279"/>
      <c r="AL150" s="279"/>
      <c r="AM150" s="279"/>
      <c r="AN150" s="279"/>
      <c r="AO150" s="279"/>
      <c r="AP150" s="279"/>
      <c r="AQ150" s="279"/>
      <c r="AR150" s="279"/>
      <c r="AS150" s="279"/>
      <c r="AT150" s="279"/>
      <c r="AU150" s="279"/>
      <c r="AV150" s="279"/>
      <c r="AW150" s="279"/>
      <c r="AX150" s="279"/>
      <c r="AY150" s="279"/>
      <c r="AZ150" s="279"/>
      <c r="BA150" s="279"/>
      <c r="BB150" s="279"/>
    </row>
    <row r="151" spans="1:54" outlineLevel="2">
      <c r="A151" s="425"/>
      <c r="B151" s="135" t="s">
        <v>286</v>
      </c>
      <c r="C151" s="315" t="s">
        <v>465</v>
      </c>
      <c r="D151" s="135" t="s">
        <v>380</v>
      </c>
      <c r="E151" s="279"/>
      <c r="F151" s="279"/>
      <c r="G151" s="279"/>
      <c r="H151" s="279"/>
      <c r="I151" s="279"/>
      <c r="J151" s="279"/>
      <c r="K151" s="279"/>
      <c r="L151" s="279"/>
      <c r="M151" s="279"/>
      <c r="N151" s="279"/>
      <c r="O151" s="279"/>
      <c r="P151" s="279"/>
      <c r="Q151" s="279"/>
      <c r="R151" s="279"/>
      <c r="S151" s="279"/>
      <c r="T151" s="279"/>
      <c r="U151" s="279"/>
      <c r="V151" s="279"/>
      <c r="W151" s="279"/>
      <c r="X151" s="279"/>
      <c r="Y151" s="279"/>
      <c r="Z151" s="279"/>
      <c r="AA151" s="279"/>
      <c r="AB151" s="279"/>
      <c r="AC151" s="279"/>
      <c r="AD151" s="279"/>
      <c r="AE151" s="279"/>
      <c r="AF151" s="279"/>
      <c r="AG151" s="279"/>
      <c r="AH151" s="279"/>
      <c r="AI151" s="279"/>
      <c r="AJ151" s="279"/>
      <c r="AK151" s="279"/>
      <c r="AL151" s="279"/>
      <c r="AM151" s="279"/>
      <c r="AN151" s="279"/>
      <c r="AO151" s="279"/>
      <c r="AP151" s="279"/>
      <c r="AQ151" s="279"/>
      <c r="AR151" s="279"/>
      <c r="AS151" s="279"/>
      <c r="AT151" s="279"/>
      <c r="AU151" s="279"/>
      <c r="AV151" s="279"/>
      <c r="AW151" s="279"/>
      <c r="AX151" s="279"/>
      <c r="AY151" s="279"/>
      <c r="AZ151" s="279"/>
      <c r="BA151" s="279"/>
      <c r="BB151" s="279"/>
    </row>
    <row r="152" spans="1:54" outlineLevel="2">
      <c r="A152" s="425"/>
      <c r="B152" s="135" t="s">
        <v>286</v>
      </c>
      <c r="C152" s="315" t="s">
        <v>466</v>
      </c>
      <c r="D152" s="135" t="s">
        <v>380</v>
      </c>
      <c r="E152" s="279"/>
      <c r="F152" s="279"/>
      <c r="G152" s="279"/>
      <c r="H152" s="279"/>
      <c r="I152" s="279"/>
      <c r="J152" s="279"/>
      <c r="K152" s="279"/>
      <c r="L152" s="279"/>
      <c r="M152" s="279"/>
      <c r="N152" s="279"/>
      <c r="O152" s="279"/>
      <c r="P152" s="279"/>
      <c r="Q152" s="279"/>
      <c r="R152" s="279"/>
      <c r="S152" s="279"/>
      <c r="T152" s="279"/>
      <c r="U152" s="279"/>
      <c r="V152" s="279"/>
      <c r="W152" s="279"/>
      <c r="X152" s="279"/>
      <c r="Y152" s="279"/>
      <c r="Z152" s="279"/>
      <c r="AA152" s="279"/>
      <c r="AB152" s="279"/>
      <c r="AC152" s="279"/>
      <c r="AD152" s="279"/>
      <c r="AE152" s="279"/>
      <c r="AF152" s="279"/>
      <c r="AG152" s="279"/>
      <c r="AH152" s="279"/>
      <c r="AI152" s="279"/>
      <c r="AJ152" s="279"/>
      <c r="AK152" s="279"/>
      <c r="AL152" s="279"/>
      <c r="AM152" s="279"/>
      <c r="AN152" s="279"/>
      <c r="AO152" s="279"/>
      <c r="AP152" s="279"/>
      <c r="AQ152" s="279"/>
      <c r="AR152" s="279"/>
      <c r="AS152" s="279"/>
      <c r="AT152" s="279"/>
      <c r="AU152" s="279"/>
      <c r="AV152" s="279"/>
      <c r="AW152" s="279"/>
      <c r="AX152" s="279"/>
      <c r="AY152" s="279"/>
      <c r="AZ152" s="279"/>
      <c r="BA152" s="279"/>
      <c r="BB152" s="279"/>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7"/>
      <c r="G155" s="137"/>
      <c r="H155" s="137"/>
      <c r="I155" s="137"/>
      <c r="J155" s="137"/>
      <c r="K155" s="137"/>
      <c r="L155" s="137"/>
      <c r="M155" s="137"/>
      <c r="N155" s="137"/>
      <c r="O155" s="137"/>
      <c r="P155" s="137"/>
      <c r="Q155" s="137"/>
      <c r="R155" s="137"/>
      <c r="S155" s="137"/>
      <c r="T155" s="137"/>
      <c r="U155" s="137"/>
      <c r="V155" s="137"/>
      <c r="W155" s="137"/>
      <c r="X155" s="137"/>
      <c r="Y155" s="137"/>
      <c r="Z155" s="137"/>
      <c r="AA155" s="137"/>
      <c r="AB155" s="137"/>
      <c r="AC155" s="137"/>
      <c r="AD155" s="137"/>
      <c r="AE155" s="137"/>
      <c r="AF155" s="137"/>
      <c r="AG155" s="137"/>
      <c r="AH155" s="137"/>
      <c r="AI155" s="137"/>
      <c r="AJ155" s="137"/>
      <c r="AK155" s="137"/>
      <c r="AL155" s="137"/>
      <c r="AM155" s="137"/>
      <c r="AN155" s="137"/>
      <c r="AO155" s="137"/>
      <c r="AP155" s="137"/>
      <c r="AQ155" s="137"/>
      <c r="AR155" s="137"/>
      <c r="AS155" s="137"/>
      <c r="AT155" s="137"/>
      <c r="AU155" s="137"/>
      <c r="AV155" s="137"/>
      <c r="AW155" s="137"/>
      <c r="AX155" s="137"/>
      <c r="AY155" s="137"/>
      <c r="AZ155" s="137"/>
      <c r="BA155" s="137"/>
      <c r="BB155" s="137"/>
    </row>
    <row r="156" spans="1:54" outlineLevel="1">
      <c r="A156" s="134" t="s">
        <v>371</v>
      </c>
      <c r="B156" s="134"/>
      <c r="C156" s="135"/>
      <c r="D156" s="135"/>
      <c r="E156" s="136"/>
      <c r="F156" s="137"/>
      <c r="G156" s="137"/>
      <c r="H156" s="137"/>
      <c r="I156" s="137"/>
      <c r="J156" s="137"/>
      <c r="K156" s="137"/>
      <c r="L156" s="137"/>
      <c r="M156" s="137"/>
      <c r="N156" s="137"/>
      <c r="O156" s="137"/>
      <c r="P156" s="137"/>
      <c r="Q156" s="137"/>
      <c r="R156" s="137"/>
      <c r="S156" s="137"/>
      <c r="T156" s="137"/>
      <c r="U156" s="137"/>
      <c r="V156" s="137"/>
      <c r="W156" s="137"/>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315" t="s">
        <v>386</v>
      </c>
      <c r="D158" s="135" t="s">
        <v>469</v>
      </c>
      <c r="E158" s="238"/>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row>
    <row r="159" spans="1:54" outlineLevel="2">
      <c r="A159" s="425"/>
      <c r="B159" s="135" t="s">
        <v>280</v>
      </c>
      <c r="C159" s="135"/>
      <c r="D159" s="135"/>
      <c r="E159" s="238"/>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row>
    <row r="160" spans="1:54" outlineLevel="2">
      <c r="A160" s="425"/>
      <c r="B160" s="135" t="s">
        <v>280</v>
      </c>
      <c r="C160" s="135"/>
      <c r="D160" s="135"/>
      <c r="E160" s="238"/>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row>
    <row r="161" spans="1:54" outlineLevel="2">
      <c r="A161" s="425"/>
      <c r="B161" s="135" t="s">
        <v>283</v>
      </c>
      <c r="C161" s="315" t="s">
        <v>462</v>
      </c>
      <c r="D161" s="135"/>
      <c r="E161" s="238"/>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row>
    <row r="162" spans="1:54" outlineLevel="2">
      <c r="A162" s="425"/>
      <c r="B162" s="135" t="s">
        <v>283</v>
      </c>
      <c r="C162" s="315" t="s">
        <v>463</v>
      </c>
      <c r="D162" s="135"/>
      <c r="E162" s="238"/>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v>
      </c>
      <c r="F172" s="262">
        <f>-(F$158*'Fixed Data'!$B$25*'Fixed Data'!F$47*'Fixed Data'!$B$24*'Fixed Data'!$B$23+F$158*'Fixed Data'!$B$26)*'Fixed Data'!M44/10^6</f>
        <v>0</v>
      </c>
      <c r="G172" s="262">
        <f>-(G$158*'Fixed Data'!$B$25*'Fixed Data'!G$47*'Fixed Data'!$B$24*'Fixed Data'!$B$23+G$158*'Fixed Data'!$B$26)*'Fixed Data'!N44/10^6</f>
        <v>0</v>
      </c>
      <c r="H172" s="262">
        <f>-(H$158*'Fixed Data'!$B$25*'Fixed Data'!H$47*'Fixed Data'!$B$24*'Fixed Data'!$B$23+H$158*'Fixed Data'!$B$26)*'Fixed Data'!O44/10^6</f>
        <v>0</v>
      </c>
      <c r="I172" s="262">
        <f>-(I$158*'Fixed Data'!$B$25*'Fixed Data'!I$47*'Fixed Data'!$B$24*'Fixed Data'!$B$23+I$158*'Fixed Data'!$B$26)*'Fixed Data'!P44/10^6</f>
        <v>0</v>
      </c>
      <c r="J172" s="262">
        <f>-(J$158*'Fixed Data'!$B$25*'Fixed Data'!J$47*'Fixed Data'!$B$24*'Fixed Data'!$B$23+J$158*'Fixed Data'!$B$26)*'Fixed Data'!Q44/10^6</f>
        <v>0</v>
      </c>
      <c r="K172" s="262">
        <f>-(K$158*'Fixed Data'!$B$25*'Fixed Data'!K$47*'Fixed Data'!$B$24*'Fixed Data'!$B$23+K$158*'Fixed Data'!$B$26)*'Fixed Data'!R44/10^6</f>
        <v>0</v>
      </c>
      <c r="L172" s="262">
        <f>-(L$158*'Fixed Data'!$B$25*'Fixed Data'!L$47*'Fixed Data'!$B$24*'Fixed Data'!$B$23+L$158*'Fixed Data'!$B$26)*'Fixed Data'!S44/10^6</f>
        <v>0</v>
      </c>
      <c r="M172" s="262">
        <f>-(M$158*'Fixed Data'!$B$25*'Fixed Data'!M$47*'Fixed Data'!$B$24*'Fixed Data'!$B$23+M$158*'Fixed Data'!$B$26)*'Fixed Data'!T44/10^6</f>
        <v>0</v>
      </c>
      <c r="N172" s="262">
        <f>-(N$158*'Fixed Data'!$B$25*'Fixed Data'!N$47*'Fixed Data'!$B$24*'Fixed Data'!$B$23+N$158*'Fixed Data'!$B$26)*'Fixed Data'!U44/10^6</f>
        <v>0</v>
      </c>
      <c r="O172" s="262">
        <f>-(O$158*'Fixed Data'!$B$25*'Fixed Data'!O$47*'Fixed Data'!$B$24*'Fixed Data'!$B$23+O$158*'Fixed Data'!$B$26)*'Fixed Data'!V44/10^6</f>
        <v>0</v>
      </c>
      <c r="P172" s="262">
        <f>-(P$158*'Fixed Data'!$B$25*'Fixed Data'!P$47*'Fixed Data'!$B$24*'Fixed Data'!$B$23+P$158*'Fixed Data'!$B$26)*'Fixed Data'!W44/10^6</f>
        <v>0</v>
      </c>
      <c r="Q172" s="262">
        <f>-(Q$158*'Fixed Data'!$B$25*'Fixed Data'!Q$47*'Fixed Data'!$B$24*'Fixed Data'!$B$23+Q$158*'Fixed Data'!$B$26)*'Fixed Data'!X44/10^6</f>
        <v>0</v>
      </c>
      <c r="R172" s="262">
        <f>-(R$158*'Fixed Data'!$B$25*'Fixed Data'!R$47*'Fixed Data'!$B$24*'Fixed Data'!$B$23+R$158*'Fixed Data'!$B$26)*'Fixed Data'!Y44/10^6</f>
        <v>0</v>
      </c>
      <c r="S172" s="262">
        <f>-(S$158*'Fixed Data'!$B$25*'Fixed Data'!S$47*'Fixed Data'!$B$24*'Fixed Data'!$B$23+S$158*'Fixed Data'!$B$26)*'Fixed Data'!Z44/10^6</f>
        <v>0</v>
      </c>
      <c r="T172" s="262">
        <f>-(T$158*'Fixed Data'!$B$25*'Fixed Data'!T$47*'Fixed Data'!$B$24*'Fixed Data'!$B$23+T$158*'Fixed Data'!$B$26)*'Fixed Data'!AA44/10^6</f>
        <v>0</v>
      </c>
      <c r="U172" s="262">
        <f>-(U$158*'Fixed Data'!$B$25*'Fixed Data'!U$47*'Fixed Data'!$B$24*'Fixed Data'!$B$23+U$158*'Fixed Data'!$B$26)*'Fixed Data'!AB44/10^6</f>
        <v>0</v>
      </c>
      <c r="V172" s="262">
        <f>-(V$158*'Fixed Data'!$B$25*'Fixed Data'!V$47*'Fixed Data'!$B$24*'Fixed Data'!$B$23+V$158*'Fixed Data'!$B$26)*'Fixed Data'!AC44/10^6</f>
        <v>0</v>
      </c>
      <c r="W172" s="262">
        <f>-(W$158*'Fixed Data'!$B$25*'Fixed Data'!W$47*'Fixed Data'!$B$24*'Fixed Data'!$B$23+W$158*'Fixed Data'!$B$26)*'Fixed Data'!AD44/10^6</f>
        <v>0</v>
      </c>
      <c r="X172" s="262">
        <f>-(X$158*'Fixed Data'!$B$25*'Fixed Data'!X$47*'Fixed Data'!$B$24*'Fixed Data'!$B$23+X$158*'Fixed Data'!$B$26)*'Fixed Data'!AE44/10^6</f>
        <v>0</v>
      </c>
      <c r="Y172" s="262">
        <f>-(Y$158*'Fixed Data'!$B$25*'Fixed Data'!Y$47*'Fixed Data'!$B$24*'Fixed Data'!$B$23+Y$158*'Fixed Data'!$B$26)*'Fixed Data'!AF44/10^6</f>
        <v>0</v>
      </c>
      <c r="Z172" s="262">
        <f>-(Z$158*'Fixed Data'!$B$25*'Fixed Data'!Z$47*'Fixed Data'!$B$24*'Fixed Data'!$B$23+Z$158*'Fixed Data'!$B$26)*'Fixed Data'!AG44/10^6</f>
        <v>0</v>
      </c>
      <c r="AA172" s="262">
        <f>-(AA$158*'Fixed Data'!$B$25*'Fixed Data'!AA$47*'Fixed Data'!$B$24*'Fixed Data'!$B$23+AA$158*'Fixed Data'!$B$26)*'Fixed Data'!AH44/10^6</f>
        <v>0</v>
      </c>
      <c r="AB172" s="262">
        <f>-(AB$158*'Fixed Data'!$B$25*'Fixed Data'!AB$47*'Fixed Data'!$B$24*'Fixed Data'!$B$23+AB$158*'Fixed Data'!$B$26)*'Fixed Data'!AI44/10^6</f>
        <v>0</v>
      </c>
      <c r="AC172" s="262">
        <f>-(AC$158*'Fixed Data'!$B$25*'Fixed Data'!AC$47*'Fixed Data'!$B$24*'Fixed Data'!$B$23+AC$158*'Fixed Data'!$B$26)*'Fixed Data'!AJ44/10^6</f>
        <v>0</v>
      </c>
      <c r="AD172" s="262">
        <f>-(AD$158*'Fixed Data'!$B$25*'Fixed Data'!AD$47*'Fixed Data'!$B$24*'Fixed Data'!$B$23+AD$158*'Fixed Data'!$B$26)*'Fixed Data'!AK44/10^6</f>
        <v>0</v>
      </c>
      <c r="AE172" s="262">
        <f>-(AE$158*'Fixed Data'!$B$25*'Fixed Data'!AE$47*'Fixed Data'!$B$24*'Fixed Data'!$B$23+AE$158*'Fixed Data'!$B$26)*'Fixed Data'!AL44/10^6</f>
        <v>0</v>
      </c>
      <c r="AF172" s="262">
        <f>-(AF$158*'Fixed Data'!$B$25*'Fixed Data'!AF$47*'Fixed Data'!$B$24*'Fixed Data'!$B$23+AF$158*'Fixed Data'!$B$26)*'Fixed Data'!AM44/10^6</f>
        <v>0</v>
      </c>
      <c r="AG172" s="262">
        <f>-(AG$158*'Fixed Data'!$B$25*'Fixed Data'!AG$47*'Fixed Data'!$B$24*'Fixed Data'!$B$23+AG$158*'Fixed Data'!$B$26)*'Fixed Data'!AN44/10^6</f>
        <v>0</v>
      </c>
      <c r="AH172" s="262">
        <f>-(AH$158*'Fixed Data'!$B$25*'Fixed Data'!AH$47*'Fixed Data'!$B$24*'Fixed Data'!$B$23+AH$158*'Fixed Data'!$B$26)*'Fixed Data'!AO44/10^6</f>
        <v>0</v>
      </c>
      <c r="AI172" s="262">
        <f>-(AI$158*'Fixed Data'!$B$25*'Fixed Data'!AI$47*'Fixed Data'!$B$24*'Fixed Data'!$B$23+AI$158*'Fixed Data'!$B$26)*'Fixed Data'!AP44/10^6</f>
        <v>0</v>
      </c>
      <c r="AJ172" s="262">
        <f>-(AJ$158*'Fixed Data'!$B$25*'Fixed Data'!AJ$47*'Fixed Data'!$B$24*'Fixed Data'!$B$23+AJ$158*'Fixed Data'!$B$26)*'Fixed Data'!AQ44/10^6</f>
        <v>0</v>
      </c>
      <c r="AK172" s="262">
        <f>-(AK$158*'Fixed Data'!$B$25*'Fixed Data'!AK$47*'Fixed Data'!$B$24*'Fixed Data'!$B$23+AK$158*'Fixed Data'!$B$26)*'Fixed Data'!AR44/10^6</f>
        <v>0</v>
      </c>
      <c r="AL172" s="262">
        <f>-(AL$158*'Fixed Data'!$B$25*'Fixed Data'!AL$47*'Fixed Data'!$B$24*'Fixed Data'!$B$23+AL$158*'Fixed Data'!$B$26)*'Fixed Data'!AS44/10^6</f>
        <v>0</v>
      </c>
      <c r="AM172" s="262">
        <f>-(AM$158*'Fixed Data'!$B$25*'Fixed Data'!AM$47*'Fixed Data'!$B$24*'Fixed Data'!$B$23+AM$158*'Fixed Data'!$B$26)*'Fixed Data'!AT44/10^6</f>
        <v>0</v>
      </c>
      <c r="AN172" s="262">
        <f>-(AN$158*'Fixed Data'!$B$25*'Fixed Data'!AN$47*'Fixed Data'!$B$24*'Fixed Data'!$B$23+AN$158*'Fixed Data'!$B$26)*'Fixed Data'!AU44/10^6</f>
        <v>0</v>
      </c>
      <c r="AO172" s="262">
        <f>-(AO$158*'Fixed Data'!$B$25*'Fixed Data'!AO$47*'Fixed Data'!$B$24*'Fixed Data'!$B$23+AO$158*'Fixed Data'!$B$26)*'Fixed Data'!AV44/10^6</f>
        <v>0</v>
      </c>
      <c r="AP172" s="262">
        <f>-(AP$158*'Fixed Data'!$B$25*'Fixed Data'!AP$47*'Fixed Data'!$B$24*'Fixed Data'!$B$23+AP$158*'Fixed Data'!$B$26)*'Fixed Data'!AW44/10^6</f>
        <v>0</v>
      </c>
      <c r="AQ172" s="262">
        <f>-(AQ$158*'Fixed Data'!$B$25*'Fixed Data'!AQ$47*'Fixed Data'!$B$24*'Fixed Data'!$B$23+AQ$158*'Fixed Data'!$B$26)*'Fixed Data'!AX44/10^6</f>
        <v>0</v>
      </c>
      <c r="AR172" s="262">
        <f>-(AR$158*'Fixed Data'!$B$25*'Fixed Data'!AR$47*'Fixed Data'!$B$24*'Fixed Data'!$B$23+AR$158*'Fixed Data'!$B$26)*'Fixed Data'!AY44/10^6</f>
        <v>0</v>
      </c>
      <c r="AS172" s="262">
        <f>-(AS$158*'Fixed Data'!$B$25*'Fixed Data'!AS$47*'Fixed Data'!$B$24*'Fixed Data'!$B$23+AS$158*'Fixed Data'!$B$26)*'Fixed Data'!AZ44/10^6</f>
        <v>0</v>
      </c>
      <c r="AT172" s="262">
        <f>-(AT$158*'Fixed Data'!$B$25*'Fixed Data'!AT$47*'Fixed Data'!$B$24*'Fixed Data'!$B$23+AT$158*'Fixed Data'!$B$26)*'Fixed Data'!BA44/10^6</f>
        <v>0</v>
      </c>
      <c r="AU172" s="262">
        <f>-(AU$158*'Fixed Data'!$B$25*'Fixed Data'!AU$47*'Fixed Data'!$B$24*'Fixed Data'!$B$23+AU$158*'Fixed Data'!$B$26)*'Fixed Data'!BB44/10^6</f>
        <v>0</v>
      </c>
      <c r="AV172" s="262">
        <f>-(AV$158*'Fixed Data'!$B$25*'Fixed Data'!AV$47*'Fixed Data'!$B$24*'Fixed Data'!$B$23+AV$158*'Fixed Data'!$B$26)*'Fixed Data'!BC44/10^6</f>
        <v>0</v>
      </c>
      <c r="AW172" s="262">
        <f>-(AW$158*'Fixed Data'!$B$25*'Fixed Data'!AW$47*'Fixed Data'!$B$24*'Fixed Data'!$B$23+AW$158*'Fixed Data'!$B$26)*'Fixed Data'!BD44/10^6</f>
        <v>0</v>
      </c>
      <c r="AX172" s="262">
        <f>-(AX$158*'Fixed Data'!$B$25*'Fixed Data'!AX$47*'Fixed Data'!$B$24*'Fixed Data'!$B$23+AX$158*'Fixed Data'!$B$26)*'Fixed Data'!BE44/10^6</f>
        <v>0</v>
      </c>
      <c r="AY172" s="262">
        <f>-(AY$158*'Fixed Data'!$B$25*'Fixed Data'!AY$47*'Fixed Data'!$B$24*'Fixed Data'!$B$23+AY$158*'Fixed Data'!$B$26)*'Fixed Data'!BF44/10^6</f>
        <v>0</v>
      </c>
      <c r="AZ172" s="262">
        <f>-(AZ$158*'Fixed Data'!$B$25*'Fixed Data'!AZ$47*'Fixed Data'!$B$24*'Fixed Data'!$B$23+AZ$158*'Fixed Data'!$B$26)*'Fixed Data'!BG44/10^6</f>
        <v>0</v>
      </c>
      <c r="BA172" s="262">
        <f>-(BA$158*'Fixed Data'!$B$25*'Fixed Data'!BA$47*'Fixed Data'!$B$24*'Fixed Data'!$B$23+BA$158*'Fixed Data'!$B$26)*'Fixed Data'!BH44/10^6</f>
        <v>0</v>
      </c>
      <c r="BB172" s="262">
        <f>-(BB$158*'Fixed Data'!$B$25*'Fixed Data'!BB$47*'Fixed Data'!$B$24*'Fixed Data'!$B$23+BB$158*'Fixed Data'!$B$26)*'Fixed Data'!BI44/10^6</f>
        <v>0</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0</v>
      </c>
      <c r="F176" s="262">
        <f>-(F$158*'Fixed Data'!$B$25*'Fixed Data'!F$47*'Fixed Data'!$B$24*'Fixed Data'!$B$23+F$158*'Fixed Data'!$B$26)*'Fixed Data'!M46/10^6</f>
        <v>0</v>
      </c>
      <c r="G176" s="262">
        <f>-(G$158*'Fixed Data'!$B$25*'Fixed Data'!G$47*'Fixed Data'!$B$24*'Fixed Data'!$B$23+G$158*'Fixed Data'!$B$26)*'Fixed Data'!N46/10^6</f>
        <v>0</v>
      </c>
      <c r="H176" s="262">
        <f>-(H$158*'Fixed Data'!$B$25*'Fixed Data'!H$47*'Fixed Data'!$B$24*'Fixed Data'!$B$23+H$158*'Fixed Data'!$B$26)*'Fixed Data'!O46/10^6</f>
        <v>0</v>
      </c>
      <c r="I176" s="262">
        <f>-(I$158*'Fixed Data'!$B$25*'Fixed Data'!I$47*'Fixed Data'!$B$24*'Fixed Data'!$B$23+I$158*'Fixed Data'!$B$26)*'Fixed Data'!P46/10^6</f>
        <v>0</v>
      </c>
      <c r="J176" s="262">
        <f>-(J$158*'Fixed Data'!$B$25*'Fixed Data'!J$47*'Fixed Data'!$B$24*'Fixed Data'!$B$23+J$158*'Fixed Data'!$B$26)*'Fixed Data'!Q46/10^6</f>
        <v>0</v>
      </c>
      <c r="K176" s="262">
        <f>-(K$158*'Fixed Data'!$B$25*'Fixed Data'!K$47*'Fixed Data'!$B$24*'Fixed Data'!$B$23+K$158*'Fixed Data'!$B$26)*'Fixed Data'!R46/10^6</f>
        <v>0</v>
      </c>
      <c r="L176" s="262">
        <f>-(L$158*'Fixed Data'!$B$25*'Fixed Data'!L$47*'Fixed Data'!$B$24*'Fixed Data'!$B$23+L$158*'Fixed Data'!$B$26)*'Fixed Data'!S46/10^6</f>
        <v>0</v>
      </c>
      <c r="M176" s="262">
        <f>-(M$158*'Fixed Data'!$B$25*'Fixed Data'!M$47*'Fixed Data'!$B$24*'Fixed Data'!$B$23+M$158*'Fixed Data'!$B$26)*'Fixed Data'!T46/10^6</f>
        <v>0</v>
      </c>
      <c r="N176" s="262">
        <f>-(N$158*'Fixed Data'!$B$25*'Fixed Data'!N$47*'Fixed Data'!$B$24*'Fixed Data'!$B$23+N$158*'Fixed Data'!$B$26)*'Fixed Data'!U46/10^6</f>
        <v>0</v>
      </c>
      <c r="O176" s="262">
        <f>-(O$158*'Fixed Data'!$B$25*'Fixed Data'!O$47*'Fixed Data'!$B$24*'Fixed Data'!$B$23+O$158*'Fixed Data'!$B$26)*'Fixed Data'!V46/10^6</f>
        <v>0</v>
      </c>
      <c r="P176" s="262">
        <f>-(P$158*'Fixed Data'!$B$25*'Fixed Data'!P$47*'Fixed Data'!$B$24*'Fixed Data'!$B$23+P$158*'Fixed Data'!$B$26)*'Fixed Data'!W46/10^6</f>
        <v>0</v>
      </c>
      <c r="Q176" s="262">
        <f>-(Q$158*'Fixed Data'!$B$25*'Fixed Data'!Q$47*'Fixed Data'!$B$24*'Fixed Data'!$B$23+Q$158*'Fixed Data'!$B$26)*'Fixed Data'!X46/10^6</f>
        <v>0</v>
      </c>
      <c r="R176" s="262">
        <f>-(R$158*'Fixed Data'!$B$25*'Fixed Data'!R$47*'Fixed Data'!$B$24*'Fixed Data'!$B$23+R$158*'Fixed Data'!$B$26)*'Fixed Data'!Y46/10^6</f>
        <v>0</v>
      </c>
      <c r="S176" s="262">
        <f>-(S$158*'Fixed Data'!$B$25*'Fixed Data'!S$47*'Fixed Data'!$B$24*'Fixed Data'!$B$23+S$158*'Fixed Data'!$B$26)*'Fixed Data'!Z46/10^6</f>
        <v>0</v>
      </c>
      <c r="T176" s="262">
        <f>-(T$158*'Fixed Data'!$B$25*'Fixed Data'!T$47*'Fixed Data'!$B$24*'Fixed Data'!$B$23+T$158*'Fixed Data'!$B$26)*'Fixed Data'!AA46/10^6</f>
        <v>0</v>
      </c>
      <c r="U176" s="262">
        <f>-(U$158*'Fixed Data'!$B$25*'Fixed Data'!U$47*'Fixed Data'!$B$24*'Fixed Data'!$B$23+U$158*'Fixed Data'!$B$26)*'Fixed Data'!AB46/10^6</f>
        <v>0</v>
      </c>
      <c r="V176" s="262">
        <f>-(V$158*'Fixed Data'!$B$25*'Fixed Data'!V$47*'Fixed Data'!$B$24*'Fixed Data'!$B$23+V$158*'Fixed Data'!$B$26)*'Fixed Data'!AC46/10^6</f>
        <v>0</v>
      </c>
      <c r="W176" s="262">
        <f>-(W$158*'Fixed Data'!$B$25*'Fixed Data'!W$47*'Fixed Data'!$B$24*'Fixed Data'!$B$23+W$158*'Fixed Data'!$B$26)*'Fixed Data'!AD46/10^6</f>
        <v>0</v>
      </c>
      <c r="X176" s="262">
        <f>-(X$158*'Fixed Data'!$B$25*'Fixed Data'!X$47*'Fixed Data'!$B$24*'Fixed Data'!$B$23+X$158*'Fixed Data'!$B$26)*'Fixed Data'!AE46/10^6</f>
        <v>0</v>
      </c>
      <c r="Y176" s="262">
        <f>-(Y$158*'Fixed Data'!$B$25*'Fixed Data'!Y$47*'Fixed Data'!$B$24*'Fixed Data'!$B$23+Y$158*'Fixed Data'!$B$26)*'Fixed Data'!AF46/10^6</f>
        <v>0</v>
      </c>
      <c r="Z176" s="262">
        <f>-(Z$158*'Fixed Data'!$B$25*'Fixed Data'!Z$47*'Fixed Data'!$B$24*'Fixed Data'!$B$23+Z$158*'Fixed Data'!$B$26)*'Fixed Data'!AG46/10^6</f>
        <v>0</v>
      </c>
      <c r="AA176" s="262">
        <f>-(AA$158*'Fixed Data'!$B$25*'Fixed Data'!AA$47*'Fixed Data'!$B$24*'Fixed Data'!$B$23+AA$158*'Fixed Data'!$B$26)*'Fixed Data'!AH46/10^6</f>
        <v>0</v>
      </c>
      <c r="AB176" s="262">
        <f>-(AB$158*'Fixed Data'!$B$25*'Fixed Data'!AB$47*'Fixed Data'!$B$24*'Fixed Data'!$B$23+AB$158*'Fixed Data'!$B$26)*'Fixed Data'!AI46/10^6</f>
        <v>0</v>
      </c>
      <c r="AC176" s="262">
        <f>-(AC$158*'Fixed Data'!$B$25*'Fixed Data'!AC$47*'Fixed Data'!$B$24*'Fixed Data'!$B$23+AC$158*'Fixed Data'!$B$26)*'Fixed Data'!AJ46/10^6</f>
        <v>0</v>
      </c>
      <c r="AD176" s="262">
        <f>-(AD$158*'Fixed Data'!$B$25*'Fixed Data'!AD$47*'Fixed Data'!$B$24*'Fixed Data'!$B$23+AD$158*'Fixed Data'!$B$26)*'Fixed Data'!AK46/10^6</f>
        <v>0</v>
      </c>
      <c r="AE176" s="262">
        <f>-(AE$158*'Fixed Data'!$B$25*'Fixed Data'!AE$47*'Fixed Data'!$B$24*'Fixed Data'!$B$23+AE$158*'Fixed Data'!$B$26)*'Fixed Data'!AL46/10^6</f>
        <v>0</v>
      </c>
      <c r="AF176" s="262">
        <f>-(AF$158*'Fixed Data'!$B$25*'Fixed Data'!AF$47*'Fixed Data'!$B$24*'Fixed Data'!$B$23+AF$158*'Fixed Data'!$B$26)*'Fixed Data'!AM46/10^6</f>
        <v>0</v>
      </c>
      <c r="AG176" s="262">
        <f>-(AG$158*'Fixed Data'!$B$25*'Fixed Data'!AG$47*'Fixed Data'!$B$24*'Fixed Data'!$B$23+AG$158*'Fixed Data'!$B$26)*'Fixed Data'!AN46/10^6</f>
        <v>0</v>
      </c>
      <c r="AH176" s="262">
        <f>-(AH$158*'Fixed Data'!$B$25*'Fixed Data'!AH$47*'Fixed Data'!$B$24*'Fixed Data'!$B$23+AH$158*'Fixed Data'!$B$26)*'Fixed Data'!AO46/10^6</f>
        <v>0</v>
      </c>
      <c r="AI176" s="262">
        <f>-(AI$158*'Fixed Data'!$B$25*'Fixed Data'!AI$47*'Fixed Data'!$B$24*'Fixed Data'!$B$23+AI$158*'Fixed Data'!$B$26)*'Fixed Data'!AP46/10^6</f>
        <v>0</v>
      </c>
      <c r="AJ176" s="262">
        <f>-(AJ$158*'Fixed Data'!$B$25*'Fixed Data'!AJ$47*'Fixed Data'!$B$24*'Fixed Data'!$B$23+AJ$158*'Fixed Data'!$B$26)*'Fixed Data'!AQ46/10^6</f>
        <v>0</v>
      </c>
      <c r="AK176" s="262">
        <f>-(AK$158*'Fixed Data'!$B$25*'Fixed Data'!AK$47*'Fixed Data'!$B$24*'Fixed Data'!$B$23+AK$158*'Fixed Data'!$B$26)*'Fixed Data'!AR46/10^6</f>
        <v>0</v>
      </c>
      <c r="AL176" s="262">
        <f>-(AL$158*'Fixed Data'!$B$25*'Fixed Data'!AL$47*'Fixed Data'!$B$24*'Fixed Data'!$B$23+AL$158*'Fixed Data'!$B$26)*'Fixed Data'!AS46/10^6</f>
        <v>0</v>
      </c>
      <c r="AM176" s="262">
        <f>-(AM$158*'Fixed Data'!$B$25*'Fixed Data'!AM$47*'Fixed Data'!$B$24*'Fixed Data'!$B$23+AM$158*'Fixed Data'!$B$26)*'Fixed Data'!AT46/10^6</f>
        <v>0</v>
      </c>
      <c r="AN176" s="262">
        <f>-(AN$158*'Fixed Data'!$B$25*'Fixed Data'!AN$47*'Fixed Data'!$B$24*'Fixed Data'!$B$23+AN$158*'Fixed Data'!$B$26)*'Fixed Data'!AU46/10^6</f>
        <v>0</v>
      </c>
      <c r="AO176" s="262">
        <f>-(AO$158*'Fixed Data'!$B$25*'Fixed Data'!AO$47*'Fixed Data'!$B$24*'Fixed Data'!$B$23+AO$158*'Fixed Data'!$B$26)*'Fixed Data'!AV46/10^6</f>
        <v>0</v>
      </c>
      <c r="AP176" s="262">
        <f>-(AP$158*'Fixed Data'!$B$25*'Fixed Data'!AP$47*'Fixed Data'!$B$24*'Fixed Data'!$B$23+AP$158*'Fixed Data'!$B$26)*'Fixed Data'!AW46/10^6</f>
        <v>0</v>
      </c>
      <c r="AQ176" s="262">
        <f>-(AQ$158*'Fixed Data'!$B$25*'Fixed Data'!AQ$47*'Fixed Data'!$B$24*'Fixed Data'!$B$23+AQ$158*'Fixed Data'!$B$26)*'Fixed Data'!AX46/10^6</f>
        <v>0</v>
      </c>
      <c r="AR176" s="262">
        <f>-(AR$158*'Fixed Data'!$B$25*'Fixed Data'!AR$47*'Fixed Data'!$B$24*'Fixed Data'!$B$23+AR$158*'Fixed Data'!$B$26)*'Fixed Data'!AY46/10^6</f>
        <v>0</v>
      </c>
      <c r="AS176" s="262">
        <f>-(AS$158*'Fixed Data'!$B$25*'Fixed Data'!AS$47*'Fixed Data'!$B$24*'Fixed Data'!$B$23+AS$158*'Fixed Data'!$B$26)*'Fixed Data'!AZ46/10^6</f>
        <v>0</v>
      </c>
      <c r="AT176" s="262">
        <f>-(AT$158*'Fixed Data'!$B$25*'Fixed Data'!AT$47*'Fixed Data'!$B$24*'Fixed Data'!$B$23+AT$158*'Fixed Data'!$B$26)*'Fixed Data'!BA46/10^6</f>
        <v>0</v>
      </c>
      <c r="AU176" s="262">
        <f>-(AU$158*'Fixed Data'!$B$25*'Fixed Data'!AU$47*'Fixed Data'!$B$24*'Fixed Data'!$B$23+AU$158*'Fixed Data'!$B$26)*'Fixed Data'!BB46/10^6</f>
        <v>0</v>
      </c>
      <c r="AV176" s="262">
        <f>-(AV$158*'Fixed Data'!$B$25*'Fixed Data'!AV$47*'Fixed Data'!$B$24*'Fixed Data'!$B$23+AV$158*'Fixed Data'!$B$26)*'Fixed Data'!BC46/10^6</f>
        <v>0</v>
      </c>
      <c r="AW176" s="262">
        <f>-(AW$158*'Fixed Data'!$B$25*'Fixed Data'!AW$47*'Fixed Data'!$B$24*'Fixed Data'!$B$23+AW$158*'Fixed Data'!$B$26)*'Fixed Data'!BD46/10^6</f>
        <v>0</v>
      </c>
      <c r="AX176" s="262">
        <f>-(AX$158*'Fixed Data'!$B$25*'Fixed Data'!AX$47*'Fixed Data'!$B$24*'Fixed Data'!$B$23+AX$158*'Fixed Data'!$B$26)*'Fixed Data'!BE46/10^6</f>
        <v>0</v>
      </c>
      <c r="AY176" s="262">
        <f>-(AY$158*'Fixed Data'!$B$25*'Fixed Data'!AY$47*'Fixed Data'!$B$24*'Fixed Data'!$B$23+AY$158*'Fixed Data'!$B$26)*'Fixed Data'!BF46/10^6</f>
        <v>0</v>
      </c>
      <c r="AZ176" s="262">
        <f>-(AZ$158*'Fixed Data'!$B$25*'Fixed Data'!AZ$47*'Fixed Data'!$B$24*'Fixed Data'!$B$23+AZ$158*'Fixed Data'!$B$26)*'Fixed Data'!BG46/10^6</f>
        <v>0</v>
      </c>
      <c r="BA176" s="262">
        <f>-(BA$158*'Fixed Data'!$B$25*'Fixed Data'!BA$47*'Fixed Data'!$B$24*'Fixed Data'!$B$23+BA$158*'Fixed Data'!$B$26)*'Fixed Data'!BH46/10^6</f>
        <v>0</v>
      </c>
      <c r="BB176" s="262">
        <f>-(BB$158*'Fixed Data'!$B$25*'Fixed Data'!BB$47*'Fixed Data'!$B$24*'Fixed Data'!$B$23+BB$158*'Fixed Data'!$B$26)*'Fixed Data'!BI46/10^6</f>
        <v>0</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17">(F133+F83)*F186</f>
        <v>0</v>
      </c>
      <c r="G190" s="21">
        <f t="shared" si="17"/>
        <v>0</v>
      </c>
      <c r="H190" s="21">
        <f t="shared" si="17"/>
        <v>0</v>
      </c>
      <c r="I190" s="21">
        <f t="shared" si="17"/>
        <v>0</v>
      </c>
      <c r="J190" s="21">
        <f t="shared" si="17"/>
        <v>0</v>
      </c>
      <c r="K190" s="21">
        <f t="shared" si="17"/>
        <v>0</v>
      </c>
      <c r="L190" s="21">
        <f t="shared" si="17"/>
        <v>0</v>
      </c>
      <c r="M190" s="21">
        <f t="shared" si="17"/>
        <v>0</v>
      </c>
      <c r="N190" s="21">
        <f t="shared" si="17"/>
        <v>0</v>
      </c>
      <c r="O190" s="21">
        <f t="shared" si="17"/>
        <v>0</v>
      </c>
      <c r="P190" s="21">
        <f t="shared" si="17"/>
        <v>0</v>
      </c>
      <c r="Q190" s="21">
        <f t="shared" si="17"/>
        <v>0</v>
      </c>
      <c r="R190" s="21">
        <f t="shared" si="17"/>
        <v>0</v>
      </c>
      <c r="S190" s="21">
        <f t="shared" si="17"/>
        <v>0</v>
      </c>
      <c r="T190" s="21">
        <f t="shared" si="17"/>
        <v>0</v>
      </c>
      <c r="U190" s="21">
        <f t="shared" si="17"/>
        <v>0</v>
      </c>
      <c r="V190" s="21">
        <f t="shared" si="17"/>
        <v>0</v>
      </c>
      <c r="W190" s="21">
        <f t="shared" si="17"/>
        <v>0</v>
      </c>
      <c r="X190" s="21">
        <f t="shared" si="17"/>
        <v>0</v>
      </c>
      <c r="Y190" s="21">
        <f t="shared" si="17"/>
        <v>0</v>
      </c>
      <c r="Z190" s="21">
        <f t="shared" si="17"/>
        <v>0</v>
      </c>
      <c r="AA190" s="21">
        <f t="shared" si="17"/>
        <v>0</v>
      </c>
      <c r="AB190" s="21">
        <f t="shared" si="17"/>
        <v>0</v>
      </c>
      <c r="AC190" s="21">
        <f t="shared" si="17"/>
        <v>0</v>
      </c>
      <c r="AD190" s="21">
        <f t="shared" si="17"/>
        <v>0</v>
      </c>
      <c r="AE190" s="21">
        <f t="shared" si="17"/>
        <v>0</v>
      </c>
      <c r="AF190" s="21">
        <f t="shared" si="17"/>
        <v>0</v>
      </c>
      <c r="AG190" s="21">
        <f t="shared" si="17"/>
        <v>0</v>
      </c>
      <c r="AH190" s="21">
        <f t="shared" si="17"/>
        <v>0</v>
      </c>
      <c r="AI190" s="21">
        <f t="shared" si="17"/>
        <v>0</v>
      </c>
      <c r="AJ190" s="21">
        <f t="shared" si="17"/>
        <v>0</v>
      </c>
      <c r="AK190" s="21">
        <f t="shared" si="17"/>
        <v>0</v>
      </c>
      <c r="AL190" s="21">
        <f t="shared" si="17"/>
        <v>0</v>
      </c>
      <c r="AM190" s="21">
        <f t="shared" si="17"/>
        <v>0</v>
      </c>
      <c r="AN190" s="21">
        <f t="shared" si="17"/>
        <v>0</v>
      </c>
      <c r="AO190" s="21">
        <f t="shared" si="17"/>
        <v>0</v>
      </c>
      <c r="AP190" s="21">
        <f t="shared" si="17"/>
        <v>0</v>
      </c>
      <c r="AQ190" s="21">
        <f t="shared" si="17"/>
        <v>0</v>
      </c>
      <c r="AR190" s="21">
        <f t="shared" si="17"/>
        <v>0</v>
      </c>
      <c r="AS190" s="21">
        <f t="shared" si="17"/>
        <v>0</v>
      </c>
      <c r="AT190" s="21">
        <f t="shared" si="17"/>
        <v>0</v>
      </c>
      <c r="AU190" s="21">
        <f t="shared" si="17"/>
        <v>0</v>
      </c>
      <c r="AV190" s="21">
        <f t="shared" si="17"/>
        <v>0</v>
      </c>
      <c r="AW190" s="21">
        <f t="shared" si="17"/>
        <v>0</v>
      </c>
      <c r="AX190" s="21">
        <f t="shared" si="17"/>
        <v>0</v>
      </c>
      <c r="AY190" s="21">
        <f t="shared" si="17"/>
        <v>0</v>
      </c>
      <c r="AZ190" s="21">
        <f t="shared" si="17"/>
        <v>0</v>
      </c>
      <c r="BA190" s="21">
        <f t="shared" si="17"/>
        <v>0</v>
      </c>
      <c r="BB190" s="21">
        <f t="shared" si="17"/>
        <v>0</v>
      </c>
    </row>
    <row r="191" spans="1:54" outlineLevel="2">
      <c r="A191" s="425"/>
      <c r="B191" s="150" t="s">
        <v>483</v>
      </c>
      <c r="C191" s="19"/>
      <c r="D191" s="135" t="s">
        <v>380</v>
      </c>
      <c r="E191" s="21">
        <f>E71*E186</f>
        <v>0</v>
      </c>
      <c r="F191" s="21">
        <f t="shared" ref="F191:BB191" si="18">F71*F186</f>
        <v>0</v>
      </c>
      <c r="G191" s="21">
        <f t="shared" si="18"/>
        <v>0</v>
      </c>
      <c r="H191" s="21">
        <f t="shared" si="18"/>
        <v>0</v>
      </c>
      <c r="I191" s="21">
        <f t="shared" si="18"/>
        <v>0</v>
      </c>
      <c r="J191" s="21">
        <f t="shared" si="18"/>
        <v>0</v>
      </c>
      <c r="K191" s="21">
        <f t="shared" si="18"/>
        <v>0</v>
      </c>
      <c r="L191" s="21">
        <f t="shared" si="18"/>
        <v>0</v>
      </c>
      <c r="M191" s="21">
        <f t="shared" si="18"/>
        <v>0</v>
      </c>
      <c r="N191" s="21">
        <f t="shared" si="18"/>
        <v>0</v>
      </c>
      <c r="O191" s="21">
        <f t="shared" si="18"/>
        <v>0</v>
      </c>
      <c r="P191" s="21">
        <f t="shared" si="18"/>
        <v>0</v>
      </c>
      <c r="Q191" s="21">
        <f t="shared" si="18"/>
        <v>0</v>
      </c>
      <c r="R191" s="21">
        <f t="shared" si="18"/>
        <v>0</v>
      </c>
      <c r="S191" s="21">
        <f t="shared" si="18"/>
        <v>0</v>
      </c>
      <c r="T191" s="21">
        <f t="shared" si="18"/>
        <v>0</v>
      </c>
      <c r="U191" s="21">
        <f t="shared" si="18"/>
        <v>0</v>
      </c>
      <c r="V191" s="21">
        <f t="shared" si="18"/>
        <v>0</v>
      </c>
      <c r="W191" s="21">
        <f t="shared" si="18"/>
        <v>0</v>
      </c>
      <c r="X191" s="21">
        <f t="shared" si="18"/>
        <v>0</v>
      </c>
      <c r="Y191" s="21">
        <f t="shared" si="18"/>
        <v>0</v>
      </c>
      <c r="Z191" s="21">
        <f t="shared" si="18"/>
        <v>0</v>
      </c>
      <c r="AA191" s="21">
        <f t="shared" si="18"/>
        <v>0</v>
      </c>
      <c r="AB191" s="21">
        <f t="shared" si="18"/>
        <v>0</v>
      </c>
      <c r="AC191" s="21">
        <f t="shared" si="18"/>
        <v>0</v>
      </c>
      <c r="AD191" s="21">
        <f t="shared" si="18"/>
        <v>0</v>
      </c>
      <c r="AE191" s="21">
        <f t="shared" si="18"/>
        <v>0</v>
      </c>
      <c r="AF191" s="21">
        <f t="shared" si="18"/>
        <v>0</v>
      </c>
      <c r="AG191" s="21">
        <f t="shared" si="18"/>
        <v>0</v>
      </c>
      <c r="AH191" s="21">
        <f t="shared" si="18"/>
        <v>0</v>
      </c>
      <c r="AI191" s="21">
        <f t="shared" si="18"/>
        <v>0</v>
      </c>
      <c r="AJ191" s="21">
        <f t="shared" si="18"/>
        <v>0</v>
      </c>
      <c r="AK191" s="21">
        <f t="shared" si="18"/>
        <v>0</v>
      </c>
      <c r="AL191" s="21">
        <f t="shared" si="18"/>
        <v>0</v>
      </c>
      <c r="AM191" s="21">
        <f t="shared" si="18"/>
        <v>0</v>
      </c>
      <c r="AN191" s="21">
        <f t="shared" si="18"/>
        <v>0</v>
      </c>
      <c r="AO191" s="21">
        <f t="shared" si="18"/>
        <v>0</v>
      </c>
      <c r="AP191" s="21">
        <f t="shared" si="18"/>
        <v>0</v>
      </c>
      <c r="AQ191" s="21">
        <f t="shared" si="18"/>
        <v>0</v>
      </c>
      <c r="AR191" s="21">
        <f t="shared" si="18"/>
        <v>0</v>
      </c>
      <c r="AS191" s="21">
        <f t="shared" si="18"/>
        <v>0</v>
      </c>
      <c r="AT191" s="21">
        <f t="shared" si="18"/>
        <v>0</v>
      </c>
      <c r="AU191" s="21">
        <f t="shared" si="18"/>
        <v>0</v>
      </c>
      <c r="AV191" s="21">
        <f t="shared" si="18"/>
        <v>0</v>
      </c>
      <c r="AW191" s="21">
        <f t="shared" si="18"/>
        <v>0</v>
      </c>
      <c r="AX191" s="21">
        <f t="shared" si="18"/>
        <v>0</v>
      </c>
      <c r="AY191" s="21">
        <f t="shared" si="18"/>
        <v>0</v>
      </c>
      <c r="AZ191" s="21">
        <f t="shared" si="18"/>
        <v>0</v>
      </c>
      <c r="BA191" s="21">
        <f t="shared" si="18"/>
        <v>0</v>
      </c>
      <c r="BB191" s="21">
        <f t="shared" si="18"/>
        <v>0</v>
      </c>
    </row>
    <row r="192" spans="1:54" outlineLevel="2">
      <c r="A192" s="425"/>
      <c r="B192" s="150" t="s">
        <v>557</v>
      </c>
      <c r="C192" s="19"/>
      <c r="D192" s="135" t="s">
        <v>380</v>
      </c>
      <c r="E192" s="21">
        <f>E77*E186</f>
        <v>0</v>
      </c>
      <c r="F192" s="21">
        <f t="shared" ref="F192:BB192" si="19">F77*F186</f>
        <v>0</v>
      </c>
      <c r="G192" s="21">
        <f t="shared" si="19"/>
        <v>0</v>
      </c>
      <c r="H192" s="21">
        <f t="shared" si="19"/>
        <v>0</v>
      </c>
      <c r="I192" s="21">
        <f t="shared" si="19"/>
        <v>0</v>
      </c>
      <c r="J192" s="21">
        <f t="shared" si="19"/>
        <v>0</v>
      </c>
      <c r="K192" s="21">
        <f t="shared" si="19"/>
        <v>0</v>
      </c>
      <c r="L192" s="21">
        <f t="shared" si="19"/>
        <v>0</v>
      </c>
      <c r="M192" s="21">
        <f t="shared" si="19"/>
        <v>0</v>
      </c>
      <c r="N192" s="21">
        <f t="shared" si="19"/>
        <v>0</v>
      </c>
      <c r="O192" s="21">
        <f t="shared" si="19"/>
        <v>0</v>
      </c>
      <c r="P192" s="21">
        <f t="shared" si="19"/>
        <v>0</v>
      </c>
      <c r="Q192" s="21">
        <f t="shared" si="19"/>
        <v>0</v>
      </c>
      <c r="R192" s="21">
        <f t="shared" si="19"/>
        <v>0</v>
      </c>
      <c r="S192" s="21">
        <f t="shared" si="19"/>
        <v>0</v>
      </c>
      <c r="T192" s="21">
        <f t="shared" si="19"/>
        <v>0</v>
      </c>
      <c r="U192" s="21">
        <f t="shared" si="19"/>
        <v>0</v>
      </c>
      <c r="V192" s="21">
        <f t="shared" si="19"/>
        <v>0</v>
      </c>
      <c r="W192" s="21">
        <f t="shared" si="19"/>
        <v>0</v>
      </c>
      <c r="X192" s="21">
        <f t="shared" si="19"/>
        <v>0</v>
      </c>
      <c r="Y192" s="21">
        <f t="shared" si="19"/>
        <v>0</v>
      </c>
      <c r="Z192" s="21">
        <f t="shared" si="19"/>
        <v>0</v>
      </c>
      <c r="AA192" s="21">
        <f t="shared" si="19"/>
        <v>0</v>
      </c>
      <c r="AB192" s="21">
        <f t="shared" si="19"/>
        <v>0</v>
      </c>
      <c r="AC192" s="21">
        <f t="shared" si="19"/>
        <v>0</v>
      </c>
      <c r="AD192" s="21">
        <f t="shared" si="19"/>
        <v>0</v>
      </c>
      <c r="AE192" s="21">
        <f t="shared" si="19"/>
        <v>0</v>
      </c>
      <c r="AF192" s="21">
        <f t="shared" si="19"/>
        <v>0</v>
      </c>
      <c r="AG192" s="21">
        <f t="shared" si="19"/>
        <v>0</v>
      </c>
      <c r="AH192" s="21">
        <f t="shared" si="19"/>
        <v>0</v>
      </c>
      <c r="AI192" s="21">
        <f t="shared" si="19"/>
        <v>0</v>
      </c>
      <c r="AJ192" s="21">
        <f t="shared" si="19"/>
        <v>0</v>
      </c>
      <c r="AK192" s="21">
        <f t="shared" si="19"/>
        <v>0</v>
      </c>
      <c r="AL192" s="21">
        <f t="shared" si="19"/>
        <v>0</v>
      </c>
      <c r="AM192" s="21">
        <f t="shared" si="19"/>
        <v>0</v>
      </c>
      <c r="AN192" s="21">
        <f t="shared" si="19"/>
        <v>0</v>
      </c>
      <c r="AO192" s="21">
        <f t="shared" si="19"/>
        <v>0</v>
      </c>
      <c r="AP192" s="21">
        <f t="shared" si="19"/>
        <v>0</v>
      </c>
      <c r="AQ192" s="21">
        <f t="shared" si="19"/>
        <v>0</v>
      </c>
      <c r="AR192" s="21">
        <f t="shared" si="19"/>
        <v>0</v>
      </c>
      <c r="AS192" s="21">
        <f t="shared" si="19"/>
        <v>0</v>
      </c>
      <c r="AT192" s="21">
        <f t="shared" si="19"/>
        <v>0</v>
      </c>
      <c r="AU192" s="21">
        <f t="shared" si="19"/>
        <v>0</v>
      </c>
      <c r="AV192" s="21">
        <f t="shared" si="19"/>
        <v>0</v>
      </c>
      <c r="AW192" s="21">
        <f t="shared" si="19"/>
        <v>0</v>
      </c>
      <c r="AX192" s="21">
        <f t="shared" si="19"/>
        <v>0</v>
      </c>
      <c r="AY192" s="21">
        <f t="shared" si="19"/>
        <v>0</v>
      </c>
      <c r="AZ192" s="21">
        <f t="shared" si="19"/>
        <v>0</v>
      </c>
      <c r="BA192" s="21">
        <f t="shared" si="19"/>
        <v>0</v>
      </c>
      <c r="BB192" s="21">
        <f t="shared" si="19"/>
        <v>0</v>
      </c>
    </row>
    <row r="193" spans="1:54" outlineLevel="2">
      <c r="A193" s="425"/>
      <c r="B193" s="150" t="s">
        <v>484</v>
      </c>
      <c r="C193" s="19"/>
      <c r="D193" s="135" t="s">
        <v>380</v>
      </c>
      <c r="E193" s="21">
        <f t="shared" ref="E193:BB193" si="20">SUMIF($B$143:$B$154,"Environmental",E$143:E$154)*E186</f>
        <v>0</v>
      </c>
      <c r="F193" s="21">
        <f t="shared" si="20"/>
        <v>0</v>
      </c>
      <c r="G193" s="21">
        <f t="shared" si="20"/>
        <v>0</v>
      </c>
      <c r="H193" s="21">
        <f t="shared" si="20"/>
        <v>0</v>
      </c>
      <c r="I193" s="21">
        <f t="shared" si="20"/>
        <v>0</v>
      </c>
      <c r="J193" s="21">
        <f t="shared" si="20"/>
        <v>0</v>
      </c>
      <c r="K193" s="21">
        <f t="shared" si="20"/>
        <v>0</v>
      </c>
      <c r="L193" s="21">
        <f t="shared" si="20"/>
        <v>0</v>
      </c>
      <c r="M193" s="21">
        <f t="shared" si="20"/>
        <v>0</v>
      </c>
      <c r="N193" s="21">
        <f t="shared" si="20"/>
        <v>0</v>
      </c>
      <c r="O193" s="21">
        <f t="shared" si="20"/>
        <v>0</v>
      </c>
      <c r="P193" s="21">
        <f t="shared" si="20"/>
        <v>0</v>
      </c>
      <c r="Q193" s="21">
        <f t="shared" si="20"/>
        <v>0</v>
      </c>
      <c r="R193" s="21">
        <f t="shared" si="20"/>
        <v>0</v>
      </c>
      <c r="S193" s="21">
        <f t="shared" si="20"/>
        <v>0</v>
      </c>
      <c r="T193" s="21">
        <f t="shared" si="20"/>
        <v>0</v>
      </c>
      <c r="U193" s="21">
        <f t="shared" si="20"/>
        <v>0</v>
      </c>
      <c r="V193" s="21">
        <f t="shared" si="20"/>
        <v>0</v>
      </c>
      <c r="W193" s="21">
        <f t="shared" si="20"/>
        <v>0</v>
      </c>
      <c r="X193" s="21">
        <f t="shared" si="20"/>
        <v>0</v>
      </c>
      <c r="Y193" s="21">
        <f t="shared" si="20"/>
        <v>0</v>
      </c>
      <c r="Z193" s="21">
        <f t="shared" si="20"/>
        <v>0</v>
      </c>
      <c r="AA193" s="21">
        <f t="shared" si="20"/>
        <v>0</v>
      </c>
      <c r="AB193" s="21">
        <f t="shared" si="20"/>
        <v>0</v>
      </c>
      <c r="AC193" s="21">
        <f t="shared" si="20"/>
        <v>0</v>
      </c>
      <c r="AD193" s="21">
        <f t="shared" si="20"/>
        <v>0</v>
      </c>
      <c r="AE193" s="21">
        <f t="shared" si="20"/>
        <v>0</v>
      </c>
      <c r="AF193" s="21">
        <f t="shared" si="20"/>
        <v>0</v>
      </c>
      <c r="AG193" s="21">
        <f t="shared" si="20"/>
        <v>0</v>
      </c>
      <c r="AH193" s="21">
        <f t="shared" si="20"/>
        <v>0</v>
      </c>
      <c r="AI193" s="21">
        <f t="shared" si="20"/>
        <v>0</v>
      </c>
      <c r="AJ193" s="21">
        <f t="shared" si="20"/>
        <v>0</v>
      </c>
      <c r="AK193" s="21">
        <f t="shared" si="20"/>
        <v>0</v>
      </c>
      <c r="AL193" s="21">
        <f t="shared" si="20"/>
        <v>0</v>
      </c>
      <c r="AM193" s="21">
        <f t="shared" si="20"/>
        <v>0</v>
      </c>
      <c r="AN193" s="21">
        <f t="shared" si="20"/>
        <v>0</v>
      </c>
      <c r="AO193" s="21">
        <f t="shared" si="20"/>
        <v>0</v>
      </c>
      <c r="AP193" s="21">
        <f t="shared" si="20"/>
        <v>0</v>
      </c>
      <c r="AQ193" s="21">
        <f t="shared" si="20"/>
        <v>0</v>
      </c>
      <c r="AR193" s="21">
        <f t="shared" si="20"/>
        <v>0</v>
      </c>
      <c r="AS193" s="21">
        <f t="shared" si="20"/>
        <v>0</v>
      </c>
      <c r="AT193" s="21">
        <f t="shared" si="20"/>
        <v>0</v>
      </c>
      <c r="AU193" s="21">
        <f t="shared" si="20"/>
        <v>0</v>
      </c>
      <c r="AV193" s="21">
        <f t="shared" si="20"/>
        <v>0</v>
      </c>
      <c r="AW193" s="21">
        <f t="shared" si="20"/>
        <v>0</v>
      </c>
      <c r="AX193" s="21">
        <f t="shared" si="20"/>
        <v>0</v>
      </c>
      <c r="AY193" s="21">
        <f t="shared" si="20"/>
        <v>0</v>
      </c>
      <c r="AZ193" s="21">
        <f t="shared" si="20"/>
        <v>0</v>
      </c>
      <c r="BA193" s="21">
        <f t="shared" si="20"/>
        <v>0</v>
      </c>
      <c r="BB193" s="21">
        <f t="shared" si="20"/>
        <v>0</v>
      </c>
    </row>
    <row r="194" spans="1:54" outlineLevel="2">
      <c r="A194" s="425"/>
      <c r="B194" s="150" t="s">
        <v>485</v>
      </c>
      <c r="C194" s="19"/>
      <c r="D194" s="135" t="s">
        <v>380</v>
      </c>
      <c r="E194" s="21">
        <f t="shared" ref="E194:BB194" si="21">SUM(E172:E174)*E186</f>
        <v>0</v>
      </c>
      <c r="F194" s="21">
        <f t="shared" si="21"/>
        <v>0</v>
      </c>
      <c r="G194" s="21">
        <f t="shared" si="21"/>
        <v>0</v>
      </c>
      <c r="H194" s="21">
        <f t="shared" si="21"/>
        <v>0</v>
      </c>
      <c r="I194" s="21">
        <f t="shared" si="21"/>
        <v>0</v>
      </c>
      <c r="J194" s="21">
        <f t="shared" si="21"/>
        <v>0</v>
      </c>
      <c r="K194" s="21">
        <f t="shared" si="21"/>
        <v>0</v>
      </c>
      <c r="L194" s="21">
        <f t="shared" si="21"/>
        <v>0</v>
      </c>
      <c r="M194" s="21">
        <f t="shared" si="21"/>
        <v>0</v>
      </c>
      <c r="N194" s="21">
        <f t="shared" si="21"/>
        <v>0</v>
      </c>
      <c r="O194" s="21">
        <f t="shared" si="21"/>
        <v>0</v>
      </c>
      <c r="P194" s="21">
        <f t="shared" si="21"/>
        <v>0</v>
      </c>
      <c r="Q194" s="21">
        <f t="shared" si="21"/>
        <v>0</v>
      </c>
      <c r="R194" s="21">
        <f t="shared" si="21"/>
        <v>0</v>
      </c>
      <c r="S194" s="21">
        <f t="shared" si="21"/>
        <v>0</v>
      </c>
      <c r="T194" s="21">
        <f t="shared" si="21"/>
        <v>0</v>
      </c>
      <c r="U194" s="21">
        <f t="shared" si="21"/>
        <v>0</v>
      </c>
      <c r="V194" s="21">
        <f t="shared" si="21"/>
        <v>0</v>
      </c>
      <c r="W194" s="21">
        <f t="shared" si="21"/>
        <v>0</v>
      </c>
      <c r="X194" s="21">
        <f t="shared" si="21"/>
        <v>0</v>
      </c>
      <c r="Y194" s="21">
        <f t="shared" si="21"/>
        <v>0</v>
      </c>
      <c r="Z194" s="21">
        <f t="shared" si="21"/>
        <v>0</v>
      </c>
      <c r="AA194" s="21">
        <f t="shared" si="21"/>
        <v>0</v>
      </c>
      <c r="AB194" s="21">
        <f t="shared" si="21"/>
        <v>0</v>
      </c>
      <c r="AC194" s="21">
        <f t="shared" si="21"/>
        <v>0</v>
      </c>
      <c r="AD194" s="21">
        <f t="shared" si="21"/>
        <v>0</v>
      </c>
      <c r="AE194" s="21">
        <f t="shared" si="21"/>
        <v>0</v>
      </c>
      <c r="AF194" s="21">
        <f t="shared" si="21"/>
        <v>0</v>
      </c>
      <c r="AG194" s="21">
        <f t="shared" si="21"/>
        <v>0</v>
      </c>
      <c r="AH194" s="21">
        <f t="shared" si="21"/>
        <v>0</v>
      </c>
      <c r="AI194" s="21">
        <f t="shared" si="21"/>
        <v>0</v>
      </c>
      <c r="AJ194" s="21">
        <f t="shared" si="21"/>
        <v>0</v>
      </c>
      <c r="AK194" s="21">
        <f t="shared" si="21"/>
        <v>0</v>
      </c>
      <c r="AL194" s="21">
        <f t="shared" si="21"/>
        <v>0</v>
      </c>
      <c r="AM194" s="21">
        <f t="shared" si="21"/>
        <v>0</v>
      </c>
      <c r="AN194" s="21">
        <f t="shared" si="21"/>
        <v>0</v>
      </c>
      <c r="AO194" s="21">
        <f t="shared" si="21"/>
        <v>0</v>
      </c>
      <c r="AP194" s="21">
        <f t="shared" si="21"/>
        <v>0</v>
      </c>
      <c r="AQ194" s="21">
        <f t="shared" si="21"/>
        <v>0</v>
      </c>
      <c r="AR194" s="21">
        <f t="shared" si="21"/>
        <v>0</v>
      </c>
      <c r="AS194" s="21">
        <f t="shared" si="21"/>
        <v>0</v>
      </c>
      <c r="AT194" s="21">
        <f t="shared" si="21"/>
        <v>0</v>
      </c>
      <c r="AU194" s="21">
        <f t="shared" si="21"/>
        <v>0</v>
      </c>
      <c r="AV194" s="21">
        <f t="shared" si="21"/>
        <v>0</v>
      </c>
      <c r="AW194" s="21">
        <f t="shared" si="21"/>
        <v>0</v>
      </c>
      <c r="AX194" s="21">
        <f t="shared" si="21"/>
        <v>0</v>
      </c>
      <c r="AY194" s="21">
        <f t="shared" si="21"/>
        <v>0</v>
      </c>
      <c r="AZ194" s="21">
        <f t="shared" si="21"/>
        <v>0</v>
      </c>
      <c r="BA194" s="21">
        <f t="shared" si="21"/>
        <v>0</v>
      </c>
      <c r="BB194" s="21">
        <f t="shared" si="21"/>
        <v>0</v>
      </c>
    </row>
    <row r="195" spans="1:54" outlineLevel="2">
      <c r="A195" s="425"/>
      <c r="B195" s="150" t="s">
        <v>486</v>
      </c>
      <c r="C195" s="19"/>
      <c r="D195" s="135" t="s">
        <v>380</v>
      </c>
      <c r="E195" s="21">
        <f>SUM(E176:E178)*E186</f>
        <v>0</v>
      </c>
      <c r="F195" s="21">
        <f t="shared" ref="F195:BB195" si="22">SUM(F176:F178)*F186</f>
        <v>0</v>
      </c>
      <c r="G195" s="21">
        <f t="shared" si="22"/>
        <v>0</v>
      </c>
      <c r="H195" s="21">
        <f t="shared" si="22"/>
        <v>0</v>
      </c>
      <c r="I195" s="21">
        <f t="shared" si="22"/>
        <v>0</v>
      </c>
      <c r="J195" s="21">
        <f t="shared" si="22"/>
        <v>0</v>
      </c>
      <c r="K195" s="21">
        <f t="shared" si="22"/>
        <v>0</v>
      </c>
      <c r="L195" s="21">
        <f t="shared" si="22"/>
        <v>0</v>
      </c>
      <c r="M195" s="21">
        <f t="shared" si="22"/>
        <v>0</v>
      </c>
      <c r="N195" s="21">
        <f t="shared" si="22"/>
        <v>0</v>
      </c>
      <c r="O195" s="21">
        <f t="shared" si="22"/>
        <v>0</v>
      </c>
      <c r="P195" s="21">
        <f t="shared" si="22"/>
        <v>0</v>
      </c>
      <c r="Q195" s="21">
        <f t="shared" si="22"/>
        <v>0</v>
      </c>
      <c r="R195" s="21">
        <f t="shared" si="22"/>
        <v>0</v>
      </c>
      <c r="S195" s="21">
        <f t="shared" si="22"/>
        <v>0</v>
      </c>
      <c r="T195" s="21">
        <f t="shared" si="22"/>
        <v>0</v>
      </c>
      <c r="U195" s="21">
        <f t="shared" si="22"/>
        <v>0</v>
      </c>
      <c r="V195" s="21">
        <f t="shared" si="22"/>
        <v>0</v>
      </c>
      <c r="W195" s="21">
        <f t="shared" si="22"/>
        <v>0</v>
      </c>
      <c r="X195" s="21">
        <f t="shared" si="22"/>
        <v>0</v>
      </c>
      <c r="Y195" s="21">
        <f t="shared" si="22"/>
        <v>0</v>
      </c>
      <c r="Z195" s="21">
        <f t="shared" si="22"/>
        <v>0</v>
      </c>
      <c r="AA195" s="21">
        <f t="shared" si="22"/>
        <v>0</v>
      </c>
      <c r="AB195" s="21">
        <f t="shared" si="22"/>
        <v>0</v>
      </c>
      <c r="AC195" s="21">
        <f t="shared" si="22"/>
        <v>0</v>
      </c>
      <c r="AD195" s="21">
        <f t="shared" si="22"/>
        <v>0</v>
      </c>
      <c r="AE195" s="21">
        <f t="shared" si="22"/>
        <v>0</v>
      </c>
      <c r="AF195" s="21">
        <f t="shared" si="22"/>
        <v>0</v>
      </c>
      <c r="AG195" s="21">
        <f t="shared" si="22"/>
        <v>0</v>
      </c>
      <c r="AH195" s="21">
        <f t="shared" si="22"/>
        <v>0</v>
      </c>
      <c r="AI195" s="21">
        <f t="shared" si="22"/>
        <v>0</v>
      </c>
      <c r="AJ195" s="21">
        <f t="shared" si="22"/>
        <v>0</v>
      </c>
      <c r="AK195" s="21">
        <f t="shared" si="22"/>
        <v>0</v>
      </c>
      <c r="AL195" s="21">
        <f t="shared" si="22"/>
        <v>0</v>
      </c>
      <c r="AM195" s="21">
        <f t="shared" si="22"/>
        <v>0</v>
      </c>
      <c r="AN195" s="21">
        <f t="shared" si="22"/>
        <v>0</v>
      </c>
      <c r="AO195" s="21">
        <f t="shared" si="22"/>
        <v>0</v>
      </c>
      <c r="AP195" s="21">
        <f t="shared" si="22"/>
        <v>0</v>
      </c>
      <c r="AQ195" s="21">
        <f t="shared" si="22"/>
        <v>0</v>
      </c>
      <c r="AR195" s="21">
        <f t="shared" si="22"/>
        <v>0</v>
      </c>
      <c r="AS195" s="21">
        <f t="shared" si="22"/>
        <v>0</v>
      </c>
      <c r="AT195" s="21">
        <f t="shared" si="22"/>
        <v>0</v>
      </c>
      <c r="AU195" s="21">
        <f t="shared" si="22"/>
        <v>0</v>
      </c>
      <c r="AV195" s="21">
        <f t="shared" si="22"/>
        <v>0</v>
      </c>
      <c r="AW195" s="21">
        <f t="shared" si="22"/>
        <v>0</v>
      </c>
      <c r="AX195" s="21">
        <f t="shared" si="22"/>
        <v>0</v>
      </c>
      <c r="AY195" s="21">
        <f t="shared" si="22"/>
        <v>0</v>
      </c>
      <c r="AZ195" s="21">
        <f t="shared" si="22"/>
        <v>0</v>
      </c>
      <c r="BA195" s="21">
        <f t="shared" si="22"/>
        <v>0</v>
      </c>
      <c r="BB195" s="21">
        <f t="shared" si="22"/>
        <v>0</v>
      </c>
    </row>
    <row r="196" spans="1:54" outlineLevel="2">
      <c r="A196" s="425"/>
      <c r="B196" s="150" t="s">
        <v>283</v>
      </c>
      <c r="C196" s="19"/>
      <c r="D196" s="135" t="s">
        <v>380</v>
      </c>
      <c r="E196" s="21">
        <f t="shared" ref="E196:BB196" si="23">SUMIF($B$143:$B$154,"Safety",E$143:E$154)*E187</f>
        <v>0</v>
      </c>
      <c r="F196" s="21">
        <f t="shared" si="23"/>
        <v>0</v>
      </c>
      <c r="G196" s="21">
        <f t="shared" si="23"/>
        <v>0</v>
      </c>
      <c r="H196" s="21">
        <f t="shared" si="23"/>
        <v>0</v>
      </c>
      <c r="I196" s="21">
        <f t="shared" si="23"/>
        <v>0</v>
      </c>
      <c r="J196" s="21">
        <f t="shared" si="23"/>
        <v>0</v>
      </c>
      <c r="K196" s="21">
        <f t="shared" si="23"/>
        <v>0</v>
      </c>
      <c r="L196" s="21">
        <f t="shared" si="23"/>
        <v>0</v>
      </c>
      <c r="M196" s="21">
        <f t="shared" si="23"/>
        <v>0</v>
      </c>
      <c r="N196" s="21">
        <f t="shared" si="23"/>
        <v>0</v>
      </c>
      <c r="O196" s="21">
        <f t="shared" si="23"/>
        <v>0</v>
      </c>
      <c r="P196" s="21">
        <f t="shared" si="23"/>
        <v>0</v>
      </c>
      <c r="Q196" s="21">
        <f t="shared" si="23"/>
        <v>0</v>
      </c>
      <c r="R196" s="21">
        <f t="shared" si="23"/>
        <v>0</v>
      </c>
      <c r="S196" s="21">
        <f t="shared" si="23"/>
        <v>0</v>
      </c>
      <c r="T196" s="21">
        <f t="shared" si="23"/>
        <v>0</v>
      </c>
      <c r="U196" s="21">
        <f t="shared" si="23"/>
        <v>0</v>
      </c>
      <c r="V196" s="21">
        <f t="shared" si="23"/>
        <v>0</v>
      </c>
      <c r="W196" s="21">
        <f t="shared" si="23"/>
        <v>0</v>
      </c>
      <c r="X196" s="21">
        <f t="shared" si="23"/>
        <v>0</v>
      </c>
      <c r="Y196" s="21">
        <f t="shared" si="23"/>
        <v>0</v>
      </c>
      <c r="Z196" s="21">
        <f t="shared" si="23"/>
        <v>0</v>
      </c>
      <c r="AA196" s="21">
        <f t="shared" si="23"/>
        <v>0</v>
      </c>
      <c r="AB196" s="21">
        <f t="shared" si="23"/>
        <v>0</v>
      </c>
      <c r="AC196" s="21">
        <f t="shared" si="23"/>
        <v>0</v>
      </c>
      <c r="AD196" s="21">
        <f t="shared" si="23"/>
        <v>0</v>
      </c>
      <c r="AE196" s="21">
        <f t="shared" si="23"/>
        <v>0</v>
      </c>
      <c r="AF196" s="21">
        <f t="shared" si="23"/>
        <v>0</v>
      </c>
      <c r="AG196" s="21">
        <f t="shared" si="23"/>
        <v>0</v>
      </c>
      <c r="AH196" s="21">
        <f t="shared" si="23"/>
        <v>0</v>
      </c>
      <c r="AI196" s="21">
        <f t="shared" si="23"/>
        <v>0</v>
      </c>
      <c r="AJ196" s="21">
        <f t="shared" si="23"/>
        <v>0</v>
      </c>
      <c r="AK196" s="21">
        <f t="shared" si="23"/>
        <v>0</v>
      </c>
      <c r="AL196" s="21">
        <f t="shared" si="23"/>
        <v>0</v>
      </c>
      <c r="AM196" s="21">
        <f t="shared" si="23"/>
        <v>0</v>
      </c>
      <c r="AN196" s="21">
        <f t="shared" si="23"/>
        <v>0</v>
      </c>
      <c r="AO196" s="21">
        <f t="shared" si="23"/>
        <v>0</v>
      </c>
      <c r="AP196" s="21">
        <f t="shared" si="23"/>
        <v>0</v>
      </c>
      <c r="AQ196" s="21">
        <f t="shared" si="23"/>
        <v>0</v>
      </c>
      <c r="AR196" s="21">
        <f t="shared" si="23"/>
        <v>0</v>
      </c>
      <c r="AS196" s="21">
        <f t="shared" si="23"/>
        <v>0</v>
      </c>
      <c r="AT196" s="21">
        <f t="shared" si="23"/>
        <v>0</v>
      </c>
      <c r="AU196" s="21">
        <f t="shared" si="23"/>
        <v>0</v>
      </c>
      <c r="AV196" s="21">
        <f t="shared" si="23"/>
        <v>0</v>
      </c>
      <c r="AW196" s="21">
        <f t="shared" si="23"/>
        <v>0</v>
      </c>
      <c r="AX196" s="21">
        <f t="shared" si="23"/>
        <v>0</v>
      </c>
      <c r="AY196" s="21">
        <f t="shared" si="23"/>
        <v>0</v>
      </c>
      <c r="AZ196" s="21">
        <f t="shared" si="23"/>
        <v>0</v>
      </c>
      <c r="BA196" s="21">
        <f t="shared" si="23"/>
        <v>0</v>
      </c>
      <c r="BB196" s="21">
        <f t="shared" si="23"/>
        <v>0</v>
      </c>
    </row>
    <row r="197" spans="1:54" outlineLevel="2">
      <c r="A197" s="425"/>
      <c r="B197" s="150" t="s">
        <v>286</v>
      </c>
      <c r="C197" s="19"/>
      <c r="D197" s="135" t="s">
        <v>380</v>
      </c>
      <c r="E197" s="21">
        <f>SUMIF($B$143:$B$154,"Financial",E$143:E$154)*E186</f>
        <v>0</v>
      </c>
      <c r="F197" s="21">
        <f t="shared" ref="F197:BB197" si="24">SUMIF($B$143:$B$154,"Financial",F$143:F$154)*F186</f>
        <v>0</v>
      </c>
      <c r="G197" s="21">
        <f t="shared" si="24"/>
        <v>0</v>
      </c>
      <c r="H197" s="21">
        <f t="shared" si="24"/>
        <v>0</v>
      </c>
      <c r="I197" s="21">
        <f t="shared" si="24"/>
        <v>0</v>
      </c>
      <c r="J197" s="21">
        <f t="shared" si="24"/>
        <v>0</v>
      </c>
      <c r="K197" s="21">
        <f t="shared" si="24"/>
        <v>0</v>
      </c>
      <c r="L197" s="21">
        <f t="shared" si="24"/>
        <v>0</v>
      </c>
      <c r="M197" s="21">
        <f t="shared" si="24"/>
        <v>0</v>
      </c>
      <c r="N197" s="21">
        <f t="shared" si="24"/>
        <v>0</v>
      </c>
      <c r="O197" s="21">
        <f t="shared" si="24"/>
        <v>0</v>
      </c>
      <c r="P197" s="21">
        <f t="shared" si="24"/>
        <v>0</v>
      </c>
      <c r="Q197" s="21">
        <f t="shared" si="24"/>
        <v>0</v>
      </c>
      <c r="R197" s="21">
        <f t="shared" si="24"/>
        <v>0</v>
      </c>
      <c r="S197" s="21">
        <f t="shared" si="24"/>
        <v>0</v>
      </c>
      <c r="T197" s="21">
        <f t="shared" si="24"/>
        <v>0</v>
      </c>
      <c r="U197" s="21">
        <f t="shared" si="24"/>
        <v>0</v>
      </c>
      <c r="V197" s="21">
        <f t="shared" si="24"/>
        <v>0</v>
      </c>
      <c r="W197" s="21">
        <f t="shared" si="24"/>
        <v>0</v>
      </c>
      <c r="X197" s="21">
        <f t="shared" si="24"/>
        <v>0</v>
      </c>
      <c r="Y197" s="21">
        <f t="shared" si="24"/>
        <v>0</v>
      </c>
      <c r="Z197" s="21">
        <f t="shared" si="24"/>
        <v>0</v>
      </c>
      <c r="AA197" s="21">
        <f t="shared" si="24"/>
        <v>0</v>
      </c>
      <c r="AB197" s="21">
        <f t="shared" si="24"/>
        <v>0</v>
      </c>
      <c r="AC197" s="21">
        <f t="shared" si="24"/>
        <v>0</v>
      </c>
      <c r="AD197" s="21">
        <f t="shared" si="24"/>
        <v>0</v>
      </c>
      <c r="AE197" s="21">
        <f t="shared" si="24"/>
        <v>0</v>
      </c>
      <c r="AF197" s="21">
        <f t="shared" si="24"/>
        <v>0</v>
      </c>
      <c r="AG197" s="21">
        <f t="shared" si="24"/>
        <v>0</v>
      </c>
      <c r="AH197" s="21">
        <f t="shared" si="24"/>
        <v>0</v>
      </c>
      <c r="AI197" s="21">
        <f t="shared" si="24"/>
        <v>0</v>
      </c>
      <c r="AJ197" s="21">
        <f t="shared" si="24"/>
        <v>0</v>
      </c>
      <c r="AK197" s="21">
        <f t="shared" si="24"/>
        <v>0</v>
      </c>
      <c r="AL197" s="21">
        <f t="shared" si="24"/>
        <v>0</v>
      </c>
      <c r="AM197" s="21">
        <f t="shared" si="24"/>
        <v>0</v>
      </c>
      <c r="AN197" s="21">
        <f t="shared" si="24"/>
        <v>0</v>
      </c>
      <c r="AO197" s="21">
        <f t="shared" si="24"/>
        <v>0</v>
      </c>
      <c r="AP197" s="21">
        <f t="shared" si="24"/>
        <v>0</v>
      </c>
      <c r="AQ197" s="21">
        <f t="shared" si="24"/>
        <v>0</v>
      </c>
      <c r="AR197" s="21">
        <f t="shared" si="24"/>
        <v>0</v>
      </c>
      <c r="AS197" s="21">
        <f t="shared" si="24"/>
        <v>0</v>
      </c>
      <c r="AT197" s="21">
        <f t="shared" si="24"/>
        <v>0</v>
      </c>
      <c r="AU197" s="21">
        <f t="shared" si="24"/>
        <v>0</v>
      </c>
      <c r="AV197" s="21">
        <f t="shared" si="24"/>
        <v>0</v>
      </c>
      <c r="AW197" s="21">
        <f t="shared" si="24"/>
        <v>0</v>
      </c>
      <c r="AX197" s="21">
        <f t="shared" si="24"/>
        <v>0</v>
      </c>
      <c r="AY197" s="21">
        <f t="shared" si="24"/>
        <v>0</v>
      </c>
      <c r="AZ197" s="21">
        <f t="shared" si="24"/>
        <v>0</v>
      </c>
      <c r="BA197" s="21">
        <f t="shared" si="24"/>
        <v>0</v>
      </c>
      <c r="BB197" s="21">
        <f t="shared" si="24"/>
        <v>0</v>
      </c>
    </row>
    <row r="198" spans="1:54" outlineLevel="2">
      <c r="A198" s="426"/>
      <c r="B198" s="150" t="s">
        <v>467</v>
      </c>
      <c r="C198" s="19"/>
      <c r="D198" s="135" t="s">
        <v>380</v>
      </c>
      <c r="E198" s="21">
        <f>SUMIF($B$143:$B$154,"Other",E$143:E$154)*E186</f>
        <v>0</v>
      </c>
      <c r="F198" s="21">
        <f t="shared" ref="F198:BB198" si="25">SUMIF($B$143:$B$154,"Other",F$143:F$154)*F186</f>
        <v>0</v>
      </c>
      <c r="G198" s="21">
        <f t="shared" si="25"/>
        <v>0</v>
      </c>
      <c r="H198" s="21">
        <f t="shared" si="25"/>
        <v>0</v>
      </c>
      <c r="I198" s="21">
        <f t="shared" si="25"/>
        <v>0</v>
      </c>
      <c r="J198" s="21">
        <f t="shared" si="25"/>
        <v>0</v>
      </c>
      <c r="K198" s="21">
        <f t="shared" si="25"/>
        <v>0</v>
      </c>
      <c r="L198" s="21">
        <f t="shared" si="25"/>
        <v>0</v>
      </c>
      <c r="M198" s="21">
        <f t="shared" si="25"/>
        <v>0</v>
      </c>
      <c r="N198" s="21">
        <f t="shared" si="25"/>
        <v>0</v>
      </c>
      <c r="O198" s="21">
        <f t="shared" si="25"/>
        <v>0</v>
      </c>
      <c r="P198" s="21">
        <f t="shared" si="25"/>
        <v>0</v>
      </c>
      <c r="Q198" s="21">
        <f t="shared" si="25"/>
        <v>0</v>
      </c>
      <c r="R198" s="21">
        <f t="shared" si="25"/>
        <v>0</v>
      </c>
      <c r="S198" s="21">
        <f t="shared" si="25"/>
        <v>0</v>
      </c>
      <c r="T198" s="21">
        <f t="shared" si="25"/>
        <v>0</v>
      </c>
      <c r="U198" s="21">
        <f t="shared" si="25"/>
        <v>0</v>
      </c>
      <c r="V198" s="21">
        <f t="shared" si="25"/>
        <v>0</v>
      </c>
      <c r="W198" s="21">
        <f t="shared" si="25"/>
        <v>0</v>
      </c>
      <c r="X198" s="21">
        <f t="shared" si="25"/>
        <v>0</v>
      </c>
      <c r="Y198" s="21">
        <f t="shared" si="25"/>
        <v>0</v>
      </c>
      <c r="Z198" s="21">
        <f t="shared" si="25"/>
        <v>0</v>
      </c>
      <c r="AA198" s="21">
        <f t="shared" si="25"/>
        <v>0</v>
      </c>
      <c r="AB198" s="21">
        <f t="shared" si="25"/>
        <v>0</v>
      </c>
      <c r="AC198" s="21">
        <f t="shared" si="25"/>
        <v>0</v>
      </c>
      <c r="AD198" s="21">
        <f t="shared" si="25"/>
        <v>0</v>
      </c>
      <c r="AE198" s="21">
        <f t="shared" si="25"/>
        <v>0</v>
      </c>
      <c r="AF198" s="21">
        <f t="shared" si="25"/>
        <v>0</v>
      </c>
      <c r="AG198" s="21">
        <f t="shared" si="25"/>
        <v>0</v>
      </c>
      <c r="AH198" s="21">
        <f t="shared" si="25"/>
        <v>0</v>
      </c>
      <c r="AI198" s="21">
        <f t="shared" si="25"/>
        <v>0</v>
      </c>
      <c r="AJ198" s="21">
        <f t="shared" si="25"/>
        <v>0</v>
      </c>
      <c r="AK198" s="21">
        <f t="shared" si="25"/>
        <v>0</v>
      </c>
      <c r="AL198" s="21">
        <f t="shared" si="25"/>
        <v>0</v>
      </c>
      <c r="AM198" s="21">
        <f t="shared" si="25"/>
        <v>0</v>
      </c>
      <c r="AN198" s="21">
        <f t="shared" si="25"/>
        <v>0</v>
      </c>
      <c r="AO198" s="21">
        <f t="shared" si="25"/>
        <v>0</v>
      </c>
      <c r="AP198" s="21">
        <f t="shared" si="25"/>
        <v>0</v>
      </c>
      <c r="AQ198" s="21">
        <f t="shared" si="25"/>
        <v>0</v>
      </c>
      <c r="AR198" s="21">
        <f t="shared" si="25"/>
        <v>0</v>
      </c>
      <c r="AS198" s="21">
        <f t="shared" si="25"/>
        <v>0</v>
      </c>
      <c r="AT198" s="21">
        <f t="shared" si="25"/>
        <v>0</v>
      </c>
      <c r="AU198" s="21">
        <f t="shared" si="25"/>
        <v>0</v>
      </c>
      <c r="AV198" s="21">
        <f t="shared" si="25"/>
        <v>0</v>
      </c>
      <c r="AW198" s="21">
        <f t="shared" si="25"/>
        <v>0</v>
      </c>
      <c r="AX198" s="21">
        <f t="shared" si="25"/>
        <v>0</v>
      </c>
      <c r="AY198" s="21">
        <f t="shared" si="25"/>
        <v>0</v>
      </c>
      <c r="AZ198" s="21">
        <f t="shared" si="25"/>
        <v>0</v>
      </c>
      <c r="BA198" s="21">
        <f t="shared" si="25"/>
        <v>0</v>
      </c>
      <c r="BB198" s="21">
        <f t="shared" si="25"/>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0</v>
      </c>
      <c r="F200" s="21">
        <f t="shared" ref="F200:BB200" si="26">SUM(F190:F193,F196:F198)</f>
        <v>0</v>
      </c>
      <c r="G200" s="21">
        <f t="shared" si="26"/>
        <v>0</v>
      </c>
      <c r="H200" s="21">
        <f t="shared" si="26"/>
        <v>0</v>
      </c>
      <c r="I200" s="21">
        <f t="shared" si="26"/>
        <v>0</v>
      </c>
      <c r="J200" s="21">
        <f t="shared" si="26"/>
        <v>0</v>
      </c>
      <c r="K200" s="21">
        <f t="shared" si="26"/>
        <v>0</v>
      </c>
      <c r="L200" s="21">
        <f t="shared" si="26"/>
        <v>0</v>
      </c>
      <c r="M200" s="21">
        <f t="shared" si="26"/>
        <v>0</v>
      </c>
      <c r="N200" s="21">
        <f t="shared" si="26"/>
        <v>0</v>
      </c>
      <c r="O200" s="21">
        <f t="shared" si="26"/>
        <v>0</v>
      </c>
      <c r="P200" s="21">
        <f t="shared" si="26"/>
        <v>0</v>
      </c>
      <c r="Q200" s="21">
        <f t="shared" si="26"/>
        <v>0</v>
      </c>
      <c r="R200" s="21">
        <f t="shared" si="26"/>
        <v>0</v>
      </c>
      <c r="S200" s="21">
        <f t="shared" si="26"/>
        <v>0</v>
      </c>
      <c r="T200" s="21">
        <f t="shared" si="26"/>
        <v>0</v>
      </c>
      <c r="U200" s="21">
        <f t="shared" si="26"/>
        <v>0</v>
      </c>
      <c r="V200" s="21">
        <f t="shared" si="26"/>
        <v>0</v>
      </c>
      <c r="W200" s="21">
        <f t="shared" si="26"/>
        <v>0</v>
      </c>
      <c r="X200" s="21">
        <f t="shared" si="26"/>
        <v>0</v>
      </c>
      <c r="Y200" s="21">
        <f t="shared" si="26"/>
        <v>0</v>
      </c>
      <c r="Z200" s="21">
        <f t="shared" si="26"/>
        <v>0</v>
      </c>
      <c r="AA200" s="21">
        <f t="shared" si="26"/>
        <v>0</v>
      </c>
      <c r="AB200" s="21">
        <f t="shared" si="26"/>
        <v>0</v>
      </c>
      <c r="AC200" s="21">
        <f t="shared" si="26"/>
        <v>0</v>
      </c>
      <c r="AD200" s="21">
        <f t="shared" si="26"/>
        <v>0</v>
      </c>
      <c r="AE200" s="21">
        <f t="shared" si="26"/>
        <v>0</v>
      </c>
      <c r="AF200" s="21">
        <f t="shared" si="26"/>
        <v>0</v>
      </c>
      <c r="AG200" s="21">
        <f t="shared" si="26"/>
        <v>0</v>
      </c>
      <c r="AH200" s="21">
        <f t="shared" si="26"/>
        <v>0</v>
      </c>
      <c r="AI200" s="21">
        <f t="shared" si="26"/>
        <v>0</v>
      </c>
      <c r="AJ200" s="21">
        <f t="shared" si="26"/>
        <v>0</v>
      </c>
      <c r="AK200" s="21">
        <f t="shared" si="26"/>
        <v>0</v>
      </c>
      <c r="AL200" s="21">
        <f t="shared" si="26"/>
        <v>0</v>
      </c>
      <c r="AM200" s="21">
        <f t="shared" si="26"/>
        <v>0</v>
      </c>
      <c r="AN200" s="21">
        <f t="shared" si="26"/>
        <v>0</v>
      </c>
      <c r="AO200" s="21">
        <f t="shared" si="26"/>
        <v>0</v>
      </c>
      <c r="AP200" s="21">
        <f t="shared" si="26"/>
        <v>0</v>
      </c>
      <c r="AQ200" s="21">
        <f t="shared" si="26"/>
        <v>0</v>
      </c>
      <c r="AR200" s="21">
        <f t="shared" si="26"/>
        <v>0</v>
      </c>
      <c r="AS200" s="21">
        <f t="shared" si="26"/>
        <v>0</v>
      </c>
      <c r="AT200" s="21">
        <f t="shared" si="26"/>
        <v>0</v>
      </c>
      <c r="AU200" s="21">
        <f t="shared" si="26"/>
        <v>0</v>
      </c>
      <c r="AV200" s="21">
        <f t="shared" si="26"/>
        <v>0</v>
      </c>
      <c r="AW200" s="21">
        <f t="shared" si="26"/>
        <v>0</v>
      </c>
      <c r="AX200" s="21">
        <f t="shared" si="26"/>
        <v>0</v>
      </c>
      <c r="AY200" s="21">
        <f t="shared" si="26"/>
        <v>0</v>
      </c>
      <c r="AZ200" s="21">
        <f t="shared" si="26"/>
        <v>0</v>
      </c>
      <c r="BA200" s="21">
        <f t="shared" si="26"/>
        <v>0</v>
      </c>
      <c r="BB200" s="21">
        <f t="shared" si="26"/>
        <v>0</v>
      </c>
    </row>
    <row r="201" spans="1:54" outlineLevel="2">
      <c r="A201" s="425"/>
      <c r="B201" s="150" t="s">
        <v>489</v>
      </c>
      <c r="C201" s="19"/>
      <c r="D201" s="135" t="s">
        <v>380</v>
      </c>
      <c r="E201" s="21">
        <f>SUM(E190:E191,E194,E196:E198)</f>
        <v>0</v>
      </c>
      <c r="F201" s="21">
        <f t="shared" ref="F201:BB201" si="27">SUM(F190:F191,F194,F196:F198)</f>
        <v>0</v>
      </c>
      <c r="G201" s="21">
        <f t="shared" si="27"/>
        <v>0</v>
      </c>
      <c r="H201" s="21">
        <f t="shared" si="27"/>
        <v>0</v>
      </c>
      <c r="I201" s="21">
        <f t="shared" si="27"/>
        <v>0</v>
      </c>
      <c r="J201" s="21">
        <f t="shared" si="27"/>
        <v>0</v>
      </c>
      <c r="K201" s="21">
        <f t="shared" si="27"/>
        <v>0</v>
      </c>
      <c r="L201" s="21">
        <f t="shared" si="27"/>
        <v>0</v>
      </c>
      <c r="M201" s="21">
        <f t="shared" si="27"/>
        <v>0</v>
      </c>
      <c r="N201" s="21">
        <f t="shared" si="27"/>
        <v>0</v>
      </c>
      <c r="O201" s="21">
        <f t="shared" si="27"/>
        <v>0</v>
      </c>
      <c r="P201" s="21">
        <f t="shared" si="27"/>
        <v>0</v>
      </c>
      <c r="Q201" s="21">
        <f t="shared" si="27"/>
        <v>0</v>
      </c>
      <c r="R201" s="21">
        <f t="shared" si="27"/>
        <v>0</v>
      </c>
      <c r="S201" s="21">
        <f t="shared" si="27"/>
        <v>0</v>
      </c>
      <c r="T201" s="21">
        <f t="shared" si="27"/>
        <v>0</v>
      </c>
      <c r="U201" s="21">
        <f t="shared" si="27"/>
        <v>0</v>
      </c>
      <c r="V201" s="21">
        <f t="shared" si="27"/>
        <v>0</v>
      </c>
      <c r="W201" s="21">
        <f t="shared" si="27"/>
        <v>0</v>
      </c>
      <c r="X201" s="21">
        <f t="shared" si="27"/>
        <v>0</v>
      </c>
      <c r="Y201" s="21">
        <f t="shared" si="27"/>
        <v>0</v>
      </c>
      <c r="Z201" s="21">
        <f t="shared" si="27"/>
        <v>0</v>
      </c>
      <c r="AA201" s="21">
        <f t="shared" si="27"/>
        <v>0</v>
      </c>
      <c r="AB201" s="21">
        <f t="shared" si="27"/>
        <v>0</v>
      </c>
      <c r="AC201" s="21">
        <f t="shared" si="27"/>
        <v>0</v>
      </c>
      <c r="AD201" s="21">
        <f t="shared" si="27"/>
        <v>0</v>
      </c>
      <c r="AE201" s="21">
        <f t="shared" si="27"/>
        <v>0</v>
      </c>
      <c r="AF201" s="21">
        <f t="shared" si="27"/>
        <v>0</v>
      </c>
      <c r="AG201" s="21">
        <f t="shared" si="27"/>
        <v>0</v>
      </c>
      <c r="AH201" s="21">
        <f t="shared" si="27"/>
        <v>0</v>
      </c>
      <c r="AI201" s="21">
        <f t="shared" si="27"/>
        <v>0</v>
      </c>
      <c r="AJ201" s="21">
        <f t="shared" si="27"/>
        <v>0</v>
      </c>
      <c r="AK201" s="21">
        <f t="shared" si="27"/>
        <v>0</v>
      </c>
      <c r="AL201" s="21">
        <f t="shared" si="27"/>
        <v>0</v>
      </c>
      <c r="AM201" s="21">
        <f t="shared" si="27"/>
        <v>0</v>
      </c>
      <c r="AN201" s="21">
        <f t="shared" si="27"/>
        <v>0</v>
      </c>
      <c r="AO201" s="21">
        <f t="shared" si="27"/>
        <v>0</v>
      </c>
      <c r="AP201" s="21">
        <f t="shared" si="27"/>
        <v>0</v>
      </c>
      <c r="AQ201" s="21">
        <f t="shared" si="27"/>
        <v>0</v>
      </c>
      <c r="AR201" s="21">
        <f t="shared" si="27"/>
        <v>0</v>
      </c>
      <c r="AS201" s="21">
        <f t="shared" si="27"/>
        <v>0</v>
      </c>
      <c r="AT201" s="21">
        <f t="shared" si="27"/>
        <v>0</v>
      </c>
      <c r="AU201" s="21">
        <f t="shared" si="27"/>
        <v>0</v>
      </c>
      <c r="AV201" s="21">
        <f t="shared" si="27"/>
        <v>0</v>
      </c>
      <c r="AW201" s="21">
        <f t="shared" si="27"/>
        <v>0</v>
      </c>
      <c r="AX201" s="21">
        <f t="shared" si="27"/>
        <v>0</v>
      </c>
      <c r="AY201" s="21">
        <f t="shared" si="27"/>
        <v>0</v>
      </c>
      <c r="AZ201" s="21">
        <f t="shared" si="27"/>
        <v>0</v>
      </c>
      <c r="BA201" s="21">
        <f t="shared" si="27"/>
        <v>0</v>
      </c>
      <c r="BB201" s="21">
        <f t="shared" si="27"/>
        <v>0</v>
      </c>
    </row>
    <row r="202" spans="1:54" outlineLevel="2">
      <c r="A202" s="426"/>
      <c r="B202" s="150" t="s">
        <v>490</v>
      </c>
      <c r="C202" s="19"/>
      <c r="D202" s="135" t="s">
        <v>380</v>
      </c>
      <c r="E202" s="21">
        <f>SUM(E190:E191,E195:E198)</f>
        <v>0</v>
      </c>
      <c r="F202" s="21">
        <f t="shared" ref="F202:BB202" si="28">SUM(F190:F191,F195:F198)</f>
        <v>0</v>
      </c>
      <c r="G202" s="21">
        <f t="shared" si="28"/>
        <v>0</v>
      </c>
      <c r="H202" s="21">
        <f t="shared" si="28"/>
        <v>0</v>
      </c>
      <c r="I202" s="21">
        <f t="shared" si="28"/>
        <v>0</v>
      </c>
      <c r="J202" s="21">
        <f t="shared" si="28"/>
        <v>0</v>
      </c>
      <c r="K202" s="21">
        <f t="shared" si="28"/>
        <v>0</v>
      </c>
      <c r="L202" s="21">
        <f t="shared" si="28"/>
        <v>0</v>
      </c>
      <c r="M202" s="21">
        <f t="shared" si="28"/>
        <v>0</v>
      </c>
      <c r="N202" s="21">
        <f t="shared" si="28"/>
        <v>0</v>
      </c>
      <c r="O202" s="21">
        <f t="shared" si="28"/>
        <v>0</v>
      </c>
      <c r="P202" s="21">
        <f t="shared" si="28"/>
        <v>0</v>
      </c>
      <c r="Q202" s="21">
        <f t="shared" si="28"/>
        <v>0</v>
      </c>
      <c r="R202" s="21">
        <f t="shared" si="28"/>
        <v>0</v>
      </c>
      <c r="S202" s="21">
        <f t="shared" si="28"/>
        <v>0</v>
      </c>
      <c r="T202" s="21">
        <f t="shared" si="28"/>
        <v>0</v>
      </c>
      <c r="U202" s="21">
        <f t="shared" si="28"/>
        <v>0</v>
      </c>
      <c r="V202" s="21">
        <f t="shared" si="28"/>
        <v>0</v>
      </c>
      <c r="W202" s="21">
        <f t="shared" si="28"/>
        <v>0</v>
      </c>
      <c r="X202" s="21">
        <f t="shared" si="28"/>
        <v>0</v>
      </c>
      <c r="Y202" s="21">
        <f t="shared" si="28"/>
        <v>0</v>
      </c>
      <c r="Z202" s="21">
        <f t="shared" si="28"/>
        <v>0</v>
      </c>
      <c r="AA202" s="21">
        <f t="shared" si="28"/>
        <v>0</v>
      </c>
      <c r="AB202" s="21">
        <f t="shared" si="28"/>
        <v>0</v>
      </c>
      <c r="AC202" s="21">
        <f t="shared" si="28"/>
        <v>0</v>
      </c>
      <c r="AD202" s="21">
        <f t="shared" si="28"/>
        <v>0</v>
      </c>
      <c r="AE202" s="21">
        <f t="shared" si="28"/>
        <v>0</v>
      </c>
      <c r="AF202" s="21">
        <f t="shared" si="28"/>
        <v>0</v>
      </c>
      <c r="AG202" s="21">
        <f t="shared" si="28"/>
        <v>0</v>
      </c>
      <c r="AH202" s="21">
        <f t="shared" si="28"/>
        <v>0</v>
      </c>
      <c r="AI202" s="21">
        <f t="shared" si="28"/>
        <v>0</v>
      </c>
      <c r="AJ202" s="21">
        <f t="shared" si="28"/>
        <v>0</v>
      </c>
      <c r="AK202" s="21">
        <f t="shared" si="28"/>
        <v>0</v>
      </c>
      <c r="AL202" s="21">
        <f t="shared" si="28"/>
        <v>0</v>
      </c>
      <c r="AM202" s="21">
        <f t="shared" si="28"/>
        <v>0</v>
      </c>
      <c r="AN202" s="21">
        <f t="shared" si="28"/>
        <v>0</v>
      </c>
      <c r="AO202" s="21">
        <f t="shared" si="28"/>
        <v>0</v>
      </c>
      <c r="AP202" s="21">
        <f t="shared" si="28"/>
        <v>0</v>
      </c>
      <c r="AQ202" s="21">
        <f t="shared" si="28"/>
        <v>0</v>
      </c>
      <c r="AR202" s="21">
        <f t="shared" si="28"/>
        <v>0</v>
      </c>
      <c r="AS202" s="21">
        <f t="shared" si="28"/>
        <v>0</v>
      </c>
      <c r="AT202" s="21">
        <f t="shared" si="28"/>
        <v>0</v>
      </c>
      <c r="AU202" s="21">
        <f t="shared" si="28"/>
        <v>0</v>
      </c>
      <c r="AV202" s="21">
        <f t="shared" si="28"/>
        <v>0</v>
      </c>
      <c r="AW202" s="21">
        <f t="shared" si="28"/>
        <v>0</v>
      </c>
      <c r="AX202" s="21">
        <f t="shared" si="28"/>
        <v>0</v>
      </c>
      <c r="AY202" s="21">
        <f t="shared" si="28"/>
        <v>0</v>
      </c>
      <c r="AZ202" s="21">
        <f t="shared" si="28"/>
        <v>0</v>
      </c>
      <c r="BA202" s="21">
        <f t="shared" si="28"/>
        <v>0</v>
      </c>
      <c r="BB202" s="21">
        <f t="shared" si="28"/>
        <v>0</v>
      </c>
    </row>
    <row r="203" spans="1:54" outlineLevel="2">
      <c r="B203" s="150"/>
      <c r="C203" s="19"/>
      <c r="D203" s="19"/>
      <c r="E203" s="233"/>
      <c r="F203" s="234"/>
      <c r="G203" s="234"/>
      <c r="H203" s="234"/>
      <c r="I203" s="234"/>
      <c r="J203" s="234"/>
      <c r="K203" s="234"/>
      <c r="L203" s="234"/>
      <c r="M203" s="234"/>
      <c r="N203" s="234"/>
      <c r="O203" s="234"/>
      <c r="P203" s="234"/>
      <c r="Q203" s="234"/>
      <c r="R203" s="234"/>
      <c r="S203" s="234"/>
      <c r="T203" s="234"/>
      <c r="U203" s="234"/>
      <c r="V203" s="234"/>
      <c r="W203" s="234"/>
      <c r="X203" s="234"/>
      <c r="Y203" s="234"/>
      <c r="Z203" s="234"/>
      <c r="AA203" s="234"/>
      <c r="AB203" s="234"/>
      <c r="AC203" s="234"/>
      <c r="AD203" s="234"/>
      <c r="AE203" s="234"/>
      <c r="AF203" s="234"/>
      <c r="AG203" s="234"/>
      <c r="AH203" s="234"/>
      <c r="AI203" s="234"/>
      <c r="AJ203" s="234"/>
      <c r="AK203" s="234"/>
      <c r="AL203" s="234"/>
      <c r="AM203" s="234"/>
      <c r="AN203" s="234"/>
      <c r="AO203" s="234"/>
      <c r="AP203" s="234"/>
      <c r="AQ203" s="234"/>
      <c r="AR203" s="234"/>
      <c r="AS203" s="234"/>
      <c r="AT203" s="234"/>
      <c r="AU203" s="234"/>
      <c r="AV203" s="234"/>
      <c r="AW203" s="234"/>
      <c r="AX203" s="234"/>
      <c r="AY203" s="234"/>
      <c r="AZ203" s="234"/>
      <c r="BA203" s="234"/>
      <c r="BB203" s="234"/>
    </row>
    <row r="204" spans="1:54" outlineLevel="2">
      <c r="A204" s="424" t="s">
        <v>491</v>
      </c>
      <c r="B204" s="150" t="s">
        <v>492</v>
      </c>
      <c r="C204" s="19"/>
      <c r="D204" s="135" t="s">
        <v>380</v>
      </c>
      <c r="E204" s="21">
        <f>E200</f>
        <v>0</v>
      </c>
      <c r="F204" s="21">
        <f>F200+E204</f>
        <v>0</v>
      </c>
      <c r="G204" s="21">
        <f t="shared" ref="G204:BB206" si="29">G200+F204</f>
        <v>0</v>
      </c>
      <c r="H204" s="21">
        <f t="shared" si="29"/>
        <v>0</v>
      </c>
      <c r="I204" s="21">
        <f t="shared" si="29"/>
        <v>0</v>
      </c>
      <c r="J204" s="21">
        <f t="shared" si="29"/>
        <v>0</v>
      </c>
      <c r="K204" s="21">
        <f t="shared" si="29"/>
        <v>0</v>
      </c>
      <c r="L204" s="21">
        <f t="shared" si="29"/>
        <v>0</v>
      </c>
      <c r="M204" s="21">
        <f t="shared" si="29"/>
        <v>0</v>
      </c>
      <c r="N204" s="21">
        <f t="shared" si="29"/>
        <v>0</v>
      </c>
      <c r="O204" s="21">
        <f t="shared" si="29"/>
        <v>0</v>
      </c>
      <c r="P204" s="21">
        <f t="shared" si="29"/>
        <v>0</v>
      </c>
      <c r="Q204" s="21">
        <f t="shared" si="29"/>
        <v>0</v>
      </c>
      <c r="R204" s="21">
        <f t="shared" si="29"/>
        <v>0</v>
      </c>
      <c r="S204" s="21">
        <f t="shared" si="29"/>
        <v>0</v>
      </c>
      <c r="T204" s="21">
        <f t="shared" si="29"/>
        <v>0</v>
      </c>
      <c r="U204" s="21">
        <f t="shared" si="29"/>
        <v>0</v>
      </c>
      <c r="V204" s="21">
        <f t="shared" si="29"/>
        <v>0</v>
      </c>
      <c r="W204" s="21">
        <f t="shared" si="29"/>
        <v>0</v>
      </c>
      <c r="X204" s="21">
        <f t="shared" si="29"/>
        <v>0</v>
      </c>
      <c r="Y204" s="21">
        <f t="shared" si="29"/>
        <v>0</v>
      </c>
      <c r="Z204" s="21">
        <f t="shared" si="29"/>
        <v>0</v>
      </c>
      <c r="AA204" s="21">
        <f t="shared" si="29"/>
        <v>0</v>
      </c>
      <c r="AB204" s="21">
        <f t="shared" si="29"/>
        <v>0</v>
      </c>
      <c r="AC204" s="21">
        <f t="shared" si="29"/>
        <v>0</v>
      </c>
      <c r="AD204" s="21">
        <f t="shared" si="29"/>
        <v>0</v>
      </c>
      <c r="AE204" s="21">
        <f t="shared" si="29"/>
        <v>0</v>
      </c>
      <c r="AF204" s="21">
        <f t="shared" si="29"/>
        <v>0</v>
      </c>
      <c r="AG204" s="21">
        <f t="shared" si="29"/>
        <v>0</v>
      </c>
      <c r="AH204" s="21">
        <f t="shared" si="29"/>
        <v>0</v>
      </c>
      <c r="AI204" s="21">
        <f t="shared" si="29"/>
        <v>0</v>
      </c>
      <c r="AJ204" s="21">
        <f t="shared" si="29"/>
        <v>0</v>
      </c>
      <c r="AK204" s="21">
        <f t="shared" si="29"/>
        <v>0</v>
      </c>
      <c r="AL204" s="21">
        <f t="shared" si="29"/>
        <v>0</v>
      </c>
      <c r="AM204" s="21">
        <f t="shared" si="29"/>
        <v>0</v>
      </c>
      <c r="AN204" s="21">
        <f t="shared" si="29"/>
        <v>0</v>
      </c>
      <c r="AO204" s="21">
        <f t="shared" si="29"/>
        <v>0</v>
      </c>
      <c r="AP204" s="21">
        <f t="shared" si="29"/>
        <v>0</v>
      </c>
      <c r="AQ204" s="21">
        <f t="shared" si="29"/>
        <v>0</v>
      </c>
      <c r="AR204" s="21">
        <f t="shared" si="29"/>
        <v>0</v>
      </c>
      <c r="AS204" s="21">
        <f t="shared" si="29"/>
        <v>0</v>
      </c>
      <c r="AT204" s="21">
        <f t="shared" si="29"/>
        <v>0</v>
      </c>
      <c r="AU204" s="21">
        <f t="shared" si="29"/>
        <v>0</v>
      </c>
      <c r="AV204" s="21">
        <f t="shared" si="29"/>
        <v>0</v>
      </c>
      <c r="AW204" s="21">
        <f t="shared" si="29"/>
        <v>0</v>
      </c>
      <c r="AX204" s="21">
        <f t="shared" si="29"/>
        <v>0</v>
      </c>
      <c r="AY204" s="21">
        <f t="shared" si="29"/>
        <v>0</v>
      </c>
      <c r="AZ204" s="21">
        <f t="shared" si="29"/>
        <v>0</v>
      </c>
      <c r="BA204" s="21">
        <f t="shared" si="29"/>
        <v>0</v>
      </c>
      <c r="BB204" s="21">
        <f t="shared" si="29"/>
        <v>0</v>
      </c>
    </row>
    <row r="205" spans="1:54" outlineLevel="2">
      <c r="A205" s="425"/>
      <c r="B205" s="150" t="s">
        <v>493</v>
      </c>
      <c r="C205" s="19"/>
      <c r="D205" s="135" t="s">
        <v>380</v>
      </c>
      <c r="E205" s="21">
        <f>E201</f>
        <v>0</v>
      </c>
      <c r="F205" s="21">
        <f t="shared" ref="F205:U206" si="30">F201+E205</f>
        <v>0</v>
      </c>
      <c r="G205" s="21">
        <f t="shared" si="30"/>
        <v>0</v>
      </c>
      <c r="H205" s="21">
        <f t="shared" si="30"/>
        <v>0</v>
      </c>
      <c r="I205" s="21">
        <f t="shared" si="30"/>
        <v>0</v>
      </c>
      <c r="J205" s="21">
        <f t="shared" si="30"/>
        <v>0</v>
      </c>
      <c r="K205" s="21">
        <f t="shared" si="30"/>
        <v>0</v>
      </c>
      <c r="L205" s="21">
        <f t="shared" si="30"/>
        <v>0</v>
      </c>
      <c r="M205" s="21">
        <f t="shared" si="30"/>
        <v>0</v>
      </c>
      <c r="N205" s="21">
        <f t="shared" si="30"/>
        <v>0</v>
      </c>
      <c r="O205" s="21">
        <f t="shared" si="30"/>
        <v>0</v>
      </c>
      <c r="P205" s="21">
        <f t="shared" si="30"/>
        <v>0</v>
      </c>
      <c r="Q205" s="21">
        <f t="shared" si="30"/>
        <v>0</v>
      </c>
      <c r="R205" s="21">
        <f t="shared" si="30"/>
        <v>0</v>
      </c>
      <c r="S205" s="21">
        <f t="shared" si="30"/>
        <v>0</v>
      </c>
      <c r="T205" s="21">
        <f t="shared" si="30"/>
        <v>0</v>
      </c>
      <c r="U205" s="21">
        <f t="shared" si="30"/>
        <v>0</v>
      </c>
      <c r="V205" s="21">
        <f t="shared" si="29"/>
        <v>0</v>
      </c>
      <c r="W205" s="21">
        <f t="shared" si="29"/>
        <v>0</v>
      </c>
      <c r="X205" s="21">
        <f t="shared" si="29"/>
        <v>0</v>
      </c>
      <c r="Y205" s="21">
        <f t="shared" si="29"/>
        <v>0</v>
      </c>
      <c r="Z205" s="21">
        <f t="shared" si="29"/>
        <v>0</v>
      </c>
      <c r="AA205" s="21">
        <f t="shared" si="29"/>
        <v>0</v>
      </c>
      <c r="AB205" s="21">
        <f t="shared" si="29"/>
        <v>0</v>
      </c>
      <c r="AC205" s="21">
        <f t="shared" si="29"/>
        <v>0</v>
      </c>
      <c r="AD205" s="21">
        <f t="shared" si="29"/>
        <v>0</v>
      </c>
      <c r="AE205" s="21">
        <f t="shared" si="29"/>
        <v>0</v>
      </c>
      <c r="AF205" s="21">
        <f t="shared" si="29"/>
        <v>0</v>
      </c>
      <c r="AG205" s="21">
        <f t="shared" si="29"/>
        <v>0</v>
      </c>
      <c r="AH205" s="21">
        <f t="shared" si="29"/>
        <v>0</v>
      </c>
      <c r="AI205" s="21">
        <f t="shared" si="29"/>
        <v>0</v>
      </c>
      <c r="AJ205" s="21">
        <f t="shared" si="29"/>
        <v>0</v>
      </c>
      <c r="AK205" s="21">
        <f t="shared" si="29"/>
        <v>0</v>
      </c>
      <c r="AL205" s="21">
        <f t="shared" si="29"/>
        <v>0</v>
      </c>
      <c r="AM205" s="21">
        <f t="shared" si="29"/>
        <v>0</v>
      </c>
      <c r="AN205" s="21">
        <f t="shared" si="29"/>
        <v>0</v>
      </c>
      <c r="AO205" s="21">
        <f t="shared" si="29"/>
        <v>0</v>
      </c>
      <c r="AP205" s="21">
        <f t="shared" si="29"/>
        <v>0</v>
      </c>
      <c r="AQ205" s="21">
        <f t="shared" si="29"/>
        <v>0</v>
      </c>
      <c r="AR205" s="21">
        <f t="shared" si="29"/>
        <v>0</v>
      </c>
      <c r="AS205" s="21">
        <f t="shared" si="29"/>
        <v>0</v>
      </c>
      <c r="AT205" s="21">
        <f t="shared" si="29"/>
        <v>0</v>
      </c>
      <c r="AU205" s="21">
        <f t="shared" si="29"/>
        <v>0</v>
      </c>
      <c r="AV205" s="21">
        <f t="shared" si="29"/>
        <v>0</v>
      </c>
      <c r="AW205" s="21">
        <f t="shared" si="29"/>
        <v>0</v>
      </c>
      <c r="AX205" s="21">
        <f t="shared" si="29"/>
        <v>0</v>
      </c>
      <c r="AY205" s="21">
        <f t="shared" si="29"/>
        <v>0</v>
      </c>
      <c r="AZ205" s="21">
        <f t="shared" si="29"/>
        <v>0</v>
      </c>
      <c r="BA205" s="21">
        <f t="shared" si="29"/>
        <v>0</v>
      </c>
      <c r="BB205" s="21">
        <f t="shared" si="29"/>
        <v>0</v>
      </c>
    </row>
    <row r="206" spans="1:54" outlineLevel="2">
      <c r="A206" s="426"/>
      <c r="B206" s="150" t="s">
        <v>494</v>
      </c>
      <c r="C206" s="19"/>
      <c r="D206" s="135" t="s">
        <v>380</v>
      </c>
      <c r="E206" s="21">
        <f>E202</f>
        <v>0</v>
      </c>
      <c r="F206" s="21">
        <f t="shared" si="30"/>
        <v>0</v>
      </c>
      <c r="G206" s="21">
        <f t="shared" si="29"/>
        <v>0</v>
      </c>
      <c r="H206" s="21">
        <f t="shared" si="29"/>
        <v>0</v>
      </c>
      <c r="I206" s="21">
        <f t="shared" si="29"/>
        <v>0</v>
      </c>
      <c r="J206" s="21">
        <f t="shared" si="29"/>
        <v>0</v>
      </c>
      <c r="K206" s="21">
        <f t="shared" si="29"/>
        <v>0</v>
      </c>
      <c r="L206" s="21">
        <f t="shared" si="29"/>
        <v>0</v>
      </c>
      <c r="M206" s="21">
        <f t="shared" si="29"/>
        <v>0</v>
      </c>
      <c r="N206" s="21">
        <f t="shared" si="29"/>
        <v>0</v>
      </c>
      <c r="O206" s="21">
        <f t="shared" si="29"/>
        <v>0</v>
      </c>
      <c r="P206" s="21">
        <f t="shared" si="29"/>
        <v>0</v>
      </c>
      <c r="Q206" s="21">
        <f t="shared" si="29"/>
        <v>0</v>
      </c>
      <c r="R206" s="21">
        <f t="shared" si="29"/>
        <v>0</v>
      </c>
      <c r="S206" s="21">
        <f t="shared" si="29"/>
        <v>0</v>
      </c>
      <c r="T206" s="21">
        <f t="shared" si="29"/>
        <v>0</v>
      </c>
      <c r="U206" s="21">
        <f t="shared" si="29"/>
        <v>0</v>
      </c>
      <c r="V206" s="21">
        <f t="shared" si="29"/>
        <v>0</v>
      </c>
      <c r="W206" s="21">
        <f t="shared" si="29"/>
        <v>0</v>
      </c>
      <c r="X206" s="21">
        <f t="shared" si="29"/>
        <v>0</v>
      </c>
      <c r="Y206" s="21">
        <f t="shared" si="29"/>
        <v>0</v>
      </c>
      <c r="Z206" s="21">
        <f t="shared" si="29"/>
        <v>0</v>
      </c>
      <c r="AA206" s="21">
        <f t="shared" si="29"/>
        <v>0</v>
      </c>
      <c r="AB206" s="21">
        <f t="shared" si="29"/>
        <v>0</v>
      </c>
      <c r="AC206" s="21">
        <f t="shared" si="29"/>
        <v>0</v>
      </c>
      <c r="AD206" s="21">
        <f t="shared" si="29"/>
        <v>0</v>
      </c>
      <c r="AE206" s="21">
        <f t="shared" si="29"/>
        <v>0</v>
      </c>
      <c r="AF206" s="21">
        <f t="shared" si="29"/>
        <v>0</v>
      </c>
      <c r="AG206" s="21">
        <f t="shared" si="29"/>
        <v>0</v>
      </c>
      <c r="AH206" s="21">
        <f t="shared" si="29"/>
        <v>0</v>
      </c>
      <c r="AI206" s="21">
        <f t="shared" si="29"/>
        <v>0</v>
      </c>
      <c r="AJ206" s="21">
        <f t="shared" si="29"/>
        <v>0</v>
      </c>
      <c r="AK206" s="21">
        <f t="shared" si="29"/>
        <v>0</v>
      </c>
      <c r="AL206" s="21">
        <f t="shared" si="29"/>
        <v>0</v>
      </c>
      <c r="AM206" s="21">
        <f t="shared" si="29"/>
        <v>0</v>
      </c>
      <c r="AN206" s="21">
        <f t="shared" si="29"/>
        <v>0</v>
      </c>
      <c r="AO206" s="21">
        <f t="shared" si="29"/>
        <v>0</v>
      </c>
      <c r="AP206" s="21">
        <f t="shared" si="29"/>
        <v>0</v>
      </c>
      <c r="AQ206" s="21">
        <f t="shared" si="29"/>
        <v>0</v>
      </c>
      <c r="AR206" s="21">
        <f t="shared" si="29"/>
        <v>0</v>
      </c>
      <c r="AS206" s="21">
        <f t="shared" si="29"/>
        <v>0</v>
      </c>
      <c r="AT206" s="21">
        <f t="shared" si="29"/>
        <v>0</v>
      </c>
      <c r="AU206" s="21">
        <f t="shared" si="29"/>
        <v>0</v>
      </c>
      <c r="AV206" s="21">
        <f t="shared" si="29"/>
        <v>0</v>
      </c>
      <c r="AW206" s="21">
        <f t="shared" si="29"/>
        <v>0</v>
      </c>
      <c r="AX206" s="21">
        <f t="shared" si="29"/>
        <v>0</v>
      </c>
      <c r="AY206" s="21">
        <f t="shared" si="29"/>
        <v>0</v>
      </c>
      <c r="AZ206" s="21">
        <f t="shared" si="29"/>
        <v>0</v>
      </c>
      <c r="BA206" s="21">
        <f t="shared" si="29"/>
        <v>0</v>
      </c>
      <c r="BB206" s="21">
        <f t="shared" si="29"/>
        <v>0</v>
      </c>
    </row>
    <row r="207" spans="1:54" outlineLevel="1">
      <c r="B207" s="150"/>
      <c r="C207" s="19"/>
      <c r="D207" s="19"/>
      <c r="E207" s="15"/>
    </row>
    <row r="208" spans="1:54" outlineLevel="1">
      <c r="A208" s="4" t="s">
        <v>558</v>
      </c>
      <c r="B208" s="150"/>
      <c r="C208" s="19"/>
      <c r="D208" s="19"/>
      <c r="E208" s="235"/>
      <c r="F208" s="236"/>
      <c r="G208" s="236"/>
      <c r="H208" s="236"/>
      <c r="I208" s="236"/>
      <c r="J208" s="236"/>
      <c r="K208" s="236"/>
      <c r="L208" s="236"/>
      <c r="M208" s="236"/>
      <c r="N208" s="236"/>
      <c r="O208" s="236"/>
      <c r="P208" s="236"/>
      <c r="Q208" s="236"/>
      <c r="R208" s="236"/>
      <c r="S208" s="236"/>
      <c r="T208" s="236"/>
      <c r="U208" s="236"/>
      <c r="V208" s="236"/>
      <c r="W208" s="236"/>
      <c r="X208" s="236"/>
      <c r="Y208" s="236"/>
      <c r="Z208" s="236"/>
      <c r="AA208" s="236"/>
      <c r="AB208" s="236"/>
      <c r="AC208" s="236"/>
      <c r="AD208" s="236"/>
      <c r="AE208" s="236"/>
      <c r="AF208" s="236"/>
      <c r="AG208" s="236"/>
      <c r="AH208" s="236"/>
      <c r="AI208" s="236"/>
      <c r="AJ208" s="236"/>
      <c r="AK208" s="236"/>
      <c r="AL208" s="236"/>
      <c r="AM208" s="236"/>
      <c r="AN208" s="236"/>
      <c r="AO208" s="236"/>
      <c r="AP208" s="236"/>
      <c r="AQ208" s="236"/>
      <c r="AR208" s="236"/>
      <c r="AS208" s="236"/>
      <c r="AT208" s="236"/>
      <c r="AU208" s="236"/>
      <c r="AV208" s="236"/>
      <c r="AW208" s="236"/>
      <c r="AX208" s="236"/>
      <c r="AY208" s="236"/>
      <c r="AZ208" s="236"/>
      <c r="BA208" s="236"/>
      <c r="BB208" s="236"/>
    </row>
    <row r="209" spans="1:54" outlineLevel="2">
      <c r="A209" s="4"/>
      <c r="B209" s="150"/>
      <c r="C209" s="19"/>
      <c r="D209" s="19"/>
      <c r="E209" s="130">
        <v>2027</v>
      </c>
      <c r="F209" s="130">
        <v>2028</v>
      </c>
      <c r="G209" s="130">
        <v>2029</v>
      </c>
      <c r="H209" s="130">
        <v>2030</v>
      </c>
      <c r="I209" s="130">
        <v>2031</v>
      </c>
      <c r="J209" s="130">
        <v>2032</v>
      </c>
      <c r="K209" s="130">
        <v>2033</v>
      </c>
      <c r="L209" s="130">
        <v>2034</v>
      </c>
      <c r="M209" s="130">
        <v>2035</v>
      </c>
      <c r="N209" s="130">
        <v>2036</v>
      </c>
      <c r="O209" s="130">
        <v>2037</v>
      </c>
      <c r="P209" s="130">
        <v>2038</v>
      </c>
      <c r="Q209" s="130">
        <v>2039</v>
      </c>
      <c r="R209" s="130">
        <v>2040</v>
      </c>
      <c r="S209" s="130">
        <v>2041</v>
      </c>
      <c r="T209" s="130">
        <v>2042</v>
      </c>
      <c r="U209" s="130">
        <v>2043</v>
      </c>
      <c r="V209" s="130">
        <v>2044</v>
      </c>
      <c r="W209" s="130">
        <v>2045</v>
      </c>
      <c r="X209" s="130">
        <v>2046</v>
      </c>
      <c r="Y209" s="130">
        <v>2047</v>
      </c>
      <c r="Z209" s="130">
        <v>2048</v>
      </c>
      <c r="AA209" s="130">
        <v>2049</v>
      </c>
      <c r="AB209" s="130">
        <v>2050</v>
      </c>
      <c r="AC209" s="130">
        <v>2051</v>
      </c>
      <c r="AD209" s="130">
        <v>2052</v>
      </c>
      <c r="AE209" s="130">
        <v>2053</v>
      </c>
      <c r="AF209" s="130">
        <v>2054</v>
      </c>
      <c r="AG209" s="130">
        <v>2055</v>
      </c>
      <c r="AH209" s="130">
        <v>2056</v>
      </c>
      <c r="AI209" s="130">
        <v>2057</v>
      </c>
      <c r="AJ209" s="130">
        <v>2058</v>
      </c>
      <c r="AK209" s="130">
        <v>2059</v>
      </c>
      <c r="AL209" s="130">
        <v>2060</v>
      </c>
      <c r="AM209" s="130">
        <v>2061</v>
      </c>
      <c r="AN209" s="130">
        <v>2062</v>
      </c>
      <c r="AO209" s="130">
        <v>2063</v>
      </c>
      <c r="AP209" s="130">
        <v>2064</v>
      </c>
      <c r="AQ209" s="130">
        <v>2065</v>
      </c>
      <c r="AR209" s="130">
        <v>2066</v>
      </c>
      <c r="AS209" s="130">
        <v>2067</v>
      </c>
      <c r="AT209" s="130">
        <v>2068</v>
      </c>
      <c r="AU209" s="130">
        <v>2069</v>
      </c>
      <c r="AV209" s="130">
        <v>2070</v>
      </c>
      <c r="AW209" s="130">
        <v>2071</v>
      </c>
      <c r="AX209" s="130">
        <v>2072</v>
      </c>
      <c r="AY209" s="130">
        <v>2073</v>
      </c>
      <c r="AZ209" s="130">
        <v>2074</v>
      </c>
      <c r="BA209" s="130">
        <v>2075</v>
      </c>
      <c r="BB209" s="130">
        <v>2076</v>
      </c>
    </row>
    <row r="210" spans="1:54" outlineLevel="2">
      <c r="A210" s="474" t="s">
        <v>482</v>
      </c>
      <c r="B210" s="150" t="s">
        <v>559</v>
      </c>
      <c r="C210" s="19"/>
      <c r="D210" s="135" t="s">
        <v>380</v>
      </c>
      <c r="E210" s="21">
        <f>E190-Baseline!E190</f>
        <v>0</v>
      </c>
      <c r="F210" s="21">
        <f>F190-Baseline!F190</f>
        <v>0</v>
      </c>
      <c r="G210" s="21">
        <f>G190-Baseline!G190</f>
        <v>0</v>
      </c>
      <c r="H210" s="21">
        <f>H190-Baseline!H190</f>
        <v>0</v>
      </c>
      <c r="I210" s="21">
        <f>I190-Baseline!I190</f>
        <v>0</v>
      </c>
      <c r="J210" s="21">
        <f>J190-Baseline!J190</f>
        <v>0</v>
      </c>
      <c r="K210" s="21">
        <f>K190-Baseline!K190</f>
        <v>0</v>
      </c>
      <c r="L210" s="21">
        <f>L190-Baseline!L190</f>
        <v>0</v>
      </c>
      <c r="M210" s="21">
        <f>M190-Baseline!M190</f>
        <v>0</v>
      </c>
      <c r="N210" s="21">
        <f>N190-Baseline!N190</f>
        <v>0</v>
      </c>
      <c r="O210" s="21">
        <f>O190-Baseline!O190</f>
        <v>0</v>
      </c>
      <c r="P210" s="21">
        <f>P190-Baseline!P190</f>
        <v>0</v>
      </c>
      <c r="Q210" s="21">
        <f>Q190-Baseline!Q190</f>
        <v>0</v>
      </c>
      <c r="R210" s="21">
        <f>R190-Baseline!R190</f>
        <v>0</v>
      </c>
      <c r="S210" s="21">
        <f>S190-Baseline!S190</f>
        <v>0</v>
      </c>
      <c r="T210" s="21">
        <f>T190-Baseline!T190</f>
        <v>0</v>
      </c>
      <c r="U210" s="21">
        <f>U190-Baseline!U190</f>
        <v>0</v>
      </c>
      <c r="V210" s="21">
        <f>V190-Baseline!V190</f>
        <v>0</v>
      </c>
      <c r="W210" s="21">
        <f>W190-Baseline!W190</f>
        <v>0</v>
      </c>
      <c r="X210" s="21">
        <f>X190-Baseline!X190</f>
        <v>0</v>
      </c>
      <c r="Y210" s="21">
        <f>Y190-Baseline!Y190</f>
        <v>0</v>
      </c>
      <c r="Z210" s="21">
        <f>Z190-Baseline!Z190</f>
        <v>0</v>
      </c>
      <c r="AA210" s="21">
        <f>AA190-Baseline!AA190</f>
        <v>0</v>
      </c>
      <c r="AB210" s="21">
        <f>AB190-Baseline!AB190</f>
        <v>0</v>
      </c>
      <c r="AC210" s="21">
        <f>AC190-Baseline!AC190</f>
        <v>0</v>
      </c>
      <c r="AD210" s="21">
        <f>AD190-Baseline!AD190</f>
        <v>0</v>
      </c>
      <c r="AE210" s="21">
        <f>AE190-Baseline!AE190</f>
        <v>0</v>
      </c>
      <c r="AF210" s="21">
        <f>AF190-Baseline!AF190</f>
        <v>0</v>
      </c>
      <c r="AG210" s="21">
        <f>AG190-Baseline!AG190</f>
        <v>0</v>
      </c>
      <c r="AH210" s="21">
        <f>AH190-Baseline!AH190</f>
        <v>0</v>
      </c>
      <c r="AI210" s="21">
        <f>AI190-Baseline!AI190</f>
        <v>0</v>
      </c>
      <c r="AJ210" s="21">
        <f>AJ190-Baseline!AJ190</f>
        <v>0</v>
      </c>
      <c r="AK210" s="21">
        <f>AK190-Baseline!AK190</f>
        <v>0</v>
      </c>
      <c r="AL210" s="21">
        <f>AL190-Baseline!AL190</f>
        <v>0</v>
      </c>
      <c r="AM210" s="21">
        <f>AM190-Baseline!AM190</f>
        <v>0</v>
      </c>
      <c r="AN210" s="21">
        <f>AN190-Baseline!AN190</f>
        <v>0</v>
      </c>
      <c r="AO210" s="21">
        <f>AO190-Baseline!AO190</f>
        <v>0</v>
      </c>
      <c r="AP210" s="21">
        <f>AP190-Baseline!AP190</f>
        <v>0</v>
      </c>
      <c r="AQ210" s="21">
        <f>AQ190-Baseline!AQ190</f>
        <v>0</v>
      </c>
      <c r="AR210" s="21">
        <f>AR190-Baseline!AR190</f>
        <v>0</v>
      </c>
      <c r="AS210" s="21">
        <f>AS190-Baseline!AS190</f>
        <v>0</v>
      </c>
      <c r="AT210" s="21">
        <f>AT190-Baseline!AT190</f>
        <v>0</v>
      </c>
      <c r="AU210" s="21">
        <f>AU190-Baseline!AU190</f>
        <v>0</v>
      </c>
      <c r="AV210" s="21">
        <f>AV190-Baseline!AV190</f>
        <v>0</v>
      </c>
      <c r="AW210" s="21">
        <f>AW190-Baseline!AW190</f>
        <v>0</v>
      </c>
      <c r="AX210" s="21">
        <f>AX190-Baseline!AX190</f>
        <v>0</v>
      </c>
      <c r="AY210" s="21">
        <f>AY190-Baseline!AY190</f>
        <v>0</v>
      </c>
      <c r="AZ210" s="21">
        <f>AZ190-Baseline!AZ190</f>
        <v>0</v>
      </c>
      <c r="BA210" s="21">
        <f>BA190-Baseline!BA190</f>
        <v>0</v>
      </c>
      <c r="BB210" s="21">
        <f>BB190-Baseline!BB190</f>
        <v>0</v>
      </c>
    </row>
    <row r="211" spans="1:54" outlineLevel="2">
      <c r="A211" s="475"/>
      <c r="B211" s="150" t="s">
        <v>483</v>
      </c>
      <c r="C211" s="19"/>
      <c r="D211" s="135" t="s">
        <v>380</v>
      </c>
      <c r="E211" s="21">
        <f>E191-Baseline!E191</f>
        <v>0</v>
      </c>
      <c r="F211" s="21">
        <f>F191-Baseline!F191</f>
        <v>0</v>
      </c>
      <c r="G211" s="21">
        <f>G191-Baseline!G191</f>
        <v>0</v>
      </c>
      <c r="H211" s="21">
        <f>H191-Baseline!H191</f>
        <v>0</v>
      </c>
      <c r="I211" s="21">
        <f>I191-Baseline!I191</f>
        <v>0</v>
      </c>
      <c r="J211" s="21">
        <f>J191-Baseline!J191</f>
        <v>0</v>
      </c>
      <c r="K211" s="21">
        <f>K191-Baseline!K191</f>
        <v>0</v>
      </c>
      <c r="L211" s="21">
        <f>L191-Baseline!L191</f>
        <v>0</v>
      </c>
      <c r="M211" s="21">
        <f>M191-Baseline!M191</f>
        <v>0</v>
      </c>
      <c r="N211" s="21">
        <f>N191-Baseline!N191</f>
        <v>0</v>
      </c>
      <c r="O211" s="21">
        <f>O191-Baseline!O191</f>
        <v>0</v>
      </c>
      <c r="P211" s="21">
        <f>P191-Baseline!P191</f>
        <v>0</v>
      </c>
      <c r="Q211" s="21">
        <f>Q191-Baseline!Q191</f>
        <v>0</v>
      </c>
      <c r="R211" s="21">
        <f>R191-Baseline!R191</f>
        <v>0</v>
      </c>
      <c r="S211" s="21">
        <f>S191-Baseline!S191</f>
        <v>0</v>
      </c>
      <c r="T211" s="21">
        <f>T191-Baseline!T191</f>
        <v>0</v>
      </c>
      <c r="U211" s="21">
        <f>U191-Baseline!U191</f>
        <v>0</v>
      </c>
      <c r="V211" s="21">
        <f>V191-Baseline!V191</f>
        <v>0</v>
      </c>
      <c r="W211" s="21">
        <f>W191-Baseline!W191</f>
        <v>0</v>
      </c>
      <c r="X211" s="21">
        <f>X191-Baseline!X191</f>
        <v>0</v>
      </c>
      <c r="Y211" s="21">
        <f>Y191-Baseline!Y191</f>
        <v>0</v>
      </c>
      <c r="Z211" s="21">
        <f>Z191-Baseline!Z191</f>
        <v>0</v>
      </c>
      <c r="AA211" s="21">
        <f>AA191-Baseline!AA191</f>
        <v>0</v>
      </c>
      <c r="AB211" s="21">
        <f>AB191-Baseline!AB191</f>
        <v>0</v>
      </c>
      <c r="AC211" s="21">
        <f>AC191-Baseline!AC191</f>
        <v>0</v>
      </c>
      <c r="AD211" s="21">
        <f>AD191-Baseline!AD191</f>
        <v>0</v>
      </c>
      <c r="AE211" s="21">
        <f>AE191-Baseline!AE191</f>
        <v>0</v>
      </c>
      <c r="AF211" s="21">
        <f>AF191-Baseline!AF191</f>
        <v>0</v>
      </c>
      <c r="AG211" s="21">
        <f>AG191-Baseline!AG191</f>
        <v>0</v>
      </c>
      <c r="AH211" s="21">
        <f>AH191-Baseline!AH191</f>
        <v>0</v>
      </c>
      <c r="AI211" s="21">
        <f>AI191-Baseline!AI191</f>
        <v>0</v>
      </c>
      <c r="AJ211" s="21">
        <f>AJ191-Baseline!AJ191</f>
        <v>0</v>
      </c>
      <c r="AK211" s="21">
        <f>AK191-Baseline!AK191</f>
        <v>0</v>
      </c>
      <c r="AL211" s="21">
        <f>AL191-Baseline!AL191</f>
        <v>0</v>
      </c>
      <c r="AM211" s="21">
        <f>AM191-Baseline!AM191</f>
        <v>0</v>
      </c>
      <c r="AN211" s="21">
        <f>AN191-Baseline!AN191</f>
        <v>0</v>
      </c>
      <c r="AO211" s="21">
        <f>AO191-Baseline!AO191</f>
        <v>0</v>
      </c>
      <c r="AP211" s="21">
        <f>AP191-Baseline!AP191</f>
        <v>0</v>
      </c>
      <c r="AQ211" s="21">
        <f>AQ191-Baseline!AQ191</f>
        <v>0</v>
      </c>
      <c r="AR211" s="21">
        <f>AR191-Baseline!AR191</f>
        <v>0</v>
      </c>
      <c r="AS211" s="21">
        <f>AS191-Baseline!AS191</f>
        <v>0</v>
      </c>
      <c r="AT211" s="21">
        <f>AT191-Baseline!AT191</f>
        <v>0</v>
      </c>
      <c r="AU211" s="21">
        <f>AU191-Baseline!AU191</f>
        <v>0</v>
      </c>
      <c r="AV211" s="21">
        <f>AV191-Baseline!AV191</f>
        <v>0</v>
      </c>
      <c r="AW211" s="21">
        <f>AW191-Baseline!AW191</f>
        <v>0</v>
      </c>
      <c r="AX211" s="21">
        <f>AX191-Baseline!AX191</f>
        <v>0</v>
      </c>
      <c r="AY211" s="21">
        <f>AY191-Baseline!AY191</f>
        <v>0</v>
      </c>
      <c r="AZ211" s="21">
        <f>AZ191-Baseline!AZ191</f>
        <v>0</v>
      </c>
      <c r="BA211" s="21">
        <f>BA191-Baseline!BA191</f>
        <v>0</v>
      </c>
      <c r="BB211" s="21">
        <f>BB191-Baseline!BB191</f>
        <v>0</v>
      </c>
    </row>
    <row r="212" spans="1:54" outlineLevel="2">
      <c r="A212" s="475"/>
      <c r="B212" s="150" t="s">
        <v>557</v>
      </c>
      <c r="C212" s="19"/>
      <c r="D212" s="135" t="s">
        <v>380</v>
      </c>
      <c r="E212" s="21">
        <f>E192-Baseline!E192</f>
        <v>0.13137463378940692</v>
      </c>
      <c r="F212" s="21">
        <f>F77*F186-Baseline!F77*Baseline!F186</f>
        <v>0.13409632518118164</v>
      </c>
      <c r="G212" s="21">
        <f>G77*G186-Baseline!G77*Baseline!G186</f>
        <v>0.13688982177492803</v>
      </c>
      <c r="H212" s="21">
        <f>H77*H186-Baseline!H77*Baseline!H186</f>
        <v>0.13975489306293715</v>
      </c>
      <c r="I212" s="21">
        <f>I77*I186-Baseline!I77*Baseline!I186</f>
        <v>0.14269696916090879</v>
      </c>
      <c r="J212" s="21">
        <f>J77*J186-Baseline!J77*Baseline!J186</f>
        <v>0.14571805595537449</v>
      </c>
      <c r="K212" s="21">
        <f>K77*K186-Baseline!K77*Baseline!K186</f>
        <v>0.14882021314416546</v>
      </c>
      <c r="L212" s="21">
        <f>L77*L186-Baseline!L77*Baseline!L186</f>
        <v>0.15200555562703497</v>
      </c>
      <c r="M212" s="21">
        <f>M77*M186-Baseline!M77*Baseline!M186</f>
        <v>0.15527429310119134</v>
      </c>
      <c r="N212" s="21">
        <f>N77*N186-Baseline!N77*Baseline!N186</f>
        <v>0.15863037229048946</v>
      </c>
      <c r="O212" s="21">
        <f>O77*O186-Baseline!O77*Baseline!O186</f>
        <v>0.16207640375117521</v>
      </c>
      <c r="P212" s="21">
        <f>P77*P186-Baseline!P77*Baseline!P186</f>
        <v>0.16561448184415289</v>
      </c>
      <c r="Q212" s="21">
        <f>Q77*Q186-Baseline!Q77*Baseline!Q186</f>
        <v>0.16924651011287706</v>
      </c>
      <c r="R212" s="21">
        <f>R77*R186-Baseline!R77*Baseline!R186</f>
        <v>0.17297550271956927</v>
      </c>
      <c r="S212" s="21">
        <f>S77*S186-Baseline!S77*Baseline!S186</f>
        <v>0.17680423232597936</v>
      </c>
      <c r="T212" s="21">
        <f>T77*T186-Baseline!T77*Baseline!T186</f>
        <v>0.18073530680477942</v>
      </c>
      <c r="U212" s="21">
        <f>U77*U186-Baseline!U77*Baseline!U186</f>
        <v>0.18477140365774569</v>
      </c>
      <c r="V212" s="21">
        <f>V77*V186-Baseline!V77*Baseline!V186</f>
        <v>0.18891527182617604</v>
      </c>
      <c r="W212" s="21">
        <f>W77*W186-Baseline!W77*Baseline!W186</f>
        <v>0.19316973355000225</v>
      </c>
      <c r="X212" s="21">
        <f>X77*X186-Baseline!X77*Baseline!X186</f>
        <v>0.19753768627685728</v>
      </c>
      <c r="Y212" s="21">
        <f>Y77*Y186-Baseline!Y77*Baseline!Y186</f>
        <v>0.20202210462238149</v>
      </c>
      <c r="Z212" s="21">
        <f>Z77*Z186-Baseline!Z77*Baseline!Z186</f>
        <v>0.20662489095052419</v>
      </c>
      <c r="AA212" s="21">
        <f>AA77*AA186-Baseline!AA77*Baseline!AA186</f>
        <v>0.21135018809829864</v>
      </c>
      <c r="AB212" s="21">
        <f>AB77*AB186-Baseline!AB77*Baseline!AB186</f>
        <v>0.21620140307082267</v>
      </c>
      <c r="AC212" s="21">
        <f>AC77*AC186-Baseline!AC77*Baseline!AC186</f>
        <v>1.9502272101789535</v>
      </c>
      <c r="AD212" s="21">
        <f>AD77*AD186-Baseline!AD77*Baseline!AD186</f>
        <v>1.9944633852156191</v>
      </c>
      <c r="AE212" s="21">
        <f>AE77*AE186-Baseline!AE77*Baseline!AE186</f>
        <v>2.0398782027488918</v>
      </c>
      <c r="AF212" s="21">
        <f>AF77*AF186-Baseline!AF77*Baseline!AF186</f>
        <v>2.0865025923041176</v>
      </c>
      <c r="AG212" s="21">
        <f>AG77*AG186-Baseline!AG77*Baseline!AG186</f>
        <v>2.1343683054593012</v>
      </c>
      <c r="AH212" s="21">
        <f>AH77*AH186-Baseline!AH77*Baseline!AH186</f>
        <v>2.1835079373445763</v>
      </c>
      <c r="AI212" s="21">
        <f>AI77*AI186-Baseline!AI77*Baseline!AI186</f>
        <v>2.2339549487156791</v>
      </c>
      <c r="AJ212" s="21">
        <f>AJ77*AJ186-Baseline!AJ77*Baseline!AJ186</f>
        <v>2.2968395317650003</v>
      </c>
      <c r="AK212" s="21">
        <f>AK77*AK186-Baseline!AK77*Baseline!AK186</f>
        <v>2.3616723922300831</v>
      </c>
      <c r="AL212" s="21">
        <f>AL77*AL186-Baseline!AL77*Baseline!AL186</f>
        <v>2.4285144387544766</v>
      </c>
      <c r="AM212" s="21">
        <f>AM77*AM186-Baseline!AM77*Baseline!AM186</f>
        <v>2.4931613328887039</v>
      </c>
      <c r="AN212" s="21">
        <f>AN77*AN186-Baseline!AN77*Baseline!AN186</f>
        <v>2.5581887084152228</v>
      </c>
      <c r="AO212" s="21">
        <f>AO77*AO186-Baseline!AO77*Baseline!AO186</f>
        <v>2.6254022816743019</v>
      </c>
      <c r="AP212" s="21">
        <f>AP77*AP186-Baseline!AP77*Baseline!AP186</f>
        <v>2.6948654391386393</v>
      </c>
      <c r="AQ212" s="21">
        <f>AQ77*AQ186-Baseline!AQ77*Baseline!AQ186</f>
        <v>2.766643703701392</v>
      </c>
      <c r="AR212" s="21">
        <f>AR77*AR186-Baseline!AR77*Baseline!AR186</f>
        <v>2.8074923034593344</v>
      </c>
      <c r="AS212" s="21">
        <f>AS77*AS186-Baseline!AS77*Baseline!AS186</f>
        <v>2.7801589781629263</v>
      </c>
      <c r="AT212" s="21">
        <f>AT77*AT186-Baseline!AT77*Baseline!AT186</f>
        <v>2.7550867255755125</v>
      </c>
      <c r="AU212" s="21">
        <f>AU77*AU186-Baseline!AU77*Baseline!AU186</f>
        <v>2.732254682506285</v>
      </c>
      <c r="AV212" s="21">
        <f>AV77*AV186-Baseline!AV77*Baseline!AV186</f>
        <v>2.6991059378997293</v>
      </c>
      <c r="AW212" s="21">
        <f>AW77*AW186-Baseline!AW77*Baseline!AW186</f>
        <v>2.6415763450839336</v>
      </c>
      <c r="AX212" s="21">
        <f>AX77*AX186-Baseline!AX77*Baseline!AX186</f>
        <v>2.5861370223252087</v>
      </c>
      <c r="AY212" s="21">
        <f>AY77*AY186-Baseline!AY77*Baseline!AY186</f>
        <v>2.5327391137998303</v>
      </c>
      <c r="AZ212" s="21">
        <f>AZ77*AZ186-Baseline!AZ77*Baseline!AZ186</f>
        <v>2.4813355600472229</v>
      </c>
      <c r="BA212" s="21">
        <f>BA77*BA186-Baseline!BA77*Baseline!BA186</f>
        <v>2.4318810573473413</v>
      </c>
      <c r="BB212" s="21">
        <f>BB77*BB186-Baseline!BB77*Baseline!BB186</f>
        <v>2.3834122124829702</v>
      </c>
    </row>
    <row r="213" spans="1:54" outlineLevel="2">
      <c r="A213" s="475"/>
      <c r="B213" s="150" t="s">
        <v>484</v>
      </c>
      <c r="C213" s="19"/>
      <c r="D213" s="135" t="s">
        <v>380</v>
      </c>
      <c r="E213" s="21">
        <f>E193-Baseline!E193</f>
        <v>0.78333401518927104</v>
      </c>
      <c r="F213" s="21">
        <f>F193-Baseline!F193</f>
        <v>0.81378945282329429</v>
      </c>
      <c r="G213" s="21">
        <f>G193-Baseline!G193</f>
        <v>0.84236110032126077</v>
      </c>
      <c r="H213" s="21">
        <f>H193-Baseline!H193</f>
        <v>0.87185346900080385</v>
      </c>
      <c r="I213" s="21">
        <f>I193-Baseline!I193</f>
        <v>0.9053470368511235</v>
      </c>
      <c r="J213" s="21">
        <f>J193-Baseline!J193</f>
        <v>0.93997455938742602</v>
      </c>
      <c r="K213" s="21">
        <f>K193-Baseline!K193</f>
        <v>0.97261684277502991</v>
      </c>
      <c r="L213" s="21">
        <f>L193-Baseline!L193</f>
        <v>1.009561885318637</v>
      </c>
      <c r="M213" s="21">
        <f>M193-Baseline!M193</f>
        <v>1.0477455573062802</v>
      </c>
      <c r="N213" s="21">
        <f>N193-Baseline!N193</f>
        <v>1.0838554417539432</v>
      </c>
      <c r="O213" s="21">
        <f>O193-Baseline!O193</f>
        <v>1.1245964070233714</v>
      </c>
      <c r="P213" s="21">
        <f>P193-Baseline!P193</f>
        <v>1.1667170408072713</v>
      </c>
      <c r="Q213" s="21">
        <f>Q193-Baseline!Q193</f>
        <v>1.2102602524506194</v>
      </c>
      <c r="R213" s="21">
        <f>R193-Baseline!R193</f>
        <v>1.2589482218368473</v>
      </c>
      <c r="S213" s="21">
        <f>S193-Baseline!S193</f>
        <v>1.3055726634967002</v>
      </c>
      <c r="T213" s="21">
        <f>T193-Baseline!T193</f>
        <v>1.3537761332015434</v>
      </c>
      <c r="U213" s="21">
        <f>U193-Baseline!U193</f>
        <v>1.4036115456848597</v>
      </c>
      <c r="V213" s="21">
        <f>V193-Baseline!V193</f>
        <v>1.4591421344750501</v>
      </c>
      <c r="W213" s="21">
        <f>W193-Baseline!W193</f>
        <v>1.5124972516631203</v>
      </c>
      <c r="X213" s="21">
        <f>X193-Baseline!X193</f>
        <v>1.5718473876335786</v>
      </c>
      <c r="Y213" s="21">
        <f>Y193-Baseline!Y193</f>
        <v>1.6289645570510001</v>
      </c>
      <c r="Z213" s="21">
        <f>Z193-Baseline!Z193</f>
        <v>1.6923846955489363</v>
      </c>
      <c r="AA213" s="21">
        <f>AA193-Baseline!AA193</f>
        <v>1.7579958800630726</v>
      </c>
      <c r="AB213" s="21">
        <f>AB193-Baseline!AB193</f>
        <v>1.8258736760678089</v>
      </c>
      <c r="AC213" s="21">
        <f>AC193-Baseline!AC193</f>
        <v>16.708980155139425</v>
      </c>
      <c r="AD213" s="21">
        <f>AD193-Baseline!AD193</f>
        <v>17.334480683282504</v>
      </c>
      <c r="AE213" s="21">
        <f>AE193-Baseline!AE193</f>
        <v>17.985555427630306</v>
      </c>
      <c r="AF213" s="21">
        <f>AF193-Baseline!AF193</f>
        <v>18.65741772658053</v>
      </c>
      <c r="AG213" s="21">
        <f>AG193-Baseline!AG193</f>
        <v>19.351246719538945</v>
      </c>
      <c r="AH213" s="21">
        <f>AH193-Baseline!AH193</f>
        <v>20.068442484767335</v>
      </c>
      <c r="AI213" s="21">
        <f>AI193-Baseline!AI193</f>
        <v>20.810806243978394</v>
      </c>
      <c r="AJ213" s="21">
        <f>AJ193-Baseline!AJ193</f>
        <v>21.683281415273175</v>
      </c>
      <c r="AK213" s="21">
        <f>AK193-Baseline!AK193</f>
        <v>22.589743686532451</v>
      </c>
      <c r="AL213" s="21">
        <f>AL193-Baseline!AL193</f>
        <v>23.531806505517689</v>
      </c>
      <c r="AM213" s="21">
        <f>AM193-Baseline!AM193</f>
        <v>24.469081570911758</v>
      </c>
      <c r="AN213" s="21">
        <f>AN193-Baseline!AN193</f>
        <v>25.426320848468173</v>
      </c>
      <c r="AO213" s="21">
        <f>AO193-Baseline!AO193</f>
        <v>26.421732980321138</v>
      </c>
      <c r="AP213" s="21">
        <f>AP193-Baseline!AP193</f>
        <v>27.456796108390311</v>
      </c>
      <c r="AQ213" s="21">
        <f>AQ193-Baseline!AQ193</f>
        <v>28.533076136173385</v>
      </c>
      <c r="AR213" s="21">
        <f>AR193-Baseline!AR193</f>
        <v>29.304426681517274</v>
      </c>
      <c r="AS213" s="21">
        <f>AS193-Baseline!AS193</f>
        <v>29.365779883974241</v>
      </c>
      <c r="AT213" s="21">
        <f>AT193-Baseline!AT193</f>
        <v>29.444474392074937</v>
      </c>
      <c r="AU213" s="21">
        <f>AU193-Baseline!AU193</f>
        <v>29.541138863244889</v>
      </c>
      <c r="AV213" s="21">
        <f>AV193-Baseline!AV193</f>
        <v>29.519282130660201</v>
      </c>
      <c r="AW213" s="21">
        <f>AW193-Baseline!AW193</f>
        <v>29.219472877049277</v>
      </c>
      <c r="AX213" s="21">
        <f>AX193-Baseline!AX193</f>
        <v>28.928697845947191</v>
      </c>
      <c r="AY213" s="21">
        <f>AY193-Baseline!AY193</f>
        <v>28.64718736177489</v>
      </c>
      <c r="AZ213" s="21">
        <f>AZ193-Baseline!AZ193</f>
        <v>28.375167532866012</v>
      </c>
      <c r="BA213" s="21">
        <f>BA193-Baseline!BA193</f>
        <v>28.11286027196649</v>
      </c>
      <c r="BB213" s="21">
        <f>BB193-Baseline!BB193</f>
        <v>27.849737278545206</v>
      </c>
    </row>
    <row r="214" spans="1:54" outlineLevel="2">
      <c r="A214" s="475"/>
      <c r="B214" s="150" t="s">
        <v>485</v>
      </c>
      <c r="C214" s="19"/>
      <c r="D214" s="135" t="s">
        <v>380</v>
      </c>
      <c r="E214" s="21">
        <f>E194-Baseline!E194</f>
        <v>0.39228687373918242</v>
      </c>
      <c r="F214" s="21">
        <f>F194-Baseline!F194</f>
        <v>0.40651156360674717</v>
      </c>
      <c r="G214" s="21">
        <f>G194-Baseline!G194</f>
        <v>0.4212995110094418</v>
      </c>
      <c r="H214" s="21">
        <f>H194-Baseline!H194</f>
        <v>0.43666721744455222</v>
      </c>
      <c r="I214" s="21">
        <f>I194-Baseline!I194</f>
        <v>0.45264954156587617</v>
      </c>
      <c r="J214" s="21">
        <f>J194-Baseline!J194</f>
        <v>0.46927181867623968</v>
      </c>
      <c r="K214" s="21">
        <f>K194-Baseline!K194</f>
        <v>0.48656044188492775</v>
      </c>
      <c r="L214" s="21">
        <f>L194-Baseline!L194</f>
        <v>0.50454290764192811</v>
      </c>
      <c r="M214" s="21">
        <f>M194-Baseline!M194</f>
        <v>0.52324125034795343</v>
      </c>
      <c r="N214" s="21">
        <f>N194-Baseline!N194</f>
        <v>0.54269088469937787</v>
      </c>
      <c r="O214" s="21">
        <f>O194-Baseline!O194</f>
        <v>0.56292397366127911</v>
      </c>
      <c r="P214" s="21">
        <f>P194-Baseline!P194</f>
        <v>0.58397201114872221</v>
      </c>
      <c r="Q214" s="21">
        <f>Q194-Baseline!Q194</f>
        <v>0.60586688274825518</v>
      </c>
      <c r="R214" s="21">
        <f>R194-Baseline!R194</f>
        <v>0.62864557507121499</v>
      </c>
      <c r="S214" s="21">
        <f>S194-Baseline!S194</f>
        <v>0.65219874789137133</v>
      </c>
      <c r="T214" s="21">
        <f>T194-Baseline!T194</f>
        <v>0.6767002652530878</v>
      </c>
      <c r="U214" s="21">
        <f>U194-Baseline!U194</f>
        <v>0.7021892010938251</v>
      </c>
      <c r="V214" s="21">
        <f>V194-Baseline!V194</f>
        <v>0.7287062561427623</v>
      </c>
      <c r="W214" s="21">
        <f>W194-Baseline!W194</f>
        <v>0.75629382326637029</v>
      </c>
      <c r="X214" s="21">
        <f>X194-Baseline!X194</f>
        <v>0.78499606116484888</v>
      </c>
      <c r="Y214" s="21">
        <f>Y194-Baseline!Y194</f>
        <v>0.81485896586244611</v>
      </c>
      <c r="Z214" s="21">
        <f>Z194-Baseline!Z194</f>
        <v>0.84592573404932436</v>
      </c>
      <c r="AA214" s="21">
        <f>AA194-Baseline!AA194</f>
        <v>0.87825024644501204</v>
      </c>
      <c r="AB214" s="21">
        <f>AB194-Baseline!AB194</f>
        <v>0.91188525223962047</v>
      </c>
      <c r="AC214" s="21">
        <f>AC194-Baseline!AC194</f>
        <v>8.343601866094188</v>
      </c>
      <c r="AD214" s="21">
        <f>AD194-Baseline!AD194</f>
        <v>8.6545740804642826</v>
      </c>
      <c r="AE214" s="21">
        <f>AE194-Baseline!AE194</f>
        <v>8.9766011442614175</v>
      </c>
      <c r="AF214" s="21">
        <f>AF194-Baseline!AF194</f>
        <v>9.309637448381535</v>
      </c>
      <c r="AG214" s="21">
        <f>AG194-Baseline!AG194</f>
        <v>9.6537983534731797</v>
      </c>
      <c r="AH214" s="21">
        <f>AH194-Baseline!AH194</f>
        <v>10.00945700081922</v>
      </c>
      <c r="AI214" s="21">
        <f>AI194-Baseline!AI194</f>
        <v>10.377409807881033</v>
      </c>
      <c r="AJ214" s="21">
        <f>AJ194-Baseline!AJ194</f>
        <v>10.810088770539412</v>
      </c>
      <c r="AK214" s="21">
        <f>AK194-Baseline!AK194</f>
        <v>11.259708502890824</v>
      </c>
      <c r="AL214" s="21">
        <f>AL194-Baseline!AL194</f>
        <v>11.726936764383685</v>
      </c>
      <c r="AM214" s="21">
        <f>AM194-Baseline!AM194</f>
        <v>12.191620101551154</v>
      </c>
      <c r="AN214" s="21">
        <f>AN194-Baseline!AN194</f>
        <v>12.666118774768748</v>
      </c>
      <c r="AO214" s="21">
        <f>AO194-Baseline!AO194</f>
        <v>13.159522395091313</v>
      </c>
      <c r="AP214" s="21">
        <f>AP194-Baseline!AP194</f>
        <v>13.672556654113436</v>
      </c>
      <c r="AQ214" s="21">
        <f>AQ194-Baseline!AQ194</f>
        <v>14.205978811062494</v>
      </c>
      <c r="AR214" s="21">
        <f>AR194-Baseline!AR194</f>
        <v>14.587478832315909</v>
      </c>
      <c r="AS214" s="21">
        <f>AS194-Baseline!AS194</f>
        <v>14.615538611600098</v>
      </c>
      <c r="AT214" s="21">
        <f>AT194-Baseline!AT194</f>
        <v>14.652277184646239</v>
      </c>
      <c r="AU214" s="21">
        <f>AU194-Baseline!AU194</f>
        <v>14.697999209873647</v>
      </c>
      <c r="AV214" s="21">
        <f>AV194-Baseline!AV194</f>
        <v>14.684799074834313</v>
      </c>
      <c r="AW214" s="21">
        <f>AW194-Baseline!AW194</f>
        <v>14.533404855387351</v>
      </c>
      <c r="AX214" s="21">
        <f>AX194-Baseline!AX194</f>
        <v>14.386599606759439</v>
      </c>
      <c r="AY214" s="21">
        <f>AY194-Baseline!AY194</f>
        <v>14.244492320967577</v>
      </c>
      <c r="AZ214" s="21">
        <f>AZ194-Baseline!AZ194</f>
        <v>14.107190306389272</v>
      </c>
      <c r="BA214" s="21">
        <f>BA194-Baseline!BA194</f>
        <v>13.974799187381644</v>
      </c>
      <c r="BB214" s="21">
        <f>BB194-Baseline!BB194</f>
        <v>13.842081526577829</v>
      </c>
    </row>
    <row r="215" spans="1:54" outlineLevel="2">
      <c r="A215" s="475"/>
      <c r="B215" s="150" t="s">
        <v>486</v>
      </c>
      <c r="C215" s="19"/>
      <c r="D215" s="135" t="s">
        <v>380</v>
      </c>
      <c r="E215" s="21">
        <f>E195-Baseline!E195</f>
        <v>1.1768606209387809</v>
      </c>
      <c r="F215" s="21">
        <f>F195-Baseline!F195</f>
        <v>1.2195346905356996</v>
      </c>
      <c r="G215" s="21">
        <f>G195-Baseline!G195</f>
        <v>1.2638985330283259</v>
      </c>
      <c r="H215" s="21">
        <f>H195-Baseline!H195</f>
        <v>1.3100016523336566</v>
      </c>
      <c r="I215" s="21">
        <f>I195-Baseline!I195</f>
        <v>1.3579486246976282</v>
      </c>
      <c r="J215" s="21">
        <f>J195-Baseline!J195</f>
        <v>1.4078154557195166</v>
      </c>
      <c r="K215" s="21">
        <f>K195-Baseline!K195</f>
        <v>1.4596813256547836</v>
      </c>
      <c r="L215" s="21">
        <f>L195-Baseline!L195</f>
        <v>1.5136287229257839</v>
      </c>
      <c r="M215" s="21">
        <f>M195-Baseline!M195</f>
        <v>1.5697237507143806</v>
      </c>
      <c r="N215" s="21">
        <f>N195-Baseline!N195</f>
        <v>1.6280726537615327</v>
      </c>
      <c r="O215" s="21">
        <f>O195-Baseline!O195</f>
        <v>1.6887719209838374</v>
      </c>
      <c r="P215" s="21">
        <f>P195-Baseline!P195</f>
        <v>1.751916033797587</v>
      </c>
      <c r="Q215" s="21">
        <f>Q195-Baseline!Q195</f>
        <v>1.817600648244766</v>
      </c>
      <c r="R215" s="21">
        <f>R195-Baseline!R195</f>
        <v>1.8859367252136452</v>
      </c>
      <c r="S215" s="21">
        <f>S195-Baseline!S195</f>
        <v>1.956596243298949</v>
      </c>
      <c r="T215" s="21">
        <f>T195-Baseline!T195</f>
        <v>2.0301007953757573</v>
      </c>
      <c r="U215" s="21">
        <f>U195-Baseline!U195</f>
        <v>2.1065676036735455</v>
      </c>
      <c r="V215" s="21">
        <f>V195-Baseline!V195</f>
        <v>2.1861187680274234</v>
      </c>
      <c r="W215" s="21">
        <f>W195-Baseline!W195</f>
        <v>2.2688814697991111</v>
      </c>
      <c r="X215" s="21">
        <f>X195-Baseline!X195</f>
        <v>2.3549881834945463</v>
      </c>
      <c r="Y215" s="21">
        <f>Y195-Baseline!Y195</f>
        <v>2.4445768975873383</v>
      </c>
      <c r="Z215" s="21">
        <f>Z195-Baseline!Z195</f>
        <v>2.5377772017095315</v>
      </c>
      <c r="AA215" s="21">
        <f>AA195-Baseline!AA195</f>
        <v>2.6347507397835042</v>
      </c>
      <c r="AB215" s="21">
        <f>AB195-Baseline!AB195</f>
        <v>2.7356557567188609</v>
      </c>
      <c r="AC215" s="21">
        <f>AC195-Baseline!AC195</f>
        <v>25.030805598519038</v>
      </c>
      <c r="AD215" s="21">
        <f>AD195-Baseline!AD195</f>
        <v>25.963722241911064</v>
      </c>
      <c r="AE215" s="21">
        <f>AE195-Baseline!AE195</f>
        <v>26.929803433658531</v>
      </c>
      <c r="AF215" s="21">
        <f>AF195-Baseline!AF195</f>
        <v>27.9289123464733</v>
      </c>
      <c r="AG215" s="21">
        <f>AG195-Baseline!AG195</f>
        <v>28.961395061412752</v>
      </c>
      <c r="AH215" s="21">
        <f>AH195-Baseline!AH195</f>
        <v>30.028371003725905</v>
      </c>
      <c r="AI215" s="21">
        <f>AI195-Baseline!AI195</f>
        <v>31.132229425139947</v>
      </c>
      <c r="AJ215" s="21">
        <f>AJ195-Baseline!AJ195</f>
        <v>32.430266313310547</v>
      </c>
      <c r="AK215" s="21">
        <f>AK195-Baseline!AK195</f>
        <v>33.779125510531053</v>
      </c>
      <c r="AL215" s="21">
        <f>AL195-Baseline!AL195</f>
        <v>35.180810295177039</v>
      </c>
      <c r="AM215" s="21">
        <f>AM195-Baseline!AM195</f>
        <v>36.574860306913564</v>
      </c>
      <c r="AN215" s="21">
        <f>AN195-Baseline!AN195</f>
        <v>37.998356326783991</v>
      </c>
      <c r="AO215" s="21">
        <f>AO195-Baseline!AO195</f>
        <v>39.478567187970484</v>
      </c>
      <c r="AP215" s="21">
        <f>AP195-Baseline!AP195</f>
        <v>41.017669965267459</v>
      </c>
      <c r="AQ215" s="21">
        <f>AQ195-Baseline!AQ195</f>
        <v>42.617936436361511</v>
      </c>
      <c r="AR215" s="21">
        <f>AR195-Baseline!AR195</f>
        <v>43.762436500342083</v>
      </c>
      <c r="AS215" s="21">
        <f>AS195-Baseline!AS195</f>
        <v>43.846615838329029</v>
      </c>
      <c r="AT215" s="21">
        <f>AT195-Baseline!AT195</f>
        <v>43.956831557601745</v>
      </c>
      <c r="AU215" s="21">
        <f>AU195-Baseline!AU195</f>
        <v>44.093997633419363</v>
      </c>
      <c r="AV215" s="21">
        <f>AV195-Baseline!AV195</f>
        <v>44.054397228419305</v>
      </c>
      <c r="AW215" s="21">
        <f>AW195-Baseline!AW195</f>
        <v>43.600214570155167</v>
      </c>
      <c r="AX215" s="21">
        <f>AX195-Baseline!AX195</f>
        <v>43.159798824344172</v>
      </c>
      <c r="AY215" s="21">
        <f>AY195-Baseline!AY195</f>
        <v>42.733476967038158</v>
      </c>
      <c r="AZ215" s="21">
        <f>AZ195-Baseline!AZ195</f>
        <v>42.321570923369805</v>
      </c>
      <c r="BA215" s="21">
        <f>BA195-Baseline!BA195</f>
        <v>41.924397566410612</v>
      </c>
      <c r="BB215" s="21">
        <f>BB195-Baseline!BB195</f>
        <v>41.526244584058617</v>
      </c>
    </row>
    <row r="216" spans="1:54" outlineLevel="2">
      <c r="A216" s="475"/>
      <c r="B216" s="150" t="s">
        <v>283</v>
      </c>
      <c r="C216" s="19"/>
      <c r="D216" s="135" t="s">
        <v>380</v>
      </c>
      <c r="E216" s="21">
        <f>E196-Baseline!E196</f>
        <v>0.5855388372077609</v>
      </c>
      <c r="F216" s="21">
        <f>F196-Baseline!F196</f>
        <v>0.60582605883451124</v>
      </c>
      <c r="G216" s="21">
        <f>G196-Baseline!G196</f>
        <v>0.62681854085965094</v>
      </c>
      <c r="H216" s="21">
        <f>H196-Baseline!H196</f>
        <v>0.64818625072370251</v>
      </c>
      <c r="I216" s="21">
        <f>I196-Baseline!I196</f>
        <v>0.67053086203226597</v>
      </c>
      <c r="J216" s="21">
        <f>J196-Baseline!J196</f>
        <v>0.69389565236067507</v>
      </c>
      <c r="K216" s="21">
        <f>K196-Baseline!K196</f>
        <v>0.71832590222544512</v>
      </c>
      <c r="L216" s="21">
        <f>L196-Baseline!L196</f>
        <v>0.74386898776525512</v>
      </c>
      <c r="M216" s="21">
        <f>M196-Baseline!M196</f>
        <v>0.77017581260567569</v>
      </c>
      <c r="N216" s="21">
        <f>N196-Baseline!N196</f>
        <v>0.7976304808893917</v>
      </c>
      <c r="O216" s="21">
        <f>O196-Baseline!O196</f>
        <v>0.82635168897594413</v>
      </c>
      <c r="P216" s="21">
        <f>P196-Baseline!P196</f>
        <v>0.85634206053749773</v>
      </c>
      <c r="Q216" s="21">
        <f>Q196-Baseline!Q196</f>
        <v>0.88754703162991644</v>
      </c>
      <c r="R216" s="21">
        <f>R196-Baseline!R196</f>
        <v>0.92013746725794054</v>
      </c>
      <c r="S216" s="21">
        <f>S196-Baseline!S196</f>
        <v>0.95422855982835986</v>
      </c>
      <c r="T216" s="21">
        <f>T196-Baseline!T196</f>
        <v>0.98988774552694236</v>
      </c>
      <c r="U216" s="21">
        <f>U196-Baseline!U196</f>
        <v>1.0271855887801251</v>
      </c>
      <c r="V216" s="21">
        <f>V196-Baseline!V196</f>
        <v>1.0661959273177044</v>
      </c>
      <c r="W216" s="21">
        <f>W196-Baseline!W196</f>
        <v>1.1069960239903451</v>
      </c>
      <c r="X216" s="21">
        <f>X196-Baseline!X196</f>
        <v>1.1496667256565913</v>
      </c>
      <c r="Y216" s="21">
        <f>Y196-Baseline!Y196</f>
        <v>1.1942926294686558</v>
      </c>
      <c r="Z216" s="21">
        <f>Z196-Baseline!Z196</f>
        <v>1.2406664003532535</v>
      </c>
      <c r="AA216" s="21">
        <f>AA196-Baseline!AA196</f>
        <v>1.2891272284452959</v>
      </c>
      <c r="AB216" s="21">
        <f>AB196-Baseline!AB196</f>
        <v>1.339819855721637</v>
      </c>
      <c r="AC216" s="21">
        <f>AC196-Baseline!AC196</f>
        <v>1.9802404222700409</v>
      </c>
      <c r="AD216" s="21">
        <f>AD196-Baseline!AD196</f>
        <v>2.0270245995952956</v>
      </c>
      <c r="AE216" s="21">
        <f>AE196-Baseline!AE196</f>
        <v>2.0764871533152496</v>
      </c>
      <c r="AF216" s="21">
        <f>AF196-Baseline!AF196</f>
        <v>2.1287422863328991</v>
      </c>
      <c r="AG216" s="21">
        <f>AG196-Baseline!AG196</f>
        <v>2.1839096205136328</v>
      </c>
      <c r="AH216" s="21">
        <f>AH196-Baseline!AH196</f>
        <v>2.2421144467164971</v>
      </c>
      <c r="AI216" s="21">
        <f>AI196-Baseline!AI196</f>
        <v>2.3034879864969708</v>
      </c>
      <c r="AJ216" s="21">
        <f>AJ196-Baseline!AJ196</f>
        <v>2.3731711993908111</v>
      </c>
      <c r="AK216" s="21">
        <f>AK196-Baseline!AK196</f>
        <v>2.4466032382312708</v>
      </c>
      <c r="AL216" s="21">
        <f>AL196-Baseline!AL196</f>
        <v>2.5239586195882628</v>
      </c>
      <c r="AM216" s="21">
        <f>AM196-Baseline!AM196</f>
        <v>2.6025619282437495</v>
      </c>
      <c r="AN216" s="21">
        <f>AN196-Baseline!AN196</f>
        <v>2.6841704813028793</v>
      </c>
      <c r="AO216" s="21">
        <f>AO196-Baseline!AO196</f>
        <v>2.7701270914180154</v>
      </c>
      <c r="AP216" s="21">
        <f>AP196-Baseline!AP196</f>
        <v>2.860634961115553</v>
      </c>
      <c r="AQ216" s="21">
        <f>AQ196-Baseline!AQ196</f>
        <v>2.9559072361322127</v>
      </c>
      <c r="AR216" s="21">
        <f>AR196-Baseline!AR196</f>
        <v>3.0300623353972118</v>
      </c>
      <c r="AS216" s="21">
        <f>AS196-Baseline!AS196</f>
        <v>3.0522671717917071</v>
      </c>
      <c r="AT216" s="21">
        <f>AT196-Baseline!AT196</f>
        <v>3.0769154257383136</v>
      </c>
      <c r="AU216" s="21">
        <f>AU196-Baseline!AU196</f>
        <v>3.1041041671267666</v>
      </c>
      <c r="AV216" s="21">
        <f>AV196-Baseline!AV196</f>
        <v>3.1222510578786018</v>
      </c>
      <c r="AW216" s="21">
        <f>AW196-Baseline!AW196</f>
        <v>3.117557735970613</v>
      </c>
      <c r="AX216" s="21">
        <f>AX196-Baseline!AX196</f>
        <v>3.114372602193765</v>
      </c>
      <c r="AY216" s="21">
        <f>AY196-Baseline!AY196</f>
        <v>3.1127418301844094</v>
      </c>
      <c r="AZ216" s="21">
        <f>AZ196-Baseline!AZ196</f>
        <v>3.1127140834129547</v>
      </c>
      <c r="BA216" s="21">
        <f>BA196-Baseline!BA196</f>
        <v>3.1143406313884285</v>
      </c>
      <c r="BB216" s="21">
        <f>BB196-Baseline!BB196</f>
        <v>3.1159680293161442</v>
      </c>
    </row>
    <row r="217" spans="1:54" outlineLevel="2">
      <c r="A217" s="475"/>
      <c r="B217" s="150" t="s">
        <v>286</v>
      </c>
      <c r="C217" s="19"/>
      <c r="D217" s="135"/>
      <c r="E217" s="21">
        <f>E197-Baseline!E197</f>
        <v>5.3385810954243773</v>
      </c>
      <c r="F217" s="21">
        <f>F197-Baseline!F197</f>
        <v>5.3104892036727938</v>
      </c>
      <c r="G217" s="21">
        <f>G197-Baseline!G197</f>
        <v>5.2715220902818745</v>
      </c>
      <c r="H217" s="21">
        <f>H197-Baseline!H197</f>
        <v>5.1967901312481333</v>
      </c>
      <c r="I217" s="21">
        <f>I197-Baseline!I197</f>
        <v>5.12658283375157</v>
      </c>
      <c r="J217" s="21">
        <f>J197-Baseline!J197</f>
        <v>5.0608005433389636</v>
      </c>
      <c r="K217" s="21">
        <f>K197-Baseline!K197</f>
        <v>4.9993483830230359</v>
      </c>
      <c r="L217" s="21">
        <f>L197-Baseline!L197</f>
        <v>4.9421262813067006</v>
      </c>
      <c r="M217" s="21">
        <f>M197-Baseline!M197</f>
        <v>4.8826936447604696</v>
      </c>
      <c r="N217" s="21">
        <f>N197-Baseline!N197</f>
        <v>4.8265343858303167</v>
      </c>
      <c r="O217" s="21">
        <f>O197-Baseline!O197</f>
        <v>4.7744956344129843</v>
      </c>
      <c r="P217" s="21">
        <f>P197-Baseline!P197</f>
        <v>4.7261752430313857</v>
      </c>
      <c r="Q217" s="21">
        <f>Q197-Baseline!Q197</f>
        <v>4.6804759640966873</v>
      </c>
      <c r="R217" s="21">
        <f>R197-Baseline!R197</f>
        <v>4.6380743099653037</v>
      </c>
      <c r="S217" s="21">
        <f>S197-Baseline!S197</f>
        <v>4.5995965764806304</v>
      </c>
      <c r="T217" s="21">
        <f>T197-Baseline!T197</f>
        <v>4.564970597228208</v>
      </c>
      <c r="U217" s="21">
        <f>U197-Baseline!U197</f>
        <v>4.5341696633079032</v>
      </c>
      <c r="V217" s="21">
        <f>V197-Baseline!V197</f>
        <v>4.5071506592231128</v>
      </c>
      <c r="W217" s="21">
        <f>W197-Baseline!W197</f>
        <v>4.4838584664004042</v>
      </c>
      <c r="X217" s="21">
        <f>X197-Baseline!X197</f>
        <v>4.4642417503489202</v>
      </c>
      <c r="Y217" s="21">
        <f>Y197-Baseline!Y197</f>
        <v>4.4478047695455709</v>
      </c>
      <c r="Z217" s="21">
        <f>Z197-Baseline!Z197</f>
        <v>4.4280082734840756</v>
      </c>
      <c r="AA217" s="21">
        <f>AA197-Baseline!AA197</f>
        <v>4.4109855105465172</v>
      </c>
      <c r="AB217" s="21">
        <f>AB197-Baseline!AB197</f>
        <v>4.3976675863567118</v>
      </c>
      <c r="AC217" s="21">
        <f>AC197-Baseline!AC197</f>
        <v>22.242468916456328</v>
      </c>
      <c r="AD217" s="21">
        <f>AD197-Baseline!AD197</f>
        <v>21.745464234405055</v>
      </c>
      <c r="AE217" s="21">
        <f>AE197-Baseline!AE197</f>
        <v>21.271413952938563</v>
      </c>
      <c r="AF217" s="21">
        <f>AF197-Baseline!AF197</f>
        <v>20.819718108091553</v>
      </c>
      <c r="AG217" s="21">
        <f>AG197-Baseline!AG197</f>
        <v>20.389776953991007</v>
      </c>
      <c r="AH217" s="21">
        <f>AH197-Baseline!AH197</f>
        <v>19.981032164090223</v>
      </c>
      <c r="AI217" s="21">
        <f>AI197-Baseline!AI197</f>
        <v>19.592948958120548</v>
      </c>
      <c r="AJ217" s="21">
        <f>AJ197-Baseline!AJ197</f>
        <v>19.318334916477266</v>
      </c>
      <c r="AK217" s="21">
        <f>AK197-Baseline!AK197</f>
        <v>19.060432686958205</v>
      </c>
      <c r="AL217" s="21">
        <f>AL197-Baseline!AL197</f>
        <v>18.818979084889989</v>
      </c>
      <c r="AM217" s="21">
        <f>AM197-Baseline!AM197</f>
        <v>18.585073025855159</v>
      </c>
      <c r="AN217" s="21">
        <f>AN197-Baseline!AN197</f>
        <v>18.363680964115517</v>
      </c>
      <c r="AO217" s="21">
        <f>AO197-Baseline!AO197</f>
        <v>18.158190120180635</v>
      </c>
      <c r="AP217" s="21">
        <f>AP197-Baseline!AP197</f>
        <v>17.968431597382281</v>
      </c>
      <c r="AQ217" s="21">
        <f>AQ197-Baseline!AQ197</f>
        <v>17.794250640673003</v>
      </c>
      <c r="AR217" s="21">
        <f>AR197-Baseline!AR197</f>
        <v>17.563832641864835</v>
      </c>
      <c r="AS217" s="21">
        <f>AS197-Baseline!AS197</f>
        <v>17.19676385556399</v>
      </c>
      <c r="AT217" s="21">
        <f>AT197-Baseline!AT197</f>
        <v>16.844324186750789</v>
      </c>
      <c r="AU217" s="21">
        <f>AU197-Baseline!AU197</f>
        <v>16.506208715082629</v>
      </c>
      <c r="AV217" s="21">
        <f>AV197-Baseline!AV197</f>
        <v>16.153945294503661</v>
      </c>
      <c r="AW217" s="21">
        <f>AW197-Baseline!AW197</f>
        <v>15.755682120624877</v>
      </c>
      <c r="AX217" s="21">
        <f>AX197-Baseline!AX197</f>
        <v>15.370680058059316</v>
      </c>
      <c r="AY217" s="21">
        <f>AY197-Baseline!AY197</f>
        <v>14.998602568556244</v>
      </c>
      <c r="AZ217" s="21">
        <f>AZ197-Baseline!AZ197</f>
        <v>14.639079285254857</v>
      </c>
      <c r="BA217" s="21">
        <f>BA197-Baseline!BA197</f>
        <v>14.291772081543257</v>
      </c>
      <c r="BB217" s="21">
        <f>BB197-Baseline!BB197</f>
        <v>13.953138804925599</v>
      </c>
    </row>
    <row r="218" spans="1:54" outlineLevel="2">
      <c r="A218" s="476"/>
      <c r="B218" s="150" t="s">
        <v>467</v>
      </c>
      <c r="C218" s="19"/>
      <c r="D218" s="135" t="s">
        <v>380</v>
      </c>
      <c r="E218" s="21">
        <f>E198-Baseline!E198</f>
        <v>0</v>
      </c>
      <c r="F218" s="21">
        <f>F198-Baseline!F198</f>
        <v>0</v>
      </c>
      <c r="G218" s="21">
        <f>G198-Baseline!G198</f>
        <v>0</v>
      </c>
      <c r="H218" s="21">
        <f>H198-Baseline!H198</f>
        <v>0</v>
      </c>
      <c r="I218" s="21">
        <f>I198-Baseline!I198</f>
        <v>0</v>
      </c>
      <c r="J218" s="21">
        <f>J198-Baseline!J198</f>
        <v>0</v>
      </c>
      <c r="K218" s="21">
        <f>K198-Baseline!K198</f>
        <v>0</v>
      </c>
      <c r="L218" s="21">
        <f>L198-Baseline!L198</f>
        <v>0</v>
      </c>
      <c r="M218" s="21">
        <f>M198-Baseline!M198</f>
        <v>0</v>
      </c>
      <c r="N218" s="21">
        <f>N198-Baseline!N198</f>
        <v>0</v>
      </c>
      <c r="O218" s="21">
        <f>O198-Baseline!O198</f>
        <v>0</v>
      </c>
      <c r="P218" s="21">
        <f>P198-Baseline!P198</f>
        <v>0</v>
      </c>
      <c r="Q218" s="21">
        <f>Q198-Baseline!Q198</f>
        <v>0</v>
      </c>
      <c r="R218" s="21">
        <f>R198-Baseline!R198</f>
        <v>0</v>
      </c>
      <c r="S218" s="21">
        <f>S198-Baseline!S198</f>
        <v>0</v>
      </c>
      <c r="T218" s="21">
        <f>T198-Baseline!T198</f>
        <v>0</v>
      </c>
      <c r="U218" s="21">
        <f>U198-Baseline!U198</f>
        <v>0</v>
      </c>
      <c r="V218" s="21">
        <f>V198-Baseline!V198</f>
        <v>0</v>
      </c>
      <c r="W218" s="21">
        <f>W198-Baseline!W198</f>
        <v>0</v>
      </c>
      <c r="X218" s="21">
        <f>X198-Baseline!X198</f>
        <v>0</v>
      </c>
      <c r="Y218" s="21">
        <f>Y198-Baseline!Y198</f>
        <v>0</v>
      </c>
      <c r="Z218" s="21">
        <f>Z198-Baseline!Z198</f>
        <v>0</v>
      </c>
      <c r="AA218" s="21">
        <f>AA198-Baseline!AA198</f>
        <v>0</v>
      </c>
      <c r="AB218" s="21">
        <f>AB198-Baseline!AB198</f>
        <v>0</v>
      </c>
      <c r="AC218" s="21">
        <f>AC198-Baseline!AC198</f>
        <v>0</v>
      </c>
      <c r="AD218" s="21">
        <f>AD198-Baseline!AD198</f>
        <v>0</v>
      </c>
      <c r="AE218" s="21">
        <f>AE198-Baseline!AE198</f>
        <v>0</v>
      </c>
      <c r="AF218" s="21">
        <f>AF198-Baseline!AF198</f>
        <v>0</v>
      </c>
      <c r="AG218" s="21">
        <f>AG198-Baseline!AG198</f>
        <v>0</v>
      </c>
      <c r="AH218" s="21">
        <f>AH198-Baseline!AH198</f>
        <v>0</v>
      </c>
      <c r="AI218" s="21">
        <f>AI198-Baseline!AI198</f>
        <v>0</v>
      </c>
      <c r="AJ218" s="21">
        <f>AJ198-Baseline!AJ198</f>
        <v>0</v>
      </c>
      <c r="AK218" s="21">
        <f>AK198-Baseline!AK198</f>
        <v>0</v>
      </c>
      <c r="AL218" s="21">
        <f>AL198-Baseline!AL198</f>
        <v>0</v>
      </c>
      <c r="AM218" s="21">
        <f>AM198-Baseline!AM198</f>
        <v>0</v>
      </c>
      <c r="AN218" s="21">
        <f>AN198-Baseline!AN198</f>
        <v>0</v>
      </c>
      <c r="AO218" s="21">
        <f>AO198-Baseline!AO198</f>
        <v>0</v>
      </c>
      <c r="AP218" s="21">
        <f>AP198-Baseline!AP198</f>
        <v>0</v>
      </c>
      <c r="AQ218" s="21">
        <f>AQ198-Baseline!AQ198</f>
        <v>0</v>
      </c>
      <c r="AR218" s="21">
        <f>AR198-Baseline!AR198</f>
        <v>0</v>
      </c>
      <c r="AS218" s="21">
        <f>AS198-Baseline!AS198</f>
        <v>0</v>
      </c>
      <c r="AT218" s="21">
        <f>AT198-Baseline!AT198</f>
        <v>0</v>
      </c>
      <c r="AU218" s="21">
        <f>AU198-Baseline!AU198</f>
        <v>0</v>
      </c>
      <c r="AV218" s="21">
        <f>AV198-Baseline!AV198</f>
        <v>0</v>
      </c>
      <c r="AW218" s="21">
        <f>AW198-Baseline!AW198</f>
        <v>0</v>
      </c>
      <c r="AX218" s="21">
        <f>AX198-Baseline!AX198</f>
        <v>0</v>
      </c>
      <c r="AY218" s="21">
        <f>AY198-Baseline!AY198</f>
        <v>0</v>
      </c>
      <c r="AZ218" s="21">
        <f>AZ198-Baseline!AZ198</f>
        <v>0</v>
      </c>
      <c r="BA218" s="21">
        <f>BA198-Baseline!BA198</f>
        <v>0</v>
      </c>
      <c r="BB218" s="21">
        <f>BB198-Baseline!BB198</f>
        <v>0</v>
      </c>
    </row>
    <row r="219" spans="1:54" outlineLevel="2">
      <c r="B219" s="150"/>
      <c r="C219" s="19"/>
      <c r="D219" s="19"/>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row>
    <row r="220" spans="1:54" ht="12.75" customHeight="1" outlineLevel="2">
      <c r="A220" s="474" t="s">
        <v>487</v>
      </c>
      <c r="B220" s="150" t="s">
        <v>488</v>
      </c>
      <c r="C220" s="19"/>
      <c r="D220" s="135" t="s">
        <v>380</v>
      </c>
      <c r="E220" s="21">
        <f>SUM(E210:E213,E216:E218)</f>
        <v>6.8388285816108159</v>
      </c>
      <c r="F220" s="21">
        <f t="shared" ref="F220:BB220" si="31">SUM(F210:F213,F216:F218)</f>
        <v>6.864201040511781</v>
      </c>
      <c r="G220" s="21">
        <f t="shared" si="31"/>
        <v>6.8775915532377141</v>
      </c>
      <c r="H220" s="21">
        <f t="shared" si="31"/>
        <v>6.8565847440355769</v>
      </c>
      <c r="I220" s="21">
        <f t="shared" si="31"/>
        <v>6.845157701795868</v>
      </c>
      <c r="J220" s="21">
        <f t="shared" si="31"/>
        <v>6.8403888110424393</v>
      </c>
      <c r="K220" s="21">
        <f t="shared" si="31"/>
        <v>6.8391113411676763</v>
      </c>
      <c r="L220" s="21">
        <f t="shared" si="31"/>
        <v>6.8475627100176277</v>
      </c>
      <c r="M220" s="21">
        <f t="shared" si="31"/>
        <v>6.8558893077736167</v>
      </c>
      <c r="N220" s="21">
        <f t="shared" si="31"/>
        <v>6.866650680764141</v>
      </c>
      <c r="O220" s="21">
        <f t="shared" si="31"/>
        <v>6.8875201341634753</v>
      </c>
      <c r="P220" s="21">
        <f t="shared" si="31"/>
        <v>6.9148488262203074</v>
      </c>
      <c r="Q220" s="21">
        <f t="shared" si="31"/>
        <v>6.9475297582901003</v>
      </c>
      <c r="R220" s="21">
        <f t="shared" si="31"/>
        <v>6.9901355017796609</v>
      </c>
      <c r="S220" s="21">
        <f t="shared" si="31"/>
        <v>7.0362020321316692</v>
      </c>
      <c r="T220" s="21">
        <f t="shared" si="31"/>
        <v>7.089369782761473</v>
      </c>
      <c r="U220" s="21">
        <f t="shared" si="31"/>
        <v>7.1497382014306332</v>
      </c>
      <c r="V220" s="21">
        <f t="shared" si="31"/>
        <v>7.2214039928420437</v>
      </c>
      <c r="W220" s="21">
        <f t="shared" si="31"/>
        <v>7.2965214756038721</v>
      </c>
      <c r="X220" s="21">
        <f t="shared" si="31"/>
        <v>7.3832935499159476</v>
      </c>
      <c r="Y220" s="21">
        <f t="shared" si="31"/>
        <v>7.4730840606876079</v>
      </c>
      <c r="Z220" s="21">
        <f t="shared" si="31"/>
        <v>7.5676842603367893</v>
      </c>
      <c r="AA220" s="21">
        <f t="shared" si="31"/>
        <v>7.669458807153184</v>
      </c>
      <c r="AB220" s="21">
        <f t="shared" si="31"/>
        <v>7.779562521216981</v>
      </c>
      <c r="AC220" s="21">
        <f t="shared" si="31"/>
        <v>42.881916704044748</v>
      </c>
      <c r="AD220" s="21">
        <f t="shared" si="31"/>
        <v>43.101432902498473</v>
      </c>
      <c r="AE220" s="21">
        <f t="shared" si="31"/>
        <v>43.373334736633012</v>
      </c>
      <c r="AF220" s="21">
        <f t="shared" si="31"/>
        <v>43.692380713309099</v>
      </c>
      <c r="AG220" s="21">
        <f t="shared" si="31"/>
        <v>44.059301599502888</v>
      </c>
      <c r="AH220" s="21">
        <f t="shared" si="31"/>
        <v>44.475097032918626</v>
      </c>
      <c r="AI220" s="21">
        <f t="shared" si="31"/>
        <v>44.941198137311595</v>
      </c>
      <c r="AJ220" s="21">
        <f t="shared" si="31"/>
        <v>45.671627062906254</v>
      </c>
      <c r="AK220" s="21">
        <f t="shared" si="31"/>
        <v>46.458452003952004</v>
      </c>
      <c r="AL220" s="21">
        <f t="shared" si="31"/>
        <v>47.303258648750415</v>
      </c>
      <c r="AM220" s="21">
        <f t="shared" si="31"/>
        <v>48.149877857899369</v>
      </c>
      <c r="AN220" s="21">
        <f t="shared" si="31"/>
        <v>49.032361002301791</v>
      </c>
      <c r="AO220" s="21">
        <f t="shared" si="31"/>
        <v>49.975452473594089</v>
      </c>
      <c r="AP220" s="21">
        <f t="shared" si="31"/>
        <v>50.980728106026788</v>
      </c>
      <c r="AQ220" s="21">
        <f t="shared" si="31"/>
        <v>52.049877716679987</v>
      </c>
      <c r="AR220" s="21">
        <f t="shared" si="31"/>
        <v>52.705813962238658</v>
      </c>
      <c r="AS220" s="21">
        <f t="shared" si="31"/>
        <v>52.394969889492856</v>
      </c>
      <c r="AT220" s="21">
        <f t="shared" si="31"/>
        <v>52.12080073013955</v>
      </c>
      <c r="AU220" s="21">
        <f t="shared" si="31"/>
        <v>51.883706427960568</v>
      </c>
      <c r="AV220" s="21">
        <f t="shared" si="31"/>
        <v>51.494584420942189</v>
      </c>
      <c r="AW220" s="21">
        <f t="shared" si="31"/>
        <v>50.7342890787287</v>
      </c>
      <c r="AX220" s="21">
        <f t="shared" si="31"/>
        <v>49.999887528525477</v>
      </c>
      <c r="AY220" s="21">
        <f t="shared" si="31"/>
        <v>49.291270874315373</v>
      </c>
      <c r="AZ220" s="21">
        <f t="shared" si="31"/>
        <v>48.608296461581048</v>
      </c>
      <c r="BA220" s="21">
        <f t="shared" si="31"/>
        <v>47.950854042245517</v>
      </c>
      <c r="BB220" s="21">
        <f t="shared" si="31"/>
        <v>47.302256325269923</v>
      </c>
    </row>
    <row r="221" spans="1:54" outlineLevel="2">
      <c r="A221" s="475"/>
      <c r="B221" s="150" t="s">
        <v>489</v>
      </c>
      <c r="C221" s="19"/>
      <c r="D221" s="135" t="s">
        <v>380</v>
      </c>
      <c r="E221" s="21">
        <f>SUM(E210:E212,E214,E216:E218)</f>
        <v>6.4477814401607274</v>
      </c>
      <c r="F221" s="21">
        <f t="shared" ref="F221:BB221" si="32">SUM(F210:F212,F214,F216:F218)</f>
        <v>6.4569231512952339</v>
      </c>
      <c r="G221" s="21">
        <f t="shared" si="32"/>
        <v>6.4565299639258953</v>
      </c>
      <c r="H221" s="21">
        <f t="shared" si="32"/>
        <v>6.4213984924793248</v>
      </c>
      <c r="I221" s="21">
        <f t="shared" si="32"/>
        <v>6.3924602065106209</v>
      </c>
      <c r="J221" s="21">
        <f t="shared" si="32"/>
        <v>6.3696860703312526</v>
      </c>
      <c r="K221" s="21">
        <f t="shared" si="32"/>
        <v>6.3530549402775742</v>
      </c>
      <c r="L221" s="21">
        <f t="shared" si="32"/>
        <v>6.3425437323409186</v>
      </c>
      <c r="M221" s="21">
        <f t="shared" si="32"/>
        <v>6.3313850008152901</v>
      </c>
      <c r="N221" s="21">
        <f t="shared" si="32"/>
        <v>6.3254861237095756</v>
      </c>
      <c r="O221" s="21">
        <f t="shared" si="32"/>
        <v>6.3258477008013827</v>
      </c>
      <c r="P221" s="21">
        <f t="shared" si="32"/>
        <v>6.3321037965617588</v>
      </c>
      <c r="Q221" s="21">
        <f t="shared" si="32"/>
        <v>6.3431363885877357</v>
      </c>
      <c r="R221" s="21">
        <f t="shared" si="32"/>
        <v>6.3598328550140284</v>
      </c>
      <c r="S221" s="21">
        <f t="shared" si="32"/>
        <v>6.3828281165263405</v>
      </c>
      <c r="T221" s="21">
        <f t="shared" si="32"/>
        <v>6.4122939148130174</v>
      </c>
      <c r="U221" s="21">
        <f t="shared" si="32"/>
        <v>6.4483158568395993</v>
      </c>
      <c r="V221" s="21">
        <f t="shared" si="32"/>
        <v>6.4909681145097551</v>
      </c>
      <c r="W221" s="21">
        <f t="shared" si="32"/>
        <v>6.5403180472071218</v>
      </c>
      <c r="X221" s="21">
        <f t="shared" si="32"/>
        <v>6.5964422234472178</v>
      </c>
      <c r="Y221" s="21">
        <f t="shared" si="32"/>
        <v>6.6589784694990541</v>
      </c>
      <c r="Z221" s="21">
        <f t="shared" si="32"/>
        <v>6.7212252988371777</v>
      </c>
      <c r="AA221" s="21">
        <f t="shared" si="32"/>
        <v>6.7897131735351239</v>
      </c>
      <c r="AB221" s="21">
        <f t="shared" si="32"/>
        <v>6.8655740973887918</v>
      </c>
      <c r="AC221" s="21">
        <f t="shared" si="32"/>
        <v>34.516538414999509</v>
      </c>
      <c r="AD221" s="21">
        <f t="shared" si="32"/>
        <v>34.421526299680252</v>
      </c>
      <c r="AE221" s="21">
        <f t="shared" si="32"/>
        <v>34.364380453264118</v>
      </c>
      <c r="AF221" s="21">
        <f t="shared" si="32"/>
        <v>34.34460043511011</v>
      </c>
      <c r="AG221" s="21">
        <f t="shared" si="32"/>
        <v>34.361853233437117</v>
      </c>
      <c r="AH221" s="21">
        <f t="shared" si="32"/>
        <v>34.41611154897052</v>
      </c>
      <c r="AI221" s="21">
        <f t="shared" si="32"/>
        <v>34.507801701214234</v>
      </c>
      <c r="AJ221" s="21">
        <f t="shared" si="32"/>
        <v>34.798434418172491</v>
      </c>
      <c r="AK221" s="21">
        <f t="shared" si="32"/>
        <v>35.128416820310377</v>
      </c>
      <c r="AL221" s="21">
        <f t="shared" si="32"/>
        <v>35.498388907616416</v>
      </c>
      <c r="AM221" s="21">
        <f t="shared" si="32"/>
        <v>35.872416388538767</v>
      </c>
      <c r="AN221" s="21">
        <f t="shared" si="32"/>
        <v>36.272158928602366</v>
      </c>
      <c r="AO221" s="21">
        <f t="shared" si="32"/>
        <v>36.713241888364266</v>
      </c>
      <c r="AP221" s="21">
        <f t="shared" si="32"/>
        <v>37.19648865174991</v>
      </c>
      <c r="AQ221" s="21">
        <f t="shared" si="32"/>
        <v>37.722780391569103</v>
      </c>
      <c r="AR221" s="21">
        <f t="shared" si="32"/>
        <v>37.98886611303729</v>
      </c>
      <c r="AS221" s="21">
        <f t="shared" si="32"/>
        <v>37.644728617118723</v>
      </c>
      <c r="AT221" s="21">
        <f t="shared" si="32"/>
        <v>37.32860352271085</v>
      </c>
      <c r="AU221" s="21">
        <f t="shared" si="32"/>
        <v>37.040566774589323</v>
      </c>
      <c r="AV221" s="21">
        <f t="shared" si="32"/>
        <v>36.660101365116304</v>
      </c>
      <c r="AW221" s="21">
        <f t="shared" si="32"/>
        <v>36.048221057066776</v>
      </c>
      <c r="AX221" s="21">
        <f t="shared" si="32"/>
        <v>35.457789289337725</v>
      </c>
      <c r="AY221" s="21">
        <f t="shared" si="32"/>
        <v>34.888575833508057</v>
      </c>
      <c r="AZ221" s="21">
        <f t="shared" si="32"/>
        <v>34.340319235104303</v>
      </c>
      <c r="BA221" s="21">
        <f t="shared" si="32"/>
        <v>33.812792957660676</v>
      </c>
      <c r="BB221" s="21">
        <f t="shared" si="32"/>
        <v>33.294600573302539</v>
      </c>
    </row>
    <row r="222" spans="1:54" outlineLevel="2">
      <c r="A222" s="476"/>
      <c r="B222" s="150" t="s">
        <v>490</v>
      </c>
      <c r="C222" s="19"/>
      <c r="D222" s="135" t="s">
        <v>380</v>
      </c>
      <c r="E222" s="21">
        <f>SUM(E210:E212,E215:E218)</f>
        <v>7.2323551873603265</v>
      </c>
      <c r="F222" s="21">
        <f t="shared" ref="F222:BB222" si="33">SUM(F210:F212,F215:F218)</f>
        <v>7.2699462782241859</v>
      </c>
      <c r="G222" s="21">
        <f t="shared" si="33"/>
        <v>7.2991289859447797</v>
      </c>
      <c r="H222" s="21">
        <f t="shared" si="33"/>
        <v>7.2947329273684289</v>
      </c>
      <c r="I222" s="21">
        <f t="shared" si="33"/>
        <v>7.2977592896423733</v>
      </c>
      <c r="J222" s="21">
        <f t="shared" si="33"/>
        <v>7.3082297073745295</v>
      </c>
      <c r="K222" s="21">
        <f t="shared" si="33"/>
        <v>7.3261758240474304</v>
      </c>
      <c r="L222" s="21">
        <f t="shared" si="33"/>
        <v>7.3516295476247748</v>
      </c>
      <c r="M222" s="21">
        <f t="shared" si="33"/>
        <v>7.3778675011817167</v>
      </c>
      <c r="N222" s="21">
        <f t="shared" si="33"/>
        <v>7.41086789277173</v>
      </c>
      <c r="O222" s="21">
        <f t="shared" si="33"/>
        <v>7.4516956481239411</v>
      </c>
      <c r="P222" s="21">
        <f t="shared" si="33"/>
        <v>7.5000478192106232</v>
      </c>
      <c r="Q222" s="21">
        <f t="shared" si="33"/>
        <v>7.5548701540842469</v>
      </c>
      <c r="R222" s="21">
        <f t="shared" si="33"/>
        <v>7.6171240051564588</v>
      </c>
      <c r="S222" s="21">
        <f t="shared" si="33"/>
        <v>7.6872256119339184</v>
      </c>
      <c r="T222" s="21">
        <f t="shared" si="33"/>
        <v>7.7656944449356864</v>
      </c>
      <c r="U222" s="21">
        <f t="shared" si="33"/>
        <v>7.8526942594193194</v>
      </c>
      <c r="V222" s="21">
        <f t="shared" si="33"/>
        <v>7.9483806263944166</v>
      </c>
      <c r="W222" s="21">
        <f t="shared" si="33"/>
        <v>8.0529056937398629</v>
      </c>
      <c r="X222" s="21">
        <f t="shared" si="33"/>
        <v>8.1664343457769153</v>
      </c>
      <c r="Y222" s="21">
        <f t="shared" si="33"/>
        <v>8.2886964012239464</v>
      </c>
      <c r="Z222" s="21">
        <f t="shared" si="33"/>
        <v>8.4130767664973849</v>
      </c>
      <c r="AA222" s="21">
        <f t="shared" si="33"/>
        <v>8.5462136668736157</v>
      </c>
      <c r="AB222" s="21">
        <f t="shared" si="33"/>
        <v>8.6893446018680329</v>
      </c>
      <c r="AC222" s="21">
        <f t="shared" si="33"/>
        <v>51.203742147424364</v>
      </c>
      <c r="AD222" s="21">
        <f t="shared" si="33"/>
        <v>51.730674461127037</v>
      </c>
      <c r="AE222" s="21">
        <f t="shared" si="33"/>
        <v>52.31758274266123</v>
      </c>
      <c r="AF222" s="21">
        <f t="shared" si="33"/>
        <v>52.963875333201869</v>
      </c>
      <c r="AG222" s="21">
        <f t="shared" si="33"/>
        <v>53.669449941376698</v>
      </c>
      <c r="AH222" s="21">
        <f t="shared" si="33"/>
        <v>54.435025551877203</v>
      </c>
      <c r="AI222" s="21">
        <f t="shared" si="33"/>
        <v>55.262621318473137</v>
      </c>
      <c r="AJ222" s="21">
        <f t="shared" si="33"/>
        <v>56.418611960943622</v>
      </c>
      <c r="AK222" s="21">
        <f t="shared" si="33"/>
        <v>57.647833827950606</v>
      </c>
      <c r="AL222" s="21">
        <f t="shared" si="33"/>
        <v>58.952262438409768</v>
      </c>
      <c r="AM222" s="21">
        <f t="shared" si="33"/>
        <v>60.255656593901179</v>
      </c>
      <c r="AN222" s="21">
        <f t="shared" si="33"/>
        <v>61.604396480617609</v>
      </c>
      <c r="AO222" s="21">
        <f t="shared" si="33"/>
        <v>63.032286681243441</v>
      </c>
      <c r="AP222" s="21">
        <f t="shared" si="33"/>
        <v>64.541601962903925</v>
      </c>
      <c r="AQ222" s="21">
        <f t="shared" si="33"/>
        <v>66.134738016868113</v>
      </c>
      <c r="AR222" s="21">
        <f t="shared" si="33"/>
        <v>67.163823781063456</v>
      </c>
      <c r="AS222" s="21">
        <f t="shared" si="33"/>
        <v>66.875805843847644</v>
      </c>
      <c r="AT222" s="21">
        <f t="shared" si="33"/>
        <v>66.633157895666358</v>
      </c>
      <c r="AU222" s="21">
        <f t="shared" si="33"/>
        <v>66.436565198135042</v>
      </c>
      <c r="AV222" s="21">
        <f t="shared" si="33"/>
        <v>66.029699518701293</v>
      </c>
      <c r="AW222" s="21">
        <f t="shared" si="33"/>
        <v>65.115030771834597</v>
      </c>
      <c r="AX222" s="21">
        <f t="shared" si="33"/>
        <v>64.230988506922472</v>
      </c>
      <c r="AY222" s="21">
        <f t="shared" si="33"/>
        <v>63.377560479578641</v>
      </c>
      <c r="AZ222" s="21">
        <f t="shared" si="33"/>
        <v>62.554699852084838</v>
      </c>
      <c r="BA222" s="21">
        <f t="shared" si="33"/>
        <v>61.762391336689639</v>
      </c>
      <c r="BB222" s="21">
        <f t="shared" si="33"/>
        <v>60.978763630783334</v>
      </c>
    </row>
    <row r="223" spans="1:54" outlineLevel="2">
      <c r="B223" s="19"/>
      <c r="C223" s="19"/>
      <c r="D223" s="19"/>
      <c r="E223" s="15"/>
    </row>
    <row r="224" spans="1:54" outlineLevel="2">
      <c r="A224" s="474" t="s">
        <v>491</v>
      </c>
      <c r="B224" s="150" t="s">
        <v>488</v>
      </c>
      <c r="C224" s="19"/>
      <c r="D224" s="135" t="s">
        <v>380</v>
      </c>
      <c r="E224" s="21">
        <f>E204-Baseline!E204</f>
        <v>6.8388285816108159</v>
      </c>
      <c r="F224" s="21">
        <f>F204-Baseline!F204</f>
        <v>13.703029622122596</v>
      </c>
      <c r="G224" s="21">
        <f>G204-Baseline!G204</f>
        <v>20.58062117536031</v>
      </c>
      <c r="H224" s="21">
        <f>H204-Baseline!H204</f>
        <v>27.437205919395886</v>
      </c>
      <c r="I224" s="21">
        <f>I204-Baseline!I204</f>
        <v>34.282363621191756</v>
      </c>
      <c r="J224" s="21">
        <f>J204-Baseline!J204</f>
        <v>41.122752432234194</v>
      </c>
      <c r="K224" s="21">
        <f>K204-Baseline!K204</f>
        <v>47.961863773401873</v>
      </c>
      <c r="L224" s="21">
        <f>L204-Baseline!L204</f>
        <v>54.8094264834195</v>
      </c>
      <c r="M224" s="21">
        <f>M204-Baseline!M204</f>
        <v>61.665315791193116</v>
      </c>
      <c r="N224" s="21">
        <f>N204-Baseline!N204</f>
        <v>68.531966471957261</v>
      </c>
      <c r="O224" s="21">
        <f>O204-Baseline!O204</f>
        <v>75.419486606120742</v>
      </c>
      <c r="P224" s="21">
        <f>P204-Baseline!P204</f>
        <v>82.334335432341049</v>
      </c>
      <c r="Q224" s="21">
        <f>Q204-Baseline!Q204</f>
        <v>89.281865190631152</v>
      </c>
      <c r="R224" s="21">
        <f>R204-Baseline!R204</f>
        <v>96.272000692410813</v>
      </c>
      <c r="S224" s="21">
        <f>S204-Baseline!S204</f>
        <v>103.30820272454248</v>
      </c>
      <c r="T224" s="21">
        <f>T204-Baseline!T204</f>
        <v>110.39757250730395</v>
      </c>
      <c r="U224" s="21">
        <f>U204-Baseline!U204</f>
        <v>117.54731070873459</v>
      </c>
      <c r="V224" s="21">
        <f>V204-Baseline!V204</f>
        <v>124.76871470157663</v>
      </c>
      <c r="W224" s="21">
        <f>W204-Baseline!W204</f>
        <v>132.06523617718051</v>
      </c>
      <c r="X224" s="21">
        <f>X204-Baseline!X204</f>
        <v>139.44852972709646</v>
      </c>
      <c r="Y224" s="21">
        <f>Y204-Baseline!Y204</f>
        <v>146.92161378778405</v>
      </c>
      <c r="Z224" s="21">
        <f>Z204-Baseline!Z204</f>
        <v>154.48929804812084</v>
      </c>
      <c r="AA224" s="21">
        <f>AA204-Baseline!AA204</f>
        <v>162.15875685527402</v>
      </c>
      <c r="AB224" s="21">
        <f>AB204-Baseline!AB204</f>
        <v>169.93831937649099</v>
      </c>
      <c r="AC224" s="21">
        <f>AC204-Baseline!AC204</f>
        <v>212.82023608053575</v>
      </c>
      <c r="AD224" s="21">
        <f>AD204-Baseline!AD204</f>
        <v>255.92166898303424</v>
      </c>
      <c r="AE224" s="21">
        <f>AE204-Baseline!AE204</f>
        <v>299.29500371966725</v>
      </c>
      <c r="AF224" s="21">
        <f>AF204-Baseline!AF204</f>
        <v>342.98738443297634</v>
      </c>
      <c r="AG224" s="21">
        <f>AG204-Baseline!AG204</f>
        <v>387.04668603247922</v>
      </c>
      <c r="AH224" s="21">
        <f>AH204-Baseline!AH204</f>
        <v>431.52178306539781</v>
      </c>
      <c r="AI224" s="21">
        <f>AI204-Baseline!AI204</f>
        <v>476.46298120270939</v>
      </c>
      <c r="AJ224" s="21">
        <f>AJ204-Baseline!AJ204</f>
        <v>522.13460826561561</v>
      </c>
      <c r="AK224" s="21">
        <f>AK204-Baseline!AK204</f>
        <v>568.59306026956756</v>
      </c>
      <c r="AL224" s="21">
        <f>AL204-Baseline!AL204</f>
        <v>615.896318918318</v>
      </c>
      <c r="AM224" s="21">
        <f>AM204-Baseline!AM204</f>
        <v>664.04619677621736</v>
      </c>
      <c r="AN224" s="21">
        <f>AN204-Baseline!AN204</f>
        <v>713.0785577785191</v>
      </c>
      <c r="AO224" s="21">
        <f>AO204-Baseline!AO204</f>
        <v>763.05401025211313</v>
      </c>
      <c r="AP224" s="21">
        <f>AP204-Baseline!AP204</f>
        <v>814.03473835813998</v>
      </c>
      <c r="AQ224" s="21">
        <f>AQ204-Baseline!AQ204</f>
        <v>866.08461607481991</v>
      </c>
      <c r="AR224" s="21">
        <f>AR204-Baseline!AR204</f>
        <v>918.79043003705851</v>
      </c>
      <c r="AS224" s="21">
        <f>AS204-Baseline!AS204</f>
        <v>971.18539992655133</v>
      </c>
      <c r="AT224" s="21">
        <f>AT204-Baseline!AT204</f>
        <v>1023.3062006566909</v>
      </c>
      <c r="AU224" s="21">
        <f>AU204-Baseline!AU204</f>
        <v>1075.1899070846514</v>
      </c>
      <c r="AV224" s="21">
        <f>AV204-Baseline!AV204</f>
        <v>1126.6844915055935</v>
      </c>
      <c r="AW224" s="21">
        <f>AW204-Baseline!AW204</f>
        <v>1177.4187805843223</v>
      </c>
      <c r="AX224" s="21">
        <f>AX204-Baseline!AX204</f>
        <v>1227.4186681128479</v>
      </c>
      <c r="AY224" s="21">
        <f>AY204-Baseline!AY204</f>
        <v>1276.7099389871632</v>
      </c>
      <c r="AZ224" s="21">
        <f>AZ204-Baseline!AZ204</f>
        <v>1325.3182354487442</v>
      </c>
      <c r="BA224" s="21">
        <f>BA204-Baseline!BA204</f>
        <v>1373.2690894909897</v>
      </c>
      <c r="BB224" s="21">
        <f>BB204-Baseline!BB204</f>
        <v>1420.5713458162595</v>
      </c>
    </row>
    <row r="225" spans="1:54" outlineLevel="2">
      <c r="A225" s="475"/>
      <c r="B225" s="150" t="s">
        <v>489</v>
      </c>
      <c r="C225" s="19"/>
      <c r="D225" s="135" t="s">
        <v>380</v>
      </c>
      <c r="E225" s="21">
        <f>E205-Baseline!E205</f>
        <v>6.4477814401607274</v>
      </c>
      <c r="F225" s="21">
        <f>F205-Baseline!F205</f>
        <v>12.90470459145596</v>
      </c>
      <c r="G225" s="21">
        <f>G205-Baseline!G205</f>
        <v>19.361234555381856</v>
      </c>
      <c r="H225" s="21">
        <f>H205-Baseline!H205</f>
        <v>25.782633047861182</v>
      </c>
      <c r="I225" s="21">
        <f>I205-Baseline!I205</f>
        <v>32.175093254371802</v>
      </c>
      <c r="J225" s="21">
        <f>J205-Baseline!J205</f>
        <v>38.544779324703057</v>
      </c>
      <c r="K225" s="21">
        <f>K205-Baseline!K205</f>
        <v>44.897834264980631</v>
      </c>
      <c r="L225" s="21">
        <f>L205-Baseline!L205</f>
        <v>51.240377997321552</v>
      </c>
      <c r="M225" s="21">
        <f>M205-Baseline!M205</f>
        <v>57.57176299813684</v>
      </c>
      <c r="N225" s="21">
        <f>N205-Baseline!N205</f>
        <v>63.897249121846414</v>
      </c>
      <c r="O225" s="21">
        <f>O205-Baseline!O205</f>
        <v>70.22309682264779</v>
      </c>
      <c r="P225" s="21">
        <f>P205-Baseline!P205</f>
        <v>76.555200619209543</v>
      </c>
      <c r="Q225" s="21">
        <f>Q205-Baseline!Q205</f>
        <v>82.898337007797281</v>
      </c>
      <c r="R225" s="21">
        <f>R205-Baseline!R205</f>
        <v>89.258169862811314</v>
      </c>
      <c r="S225" s="21">
        <f>S205-Baseline!S205</f>
        <v>95.640997979337655</v>
      </c>
      <c r="T225" s="21">
        <f>T205-Baseline!T205</f>
        <v>102.05329189415068</v>
      </c>
      <c r="U225" s="21">
        <f>U205-Baseline!U205</f>
        <v>108.50160775099027</v>
      </c>
      <c r="V225" s="21">
        <f>V205-Baseline!V205</f>
        <v>114.99257586550003</v>
      </c>
      <c r="W225" s="21">
        <f>W205-Baseline!W205</f>
        <v>121.53289391270715</v>
      </c>
      <c r="X225" s="21">
        <f>X205-Baseline!X205</f>
        <v>128.12933613615436</v>
      </c>
      <c r="Y225" s="21">
        <f>Y205-Baseline!Y205</f>
        <v>134.78831460565343</v>
      </c>
      <c r="Z225" s="21">
        <f>Z205-Baseline!Z205</f>
        <v>141.50953990449059</v>
      </c>
      <c r="AA225" s="21">
        <f>AA205-Baseline!AA205</f>
        <v>148.29925307802571</v>
      </c>
      <c r="AB225" s="21">
        <f>AB205-Baseline!AB205</f>
        <v>155.1648271754145</v>
      </c>
      <c r="AC225" s="21">
        <f>AC205-Baseline!AC205</f>
        <v>189.681365590414</v>
      </c>
      <c r="AD225" s="21">
        <f>AD205-Baseline!AD205</f>
        <v>224.10289189009427</v>
      </c>
      <c r="AE225" s="21">
        <f>AE205-Baseline!AE205</f>
        <v>258.46727234335839</v>
      </c>
      <c r="AF225" s="21">
        <f>AF205-Baseline!AF205</f>
        <v>292.81187277846851</v>
      </c>
      <c r="AG225" s="21">
        <f>AG205-Baseline!AG205</f>
        <v>327.17372601190561</v>
      </c>
      <c r="AH225" s="21">
        <f>AH205-Baseline!AH205</f>
        <v>361.58983756087616</v>
      </c>
      <c r="AI225" s="21">
        <f>AI205-Baseline!AI205</f>
        <v>396.09763926209041</v>
      </c>
      <c r="AJ225" s="21">
        <f>AJ205-Baseline!AJ205</f>
        <v>430.89607368026293</v>
      </c>
      <c r="AK225" s="21">
        <f>AK205-Baseline!AK205</f>
        <v>466.02449050057328</v>
      </c>
      <c r="AL225" s="21">
        <f>AL205-Baseline!AL205</f>
        <v>501.52287940818968</v>
      </c>
      <c r="AM225" s="21">
        <f>AM205-Baseline!AM205</f>
        <v>537.39529579672842</v>
      </c>
      <c r="AN225" s="21">
        <f>AN205-Baseline!AN205</f>
        <v>573.6674547253308</v>
      </c>
      <c r="AO225" s="21">
        <f>AO205-Baseline!AO205</f>
        <v>610.38069661369502</v>
      </c>
      <c r="AP225" s="21">
        <f>AP205-Baseline!AP205</f>
        <v>647.57718526544488</v>
      </c>
      <c r="AQ225" s="21">
        <f>AQ205-Baseline!AQ205</f>
        <v>685.29996565701401</v>
      </c>
      <c r="AR225" s="21">
        <f>AR205-Baseline!AR205</f>
        <v>723.28883177005127</v>
      </c>
      <c r="AS225" s="21">
        <f>AS205-Baseline!AS205</f>
        <v>760.93356038717002</v>
      </c>
      <c r="AT225" s="21">
        <f>AT205-Baseline!AT205</f>
        <v>798.26216390988088</v>
      </c>
      <c r="AU225" s="21">
        <f>AU205-Baseline!AU205</f>
        <v>835.30273068447025</v>
      </c>
      <c r="AV225" s="21">
        <f>AV205-Baseline!AV205</f>
        <v>871.9628320495865</v>
      </c>
      <c r="AW225" s="21">
        <f>AW205-Baseline!AW205</f>
        <v>908.01105310665332</v>
      </c>
      <c r="AX225" s="21">
        <f>AX205-Baseline!AX205</f>
        <v>943.46884239599103</v>
      </c>
      <c r="AY225" s="21">
        <f>AY205-Baseline!AY205</f>
        <v>978.3574182294991</v>
      </c>
      <c r="AZ225" s="21">
        <f>AZ205-Baseline!AZ205</f>
        <v>1012.6977374646034</v>
      </c>
      <c r="BA225" s="21">
        <f>BA205-Baseline!BA205</f>
        <v>1046.5105304222641</v>
      </c>
      <c r="BB225" s="21">
        <f>BB205-Baseline!BB205</f>
        <v>1079.8051309955665</v>
      </c>
    </row>
    <row r="226" spans="1:54" outlineLevel="2">
      <c r="A226" s="476"/>
      <c r="B226" s="150" t="s">
        <v>490</v>
      </c>
      <c r="C226" s="19"/>
      <c r="D226" s="135" t="s">
        <v>380</v>
      </c>
      <c r="E226" s="21">
        <f>E206-Baseline!E206</f>
        <v>7.2323551873603265</v>
      </c>
      <c r="F226" s="21">
        <f>F206-Baseline!F206</f>
        <v>14.502301465584512</v>
      </c>
      <c r="G226" s="21">
        <f>G206-Baseline!G206</f>
        <v>21.801430451529292</v>
      </c>
      <c r="H226" s="21">
        <f>H206-Baseline!H206</f>
        <v>29.096163378897721</v>
      </c>
      <c r="I226" s="21">
        <f>I206-Baseline!I206</f>
        <v>36.393922668540093</v>
      </c>
      <c r="J226" s="21">
        <f>J206-Baseline!J206</f>
        <v>43.702152375914622</v>
      </c>
      <c r="K226" s="21">
        <f>K206-Baseline!K206</f>
        <v>51.028328199962054</v>
      </c>
      <c r="L226" s="21">
        <f>L206-Baseline!L206</f>
        <v>58.379957747586829</v>
      </c>
      <c r="M226" s="21">
        <f>M206-Baseline!M206</f>
        <v>65.75782524876854</v>
      </c>
      <c r="N226" s="21">
        <f>N206-Baseline!N206</f>
        <v>73.168693141540274</v>
      </c>
      <c r="O226" s="21">
        <f>O206-Baseline!O206</f>
        <v>80.620388789664219</v>
      </c>
      <c r="P226" s="21">
        <f>P206-Baseline!P206</f>
        <v>88.12043660887484</v>
      </c>
      <c r="Q226" s="21">
        <f>Q206-Baseline!Q206</f>
        <v>95.675306762959082</v>
      </c>
      <c r="R226" s="21">
        <f>R206-Baseline!R206</f>
        <v>103.29243076811554</v>
      </c>
      <c r="S226" s="21">
        <f>S206-Baseline!S206</f>
        <v>110.97965638004945</v>
      </c>
      <c r="T226" s="21">
        <f>T206-Baseline!T206</f>
        <v>118.74535082498514</v>
      </c>
      <c r="U226" s="21">
        <f>U206-Baseline!U206</f>
        <v>126.59804508440446</v>
      </c>
      <c r="V226" s="21">
        <f>V206-Baseline!V206</f>
        <v>134.54642571079887</v>
      </c>
      <c r="W226" s="21">
        <f>W206-Baseline!W206</f>
        <v>142.59933140453873</v>
      </c>
      <c r="X226" s="21">
        <f>X206-Baseline!X206</f>
        <v>150.76576575031564</v>
      </c>
      <c r="Y226" s="21">
        <f>Y206-Baseline!Y206</f>
        <v>159.05446215153958</v>
      </c>
      <c r="Z226" s="21">
        <f>Z206-Baseline!Z206</f>
        <v>167.46753891803698</v>
      </c>
      <c r="AA226" s="21">
        <f>AA206-Baseline!AA206</f>
        <v>176.01375258491061</v>
      </c>
      <c r="AB226" s="21">
        <f>AB206-Baseline!AB206</f>
        <v>184.70309718677865</v>
      </c>
      <c r="AC226" s="21">
        <f>AC206-Baseline!AC206</f>
        <v>235.90683933420303</v>
      </c>
      <c r="AD226" s="21">
        <f>AD206-Baseline!AD206</f>
        <v>287.63751379533005</v>
      </c>
      <c r="AE226" s="21">
        <f>AE206-Baseline!AE206</f>
        <v>339.95509653799127</v>
      </c>
      <c r="AF226" s="21">
        <f>AF206-Baseline!AF206</f>
        <v>392.91897187119315</v>
      </c>
      <c r="AG226" s="21">
        <f>AG206-Baseline!AG206</f>
        <v>446.58842181256983</v>
      </c>
      <c r="AH226" s="21">
        <f>AH206-Baseline!AH206</f>
        <v>501.02344736444707</v>
      </c>
      <c r="AI226" s="21">
        <f>AI206-Baseline!AI206</f>
        <v>556.28606868292025</v>
      </c>
      <c r="AJ226" s="21">
        <f>AJ206-Baseline!AJ206</f>
        <v>612.70468064386387</v>
      </c>
      <c r="AK226" s="21">
        <f>AK206-Baseline!AK206</f>
        <v>670.35251447181452</v>
      </c>
      <c r="AL226" s="21">
        <f>AL206-Baseline!AL206</f>
        <v>729.30477691022429</v>
      </c>
      <c r="AM226" s="21">
        <f>AM206-Baseline!AM206</f>
        <v>789.56043350412551</v>
      </c>
      <c r="AN226" s="21">
        <f>AN206-Baseline!AN206</f>
        <v>851.16482998474316</v>
      </c>
      <c r="AO226" s="21">
        <f>AO206-Baseline!AO206</f>
        <v>914.19711666598664</v>
      </c>
      <c r="AP226" s="21">
        <f>AP206-Baseline!AP206</f>
        <v>978.73871862889052</v>
      </c>
      <c r="AQ226" s="21">
        <f>AQ206-Baseline!AQ206</f>
        <v>1044.8734566457586</v>
      </c>
      <c r="AR226" s="21">
        <f>AR206-Baseline!AR206</f>
        <v>1112.037280426822</v>
      </c>
      <c r="AS226" s="21">
        <f>AS206-Baseline!AS206</f>
        <v>1178.9130862706697</v>
      </c>
      <c r="AT226" s="21">
        <f>AT206-Baseline!AT206</f>
        <v>1245.546244166336</v>
      </c>
      <c r="AU226" s="21">
        <f>AU206-Baseline!AU206</f>
        <v>1311.982809364471</v>
      </c>
      <c r="AV226" s="21">
        <f>AV206-Baseline!AV206</f>
        <v>1378.0125088831724</v>
      </c>
      <c r="AW226" s="21">
        <f>AW206-Baseline!AW206</f>
        <v>1443.127539655007</v>
      </c>
      <c r="AX226" s="21">
        <f>AX206-Baseline!AX206</f>
        <v>1507.3585281619294</v>
      </c>
      <c r="AY226" s="21">
        <f>AY206-Baseline!AY206</f>
        <v>1570.7360886415081</v>
      </c>
      <c r="AZ226" s="21">
        <f>AZ206-Baseline!AZ206</f>
        <v>1633.290788493593</v>
      </c>
      <c r="BA226" s="21">
        <f>BA206-Baseline!BA206</f>
        <v>1695.0531798302827</v>
      </c>
      <c r="BB226" s="21">
        <f>BB206-Baseline!BB206</f>
        <v>1756.031943461066</v>
      </c>
    </row>
    <row r="227" spans="1:54" outlineLevel="1">
      <c r="B227" s="19"/>
      <c r="C227" s="19"/>
      <c r="D227" s="19"/>
      <c r="E227" s="15"/>
    </row>
    <row r="228" spans="1:54" ht="13.5" outlineLevel="1" thickBot="1">
      <c r="B228" s="19"/>
      <c r="C228" s="19"/>
      <c r="D228" s="19"/>
      <c r="E228" s="130">
        <v>2027</v>
      </c>
      <c r="F228" s="130">
        <v>2028</v>
      </c>
      <c r="G228" s="130">
        <v>2029</v>
      </c>
      <c r="H228" s="130">
        <v>2030</v>
      </c>
      <c r="I228" s="130">
        <v>2031</v>
      </c>
      <c r="J228" s="130">
        <v>2032</v>
      </c>
      <c r="K228" s="130">
        <v>2033</v>
      </c>
      <c r="L228" s="130">
        <v>2034</v>
      </c>
      <c r="M228" s="130">
        <v>2035</v>
      </c>
      <c r="N228" s="130">
        <v>2036</v>
      </c>
      <c r="O228" s="130">
        <v>2037</v>
      </c>
      <c r="P228" s="130">
        <v>2038</v>
      </c>
      <c r="Q228" s="130">
        <v>2039</v>
      </c>
      <c r="R228" s="130">
        <v>2040</v>
      </c>
      <c r="S228" s="130">
        <v>2041</v>
      </c>
      <c r="T228" s="130">
        <v>2042</v>
      </c>
      <c r="U228" s="130">
        <v>2043</v>
      </c>
      <c r="V228" s="130">
        <v>2044</v>
      </c>
      <c r="W228" s="130">
        <v>2045</v>
      </c>
      <c r="X228" s="130">
        <v>2046</v>
      </c>
      <c r="Y228" s="130">
        <v>2047</v>
      </c>
      <c r="Z228" s="130">
        <v>2048</v>
      </c>
      <c r="AA228" s="130">
        <v>2049</v>
      </c>
      <c r="AB228" s="130">
        <v>2050</v>
      </c>
      <c r="AC228" s="130">
        <v>2051</v>
      </c>
      <c r="AD228" s="130">
        <v>2052</v>
      </c>
      <c r="AE228" s="130">
        <v>2053</v>
      </c>
      <c r="AF228" s="130">
        <v>2054</v>
      </c>
      <c r="AG228" s="130">
        <v>2055</v>
      </c>
      <c r="AH228" s="130">
        <v>2056</v>
      </c>
      <c r="AI228" s="130">
        <v>2057</v>
      </c>
      <c r="AJ228" s="130">
        <v>2058</v>
      </c>
      <c r="AK228" s="130">
        <v>2059</v>
      </c>
      <c r="AL228" s="130">
        <v>2060</v>
      </c>
      <c r="AM228" s="130">
        <v>2061</v>
      </c>
      <c r="AN228" s="130">
        <v>2062</v>
      </c>
      <c r="AO228" s="130">
        <v>2063</v>
      </c>
      <c r="AP228" s="130">
        <v>2064</v>
      </c>
      <c r="AQ228" s="130">
        <v>2065</v>
      </c>
      <c r="AR228" s="130">
        <v>2066</v>
      </c>
      <c r="AS228" s="130">
        <v>2067</v>
      </c>
      <c r="AT228" s="130">
        <v>2068</v>
      </c>
      <c r="AU228" s="130">
        <v>2069</v>
      </c>
      <c r="AV228" s="130">
        <v>2070</v>
      </c>
      <c r="AW228" s="130">
        <v>2071</v>
      </c>
      <c r="AX228" s="130">
        <v>2072</v>
      </c>
      <c r="AY228" s="130">
        <v>2073</v>
      </c>
      <c r="AZ228" s="130">
        <v>2074</v>
      </c>
      <c r="BA228" s="130">
        <v>2075</v>
      </c>
      <c r="BB228" s="130">
        <v>2076</v>
      </c>
    </row>
    <row r="229" spans="1:54" ht="14.25" outlineLevel="1" thickTop="1" thickBot="1">
      <c r="A229" s="57"/>
      <c r="B229" s="56" t="s">
        <v>495</v>
      </c>
      <c r="C229" s="57"/>
      <c r="D229" s="56" t="s">
        <v>380</v>
      </c>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3"/>
    </row>
    <row r="230" spans="1:54" ht="13.5" outlineLevel="1" thickTop="1">
      <c r="B230" s="19"/>
      <c r="C230" s="19"/>
      <c r="D230" s="19"/>
      <c r="E230" s="15"/>
    </row>
    <row r="231" spans="1:54">
      <c r="B231" s="19"/>
      <c r="C231" s="19"/>
      <c r="D231" s="19"/>
      <c r="E231" s="15"/>
    </row>
    <row r="232" spans="1:54">
      <c r="B232" s="19"/>
      <c r="C232" s="19"/>
      <c r="D232" s="19"/>
      <c r="E232" s="15"/>
    </row>
    <row r="233" spans="1:54">
      <c r="B233" s="19"/>
      <c r="C233" s="19"/>
      <c r="D233" s="19"/>
      <c r="E233" s="15"/>
    </row>
    <row r="234" spans="1:54">
      <c r="B234" s="19"/>
      <c r="C234" s="19"/>
      <c r="D234" s="19"/>
      <c r="E234" s="15"/>
    </row>
    <row r="235" spans="1:54">
      <c r="B235" s="19"/>
      <c r="C235" s="19"/>
      <c r="D235" s="19"/>
      <c r="E235" s="15"/>
    </row>
    <row r="236" spans="1:54">
      <c r="B236" s="19"/>
      <c r="C236" s="19"/>
      <c r="D236" s="19"/>
      <c r="E236" s="15"/>
    </row>
    <row r="237" spans="1:54">
      <c r="B237" s="19"/>
      <c r="C237" s="19"/>
      <c r="D237" s="19"/>
      <c r="E237" s="15"/>
    </row>
    <row r="238" spans="1:54">
      <c r="B238" s="19"/>
      <c r="C238" s="19"/>
      <c r="D238" s="19"/>
      <c r="E238" s="15"/>
    </row>
    <row r="239" spans="1:54">
      <c r="B239" s="19"/>
      <c r="C239" s="19"/>
      <c r="D239" s="19"/>
      <c r="E239" s="15"/>
    </row>
    <row r="240" spans="1:54">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c r="B299" s="19"/>
      <c r="C299" s="19"/>
      <c r="D299" s="19"/>
      <c r="E299" s="15"/>
    </row>
    <row r="300" spans="2:5">
      <c r="B300" s="19"/>
      <c r="C300" s="19"/>
      <c r="D300" s="19"/>
      <c r="E300" s="15"/>
    </row>
    <row r="301" spans="2:5">
      <c r="B301" s="19"/>
      <c r="C301" s="19"/>
      <c r="D301" s="19"/>
      <c r="E301" s="15"/>
    </row>
    <row r="302" spans="2:5">
      <c r="B302" s="19"/>
      <c r="C302" s="19"/>
      <c r="D302" s="19"/>
      <c r="E302" s="15"/>
    </row>
    <row r="303" spans="2:5">
      <c r="B303" s="19"/>
      <c r="C303" s="19"/>
      <c r="D303" s="19"/>
      <c r="E303" s="15"/>
    </row>
    <row r="304" spans="2:5">
      <c r="B304" s="19"/>
      <c r="C304" s="19"/>
      <c r="D304" s="19"/>
      <c r="E304" s="15"/>
    </row>
    <row r="305" spans="2:5">
      <c r="B305" s="19"/>
      <c r="C305" s="19"/>
      <c r="D305" s="19"/>
      <c r="E305" s="15"/>
    </row>
    <row r="306" spans="2:5">
      <c r="B306" s="19"/>
      <c r="C306" s="19"/>
      <c r="D306" s="19"/>
      <c r="E306" s="15"/>
    </row>
    <row r="307" spans="2:5">
      <c r="B307" s="19"/>
      <c r="C307" s="19"/>
      <c r="D307" s="19"/>
      <c r="E307" s="15"/>
    </row>
    <row r="308" spans="2:5">
      <c r="B308" s="19"/>
      <c r="C308" s="19"/>
      <c r="D308" s="19"/>
      <c r="E308" s="15"/>
    </row>
    <row r="309" spans="2:5">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2.75" customHeight="1">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row r="348" spans="1:5" ht="12.75" customHeight="1">
      <c r="B348" s="19"/>
      <c r="C348" s="19"/>
      <c r="D348" s="19"/>
      <c r="E348" s="15"/>
    </row>
    <row r="349" spans="1:5" ht="12.75" customHeight="1">
      <c r="B349" s="19"/>
      <c r="C349" s="19"/>
      <c r="D349" s="19"/>
      <c r="E349" s="15"/>
    </row>
    <row r="350" spans="1:5" ht="12.75" customHeight="1">
      <c r="A350" s="20"/>
      <c r="B350" s="19"/>
      <c r="C350" s="19"/>
      <c r="D350" s="19"/>
      <c r="E350" s="15"/>
    </row>
    <row r="351" spans="1:5" ht="12.75" customHeight="1">
      <c r="B351" s="19"/>
      <c r="C351" s="19"/>
      <c r="D351" s="19"/>
      <c r="E351" s="15"/>
    </row>
    <row r="352" spans="1:5" ht="12.75" customHeight="1">
      <c r="B352" s="19"/>
      <c r="C352" s="19"/>
      <c r="D352" s="19"/>
      <c r="E352" s="15"/>
    </row>
    <row r="353" spans="1:5" ht="12.75" customHeight="1">
      <c r="B353" s="19"/>
      <c r="C353" s="19"/>
      <c r="D353" s="19"/>
      <c r="E353" s="15"/>
    </row>
    <row r="354" spans="1:5" ht="13.5" customHeight="1" thickBot="1">
      <c r="A354" s="29"/>
      <c r="B354" s="19"/>
      <c r="C354" s="19"/>
      <c r="D354" s="19"/>
      <c r="E354" s="15"/>
    </row>
    <row r="355" spans="1:5" ht="12.75" customHeight="1">
      <c r="B355" s="19"/>
      <c r="C355" s="19"/>
      <c r="D355" s="19"/>
      <c r="E355" s="15"/>
    </row>
    <row r="356" spans="1:5" ht="12.75" customHeight="1">
      <c r="B356" s="19"/>
      <c r="C356" s="19"/>
      <c r="D356" s="19"/>
      <c r="E356" s="15"/>
    </row>
    <row r="357" spans="1:5" ht="12.75" customHeight="1">
      <c r="B357" s="19"/>
      <c r="C357" s="19"/>
      <c r="D357" s="19"/>
      <c r="E357" s="15"/>
    </row>
    <row r="358" spans="1:5" ht="12.75" customHeight="1">
      <c r="B358" s="19"/>
      <c r="C358" s="19"/>
      <c r="D358" s="19"/>
      <c r="E358" s="15"/>
    </row>
  </sheetData>
  <sheetProtection formatCells="0"/>
  <mergeCells count="47">
    <mergeCell ref="A66:A71"/>
    <mergeCell ref="A75:A77"/>
    <mergeCell ref="I2:U2"/>
    <mergeCell ref="I3:N4"/>
    <mergeCell ref="P3:U4"/>
    <mergeCell ref="I5:N18"/>
    <mergeCell ref="P5:U18"/>
    <mergeCell ref="A19:B19"/>
    <mergeCell ref="I20:N20"/>
    <mergeCell ref="P20:U20"/>
    <mergeCell ref="I21:N45"/>
    <mergeCell ref="P21:U45"/>
    <mergeCell ref="B23:G23"/>
    <mergeCell ref="D30:G30"/>
    <mergeCell ref="A31:A40"/>
    <mergeCell ref="D31:G31"/>
    <mergeCell ref="AI51:AM51"/>
    <mergeCell ref="AN51:AR51"/>
    <mergeCell ref="AS51:AW51"/>
    <mergeCell ref="AX51:BB51"/>
    <mergeCell ref="A54:A64"/>
    <mergeCell ref="J51:N51"/>
    <mergeCell ref="O51:S51"/>
    <mergeCell ref="T51:X51"/>
    <mergeCell ref="Y51:AC51"/>
    <mergeCell ref="AD51:AH51"/>
    <mergeCell ref="E51:I51"/>
    <mergeCell ref="A220:A222"/>
    <mergeCell ref="A224:A226"/>
    <mergeCell ref="A190:A198"/>
    <mergeCell ref="A200:A202"/>
    <mergeCell ref="A143:A154"/>
    <mergeCell ref="A158:A169"/>
    <mergeCell ref="A172:A174"/>
    <mergeCell ref="A176:A178"/>
    <mergeCell ref="A186:A187"/>
    <mergeCell ref="A204:A206"/>
    <mergeCell ref="A210:A218"/>
    <mergeCell ref="D37:G37"/>
    <mergeCell ref="D38:G38"/>
    <mergeCell ref="D39:G39"/>
    <mergeCell ref="D40:G40"/>
    <mergeCell ref="D32:G32"/>
    <mergeCell ref="D33:G33"/>
    <mergeCell ref="D34:G34"/>
    <mergeCell ref="D35:G35"/>
    <mergeCell ref="D36:G36"/>
  </mergeCells>
  <dataValidations count="1">
    <dataValidation type="list" allowBlank="1" showInputMessage="1" showErrorMessage="1" sqref="B7" xr:uid="{6570CE97-09CB-477D-B04C-F17394CE97D4}">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2665BAA7-F4A4-49A0-BEA0-B50C01CAA653}">
          <x14:formula1>
            <xm:f>'Fixed Data'!$E$55:$E$58</xm:f>
          </x14:formula1>
          <xm:sqref>B158:B169 B143:B154</xm:sqref>
        </x14:dataValidation>
        <x14:dataValidation type="list" allowBlank="1" showInputMessage="1" showErrorMessage="1" xr:uid="{43F81542-2E66-44CF-ABDE-8E52959021E9}">
          <x14:formula1>
            <xm:f>'Fixed Data'!$C$64:$C$65</xm:f>
          </x14:formula1>
          <xm:sqref>B66:B70</xm:sqref>
        </x14:dataValidation>
        <x14:dataValidation type="list" allowBlank="1" showInputMessage="1" showErrorMessage="1" xr:uid="{DE8E6ED3-C986-4B0C-8BF0-BB42C9FB5FE7}">
          <x14:formula1>
            <xm:f>'Fixed Data'!$C$55:$C$61</xm:f>
          </x14:formula1>
          <xm:sqref>C54:C63</xm:sqref>
        </x14:dataValidation>
        <x14:dataValidation type="list" allowBlank="1" showInputMessage="1" showErrorMessage="1" xr:uid="{B10AECE2-215A-4BA7-85F6-5EFB7034CF63}">
          <x14:formula1>
            <xm:f>'Fixed Data'!$A$55:$A$78</xm:f>
          </x14:formula1>
          <xm:sqref>B54:B63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3" tint="0.59999389629810485"/>
  </sheetPr>
  <dimension ref="A1:N31"/>
  <sheetViews>
    <sheetView zoomScale="85" zoomScaleNormal="85" workbookViewId="0">
      <selection activeCell="C10" sqref="C10:N10"/>
    </sheetView>
  </sheetViews>
  <sheetFormatPr defaultColWidth="9" defaultRowHeight="12.75"/>
  <cols>
    <col min="1" max="1" width="35.75" style="41" bestFit="1" customWidth="1"/>
    <col min="2" max="2" width="49.625" style="41" customWidth="1"/>
    <col min="3" max="3" width="6.5" style="41" customWidth="1"/>
    <col min="4" max="4" width="12.5" style="41" customWidth="1"/>
    <col min="5" max="5" width="10" style="41" customWidth="1"/>
    <col min="6" max="13" width="14.5" style="41" customWidth="1"/>
    <col min="14" max="14" width="9.625" style="41" customWidth="1"/>
    <col min="15" max="16384" width="9" style="41"/>
  </cols>
  <sheetData>
    <row r="1" spans="1:14" s="350" customFormat="1" ht="56.85" customHeight="1"/>
    <row r="2" spans="1:14">
      <c r="A2" s="40"/>
    </row>
    <row r="3" spans="1:14">
      <c r="A3" s="40"/>
    </row>
    <row r="4" spans="1:14">
      <c r="A4" s="42" t="s">
        <v>77</v>
      </c>
      <c r="B4" s="42" t="s">
        <v>78</v>
      </c>
      <c r="C4" s="351" t="s">
        <v>79</v>
      </c>
      <c r="D4" s="351"/>
      <c r="E4" s="351"/>
      <c r="F4" s="351"/>
      <c r="G4" s="351"/>
      <c r="H4" s="351"/>
      <c r="I4" s="351"/>
      <c r="J4" s="351"/>
      <c r="K4" s="351"/>
      <c r="L4" s="351"/>
      <c r="M4" s="351"/>
      <c r="N4" s="351"/>
    </row>
    <row r="5" spans="1:14" ht="72.400000000000006" customHeight="1">
      <c r="A5" s="94" t="s">
        <v>80</v>
      </c>
      <c r="B5" s="43" t="s">
        <v>81</v>
      </c>
      <c r="C5" s="353" t="s">
        <v>82</v>
      </c>
      <c r="D5" s="356"/>
      <c r="E5" s="356"/>
      <c r="F5" s="356"/>
      <c r="G5" s="356"/>
      <c r="H5" s="356"/>
      <c r="I5" s="356"/>
      <c r="J5" s="356"/>
      <c r="K5" s="356"/>
      <c r="L5" s="356"/>
      <c r="M5" s="356"/>
      <c r="N5" s="357"/>
    </row>
    <row r="6" spans="1:14" ht="83.65" customHeight="1">
      <c r="A6" s="95" t="s">
        <v>83</v>
      </c>
      <c r="B6" s="43" t="s">
        <v>84</v>
      </c>
      <c r="C6" s="352" t="s">
        <v>85</v>
      </c>
      <c r="D6" s="348"/>
      <c r="E6" s="348"/>
      <c r="F6" s="348"/>
      <c r="G6" s="348"/>
      <c r="H6" s="348"/>
      <c r="I6" s="348"/>
      <c r="J6" s="348"/>
      <c r="K6" s="348"/>
      <c r="L6" s="348"/>
      <c r="M6" s="348"/>
      <c r="N6" s="348"/>
    </row>
    <row r="7" spans="1:14" ht="70.900000000000006" customHeight="1">
      <c r="A7" s="96" t="s">
        <v>13</v>
      </c>
      <c r="B7" s="43" t="s">
        <v>86</v>
      </c>
      <c r="C7" s="348" t="s">
        <v>87</v>
      </c>
      <c r="D7" s="348"/>
      <c r="E7" s="348"/>
      <c r="F7" s="348"/>
      <c r="G7" s="348"/>
      <c r="H7" s="348"/>
      <c r="I7" s="348"/>
      <c r="J7" s="348"/>
      <c r="K7" s="348"/>
      <c r="L7" s="348"/>
      <c r="M7" s="348"/>
      <c r="N7" s="348"/>
    </row>
    <row r="8" spans="1:14" ht="158.65" customHeight="1">
      <c r="A8" s="95" t="s">
        <v>88</v>
      </c>
      <c r="B8" s="43" t="s">
        <v>89</v>
      </c>
      <c r="C8" s="348" t="s">
        <v>90</v>
      </c>
      <c r="D8" s="348"/>
      <c r="E8" s="348"/>
      <c r="F8" s="348"/>
      <c r="G8" s="348"/>
      <c r="H8" s="348"/>
      <c r="I8" s="348"/>
      <c r="J8" s="348"/>
      <c r="K8" s="348"/>
      <c r="L8" s="348"/>
      <c r="M8" s="348"/>
      <c r="N8" s="348"/>
    </row>
    <row r="9" spans="1:14" ht="105" customHeight="1">
      <c r="A9" s="97" t="s">
        <v>91</v>
      </c>
      <c r="B9" s="43" t="s">
        <v>92</v>
      </c>
      <c r="C9" s="348" t="s">
        <v>93</v>
      </c>
      <c r="D9" s="348"/>
      <c r="E9" s="348"/>
      <c r="F9" s="348"/>
      <c r="G9" s="348"/>
      <c r="H9" s="348"/>
      <c r="I9" s="348"/>
      <c r="J9" s="348"/>
      <c r="K9" s="348"/>
      <c r="L9" s="348"/>
      <c r="M9" s="348"/>
      <c r="N9" s="348"/>
    </row>
    <row r="10" spans="1:14" ht="105" customHeight="1">
      <c r="A10" s="157" t="s">
        <v>94</v>
      </c>
      <c r="B10" s="43" t="s">
        <v>95</v>
      </c>
      <c r="C10" s="353"/>
      <c r="D10" s="354"/>
      <c r="E10" s="354"/>
      <c r="F10" s="354"/>
      <c r="G10" s="354"/>
      <c r="H10" s="354"/>
      <c r="I10" s="354"/>
      <c r="J10" s="354"/>
      <c r="K10" s="354"/>
      <c r="L10" s="354"/>
      <c r="M10" s="354"/>
      <c r="N10" s="355"/>
    </row>
    <row r="11" spans="1:14" ht="384" customHeight="1">
      <c r="A11" s="98" t="s">
        <v>96</v>
      </c>
      <c r="B11" s="43" t="s">
        <v>97</v>
      </c>
      <c r="C11" s="348" t="s">
        <v>98</v>
      </c>
      <c r="D11" s="349"/>
      <c r="E11" s="349"/>
      <c r="F11" s="349"/>
      <c r="G11" s="349"/>
      <c r="H11" s="349"/>
      <c r="I11" s="349"/>
      <c r="J11" s="349"/>
      <c r="K11" s="349"/>
      <c r="L11" s="349"/>
      <c r="M11" s="349"/>
      <c r="N11" s="349"/>
    </row>
    <row r="12" spans="1:14" ht="122.25" customHeight="1">
      <c r="A12" s="229" t="s">
        <v>99</v>
      </c>
      <c r="B12" s="156" t="s">
        <v>100</v>
      </c>
      <c r="C12" s="346" t="s">
        <v>101</v>
      </c>
      <c r="D12" s="347"/>
      <c r="E12" s="347"/>
      <c r="F12" s="347"/>
      <c r="G12" s="347"/>
      <c r="H12" s="347"/>
      <c r="I12" s="347"/>
      <c r="J12" s="347"/>
      <c r="K12" s="347"/>
      <c r="L12" s="347"/>
      <c r="M12" s="347"/>
      <c r="N12" s="347"/>
    </row>
    <row r="14" spans="1:14">
      <c r="A14" s="99" t="s">
        <v>102</v>
      </c>
      <c r="B14" s="5" t="s">
        <v>103</v>
      </c>
    </row>
    <row r="15" spans="1:14">
      <c r="A15" s="102" t="s">
        <v>104</v>
      </c>
      <c r="B15" s="39"/>
    </row>
    <row r="16" spans="1:14">
      <c r="A16" s="100" t="s">
        <v>105</v>
      </c>
      <c r="B16" s="22"/>
    </row>
    <row r="17" spans="1:2">
      <c r="A17" s="103" t="s">
        <v>106</v>
      </c>
      <c r="B17" s="103"/>
    </row>
    <row r="18" spans="1:2">
      <c r="A18" s="101" t="s">
        <v>107</v>
      </c>
      <c r="B18" s="11"/>
    </row>
    <row r="19" spans="1:2">
      <c r="A19" s="104" t="s">
        <v>108</v>
      </c>
      <c r="B19" s="104"/>
    </row>
    <row r="31" spans="1:2" ht="12.75" customHeight="1"/>
  </sheetData>
  <mergeCells count="10">
    <mergeCell ref="C12:N12"/>
    <mergeCell ref="C11:N11"/>
    <mergeCell ref="A1:XFD1"/>
    <mergeCell ref="C4:N4"/>
    <mergeCell ref="C6:N6"/>
    <mergeCell ref="C7:N7"/>
    <mergeCell ref="C9:N9"/>
    <mergeCell ref="C10:N10"/>
    <mergeCell ref="C8:N8"/>
    <mergeCell ref="C5:N5"/>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BCE9B-324F-4B62-8E1C-6BBF2C876572}">
  <sheetPr>
    <tabColor theme="9" tint="0.59999389629810485"/>
  </sheetPr>
  <dimension ref="A1:S32"/>
  <sheetViews>
    <sheetView workbookViewId="0">
      <selection activeCell="D38" sqref="D38"/>
    </sheetView>
  </sheetViews>
  <sheetFormatPr defaultRowHeight="12.75"/>
  <cols>
    <col min="1" max="1" width="22" customWidth="1"/>
  </cols>
  <sheetData>
    <row r="1" spans="1:19">
      <c r="A1" s="4" t="s">
        <v>496</v>
      </c>
    </row>
    <row r="2" spans="1:19">
      <c r="A2" s="472" t="s">
        <v>497</v>
      </c>
      <c r="B2" s="472"/>
      <c r="C2" s="472"/>
      <c r="D2" s="472"/>
      <c r="E2" s="472"/>
      <c r="F2" s="472"/>
      <c r="G2" s="472"/>
      <c r="H2" s="472"/>
      <c r="I2" s="472"/>
      <c r="J2" s="472"/>
      <c r="K2" s="472"/>
      <c r="L2" s="472"/>
      <c r="M2" s="472"/>
      <c r="N2" s="472"/>
      <c r="O2" s="472"/>
      <c r="P2" s="472"/>
      <c r="Q2" s="472"/>
      <c r="R2" s="472"/>
      <c r="S2" s="472"/>
    </row>
    <row r="3" spans="1:19">
      <c r="A3" s="472"/>
      <c r="B3" s="472"/>
      <c r="C3" s="472"/>
      <c r="D3" s="472"/>
      <c r="E3" s="472"/>
      <c r="F3" s="472"/>
      <c r="G3" s="472"/>
      <c r="H3" s="472"/>
      <c r="I3" s="472"/>
      <c r="J3" s="472"/>
      <c r="K3" s="472"/>
      <c r="L3" s="472"/>
      <c r="M3" s="472"/>
      <c r="N3" s="472"/>
      <c r="O3" s="472"/>
      <c r="P3" s="472"/>
      <c r="Q3" s="472"/>
      <c r="R3" s="472"/>
      <c r="S3" s="472"/>
    </row>
    <row r="4" spans="1:19">
      <c r="A4" s="472"/>
      <c r="B4" s="472"/>
      <c r="C4" s="472"/>
      <c r="D4" s="472"/>
      <c r="E4" s="472"/>
      <c r="F4" s="472"/>
      <c r="G4" s="472"/>
      <c r="H4" s="472"/>
      <c r="I4" s="472"/>
      <c r="J4" s="472"/>
      <c r="K4" s="472"/>
      <c r="L4" s="472"/>
      <c r="M4" s="472"/>
      <c r="N4" s="472"/>
      <c r="O4" s="472"/>
      <c r="P4" s="472"/>
      <c r="Q4" s="472"/>
      <c r="R4" s="472"/>
      <c r="S4" s="472"/>
    </row>
    <row r="19" spans="1:19">
      <c r="A19" s="4" t="s">
        <v>499</v>
      </c>
    </row>
    <row r="20" spans="1:19">
      <c r="A20" s="472" t="s">
        <v>500</v>
      </c>
      <c r="B20" s="472"/>
      <c r="C20" s="472"/>
      <c r="D20" s="472"/>
      <c r="E20" s="472"/>
      <c r="F20" s="472"/>
      <c r="G20" s="472"/>
      <c r="H20" s="472"/>
      <c r="I20" s="472"/>
      <c r="J20" s="472"/>
      <c r="K20" s="472"/>
      <c r="L20" s="472"/>
      <c r="M20" s="472"/>
      <c r="N20" s="472"/>
      <c r="O20" s="472"/>
      <c r="P20" s="472"/>
      <c r="Q20" s="472"/>
      <c r="R20" s="472"/>
      <c r="S20" s="472"/>
    </row>
    <row r="21" spans="1:19" ht="25.5" customHeight="1">
      <c r="A21" s="472"/>
      <c r="B21" s="472"/>
      <c r="C21" s="472"/>
      <c r="D21" s="472"/>
      <c r="E21" s="472"/>
      <c r="F21" s="472"/>
      <c r="G21" s="472"/>
      <c r="H21" s="472"/>
      <c r="I21" s="472"/>
      <c r="J21" s="472"/>
      <c r="K21" s="472"/>
      <c r="L21" s="472"/>
      <c r="M21" s="472"/>
      <c r="N21" s="472"/>
      <c r="O21" s="472"/>
      <c r="P21" s="472"/>
      <c r="Q21" s="472"/>
      <c r="R21" s="472"/>
      <c r="S21" s="472"/>
    </row>
    <row r="23" spans="1:19">
      <c r="A23" s="158" t="s">
        <v>342</v>
      </c>
      <c r="B23" s="406"/>
      <c r="C23" s="406"/>
      <c r="D23" s="406"/>
      <c r="E23" s="406"/>
      <c r="F23" s="406"/>
      <c r="G23" s="406"/>
      <c r="H23" s="406"/>
      <c r="I23" s="406"/>
      <c r="J23" s="406"/>
      <c r="K23" s="406"/>
      <c r="L23" s="406"/>
      <c r="M23" s="406"/>
      <c r="N23" s="406"/>
      <c r="O23" s="406"/>
      <c r="P23" s="406"/>
      <c r="Q23" s="406"/>
      <c r="R23" s="406"/>
      <c r="S23" s="406"/>
    </row>
    <row r="24" spans="1:19">
      <c r="A24" s="158" t="s">
        <v>483</v>
      </c>
      <c r="B24" s="406"/>
      <c r="C24" s="406"/>
      <c r="D24" s="406"/>
      <c r="E24" s="406"/>
      <c r="F24" s="406"/>
      <c r="G24" s="406"/>
      <c r="H24" s="406"/>
      <c r="I24" s="406"/>
      <c r="J24" s="406"/>
      <c r="K24" s="406"/>
      <c r="L24" s="406"/>
      <c r="M24" s="406"/>
      <c r="N24" s="406"/>
      <c r="O24" s="406"/>
      <c r="P24" s="406"/>
      <c r="Q24" s="406"/>
      <c r="R24" s="406"/>
      <c r="S24" s="406"/>
    </row>
    <row r="25" spans="1:19">
      <c r="A25" s="159" t="s">
        <v>386</v>
      </c>
      <c r="B25" s="406"/>
      <c r="C25" s="406"/>
      <c r="D25" s="406"/>
      <c r="E25" s="406"/>
      <c r="F25" s="406"/>
      <c r="G25" s="406"/>
      <c r="H25" s="406"/>
      <c r="I25" s="406"/>
      <c r="J25" s="406"/>
      <c r="K25" s="406"/>
      <c r="L25" s="406"/>
      <c r="M25" s="406"/>
      <c r="N25" s="406"/>
      <c r="O25" s="406"/>
      <c r="P25" s="406"/>
      <c r="Q25" s="406"/>
      <c r="R25" s="406"/>
      <c r="S25" s="406"/>
    </row>
    <row r="26" spans="1:19">
      <c r="A26" s="159" t="s">
        <v>462</v>
      </c>
      <c r="B26" s="406"/>
      <c r="C26" s="406"/>
      <c r="D26" s="406"/>
      <c r="E26" s="406"/>
      <c r="F26" s="406"/>
      <c r="G26" s="406"/>
      <c r="H26" s="406"/>
      <c r="I26" s="406"/>
      <c r="J26" s="406"/>
      <c r="K26" s="406"/>
      <c r="L26" s="406"/>
      <c r="M26" s="406"/>
      <c r="N26" s="406"/>
      <c r="O26" s="406"/>
      <c r="P26" s="406"/>
      <c r="Q26" s="406"/>
      <c r="R26" s="406"/>
      <c r="S26" s="406"/>
    </row>
    <row r="27" spans="1:19">
      <c r="A27" s="159" t="s">
        <v>463</v>
      </c>
      <c r="B27" s="406"/>
      <c r="C27" s="406"/>
      <c r="D27" s="406"/>
      <c r="E27" s="406"/>
      <c r="F27" s="406"/>
      <c r="G27" s="406"/>
      <c r="H27" s="406"/>
      <c r="I27" s="406"/>
      <c r="J27" s="406"/>
      <c r="K27" s="406"/>
      <c r="L27" s="406"/>
      <c r="M27" s="406"/>
      <c r="N27" s="406"/>
      <c r="O27" s="406"/>
      <c r="P27" s="406"/>
      <c r="Q27" s="406"/>
      <c r="R27" s="406"/>
      <c r="S27" s="406"/>
    </row>
    <row r="31" spans="1:19">
      <c r="A31" s="4" t="s">
        <v>504</v>
      </c>
    </row>
    <row r="32" spans="1:19">
      <c r="A32" t="s">
        <v>505</v>
      </c>
    </row>
  </sheetData>
  <mergeCells count="7">
    <mergeCell ref="B26:S26"/>
    <mergeCell ref="B27:S27"/>
    <mergeCell ref="A2:S4"/>
    <mergeCell ref="A20:S21"/>
    <mergeCell ref="B23:S23"/>
    <mergeCell ref="B24:S24"/>
    <mergeCell ref="B25:S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249977111117893"/>
  </sheetPr>
  <dimension ref="B1:AG74"/>
  <sheetViews>
    <sheetView topLeftCell="T1" zoomScale="80" zoomScaleNormal="80" workbookViewId="0">
      <selection activeCell="AD9" sqref="AD9:AF12"/>
    </sheetView>
  </sheetViews>
  <sheetFormatPr defaultColWidth="8.875" defaultRowHeight="12.75"/>
  <cols>
    <col min="1" max="1" width="8.875" style="41" customWidth="1"/>
    <col min="2" max="2" width="3.5" style="41" customWidth="1"/>
    <col min="3" max="3" width="10.25" style="41" bestFit="1" customWidth="1"/>
    <col min="4" max="4" width="43.5" style="41" customWidth="1"/>
    <col min="5" max="5" width="10.625" style="41" customWidth="1"/>
    <col min="6" max="6" width="12.375" style="41" customWidth="1"/>
    <col min="7" max="7" width="12.625" style="41" customWidth="1"/>
    <col min="8" max="8" width="11.375" style="41" customWidth="1"/>
    <col min="9" max="11" width="8.875" style="41" customWidth="1"/>
    <col min="12" max="14" width="8.875" style="67" customWidth="1"/>
    <col min="15" max="15" width="3.5" style="67" customWidth="1"/>
    <col min="22" max="22" width="3.5" style="67" customWidth="1"/>
    <col min="29" max="29" width="5.875" customWidth="1"/>
    <col min="30" max="31" width="45.5" style="67" customWidth="1"/>
    <col min="32" max="32" width="59.125" style="41" customWidth="1"/>
    <col min="33" max="16384" width="8.875" style="41"/>
  </cols>
  <sheetData>
    <row r="1" spans="2:33" ht="56.85" customHeight="1" thickBot="1">
      <c r="L1" s="41"/>
      <c r="M1" s="41"/>
      <c r="N1" s="41"/>
      <c r="O1" s="41"/>
      <c r="P1" s="79"/>
      <c r="Q1" s="79"/>
      <c r="R1" s="79"/>
      <c r="S1" s="79"/>
      <c r="T1" s="79"/>
      <c r="U1" s="79"/>
      <c r="V1" s="41"/>
      <c r="W1" s="79"/>
      <c r="X1" s="79"/>
      <c r="Y1" s="79"/>
      <c r="Z1" s="79"/>
      <c r="AA1" s="79"/>
      <c r="AB1" s="79"/>
      <c r="AC1" s="79"/>
      <c r="AD1" s="41"/>
      <c r="AE1" s="41"/>
    </row>
    <row r="2" spans="2:33" ht="10.15" customHeight="1">
      <c r="B2" s="61"/>
      <c r="C2" s="62"/>
      <c r="D2" s="62"/>
      <c r="E2" s="62"/>
      <c r="F2" s="62"/>
      <c r="G2" s="62"/>
      <c r="H2" s="62"/>
      <c r="I2" s="62"/>
      <c r="J2" s="62"/>
      <c r="K2" s="62"/>
      <c r="L2" s="62"/>
      <c r="M2" s="62"/>
      <c r="N2" s="62"/>
      <c r="O2" s="62"/>
      <c r="P2" s="41"/>
      <c r="Q2" s="41"/>
      <c r="R2" s="41"/>
      <c r="S2" s="41"/>
      <c r="T2" s="41"/>
      <c r="U2" s="41"/>
      <c r="V2" s="62"/>
      <c r="W2" s="41"/>
      <c r="X2" s="41"/>
      <c r="Y2" s="41"/>
      <c r="Z2" s="41"/>
      <c r="AA2" s="41"/>
      <c r="AB2" s="41"/>
      <c r="AC2" s="41"/>
      <c r="AD2" s="62"/>
      <c r="AE2" s="62"/>
      <c r="AF2" s="62"/>
      <c r="AG2" s="63"/>
    </row>
    <row r="3" spans="2:33">
      <c r="B3" s="64"/>
      <c r="C3" s="65" t="s">
        <v>109</v>
      </c>
      <c r="L3" s="41"/>
      <c r="M3" s="41"/>
      <c r="N3" s="41"/>
      <c r="O3" s="41"/>
      <c r="P3" s="41"/>
      <c r="Q3" s="41"/>
      <c r="R3" s="41"/>
      <c r="S3" s="41"/>
      <c r="T3" s="41"/>
      <c r="U3" s="41"/>
      <c r="V3" s="41"/>
      <c r="W3" s="41"/>
      <c r="X3" s="41"/>
      <c r="Y3" s="41"/>
      <c r="Z3" s="41"/>
      <c r="AA3" s="41"/>
      <c r="AB3" s="41"/>
      <c r="AC3" s="41"/>
      <c r="AD3" s="41"/>
      <c r="AE3" s="41"/>
      <c r="AG3" s="66"/>
    </row>
    <row r="4" spans="2:33">
      <c r="B4" s="64"/>
      <c r="C4" s="65"/>
      <c r="I4" s="358" t="s">
        <v>110</v>
      </c>
      <c r="J4" s="350"/>
      <c r="K4" s="350"/>
      <c r="L4" s="350"/>
      <c r="M4" s="350"/>
      <c r="N4" s="350"/>
      <c r="O4" s="41"/>
      <c r="P4" s="358" t="s">
        <v>111</v>
      </c>
      <c r="Q4" s="350"/>
      <c r="R4" s="350"/>
      <c r="S4" s="350"/>
      <c r="T4" s="350"/>
      <c r="U4" s="350"/>
      <c r="V4" s="41"/>
      <c r="W4" s="358" t="s">
        <v>112</v>
      </c>
      <c r="X4" s="350"/>
      <c r="Y4" s="350"/>
      <c r="Z4" s="350"/>
      <c r="AA4" s="350"/>
      <c r="AB4" s="350"/>
      <c r="AC4" s="41"/>
      <c r="AD4" s="41"/>
      <c r="AE4" s="41"/>
      <c r="AG4" s="66"/>
    </row>
    <row r="5" spans="2:33">
      <c r="B5" s="64"/>
      <c r="C5" s="65" t="s">
        <v>113</v>
      </c>
      <c r="P5" s="41"/>
      <c r="Q5" s="41"/>
      <c r="R5" s="41"/>
      <c r="S5" s="41"/>
      <c r="T5" s="41"/>
      <c r="U5" s="41"/>
      <c r="W5" s="41"/>
      <c r="X5" s="41"/>
      <c r="Y5" s="41"/>
      <c r="Z5" s="41"/>
      <c r="AA5" s="41"/>
      <c r="AB5" s="41"/>
      <c r="AC5" s="41"/>
      <c r="AG5" s="66"/>
    </row>
    <row r="6" spans="2:33">
      <c r="B6" s="64"/>
      <c r="H6" s="68"/>
      <c r="I6" s="362" t="s">
        <v>114</v>
      </c>
      <c r="J6" s="363"/>
      <c r="K6" s="363"/>
      <c r="L6" s="363"/>
      <c r="M6" s="363"/>
      <c r="N6" s="364"/>
      <c r="O6" s="76"/>
      <c r="P6" s="362" t="s">
        <v>114</v>
      </c>
      <c r="Q6" s="363"/>
      <c r="R6" s="363"/>
      <c r="S6" s="363"/>
      <c r="T6" s="363"/>
      <c r="U6" s="364"/>
      <c r="V6" s="76"/>
      <c r="W6" s="362" t="s">
        <v>114</v>
      </c>
      <c r="X6" s="363"/>
      <c r="Y6" s="363"/>
      <c r="Z6" s="363"/>
      <c r="AA6" s="363"/>
      <c r="AB6" s="364"/>
      <c r="AC6" s="41"/>
      <c r="AD6" s="41"/>
      <c r="AG6" s="66"/>
    </row>
    <row r="7" spans="2:33" ht="33.75" customHeight="1">
      <c r="B7" s="64"/>
      <c r="C7" s="69" t="s">
        <v>115</v>
      </c>
      <c r="D7" s="69" t="s">
        <v>116</v>
      </c>
      <c r="E7" s="70" t="s">
        <v>117</v>
      </c>
      <c r="F7" s="359" t="s">
        <v>118</v>
      </c>
      <c r="G7" s="361"/>
      <c r="H7" s="71" t="s">
        <v>119</v>
      </c>
      <c r="I7" s="69">
        <v>2035</v>
      </c>
      <c r="J7" s="69">
        <v>2040</v>
      </c>
      <c r="K7" s="69">
        <v>2045</v>
      </c>
      <c r="L7" s="69">
        <v>2050</v>
      </c>
      <c r="M7" s="69">
        <v>2060</v>
      </c>
      <c r="N7" s="69">
        <v>2070</v>
      </c>
      <c r="O7" s="76"/>
      <c r="P7" s="69">
        <v>2035</v>
      </c>
      <c r="Q7" s="69">
        <v>2040</v>
      </c>
      <c r="R7" s="69">
        <v>2045</v>
      </c>
      <c r="S7" s="69">
        <v>2050</v>
      </c>
      <c r="T7" s="69">
        <v>2060</v>
      </c>
      <c r="U7" s="69">
        <v>2070</v>
      </c>
      <c r="V7" s="76"/>
      <c r="W7" s="69">
        <v>2035</v>
      </c>
      <c r="X7" s="69">
        <v>2040</v>
      </c>
      <c r="Y7" s="69">
        <v>2045</v>
      </c>
      <c r="Z7" s="69">
        <v>2050</v>
      </c>
      <c r="AA7" s="69">
        <v>2060</v>
      </c>
      <c r="AB7" s="69">
        <v>2070</v>
      </c>
      <c r="AC7" s="41"/>
      <c r="AD7" s="70" t="s">
        <v>120</v>
      </c>
      <c r="AE7" s="70" t="s">
        <v>121</v>
      </c>
      <c r="AF7" s="70" t="s">
        <v>122</v>
      </c>
      <c r="AG7" s="66"/>
    </row>
    <row r="8" spans="2:33" ht="22.5">
      <c r="B8" s="64"/>
      <c r="C8" s="69"/>
      <c r="D8" s="69"/>
      <c r="E8" s="70"/>
      <c r="F8" s="70" t="s">
        <v>123</v>
      </c>
      <c r="G8" s="70" t="s">
        <v>124</v>
      </c>
      <c r="H8" s="71"/>
      <c r="I8" s="69"/>
      <c r="J8" s="69"/>
      <c r="K8" s="69"/>
      <c r="L8" s="69"/>
      <c r="M8" s="69"/>
      <c r="N8" s="69"/>
      <c r="O8" s="76"/>
      <c r="V8" s="76"/>
      <c r="AC8" s="41"/>
      <c r="AD8" s="70"/>
      <c r="AE8" s="70"/>
      <c r="AF8" s="70"/>
      <c r="AG8" s="66"/>
    </row>
    <row r="9" spans="2:33">
      <c r="B9" s="64"/>
      <c r="C9" s="72" t="s">
        <v>125</v>
      </c>
      <c r="D9" s="37" t="str" cm="1">
        <f t="array" aca="1" ref="D9" ca="1">INDIRECT("'" &amp; $C9 &amp;"'!" &amp; "B4")</f>
        <v>Baseline</v>
      </c>
      <c r="E9" s="37" t="str" cm="1">
        <f t="array" aca="1" ref="E9" ca="1">INDIRECT("'" &amp; $C9 &amp;"'!" &amp; "B7")</f>
        <v>N</v>
      </c>
      <c r="F9" s="37">
        <f ca="1">SUM(INDIRECT("'" &amp; $C9 &amp;"'!" &amp; "B26:F26"))</f>
        <v>0</v>
      </c>
      <c r="G9" s="37">
        <f ca="1">SUM(INDIRECT("'" &amp; $C9 &amp;"'!" &amp; "B27:F27"))</f>
        <v>-0.73550093197198807</v>
      </c>
      <c r="H9" s="37" t="str" cm="1">
        <f t="array" aca="1" ref="H9" ca="1">INDIRECT("'" &amp; $C9 &amp;"'!" &amp; "B8")</f>
        <v>CV5.01</v>
      </c>
      <c r="I9" s="37" cm="1">
        <f t="array" aca="1" ref="I9" ca="1">INDIRECT("'" &amp; $C9 &amp;"'!" &amp; "B13")</f>
        <v>-61.665315791193116</v>
      </c>
      <c r="J9" s="37" cm="1">
        <f t="array" aca="1" ref="J9" ca="1">INDIRECT("'" &amp; $C9 &amp;"'!" &amp; "B14")</f>
        <v>-96.272000692410813</v>
      </c>
      <c r="K9" s="37" cm="1">
        <f t="array" aca="1" ref="K9" ca="1">INDIRECT("'" &amp; $C9 &amp;"'!" &amp; "B15")</f>
        <v>-132.06523617718051</v>
      </c>
      <c r="L9" s="37" cm="1">
        <f t="array" aca="1" ref="L9" ca="1">INDIRECT("'" &amp; $C9 &amp;"'!" &amp; "B16")</f>
        <v>-169.93831937649099</v>
      </c>
      <c r="M9" s="277" cm="1">
        <f t="array" aca="1" ref="M9" ca="1">INDIRECT("'" &amp; $C9 &amp;"'!" &amp; "B17")</f>
        <v>-615.896318918318</v>
      </c>
      <c r="N9" s="277" cm="1">
        <f t="array" aca="1" ref="N9" ca="1">INDIRECT("'" &amp; $C9 &amp;"'!" &amp; "B18")</f>
        <v>-1126.6844915055935</v>
      </c>
      <c r="O9" s="76"/>
      <c r="P9" s="37" cm="1">
        <f t="array" aca="1" ref="P9" ca="1">INDIRECT("'" &amp; $C9 &amp;"'!" &amp; "D13")</f>
        <v>-57.57176299813684</v>
      </c>
      <c r="Q9" s="37" cm="1">
        <f t="array" aca="1" ref="Q9" ca="1">INDIRECT("'" &amp; $C9 &amp;"'!" &amp; "D14")</f>
        <v>-89.258169862811314</v>
      </c>
      <c r="R9" s="37" cm="1">
        <f t="array" aca="1" ref="R9" ca="1">INDIRECT("'" &amp; $C9 &amp;"'!" &amp; "D15")</f>
        <v>-121.53289391270715</v>
      </c>
      <c r="S9" s="37" cm="1">
        <f t="array" aca="1" ref="S9" ca="1">INDIRECT("'" &amp; $C9 &amp;"'!" &amp; "D16")</f>
        <v>-155.1648271754145</v>
      </c>
      <c r="T9" s="277" cm="1">
        <f t="array" aca="1" ref="T9" ca="1">INDIRECT("'" &amp; $C9 &amp;"'!" &amp; "D17")</f>
        <v>-501.52287940818968</v>
      </c>
      <c r="U9" s="277" cm="1">
        <f t="array" aca="1" ref="U9" ca="1">INDIRECT("'" &amp; $C9 &amp;"'!" &amp; "D18")</f>
        <v>-871.9628320495865</v>
      </c>
      <c r="V9" s="76"/>
      <c r="W9" s="37" cm="1">
        <f t="array" aca="1" ref="W9" ca="1">INDIRECT("'" &amp; $C9 &amp;"'!" &amp; "F13")</f>
        <v>-65.75782524876854</v>
      </c>
      <c r="X9" s="37" cm="1">
        <f t="array" aca="1" ref="X9" ca="1">INDIRECT("'" &amp; $C9 &amp;"'!" &amp; "F14")</f>
        <v>-103.29243076811554</v>
      </c>
      <c r="Y9" s="37" cm="1">
        <f t="array" aca="1" ref="Y9" ca="1">INDIRECT("'" &amp; $C9 &amp;"'!" &amp; "F15")</f>
        <v>-142.59933140453873</v>
      </c>
      <c r="Z9" s="37" cm="1">
        <f t="array" aca="1" ref="Z9" ca="1">INDIRECT("'" &amp; $C9 &amp;"'!" &amp; "F16")</f>
        <v>-184.70309718677865</v>
      </c>
      <c r="AA9" s="277" cm="1">
        <f t="array" aca="1" ref="AA9" ca="1">INDIRECT("'" &amp; $C9 &amp;"'!" &amp; "F17")</f>
        <v>-729.30477691022429</v>
      </c>
      <c r="AB9" s="277" cm="1">
        <f t="array" aca="1" ref="AB9" ca="1">INDIRECT("'" &amp; $C9 &amp;"'!" &amp; "F18")</f>
        <v>-1378.0125088831724</v>
      </c>
      <c r="AC9" s="41"/>
      <c r="AD9" s="84" t="s">
        <v>126</v>
      </c>
      <c r="AE9" s="84" t="s">
        <v>127</v>
      </c>
      <c r="AF9" s="84" t="s">
        <v>128</v>
      </c>
      <c r="AG9" s="66"/>
    </row>
    <row r="10" spans="2:33">
      <c r="B10" s="64"/>
      <c r="C10" s="72" t="s">
        <v>129</v>
      </c>
      <c r="D10" s="37" t="str" cm="1">
        <f t="array" aca="1" ref="D10" ca="1">INDIRECT("'" &amp; $C10 &amp;"'!" &amp; "B4")</f>
        <v>Preferred Option</v>
      </c>
      <c r="E10" s="37" t="str" cm="1">
        <f t="array" aca="1" ref="E10" ca="1">IF(ISTEXT($D10),INDIRECT("'" &amp; $C10 &amp;"'!" &amp; "B7"),"")</f>
        <v>Y</v>
      </c>
      <c r="F10" s="37">
        <f t="shared" ref="F10:F19" ca="1" si="0">IF(ISTEXT($D10),SUM(INDIRECT("'" &amp; $C10 &amp;"'!" &amp; "B26:f26")),"")</f>
        <v>-21.56870095433532</v>
      </c>
      <c r="G10" s="37">
        <f t="shared" ref="G10:G19" ca="1" si="1">IF(ISTEXT($D10),SUM(INDIRECT("'" &amp; $C10 &amp;"'!" &amp; "B27:f27")),"")</f>
        <v>-0.63961030993323331</v>
      </c>
      <c r="H10" s="37" t="str" cm="1">
        <f t="array" aca="1" ref="H10" ca="1">IF(ISTEXT($D10),INDIRECT("'" &amp; $C10 &amp;"'!" &amp; "B8"),"")</f>
        <v>CV5.01</v>
      </c>
      <c r="I10" s="37" cm="1">
        <f t="array" aca="1" ref="I10" ca="1">IF(ISTEXT($D10),INDIRECT("'" &amp; $C10 &amp;"'!" &amp; "B13"),"")</f>
        <v>-67.510540887228203</v>
      </c>
      <c r="J10" s="37" cm="1">
        <f t="array" aca="1" ref="J10" ca="1">IF(ISTEXT($D10),INDIRECT("'" &amp; $C10 &amp;"'!" &amp; "B14"),"")</f>
        <v>-95.160580128393363</v>
      </c>
      <c r="K10" s="37" cm="1">
        <f t="array" aca="1" ref="K10" ca="1">IF(ISTEXT($D10),INDIRECT("'" &amp; $C10 &amp;"'!" &amp; "B15"),"")</f>
        <v>-122.6689275660716</v>
      </c>
      <c r="L10" s="37" cm="1">
        <f t="array" aca="1" ref="L10" ca="1">IF(ISTEXT($D10),INDIRECT("'" &amp; $C10 &amp;"'!" &amp; "B16"),"")</f>
        <v>-150.94141756095701</v>
      </c>
      <c r="M10" s="277" cm="1">
        <f t="array" aca="1" ref="M10" ca="1">IF(ISTEXT($D10),INDIRECT("'" &amp; $C10 &amp;"'!" &amp; "B17"),"")</f>
        <v>-479.20027854437762</v>
      </c>
      <c r="N10" s="277" cm="1">
        <f t="array" aca="1" ref="N10" ca="1">IF(ISTEXT($D10),INDIRECT("'" &amp; $C10 &amp;"'!" &amp; "B18"),"")</f>
        <v>-852.35451128835143</v>
      </c>
      <c r="O10" s="76"/>
      <c r="P10" s="37" cm="1">
        <f t="array" aca="1" ref="P10" ca="1">IF(ISTEXT($D10),INDIRECT("'" &amp; $C10 &amp;"'!" &amp; "D13"),"")</f>
        <v>-64.269203463602054</v>
      </c>
      <c r="Q10" s="37" cm="1">
        <f t="array" aca="1" ref="Q10" ca="1">IF(ISTEXT($D10),INDIRECT("'" &amp; $C10 &amp;"'!" &amp; "D14"),"")</f>
        <v>-89.855200784240068</v>
      </c>
      <c r="R10" s="37" cm="1">
        <f t="array" aca="1" ref="R10" ca="1">IF(ISTEXT($D10),INDIRECT("'" &amp; $C10 &amp;"'!" &amp; "D15"),"")</f>
        <v>-114.8756353025682</v>
      </c>
      <c r="S10" s="37" cm="1">
        <f t="array" aca="1" ref="S10" ca="1">IF(ISTEXT($D10),INDIRECT("'" &amp; $C10 &amp;"'!" &amp; "D16"),"")</f>
        <v>-140.14818766925151</v>
      </c>
      <c r="T10" s="277" cm="1">
        <f t="array" aca="1" ref="T10" ca="1">IF(ISTEXT($D10),INDIRECT("'" &amp; $C10 &amp;"'!" &amp; "D17"),"")</f>
        <v>-401.89297199904195</v>
      </c>
      <c r="U10" s="277" cm="1">
        <f t="array" aca="1" ref="U10" ca="1">IF(ISTEXT($D10),INDIRECT("'" &amp; $C10 &amp;"'!" &amp; "D18"),"")</f>
        <v>-679.28867959584863</v>
      </c>
      <c r="V10" s="76"/>
      <c r="W10" s="37" cm="1">
        <f t="array" aca="1" ref="W10" ca="1">IF(ISTEXT($D10),INDIRECT("'" &amp; $C10 &amp;"'!" &amp; "F13"),"")</f>
        <v>-70.751932279194662</v>
      </c>
      <c r="X10" s="37" cm="1">
        <f t="array" aca="1" ref="X10" ca="1">IF(ISTEXT($D10),INDIRECT("'" &amp; $C10 &amp;"'!" &amp; "F14"),"")</f>
        <v>-100.47141436349594</v>
      </c>
      <c r="Y10" s="37" cm="1">
        <f t="array" aca="1" ref="Y10" ca="1">IF(ISTEXT($D10),INDIRECT("'" &amp; $C10 &amp;"'!" &amp; "F15"),"")</f>
        <v>-130.46424810158328</v>
      </c>
      <c r="Z10" s="37" cm="1">
        <f t="array" aca="1" ref="Z10" ca="1">IF(ISTEXT($D10),INDIRECT("'" &amp; $C10 &amp;"'!" &amp; "F16"),"")</f>
        <v>-161.72927153268796</v>
      </c>
      <c r="AA10" s="277" cm="1">
        <f t="array" aca="1" ref="AA10" ca="1">IF(ISTEXT($D10),INDIRECT("'" &amp; $C10 &amp;"'!" &amp; "F17"),"")</f>
        <v>-555.86366468163476</v>
      </c>
      <c r="AB10" s="277" cm="1">
        <f t="array" aca="1" ref="AB10" ca="1">IF(ISTEXT($D10),INDIRECT("'" &amp; $C10 &amp;"'!" &amp; "F18"),"")</f>
        <v>-1023.1160712425207</v>
      </c>
      <c r="AC10" s="41"/>
      <c r="AD10" s="84" t="s">
        <v>130</v>
      </c>
      <c r="AE10" s="84" t="s">
        <v>131</v>
      </c>
      <c r="AF10" s="84" t="s">
        <v>132</v>
      </c>
      <c r="AG10" s="66"/>
    </row>
    <row r="11" spans="2:33">
      <c r="B11" s="64"/>
      <c r="C11" s="72" t="s">
        <v>133</v>
      </c>
      <c r="D11" s="37" t="str" cm="1">
        <f t="array" aca="1" ref="D11" ca="1">INDIRECT("'" &amp; $C11 &amp;"'!" &amp; "B4")</f>
        <v>Do more - replace instead of refurbish</v>
      </c>
      <c r="E11" s="37" t="str" cm="1">
        <f t="array" aca="1" ref="E11" ca="1">IF(ISTEXT($D11),INDIRECT("'" &amp; $C11 &amp;"'!" &amp; "B7"),"")</f>
        <v>N</v>
      </c>
      <c r="F11" s="37">
        <f t="shared" ca="1" si="0"/>
        <v>-51.071462183366627</v>
      </c>
      <c r="G11" s="37">
        <f t="shared" ca="1" si="1"/>
        <v>-0.60908637273311439</v>
      </c>
      <c r="H11" s="37" t="str" cm="1">
        <f t="array" aca="1" ref="H11" ca="1">IF(ISTEXT($D11),INDIRECT("'" &amp; $C11 &amp;"'!" &amp; "B8"),"")</f>
        <v>CV5.01</v>
      </c>
      <c r="I11" s="37" cm="1">
        <f t="array" aca="1" ref="I11" ca="1">IF(ISTEXT($D11),INDIRECT("'" &amp; $C11 &amp;"'!" &amp; "B13"),"")</f>
        <v>-87.602711381592442</v>
      </c>
      <c r="J11" s="37" cm="1">
        <f t="array" aca="1" ref="J11" ca="1">IF(ISTEXT($D11),INDIRECT("'" &amp; $C11 &amp;"'!" &amp; "B14"),"")</f>
        <v>-114.25777091515853</v>
      </c>
      <c r="K11" s="37" cm="1">
        <f t="array" aca="1" ref="K11" ca="1">IF(ISTEXT($D11),INDIRECT("'" &amp; $C11 &amp;"'!" &amp; "B15"),"")</f>
        <v>-139.41641073525736</v>
      </c>
      <c r="L11" s="37" cm="1">
        <f t="array" aca="1" ref="L11" ca="1">IF(ISTEXT($D11),INDIRECT("'" &amp; $C11 &amp;"'!" &amp; "B16"),"")</f>
        <v>-164.40144777604107</v>
      </c>
      <c r="M11" s="277" cm="1">
        <f t="array" aca="1" ref="M11" ca="1">IF(ISTEXT($D11),INDIRECT("'" &amp; $C11 &amp;"'!" &amp; "B17"),"")</f>
        <v>-445.95929695980766</v>
      </c>
      <c r="N11" s="277" cm="1">
        <f t="array" aca="1" ref="N11" ca="1">IF(ISTEXT($D11),INDIRECT("'" &amp; $C11 &amp;"'!" &amp; "B18"),"")</f>
        <v>-766.09629307966111</v>
      </c>
      <c r="O11" s="76"/>
      <c r="P11" s="37" cm="1">
        <f t="array" aca="1" ref="P11" ca="1">IF(ISTEXT($D11),INDIRECT("'" &amp; $C11 &amp;"'!" &amp; "D13"),"")</f>
        <v>-84.638820640838588</v>
      </c>
      <c r="Q11" s="37" cm="1">
        <f t="array" aca="1" ref="Q11" ca="1">IF(ISTEXT($D11),INDIRECT("'" &amp; $C11 &amp;"'!" &amp; "D14"),"")</f>
        <v>-109.51021036577183</v>
      </c>
      <c r="R11" s="37" cm="1">
        <f t="array" aca="1" ref="R11" ca="1">IF(ISTEXT($D11),INDIRECT("'" &amp; $C11 &amp;"'!" &amp; "D15"),"")</f>
        <v>-132.51533619919988</v>
      </c>
      <c r="S11" s="37" cm="1">
        <f t="array" aca="1" ref="S11" ca="1">IF(ISTEXT($D11),INDIRECT("'" &amp; $C11 &amp;"'!" &amp; "D16"),"")</f>
        <v>-154.8996784308649</v>
      </c>
      <c r="T11" s="277" cm="1">
        <f t="array" aca="1" ref="T11" ca="1">IF(ISTEXT($D11),INDIRECT("'" &amp; $C11 &amp;"'!" &amp; "D17"),"")</f>
        <v>-380.4587598216051</v>
      </c>
      <c r="U11" s="277" cm="1">
        <f t="array" aca="1" ref="U11" ca="1">IF(ISTEXT($D11),INDIRECT("'" &amp; $C11 &amp;"'!" &amp; "D18"),"")</f>
        <v>-620.36211827752504</v>
      </c>
      <c r="V11" s="76"/>
      <c r="W11" s="37" cm="1">
        <f t="array" aca="1" ref="W11" ca="1">IF(ISTEXT($D11),INDIRECT("'" &amp; $C11 &amp;"'!" &amp; "F13"),"")</f>
        <v>-90.567002482364757</v>
      </c>
      <c r="X11" s="37" cm="1">
        <f t="array" aca="1" ref="X11" ca="1">IF(ISTEXT($D11),INDIRECT("'" &amp; $C11 &amp;"'!" &amp; "F14"),"")</f>
        <v>-119.01039645688616</v>
      </c>
      <c r="Y11" s="37" cm="1">
        <f t="array" aca="1" ref="Y11" ca="1">IF(ISTEXT($D11),INDIRECT("'" &amp; $C11 &amp;"'!" &amp; "F15"),"")</f>
        <v>-146.3195847483631</v>
      </c>
      <c r="Z11" s="37" cm="1">
        <f t="array" aca="1" ref="Z11" ca="1">IF(ISTEXT($D11),INDIRECT("'" &amp; $C11 &amp;"'!" &amp; "F16"),"")</f>
        <v>-173.89889696946707</v>
      </c>
      <c r="AA11" s="277" cm="1">
        <f t="array" aca="1" ref="AA11" ca="1">IF(ISTEXT($D11),INDIRECT("'" &amp; $C11 &amp;"'!" &amp; "F17"),"")</f>
        <v>-510.91783430056608</v>
      </c>
      <c r="AB11" s="277" cm="1">
        <f t="array" aca="1" ref="AB11" ca="1">IF(ISTEXT($D11),INDIRECT("'" &amp; $C11 &amp;"'!" &amp; "F18"),"")</f>
        <v>-909.89836670405407</v>
      </c>
      <c r="AC11" s="41"/>
      <c r="AD11" s="84" t="s">
        <v>134</v>
      </c>
      <c r="AE11" s="84" t="s">
        <v>135</v>
      </c>
      <c r="AF11" s="84" t="s">
        <v>136</v>
      </c>
      <c r="AG11" s="66"/>
    </row>
    <row r="12" spans="2:33">
      <c r="B12" s="64"/>
      <c r="C12" s="72" t="s">
        <v>137</v>
      </c>
      <c r="D12" s="37" t="str" cm="1">
        <f t="array" aca="1" ref="D12" ca="1">INDIRECT("'" &amp; $C12 &amp;"'!" &amp; "B4")</f>
        <v>Do less - reduce volume of interventions</v>
      </c>
      <c r="E12" s="37" t="str" cm="1">
        <f t="array" aca="1" ref="E12" ca="1">IF(ISTEXT($D12),INDIRECT("'" &amp; $C12 &amp;"'!" &amp; "B7"),"")</f>
        <v>N</v>
      </c>
      <c r="F12" s="37">
        <f t="shared" ca="1" si="0"/>
        <v>-16.263160668451011</v>
      </c>
      <c r="G12" s="37">
        <f t="shared" ca="1" si="1"/>
        <v>-0.66576430036609635</v>
      </c>
      <c r="H12" s="37" t="str" cm="1">
        <f t="array" aca="1" ref="H12" ca="1">IF(ISTEXT($D12),INDIRECT("'" &amp; $C12 &amp;"'!" &amp; "B8"),"")</f>
        <v>CV5.01</v>
      </c>
      <c r="I12" s="37" cm="1">
        <f t="array" aca="1" ref="I12" ca="1">IF(ISTEXT($D12),INDIRECT("'" &amp; $C12 &amp;"'!" &amp; "B13"),"")</f>
        <v>-68.083891638161631</v>
      </c>
      <c r="J12" s="37" cm="1">
        <f t="array" aca="1" ref="J12" ca="1">IF(ISTEXT($D12),INDIRECT("'" &amp; $C12 &amp;"'!" &amp; "B14"),"")</f>
        <v>-98.524808480266785</v>
      </c>
      <c r="K12" s="37" cm="1">
        <f t="array" aca="1" ref="K12" ca="1">IF(ISTEXT($D12),INDIRECT("'" &amp; $C12 &amp;"'!" &amp; "B15"),"")</f>
        <v>-128.97553792330592</v>
      </c>
      <c r="L12" s="37" cm="1">
        <f t="array" aca="1" ref="L12" ca="1">IF(ISTEXT($D12),INDIRECT("'" &amp; $C12 &amp;"'!" &amp; "B16"),"")</f>
        <v>-160.40080030688426</v>
      </c>
      <c r="M12" s="277" cm="1">
        <f t="array" aca="1" ref="M12" ca="1">IF(ISTEXT($D12),INDIRECT("'" &amp; $C12 &amp;"'!" &amp; "B17"),"")</f>
        <v>-530.53462665948757</v>
      </c>
      <c r="N12" s="277" cm="1">
        <f t="array" aca="1" ref="N12" ca="1">IF(ISTEXT($D12),INDIRECT("'" &amp; $C12 &amp;"'!" &amp; "B18"),"")</f>
        <v>-948.84658399600187</v>
      </c>
      <c r="O12" s="76"/>
      <c r="P12" s="37" cm="1">
        <f t="array" aca="1" ref="P12" ca="1">IF(ISTEXT($D12),INDIRECT("'" &amp; $C12 &amp;"'!" &amp; "D13"),"")</f>
        <v>-64.618604652740331</v>
      </c>
      <c r="Q12" s="37" cm="1">
        <f t="array" aca="1" ref="Q12" ca="1">IF(ISTEXT($D12),INDIRECT("'" &amp; $C12 &amp;"'!" &amp; "D14"),"")</f>
        <v>-92.769999034174418</v>
      </c>
      <c r="R12" s="37" cm="1">
        <f t="array" aca="1" ref="R12" ca="1">IF(ISTEXT($D12),INDIRECT("'" &amp; $C12 &amp;"'!" &amp; "D15"),"")</f>
        <v>-120.4556485556799</v>
      </c>
      <c r="S12" s="37" cm="1">
        <f t="array" aca="1" ref="S12" ca="1">IF(ISTEXT($D12),INDIRECT("'" &amp; $C12 &amp;"'!" &amp; "D16"),"")</f>
        <v>-148.54078376254671</v>
      </c>
      <c r="T12" s="277" cm="1">
        <f t="array" aca="1" ref="T12" ca="1">IF(ISTEXT($D12),INDIRECT("'" &amp; $C12 &amp;"'!" &amp; "D17"),"")</f>
        <v>-442.86217097414158</v>
      </c>
      <c r="U12" s="277" cm="1">
        <f t="array" aca="1" ref="U12" ca="1">IF(ISTEXT($D12),INDIRECT("'" &amp; $C12 &amp;"'!" &amp; "D18"),"")</f>
        <v>-752.21662650658686</v>
      </c>
      <c r="V12" s="76"/>
      <c r="W12" s="37" cm="1">
        <f t="array" aca="1" ref="W12" ca="1">IF(ISTEXT($D12),INDIRECT("'" &amp; $C12 &amp;"'!" &amp; "F13"),"")</f>
        <v>-71.548931068304398</v>
      </c>
      <c r="X12" s="37" cm="1">
        <f t="array" aca="1" ref="X12" ca="1">IF(ISTEXT($D12),INDIRECT("'" &amp; $C12 &amp;"'!" &amp; "F14"),"")</f>
        <v>-104.28535723912589</v>
      </c>
      <c r="Y12" s="37" cm="1">
        <f t="array" aca="1" ref="Y12" ca="1">IF(ISTEXT($D12),INDIRECT("'" &amp; $C12 &amp;"'!" &amp; "F15"),"")</f>
        <v>-137.49735904513096</v>
      </c>
      <c r="Z12" s="37" cm="1">
        <f t="array" aca="1" ref="Z12" ca="1">IF(ISTEXT($D12),INDIRECT("'" &amp; $C12 &amp;"'!" &amp; "F16"),"")</f>
        <v>-172.25450355318733</v>
      </c>
      <c r="AA12" s="277" cm="1">
        <f t="array" aca="1" ref="AA12" ca="1">IF(ISTEXT($D12),INDIRECT("'" &amp; $C12 &amp;"'!" &amp; "F17"),"")</f>
        <v>-617.47272792404056</v>
      </c>
      <c r="AB12" s="277" cm="1">
        <f t="array" aca="1" ref="AB12" ca="1">IF(ISTEXT($D12),INDIRECT("'" &amp; $C12 &amp;"'!" &amp; "F18"),"")</f>
        <v>-1142.8540359755366</v>
      </c>
      <c r="AC12" s="41"/>
      <c r="AD12" s="84" t="s">
        <v>138</v>
      </c>
      <c r="AE12" s="84" t="s">
        <v>139</v>
      </c>
      <c r="AF12" s="84" t="s">
        <v>140</v>
      </c>
      <c r="AG12" s="66"/>
    </row>
    <row r="13" spans="2:33">
      <c r="B13" s="64"/>
      <c r="C13" s="72" t="s">
        <v>141</v>
      </c>
      <c r="D13" s="37" cm="1">
        <f t="array" aca="1" ref="D13" ca="1">INDIRECT("'" &amp; $C13 &amp;"'!" &amp; "B4")</f>
        <v>0</v>
      </c>
      <c r="E13" s="37" t="str" cm="1">
        <f t="array" aca="1" ref="E13" ca="1">IF(ISTEXT($D13),INDIRECT("'" &amp; $C13 &amp;"'!" &amp; "B7"),"")</f>
        <v/>
      </c>
      <c r="F13" s="37" t="str">
        <f t="shared" ca="1" si="0"/>
        <v/>
      </c>
      <c r="G13" s="37" t="str">
        <f t="shared" ca="1" si="1"/>
        <v/>
      </c>
      <c r="H13" s="37" t="str" cm="1">
        <f t="array" aca="1" ref="H13" ca="1">IF(ISTEXT($D13),INDIRECT("'" &amp; $C13 &amp;"'!" &amp; "B8"),"")</f>
        <v/>
      </c>
      <c r="I13" s="37" t="str" cm="1">
        <f t="array" aca="1" ref="I13" ca="1">IF(ISTEXT($D13),INDIRECT("'" &amp; $C13 &amp;"'!" &amp; "B13"),"")</f>
        <v/>
      </c>
      <c r="J13" s="37" t="str" cm="1">
        <f t="array" aca="1" ref="J13" ca="1">IF(ISTEXT($D13),INDIRECT("'" &amp; $C13 &amp;"'!" &amp; "B14"),"")</f>
        <v/>
      </c>
      <c r="K13" s="37" t="str" cm="1">
        <f t="array" aca="1" ref="K13" ca="1">IF(ISTEXT($D13),INDIRECT("'" &amp; $C13 &amp;"'!" &amp; "B15"),"")</f>
        <v/>
      </c>
      <c r="L13" s="37" t="str" cm="1">
        <f t="array" aca="1" ref="L13" ca="1">IF(ISTEXT($D13),INDIRECT("'" &amp; $C13 &amp;"'!" &amp; "B16"),"")</f>
        <v/>
      </c>
      <c r="M13" s="277" t="str" cm="1">
        <f t="array" aca="1" ref="M13" ca="1">IF(ISTEXT($D13),INDIRECT("'" &amp; $C13 &amp;"'!" &amp; "B17"),"")</f>
        <v/>
      </c>
      <c r="N13" s="277" t="str" cm="1">
        <f t="array" aca="1" ref="N13" ca="1">IF(ISTEXT($D13),INDIRECT("'" &amp; $C13 &amp;"'!" &amp; "B18"),"")</f>
        <v/>
      </c>
      <c r="O13" s="76"/>
      <c r="P13" s="37" t="str" cm="1">
        <f t="array" aca="1" ref="P13" ca="1">IF(ISTEXT($D13),INDIRECT("'" &amp; $C13 &amp;"'!" &amp; "D13"),"")</f>
        <v/>
      </c>
      <c r="Q13" s="37" t="str" cm="1">
        <f t="array" aca="1" ref="Q13" ca="1">IF(ISTEXT($D13),INDIRECT("'" &amp; $C13 &amp;"'!" &amp; "D14"),"")</f>
        <v/>
      </c>
      <c r="R13" s="37" t="str" cm="1">
        <f t="array" aca="1" ref="R13" ca="1">IF(ISTEXT($D13),INDIRECT("'" &amp; $C13 &amp;"'!" &amp; "D15"),"")</f>
        <v/>
      </c>
      <c r="S13" s="37" t="str" cm="1">
        <f t="array" aca="1" ref="S13" ca="1">IF(ISTEXT($D13),INDIRECT("'" &amp; $C13 &amp;"'!" &amp; "D16"),"")</f>
        <v/>
      </c>
      <c r="T13" s="277" t="str" cm="1">
        <f t="array" aca="1" ref="T13" ca="1">IF(ISTEXT($D13),INDIRECT("'" &amp; $C13 &amp;"'!" &amp; "D17"),"")</f>
        <v/>
      </c>
      <c r="U13" s="277" t="str" cm="1">
        <f t="array" aca="1" ref="U13" ca="1">IF(ISTEXT($D13),INDIRECT("'" &amp; $C13 &amp;"'!" &amp; "D18"),"")</f>
        <v/>
      </c>
      <c r="V13" s="76"/>
      <c r="W13" s="37" t="str" cm="1">
        <f t="array" aca="1" ref="W13" ca="1">IF(ISTEXT($D13),INDIRECT("'" &amp; $C13 &amp;"'!" &amp; "F13"),"")</f>
        <v/>
      </c>
      <c r="X13" s="37" t="str" cm="1">
        <f t="array" aca="1" ref="X13" ca="1">IF(ISTEXT($D13),INDIRECT("'" &amp; $C13 &amp;"'!" &amp; "F14"),"")</f>
        <v/>
      </c>
      <c r="Y13" s="37" t="str" cm="1">
        <f t="array" aca="1" ref="Y13" ca="1">IF(ISTEXT($D13),INDIRECT("'" &amp; $C13 &amp;"'!" &amp; "F15"),"")</f>
        <v/>
      </c>
      <c r="Z13" s="37" t="str" cm="1">
        <f t="array" aca="1" ref="Z13" ca="1">IF(ISTEXT($D13),INDIRECT("'" &amp; $C13 &amp;"'!" &amp; "F16"),"")</f>
        <v/>
      </c>
      <c r="AA13" s="277" t="str" cm="1">
        <f t="array" aca="1" ref="AA13" ca="1">IF(ISTEXT($D13),INDIRECT("'" &amp; $C13 &amp;"'!" &amp; "F17"),"")</f>
        <v/>
      </c>
      <c r="AB13" s="277" t="str" cm="1">
        <f t="array" aca="1" ref="AB13" ca="1">IF(ISTEXT($D13),INDIRECT("'" &amp; $C13 &amp;"'!" &amp; "F18"),"")</f>
        <v/>
      </c>
      <c r="AC13" s="41"/>
      <c r="AD13" s="84"/>
      <c r="AE13" s="84"/>
      <c r="AF13" s="84"/>
      <c r="AG13" s="66"/>
    </row>
    <row r="14" spans="2:33">
      <c r="B14" s="64"/>
      <c r="C14" s="72" t="s">
        <v>142</v>
      </c>
      <c r="D14" s="37" cm="1">
        <f t="array" aca="1" ref="D14" ca="1">INDIRECT("'" &amp; $C14 &amp;"'!" &amp; "B4")</f>
        <v>0</v>
      </c>
      <c r="E14" s="37" t="str" cm="1">
        <f t="array" aca="1" ref="E14" ca="1">IF(ISTEXT($D14),INDIRECT("'" &amp; $C14 &amp;"'!" &amp; "B7"),"")</f>
        <v/>
      </c>
      <c r="F14" s="37" t="str">
        <f t="shared" ca="1" si="0"/>
        <v/>
      </c>
      <c r="G14" s="37" t="str">
        <f t="shared" ca="1" si="1"/>
        <v/>
      </c>
      <c r="H14" s="37" t="str" cm="1">
        <f t="array" aca="1" ref="H14" ca="1">IF(ISTEXT($D14),INDIRECT("'" &amp; $C14 &amp;"'!" &amp; "B8"),"")</f>
        <v/>
      </c>
      <c r="I14" s="37" t="str" cm="1">
        <f t="array" aca="1" ref="I14" ca="1">IF(ISTEXT($D14),INDIRECT("'" &amp; $C14 &amp;"'!" &amp; "B13"),"")</f>
        <v/>
      </c>
      <c r="J14" s="37" t="str" cm="1">
        <f t="array" aca="1" ref="J14" ca="1">IF(ISTEXT($D14),INDIRECT("'" &amp; $C14 &amp;"'!" &amp; "B14"),"")</f>
        <v/>
      </c>
      <c r="K14" s="37" t="str" cm="1">
        <f t="array" aca="1" ref="K14" ca="1">IF(ISTEXT($D14),INDIRECT("'" &amp; $C14 &amp;"'!" &amp; "B15"),"")</f>
        <v/>
      </c>
      <c r="L14" s="37" t="str" cm="1">
        <f t="array" aca="1" ref="L14" ca="1">IF(ISTEXT($D14),INDIRECT("'" &amp; $C14 &amp;"'!" &amp; "B16"),"")</f>
        <v/>
      </c>
      <c r="M14" s="277" t="str" cm="1">
        <f t="array" aca="1" ref="M14" ca="1">IF(ISTEXT($D14),INDIRECT("'" &amp; $C14 &amp;"'!" &amp; "B17"),"")</f>
        <v/>
      </c>
      <c r="N14" s="277" t="str" cm="1">
        <f t="array" aca="1" ref="N14" ca="1">IF(ISTEXT($D14),INDIRECT("'" &amp; $C14 &amp;"'!" &amp; "B18"),"")</f>
        <v/>
      </c>
      <c r="O14" s="76"/>
      <c r="P14" s="37" t="str" cm="1">
        <f t="array" aca="1" ref="P14" ca="1">IF(ISTEXT($D14),INDIRECT("'" &amp; $C14 &amp;"'!" &amp; "D13"),"")</f>
        <v/>
      </c>
      <c r="Q14" s="37" t="str" cm="1">
        <f t="array" aca="1" ref="Q14" ca="1">IF(ISTEXT($D14),INDIRECT("'" &amp; $C14 &amp;"'!" &amp; "D14"),"")</f>
        <v/>
      </c>
      <c r="R14" s="37" t="str" cm="1">
        <f t="array" aca="1" ref="R14" ca="1">IF(ISTEXT($D14),INDIRECT("'" &amp; $C14 &amp;"'!" &amp; "D15"),"")</f>
        <v/>
      </c>
      <c r="S14" s="37" t="str" cm="1">
        <f t="array" aca="1" ref="S14" ca="1">IF(ISTEXT($D14),INDIRECT("'" &amp; $C14 &amp;"'!" &amp; "D16"),"")</f>
        <v/>
      </c>
      <c r="T14" s="277" t="str" cm="1">
        <f t="array" aca="1" ref="T14" ca="1">IF(ISTEXT($D14),INDIRECT("'" &amp; $C14 &amp;"'!" &amp; "D17"),"")</f>
        <v/>
      </c>
      <c r="U14" s="277" t="str" cm="1">
        <f t="array" aca="1" ref="U14" ca="1">IF(ISTEXT($D14),INDIRECT("'" &amp; $C14 &amp;"'!" &amp; "D18"),"")</f>
        <v/>
      </c>
      <c r="V14" s="76"/>
      <c r="W14" s="37" t="str" cm="1">
        <f t="array" aca="1" ref="W14" ca="1">IF(ISTEXT($D14),INDIRECT("'" &amp; $C14 &amp;"'!" &amp; "F13"),"")</f>
        <v/>
      </c>
      <c r="X14" s="37" t="str" cm="1">
        <f t="array" aca="1" ref="X14" ca="1">IF(ISTEXT($D14),INDIRECT("'" &amp; $C14 &amp;"'!" &amp; "F14"),"")</f>
        <v/>
      </c>
      <c r="Y14" s="37" t="str" cm="1">
        <f t="array" aca="1" ref="Y14" ca="1">IF(ISTEXT($D14),INDIRECT("'" &amp; $C14 &amp;"'!" &amp; "F15"),"")</f>
        <v/>
      </c>
      <c r="Z14" s="37" t="str" cm="1">
        <f t="array" aca="1" ref="Z14" ca="1">IF(ISTEXT($D14),INDIRECT("'" &amp; $C14 &amp;"'!" &amp; "F16"),"")</f>
        <v/>
      </c>
      <c r="AA14" s="277" t="str" cm="1">
        <f t="array" aca="1" ref="AA14" ca="1">IF(ISTEXT($D14),INDIRECT("'" &amp; $C14 &amp;"'!" &amp; "F17"),"")</f>
        <v/>
      </c>
      <c r="AB14" s="277" t="str" cm="1">
        <f t="array" aca="1" ref="AB14" ca="1">IF(ISTEXT($D14),INDIRECT("'" &amp; $C14 &amp;"'!" &amp; "F18"),"")</f>
        <v/>
      </c>
      <c r="AC14" s="41"/>
      <c r="AD14" s="84"/>
      <c r="AE14" s="84"/>
      <c r="AF14" s="84"/>
      <c r="AG14" s="66"/>
    </row>
    <row r="15" spans="2:33">
      <c r="B15" s="64"/>
      <c r="C15" s="72" t="s">
        <v>143</v>
      </c>
      <c r="D15" s="37" cm="1">
        <f t="array" aca="1" ref="D15" ca="1">INDIRECT("'" &amp; $C15 &amp;"'!" &amp; "B4")</f>
        <v>0</v>
      </c>
      <c r="E15" s="37" t="str" cm="1">
        <f t="array" aca="1" ref="E15" ca="1">IF(ISTEXT($D15),INDIRECT("'" &amp; $C15 &amp;"'!" &amp; "B7"),"")</f>
        <v/>
      </c>
      <c r="F15" s="37" t="str">
        <f t="shared" ca="1" si="0"/>
        <v/>
      </c>
      <c r="G15" s="37" t="str">
        <f t="shared" ca="1" si="1"/>
        <v/>
      </c>
      <c r="H15" s="37" t="str" cm="1">
        <f t="array" aca="1" ref="H15" ca="1">IF(ISTEXT($D15),INDIRECT("'" &amp; $C15 &amp;"'!" &amp; "B8"),"")</f>
        <v/>
      </c>
      <c r="I15" s="37" t="str" cm="1">
        <f t="array" aca="1" ref="I15" ca="1">IF(ISTEXT($D15),INDIRECT("'" &amp; $C15 &amp;"'!" &amp; "B13"),"")</f>
        <v/>
      </c>
      <c r="J15" s="37" t="str" cm="1">
        <f t="array" aca="1" ref="J15" ca="1">IF(ISTEXT($D15),INDIRECT("'" &amp; $C15 &amp;"'!" &amp; "B14"),"")</f>
        <v/>
      </c>
      <c r="K15" s="37" t="str" cm="1">
        <f t="array" aca="1" ref="K15" ca="1">IF(ISTEXT($D15),INDIRECT("'" &amp; $C15 &amp;"'!" &amp; "B15"),"")</f>
        <v/>
      </c>
      <c r="L15" s="37" t="str" cm="1">
        <f t="array" aca="1" ref="L15" ca="1">IF(ISTEXT($D15),INDIRECT("'" &amp; $C15 &amp;"'!" &amp; "B16"),"")</f>
        <v/>
      </c>
      <c r="M15" s="277" t="str" cm="1">
        <f t="array" aca="1" ref="M15" ca="1">IF(ISTEXT($D15),INDIRECT("'" &amp; $C15 &amp;"'!" &amp; "B17"),"")</f>
        <v/>
      </c>
      <c r="N15" s="277" t="str" cm="1">
        <f t="array" aca="1" ref="N15" ca="1">IF(ISTEXT($D15),INDIRECT("'" &amp; $C15 &amp;"'!" &amp; "B18"),"")</f>
        <v/>
      </c>
      <c r="O15" s="76"/>
      <c r="P15" s="37" t="str" cm="1">
        <f t="array" aca="1" ref="P15" ca="1">IF(ISTEXT($D15),INDIRECT("'" &amp; $C15 &amp;"'!" &amp; "D13"),"")</f>
        <v/>
      </c>
      <c r="Q15" s="37" t="str" cm="1">
        <f t="array" aca="1" ref="Q15" ca="1">IF(ISTEXT($D15),INDIRECT("'" &amp; $C15 &amp;"'!" &amp; "D14"),"")</f>
        <v/>
      </c>
      <c r="R15" s="37" t="str" cm="1">
        <f t="array" aca="1" ref="R15" ca="1">IF(ISTEXT($D15),INDIRECT("'" &amp; $C15 &amp;"'!" &amp; "D15"),"")</f>
        <v/>
      </c>
      <c r="S15" s="37" t="str" cm="1">
        <f t="array" aca="1" ref="S15" ca="1">IF(ISTEXT($D15),INDIRECT("'" &amp; $C15 &amp;"'!" &amp; "D16"),"")</f>
        <v/>
      </c>
      <c r="T15" s="277" t="str" cm="1">
        <f t="array" aca="1" ref="T15" ca="1">IF(ISTEXT($D15),INDIRECT("'" &amp; $C15 &amp;"'!" &amp; "D17"),"")</f>
        <v/>
      </c>
      <c r="U15" s="277" t="str" cm="1">
        <f t="array" aca="1" ref="U15" ca="1">IF(ISTEXT($D15),INDIRECT("'" &amp; $C15 &amp;"'!" &amp; "D18"),"")</f>
        <v/>
      </c>
      <c r="V15" s="76"/>
      <c r="W15" s="37" t="str" cm="1">
        <f t="array" aca="1" ref="W15" ca="1">IF(ISTEXT($D15),INDIRECT("'" &amp; $C15 &amp;"'!" &amp; "F13"),"")</f>
        <v/>
      </c>
      <c r="X15" s="37" t="str" cm="1">
        <f t="array" aca="1" ref="X15" ca="1">IF(ISTEXT($D15),INDIRECT("'" &amp; $C15 &amp;"'!" &amp; "F14"),"")</f>
        <v/>
      </c>
      <c r="Y15" s="37" t="str" cm="1">
        <f t="array" aca="1" ref="Y15" ca="1">IF(ISTEXT($D15),INDIRECT("'" &amp; $C15 &amp;"'!" &amp; "F15"),"")</f>
        <v/>
      </c>
      <c r="Z15" s="37" t="str" cm="1">
        <f t="array" aca="1" ref="Z15" ca="1">IF(ISTEXT($D15),INDIRECT("'" &amp; $C15 &amp;"'!" &amp; "F16"),"")</f>
        <v/>
      </c>
      <c r="AA15" s="277" t="str" cm="1">
        <f t="array" aca="1" ref="AA15" ca="1">IF(ISTEXT($D15),INDIRECT("'" &amp; $C15 &amp;"'!" &amp; "F17"),"")</f>
        <v/>
      </c>
      <c r="AB15" s="277" t="str" cm="1">
        <f t="array" aca="1" ref="AB15" ca="1">IF(ISTEXT($D15),INDIRECT("'" &amp; $C15 &amp;"'!" &amp; "F18"),"")</f>
        <v/>
      </c>
      <c r="AC15" s="41"/>
      <c r="AD15" s="84"/>
      <c r="AE15" s="84"/>
      <c r="AF15" s="84"/>
      <c r="AG15" s="66"/>
    </row>
    <row r="16" spans="2:33">
      <c r="B16" s="64"/>
      <c r="C16" s="72" t="s">
        <v>144</v>
      </c>
      <c r="D16" s="37" cm="1">
        <f t="array" aca="1" ref="D16" ca="1">INDIRECT("'" &amp; $C16 &amp;"'!" &amp; "B4")</f>
        <v>0</v>
      </c>
      <c r="E16" s="37" t="str" cm="1">
        <f t="array" aca="1" ref="E16" ca="1">IF(ISTEXT($D16),INDIRECT("'" &amp; $C16 &amp;"'!" &amp; "B7"),"")</f>
        <v/>
      </c>
      <c r="F16" s="37" t="str">
        <f t="shared" ca="1" si="0"/>
        <v/>
      </c>
      <c r="G16" s="37" t="str">
        <f t="shared" ca="1" si="1"/>
        <v/>
      </c>
      <c r="H16" s="37" t="str" cm="1">
        <f t="array" aca="1" ref="H16" ca="1">IF(ISTEXT($D16),INDIRECT("'" &amp; $C16 &amp;"'!" &amp; "B8"),"")</f>
        <v/>
      </c>
      <c r="I16" s="37" t="str" cm="1">
        <f t="array" aca="1" ref="I16" ca="1">IF(ISTEXT($D16),INDIRECT("'" &amp; $C16 &amp;"'!" &amp; "B13"),"")</f>
        <v/>
      </c>
      <c r="J16" s="37" t="str" cm="1">
        <f t="array" aca="1" ref="J16" ca="1">IF(ISTEXT($D16),INDIRECT("'" &amp; $C16 &amp;"'!" &amp; "B14"),"")</f>
        <v/>
      </c>
      <c r="K16" s="37" t="str" cm="1">
        <f t="array" aca="1" ref="K16" ca="1">IF(ISTEXT($D16),INDIRECT("'" &amp; $C16 &amp;"'!" &amp; "B15"),"")</f>
        <v/>
      </c>
      <c r="L16" s="37" t="str" cm="1">
        <f t="array" aca="1" ref="L16" ca="1">IF(ISTEXT($D16),INDIRECT("'" &amp; $C16 &amp;"'!" &amp; "B16"),"")</f>
        <v/>
      </c>
      <c r="M16" s="277" t="str" cm="1">
        <f t="array" aca="1" ref="M16" ca="1">IF(ISTEXT($D16),INDIRECT("'" &amp; $C16 &amp;"'!" &amp; "B17"),"")</f>
        <v/>
      </c>
      <c r="N16" s="277" t="str" cm="1">
        <f t="array" aca="1" ref="N16" ca="1">IF(ISTEXT($D16),INDIRECT("'" &amp; $C16 &amp;"'!" &amp; "B18"),"")</f>
        <v/>
      </c>
      <c r="O16" s="76"/>
      <c r="P16" s="37" t="str" cm="1">
        <f t="array" aca="1" ref="P16" ca="1">IF(ISTEXT($D16),INDIRECT("'" &amp; $C16 &amp;"'!" &amp; "D13"),"")</f>
        <v/>
      </c>
      <c r="Q16" s="37" t="str" cm="1">
        <f t="array" aca="1" ref="Q16" ca="1">IF(ISTEXT($D16),INDIRECT("'" &amp; $C16 &amp;"'!" &amp; "D14"),"")</f>
        <v/>
      </c>
      <c r="R16" s="37" t="str" cm="1">
        <f t="array" aca="1" ref="R16" ca="1">IF(ISTEXT($D16),INDIRECT("'" &amp; $C16 &amp;"'!" &amp; "D15"),"")</f>
        <v/>
      </c>
      <c r="S16" s="37" t="str" cm="1">
        <f t="array" aca="1" ref="S16" ca="1">IF(ISTEXT($D16),INDIRECT("'" &amp; $C16 &amp;"'!" &amp; "D16"),"")</f>
        <v/>
      </c>
      <c r="T16" s="277" t="str" cm="1">
        <f t="array" aca="1" ref="T16" ca="1">IF(ISTEXT($D16),INDIRECT("'" &amp; $C16 &amp;"'!" &amp; "D17"),"")</f>
        <v/>
      </c>
      <c r="U16" s="277" t="str" cm="1">
        <f t="array" aca="1" ref="U16" ca="1">IF(ISTEXT($D16),INDIRECT("'" &amp; $C16 &amp;"'!" &amp; "D18"),"")</f>
        <v/>
      </c>
      <c r="V16" s="76"/>
      <c r="W16" s="37" t="str" cm="1">
        <f t="array" aca="1" ref="W16" ca="1">IF(ISTEXT($D16),INDIRECT("'" &amp; $C16 &amp;"'!" &amp; "F13"),"")</f>
        <v/>
      </c>
      <c r="X16" s="37" t="str" cm="1">
        <f t="array" aca="1" ref="X16" ca="1">IF(ISTEXT($D16),INDIRECT("'" &amp; $C16 &amp;"'!" &amp; "F14"),"")</f>
        <v/>
      </c>
      <c r="Y16" s="37" t="str" cm="1">
        <f t="array" aca="1" ref="Y16" ca="1">IF(ISTEXT($D16),INDIRECT("'" &amp; $C16 &amp;"'!" &amp; "F15"),"")</f>
        <v/>
      </c>
      <c r="Z16" s="37" t="str" cm="1">
        <f t="array" aca="1" ref="Z16" ca="1">IF(ISTEXT($D16),INDIRECT("'" &amp; $C16 &amp;"'!" &amp; "F16"),"")</f>
        <v/>
      </c>
      <c r="AA16" s="277" t="str" cm="1">
        <f t="array" aca="1" ref="AA16" ca="1">IF(ISTEXT($D16),INDIRECT("'" &amp; $C16 &amp;"'!" &amp; "F17"),"")</f>
        <v/>
      </c>
      <c r="AB16" s="277" t="str" cm="1">
        <f t="array" aca="1" ref="AB16" ca="1">IF(ISTEXT($D16),INDIRECT("'" &amp; $C16 &amp;"'!" &amp; "F18"),"")</f>
        <v/>
      </c>
      <c r="AC16" s="41"/>
      <c r="AD16" s="84"/>
      <c r="AE16" s="84"/>
      <c r="AF16" s="84"/>
      <c r="AG16" s="66"/>
    </row>
    <row r="17" spans="2:33">
      <c r="B17" s="64"/>
      <c r="C17" s="72" t="s">
        <v>145</v>
      </c>
      <c r="D17" s="37" cm="1">
        <f t="array" aca="1" ref="D17" ca="1">INDIRECT("'" &amp; $C17 &amp;"'!" &amp; "B4")</f>
        <v>0</v>
      </c>
      <c r="E17" s="37" t="str" cm="1">
        <f t="array" aca="1" ref="E17" ca="1">IF(ISTEXT($D17),INDIRECT("'" &amp; $C17 &amp;"'!" &amp; "B7"),"")</f>
        <v/>
      </c>
      <c r="F17" s="37" t="str">
        <f t="shared" ca="1" si="0"/>
        <v/>
      </c>
      <c r="G17" s="37" t="str">
        <f t="shared" ca="1" si="1"/>
        <v/>
      </c>
      <c r="H17" s="37" t="str" cm="1">
        <f t="array" aca="1" ref="H17" ca="1">IF(ISTEXT($D17),INDIRECT("'" &amp; $C17 &amp;"'!" &amp; "B8"),"")</f>
        <v/>
      </c>
      <c r="I17" s="37" t="str" cm="1">
        <f t="array" aca="1" ref="I17" ca="1">IF(ISTEXT($D17),INDIRECT("'" &amp; $C17 &amp;"'!" &amp; "B13"),"")</f>
        <v/>
      </c>
      <c r="J17" s="37" t="str" cm="1">
        <f t="array" aca="1" ref="J17" ca="1">IF(ISTEXT($D17),INDIRECT("'" &amp; $C17 &amp;"'!" &amp; "B14"),"")</f>
        <v/>
      </c>
      <c r="K17" s="37" t="str" cm="1">
        <f t="array" aca="1" ref="K17" ca="1">IF(ISTEXT($D17),INDIRECT("'" &amp; $C17 &amp;"'!" &amp; "B15"),"")</f>
        <v/>
      </c>
      <c r="L17" s="37" t="str" cm="1">
        <f t="array" aca="1" ref="L17" ca="1">IF(ISTEXT($D17),INDIRECT("'" &amp; $C17 &amp;"'!" &amp; "B16"),"")</f>
        <v/>
      </c>
      <c r="M17" s="277" t="str" cm="1">
        <f t="array" aca="1" ref="M17" ca="1">IF(ISTEXT($D17),INDIRECT("'" &amp; $C17 &amp;"'!" &amp; "B17"),"")</f>
        <v/>
      </c>
      <c r="N17" s="277" t="str" cm="1">
        <f t="array" aca="1" ref="N17" ca="1">IF(ISTEXT($D17),INDIRECT("'" &amp; $C17 &amp;"'!" &amp; "B18"),"")</f>
        <v/>
      </c>
      <c r="O17" s="76"/>
      <c r="P17" s="37" t="str" cm="1">
        <f t="array" aca="1" ref="P17" ca="1">IF(ISTEXT($D17),INDIRECT("'" &amp; $C17 &amp;"'!" &amp; "D13"),"")</f>
        <v/>
      </c>
      <c r="Q17" s="37" t="str" cm="1">
        <f t="array" aca="1" ref="Q17" ca="1">IF(ISTEXT($D17),INDIRECT("'" &amp; $C17 &amp;"'!" &amp; "D14"),"")</f>
        <v/>
      </c>
      <c r="R17" s="37" t="str" cm="1">
        <f t="array" aca="1" ref="R17" ca="1">IF(ISTEXT($D17),INDIRECT("'" &amp; $C17 &amp;"'!" &amp; "D15"),"")</f>
        <v/>
      </c>
      <c r="S17" s="37" t="str" cm="1">
        <f t="array" aca="1" ref="S17" ca="1">IF(ISTEXT($D17),INDIRECT("'" &amp; $C17 &amp;"'!" &amp; "D16"),"")</f>
        <v/>
      </c>
      <c r="T17" s="277" t="str" cm="1">
        <f t="array" aca="1" ref="T17" ca="1">IF(ISTEXT($D17),INDIRECT("'" &amp; $C17 &amp;"'!" &amp; "D17"),"")</f>
        <v/>
      </c>
      <c r="U17" s="277" t="str" cm="1">
        <f t="array" aca="1" ref="U17" ca="1">IF(ISTEXT($D17),INDIRECT("'" &amp; $C17 &amp;"'!" &amp; "D18"),"")</f>
        <v/>
      </c>
      <c r="V17" s="76"/>
      <c r="W17" s="37" t="str" cm="1">
        <f t="array" aca="1" ref="W17" ca="1">IF(ISTEXT($D17),INDIRECT("'" &amp; $C17 &amp;"'!" &amp; "F13"),"")</f>
        <v/>
      </c>
      <c r="X17" s="37" t="str" cm="1">
        <f t="array" aca="1" ref="X17" ca="1">IF(ISTEXT($D17),INDIRECT("'" &amp; $C17 &amp;"'!" &amp; "F14"),"")</f>
        <v/>
      </c>
      <c r="Y17" s="37" t="str" cm="1">
        <f t="array" aca="1" ref="Y17" ca="1">IF(ISTEXT($D17),INDIRECT("'" &amp; $C17 &amp;"'!" &amp; "F15"),"")</f>
        <v/>
      </c>
      <c r="Z17" s="37" t="str" cm="1">
        <f t="array" aca="1" ref="Z17" ca="1">IF(ISTEXT($D17),INDIRECT("'" &amp; $C17 &amp;"'!" &amp; "F16"),"")</f>
        <v/>
      </c>
      <c r="AA17" s="277" t="str" cm="1">
        <f t="array" aca="1" ref="AA17" ca="1">IF(ISTEXT($D17),INDIRECT("'" &amp; $C17 &amp;"'!" &amp; "F17"),"")</f>
        <v/>
      </c>
      <c r="AB17" s="277" t="str" cm="1">
        <f t="array" aca="1" ref="AB17" ca="1">IF(ISTEXT($D17),INDIRECT("'" &amp; $C17 &amp;"'!" &amp; "F18"),"")</f>
        <v/>
      </c>
      <c r="AC17" s="41"/>
      <c r="AD17" s="84"/>
      <c r="AE17" s="84"/>
      <c r="AF17" s="84"/>
      <c r="AG17" s="66"/>
    </row>
    <row r="18" spans="2:33">
      <c r="B18" s="64"/>
      <c r="C18" s="72" t="s">
        <v>146</v>
      </c>
      <c r="D18" s="37" cm="1">
        <f t="array" aca="1" ref="D18" ca="1">INDIRECT("'" &amp; $C18 &amp;"'!" &amp; "B4")</f>
        <v>0</v>
      </c>
      <c r="E18" s="37" t="str" cm="1">
        <f t="array" aca="1" ref="E18" ca="1">IF(ISTEXT($D18),INDIRECT("'" &amp; $C18 &amp;"'!" &amp; "B7"),"")</f>
        <v/>
      </c>
      <c r="F18" s="37" t="str">
        <f t="shared" ca="1" si="0"/>
        <v/>
      </c>
      <c r="G18" s="37" t="str">
        <f t="shared" ca="1" si="1"/>
        <v/>
      </c>
      <c r="H18" s="37" t="str" cm="1">
        <f t="array" aca="1" ref="H18" ca="1">IF(ISTEXT($D18),INDIRECT("'" &amp; $C18 &amp;"'!" &amp; "B8"),"")</f>
        <v/>
      </c>
      <c r="I18" s="37" t="str" cm="1">
        <f t="array" aca="1" ref="I18" ca="1">IF(ISTEXT($D18),INDIRECT("'" &amp; $C18 &amp;"'!" &amp; "B13"),"")</f>
        <v/>
      </c>
      <c r="J18" s="37" t="str" cm="1">
        <f t="array" aca="1" ref="J18" ca="1">IF(ISTEXT($D18),INDIRECT("'" &amp; $C18 &amp;"'!" &amp; "B14"),"")</f>
        <v/>
      </c>
      <c r="K18" s="37" t="str" cm="1">
        <f t="array" aca="1" ref="K18" ca="1">IF(ISTEXT($D18),INDIRECT("'" &amp; $C18 &amp;"'!" &amp; "B15"),"")</f>
        <v/>
      </c>
      <c r="L18" s="37" t="str" cm="1">
        <f t="array" aca="1" ref="L18" ca="1">IF(ISTEXT($D18),INDIRECT("'" &amp; $C18 &amp;"'!" &amp; "B16"),"")</f>
        <v/>
      </c>
      <c r="M18" s="277" t="str" cm="1">
        <f t="array" aca="1" ref="M18" ca="1">IF(ISTEXT($D18),INDIRECT("'" &amp; $C18 &amp;"'!" &amp; "B17"),"")</f>
        <v/>
      </c>
      <c r="N18" s="277" t="str" cm="1">
        <f t="array" aca="1" ref="N18" ca="1">IF(ISTEXT($D18),INDIRECT("'" &amp; $C18 &amp;"'!" &amp; "B18"),"")</f>
        <v/>
      </c>
      <c r="O18" s="76"/>
      <c r="P18" s="37" t="str" cm="1">
        <f t="array" aca="1" ref="P18" ca="1">IF(ISTEXT($D18),INDIRECT("'" &amp; $C18 &amp;"'!" &amp; "D13"),"")</f>
        <v/>
      </c>
      <c r="Q18" s="37" t="str" cm="1">
        <f t="array" aca="1" ref="Q18" ca="1">IF(ISTEXT($D18),INDIRECT("'" &amp; $C18 &amp;"'!" &amp; "D14"),"")</f>
        <v/>
      </c>
      <c r="R18" s="37" t="str" cm="1">
        <f t="array" aca="1" ref="R18" ca="1">IF(ISTEXT($D18),INDIRECT("'" &amp; $C18 &amp;"'!" &amp; "D15"),"")</f>
        <v/>
      </c>
      <c r="S18" s="37" t="str" cm="1">
        <f t="array" aca="1" ref="S18" ca="1">IF(ISTEXT($D18),INDIRECT("'" &amp; $C18 &amp;"'!" &amp; "D16"),"")</f>
        <v/>
      </c>
      <c r="T18" s="277" t="str" cm="1">
        <f t="array" aca="1" ref="T18" ca="1">IF(ISTEXT($D18),INDIRECT("'" &amp; $C18 &amp;"'!" &amp; "D17"),"")</f>
        <v/>
      </c>
      <c r="U18" s="277" t="str" cm="1">
        <f t="array" aca="1" ref="U18" ca="1">IF(ISTEXT($D18),INDIRECT("'" &amp; $C18 &amp;"'!" &amp; "D18"),"")</f>
        <v/>
      </c>
      <c r="V18" s="76"/>
      <c r="W18" s="37" t="str" cm="1">
        <f t="array" aca="1" ref="W18" ca="1">IF(ISTEXT($D18),INDIRECT("'" &amp; $C18 &amp;"'!" &amp; "F13"),"")</f>
        <v/>
      </c>
      <c r="X18" s="37" t="str" cm="1">
        <f t="array" aca="1" ref="X18" ca="1">IF(ISTEXT($D18),INDIRECT("'" &amp; $C18 &amp;"'!" &amp; "F14"),"")</f>
        <v/>
      </c>
      <c r="Y18" s="37" t="str" cm="1">
        <f t="array" aca="1" ref="Y18" ca="1">IF(ISTEXT($D18),INDIRECT("'" &amp; $C18 &amp;"'!" &amp; "F15"),"")</f>
        <v/>
      </c>
      <c r="Z18" s="37" t="str" cm="1">
        <f t="array" aca="1" ref="Z18" ca="1">IF(ISTEXT($D18),INDIRECT("'" &amp; $C18 &amp;"'!" &amp; "F16"),"")</f>
        <v/>
      </c>
      <c r="AA18" s="277" t="str" cm="1">
        <f t="array" aca="1" ref="AA18" ca="1">IF(ISTEXT($D18),INDIRECT("'" &amp; $C18 &amp;"'!" &amp; "F17"),"")</f>
        <v/>
      </c>
      <c r="AB18" s="277" t="str" cm="1">
        <f t="array" aca="1" ref="AB18" ca="1">IF(ISTEXT($D18),INDIRECT("'" &amp; $C18 &amp;"'!" &amp; "F18"),"")</f>
        <v/>
      </c>
      <c r="AC18" s="41"/>
      <c r="AD18" s="84"/>
      <c r="AE18" s="84"/>
      <c r="AF18" s="84"/>
      <c r="AG18" s="66"/>
    </row>
    <row r="19" spans="2:33">
      <c r="B19" s="64"/>
      <c r="C19" s="72" t="s">
        <v>147</v>
      </c>
      <c r="D19" s="37" cm="1">
        <f t="array" aca="1" ref="D19" ca="1">INDIRECT("'" &amp; $C19 &amp;"'!" &amp; "B4")</f>
        <v>0</v>
      </c>
      <c r="E19" s="37" t="str" cm="1">
        <f t="array" aca="1" ref="E19" ca="1">IF(ISTEXT($D19),INDIRECT("'" &amp; $C19 &amp;"'!" &amp; "B7"),"")</f>
        <v/>
      </c>
      <c r="F19" s="37" t="str">
        <f t="shared" ca="1" si="0"/>
        <v/>
      </c>
      <c r="G19" s="37" t="str">
        <f t="shared" ca="1" si="1"/>
        <v/>
      </c>
      <c r="H19" s="37" t="str" cm="1">
        <f t="array" aca="1" ref="H19" ca="1">IF(ISTEXT($D19),INDIRECT("'" &amp; $C19 &amp;"'!" &amp; "B8"),"")</f>
        <v/>
      </c>
      <c r="I19" s="37" t="str" cm="1">
        <f t="array" aca="1" ref="I19" ca="1">IF(ISTEXT($D19),INDIRECT("'" &amp; $C19 &amp;"'!" &amp; "B13"),"")</f>
        <v/>
      </c>
      <c r="J19" s="37" t="str" cm="1">
        <f t="array" aca="1" ref="J19" ca="1">IF(ISTEXT($D19),INDIRECT("'" &amp; $C19 &amp;"'!" &amp; "B14"),"")</f>
        <v/>
      </c>
      <c r="K19" s="37" t="str" cm="1">
        <f t="array" aca="1" ref="K19" ca="1">IF(ISTEXT($D19),INDIRECT("'" &amp; $C19 &amp;"'!" &amp; "B15"),"")</f>
        <v/>
      </c>
      <c r="L19" s="37" t="str" cm="1">
        <f t="array" aca="1" ref="L19" ca="1">IF(ISTEXT($D19),INDIRECT("'" &amp; $C19 &amp;"'!" &amp; "B16"),"")</f>
        <v/>
      </c>
      <c r="M19" s="277" t="str" cm="1">
        <f t="array" aca="1" ref="M19" ca="1">IF(ISTEXT($D19),INDIRECT("'" &amp; $C19 &amp;"'!" &amp; "B17"),"")</f>
        <v/>
      </c>
      <c r="N19" s="277" t="str" cm="1">
        <f t="array" aca="1" ref="N19" ca="1">IF(ISTEXT($D19),INDIRECT("'" &amp; $C19 &amp;"'!" &amp; "B18"),"")</f>
        <v/>
      </c>
      <c r="O19" s="76"/>
      <c r="P19" s="37" t="str" cm="1">
        <f t="array" aca="1" ref="P19" ca="1">IF(ISTEXT($D19),INDIRECT("'" &amp; $C19 &amp;"'!" &amp; "D13"),"")</f>
        <v/>
      </c>
      <c r="Q19" s="37" t="str" cm="1">
        <f t="array" aca="1" ref="Q19" ca="1">IF(ISTEXT($D19),INDIRECT("'" &amp; $C19 &amp;"'!" &amp; "D14"),"")</f>
        <v/>
      </c>
      <c r="R19" s="37" t="str" cm="1">
        <f t="array" aca="1" ref="R19" ca="1">IF(ISTEXT($D19),INDIRECT("'" &amp; $C19 &amp;"'!" &amp; "D15"),"")</f>
        <v/>
      </c>
      <c r="S19" s="37" t="str" cm="1">
        <f t="array" aca="1" ref="S19" ca="1">IF(ISTEXT($D19),INDIRECT("'" &amp; $C19 &amp;"'!" &amp; "D16"),"")</f>
        <v/>
      </c>
      <c r="T19" s="277" t="str" cm="1">
        <f t="array" aca="1" ref="T19" ca="1">IF(ISTEXT($D19),INDIRECT("'" &amp; $C19 &amp;"'!" &amp; "D17"),"")</f>
        <v/>
      </c>
      <c r="U19" s="277" t="str" cm="1">
        <f t="array" aca="1" ref="U19" ca="1">IF(ISTEXT($D19),INDIRECT("'" &amp; $C19 &amp;"'!" &amp; "D18"),"")</f>
        <v/>
      </c>
      <c r="V19" s="76"/>
      <c r="W19" s="37" t="str" cm="1">
        <f t="array" aca="1" ref="W19" ca="1">IF(ISTEXT($D19),INDIRECT("'" &amp; $C19 &amp;"'!" &amp; "F13"),"")</f>
        <v/>
      </c>
      <c r="X19" s="37" t="str" cm="1">
        <f t="array" aca="1" ref="X19" ca="1">IF(ISTEXT($D19),INDIRECT("'" &amp; $C19 &amp;"'!" &amp; "F14"),"")</f>
        <v/>
      </c>
      <c r="Y19" s="37" t="str" cm="1">
        <f t="array" aca="1" ref="Y19" ca="1">IF(ISTEXT($D19),INDIRECT("'" &amp; $C19 &amp;"'!" &amp; "F15"),"")</f>
        <v/>
      </c>
      <c r="Z19" s="37" t="str" cm="1">
        <f t="array" aca="1" ref="Z19" ca="1">IF(ISTEXT($D19),INDIRECT("'" &amp; $C19 &amp;"'!" &amp; "F16"),"")</f>
        <v/>
      </c>
      <c r="AA19" s="277" t="str" cm="1">
        <f t="array" aca="1" ref="AA19" ca="1">IF(ISTEXT($D19),INDIRECT("'" &amp; $C19 &amp;"'!" &amp; "F17"),"")</f>
        <v/>
      </c>
      <c r="AB19" s="277" t="str" cm="1">
        <f t="array" aca="1" ref="AB19" ca="1">IF(ISTEXT($D19),INDIRECT("'" &amp; $C19 &amp;"'!" &amp; "F18"),"")</f>
        <v/>
      </c>
      <c r="AC19" s="41"/>
      <c r="AD19" s="84"/>
      <c r="AE19" s="84"/>
      <c r="AF19" s="84"/>
      <c r="AG19" s="66"/>
    </row>
    <row r="20" spans="2:33">
      <c r="B20" s="64"/>
      <c r="C20" s="73"/>
      <c r="D20" s="73"/>
      <c r="E20" s="73"/>
      <c r="F20" s="73"/>
      <c r="G20" s="73"/>
      <c r="H20" s="73"/>
      <c r="I20" s="73"/>
      <c r="J20" s="73"/>
      <c r="K20" s="73"/>
      <c r="L20" s="74"/>
      <c r="M20" s="74"/>
      <c r="N20" s="74"/>
      <c r="O20" s="76"/>
      <c r="P20" s="73"/>
      <c r="Q20" s="73"/>
      <c r="R20" s="73"/>
      <c r="S20" s="74"/>
      <c r="T20" s="74"/>
      <c r="U20" s="74"/>
      <c r="V20" s="76"/>
      <c r="W20" s="73"/>
      <c r="X20" s="73"/>
      <c r="Y20" s="73"/>
      <c r="Z20" s="74"/>
      <c r="AA20" s="74"/>
      <c r="AB20" s="74"/>
      <c r="AC20" s="41"/>
      <c r="AD20" s="74"/>
      <c r="AG20" s="66"/>
    </row>
    <row r="21" spans="2:33">
      <c r="B21" s="64"/>
      <c r="C21" s="75" t="s">
        <v>148</v>
      </c>
      <c r="D21" s="68"/>
      <c r="E21" s="68"/>
      <c r="F21" s="68"/>
      <c r="G21" s="68"/>
      <c r="H21" s="68"/>
      <c r="I21" s="68"/>
      <c r="J21" s="68"/>
      <c r="K21" s="68"/>
      <c r="L21" s="76"/>
      <c r="M21" s="76"/>
      <c r="N21" s="76"/>
      <c r="O21" s="76"/>
      <c r="P21" s="68"/>
      <c r="Q21" s="68"/>
      <c r="R21" s="68"/>
      <c r="S21" s="76"/>
      <c r="T21" s="76"/>
      <c r="U21" s="76"/>
      <c r="V21" s="76"/>
      <c r="W21" s="68"/>
      <c r="X21" s="68"/>
      <c r="Y21" s="68"/>
      <c r="Z21" s="76"/>
      <c r="AA21" s="76"/>
      <c r="AB21" s="76"/>
      <c r="AC21" s="41"/>
      <c r="AD21" s="76"/>
      <c r="AE21" s="76"/>
      <c r="AF21" s="76"/>
      <c r="AG21" s="66"/>
    </row>
    <row r="22" spans="2:33">
      <c r="B22" s="64"/>
      <c r="H22" s="68"/>
      <c r="I22" s="362" t="s">
        <v>149</v>
      </c>
      <c r="J22" s="363"/>
      <c r="K22" s="363"/>
      <c r="L22" s="363"/>
      <c r="M22" s="363"/>
      <c r="N22" s="364"/>
      <c r="O22" s="76"/>
      <c r="P22" s="362" t="s">
        <v>149</v>
      </c>
      <c r="Q22" s="363"/>
      <c r="R22" s="363"/>
      <c r="S22" s="363"/>
      <c r="T22" s="363"/>
      <c r="U22" s="364"/>
      <c r="V22" s="76"/>
      <c r="W22" s="362" t="s">
        <v>149</v>
      </c>
      <c r="X22" s="363"/>
      <c r="Y22" s="363"/>
      <c r="Z22" s="363"/>
      <c r="AA22" s="363"/>
      <c r="AB22" s="364"/>
      <c r="AC22" s="41"/>
      <c r="AD22" s="76"/>
      <c r="AE22" s="76"/>
      <c r="AF22" s="76"/>
      <c r="AG22" s="66"/>
    </row>
    <row r="23" spans="2:33" ht="33.75" customHeight="1">
      <c r="B23" s="64"/>
      <c r="C23" s="69" t="s">
        <v>115</v>
      </c>
      <c r="D23" s="69" t="s">
        <v>116</v>
      </c>
      <c r="E23" s="70" t="s">
        <v>117</v>
      </c>
      <c r="F23" s="359" t="s">
        <v>118</v>
      </c>
      <c r="G23" s="360"/>
      <c r="H23" s="71" t="s">
        <v>119</v>
      </c>
      <c r="I23" s="69">
        <v>2035</v>
      </c>
      <c r="J23" s="69">
        <v>2040</v>
      </c>
      <c r="K23" s="69">
        <v>2045</v>
      </c>
      <c r="L23" s="69">
        <v>2050</v>
      </c>
      <c r="M23" s="69">
        <v>2060</v>
      </c>
      <c r="N23" s="69">
        <v>2070</v>
      </c>
      <c r="O23" s="76"/>
      <c r="P23" s="69">
        <v>2035</v>
      </c>
      <c r="Q23" s="69">
        <v>2040</v>
      </c>
      <c r="R23" s="69">
        <v>2045</v>
      </c>
      <c r="S23" s="69">
        <v>2050</v>
      </c>
      <c r="T23" s="69">
        <v>2060</v>
      </c>
      <c r="U23" s="69">
        <v>2070</v>
      </c>
      <c r="V23" s="76"/>
      <c r="W23" s="69">
        <v>2035</v>
      </c>
      <c r="X23" s="69">
        <v>2040</v>
      </c>
      <c r="Y23" s="69">
        <v>2045</v>
      </c>
      <c r="Z23" s="69">
        <v>2050</v>
      </c>
      <c r="AA23" s="69">
        <v>2060</v>
      </c>
      <c r="AB23" s="69">
        <v>2070</v>
      </c>
      <c r="AC23" s="41"/>
      <c r="AD23" s="76"/>
      <c r="AE23" s="76"/>
      <c r="AF23" s="76"/>
      <c r="AG23" s="66"/>
    </row>
    <row r="24" spans="2:33" ht="22.5">
      <c r="B24" s="64"/>
      <c r="C24" s="69"/>
      <c r="D24" s="69"/>
      <c r="E24" s="70"/>
      <c r="F24" s="70" t="s">
        <v>123</v>
      </c>
      <c r="G24" s="70" t="s">
        <v>124</v>
      </c>
      <c r="H24" s="71"/>
      <c r="I24" s="69"/>
      <c r="J24" s="69"/>
      <c r="K24" s="69"/>
      <c r="L24" s="69"/>
      <c r="M24" s="77"/>
      <c r="N24" s="77"/>
      <c r="O24" s="76"/>
      <c r="P24" s="69"/>
      <c r="Q24" s="69"/>
      <c r="R24" s="69"/>
      <c r="S24" s="69"/>
      <c r="T24" s="77"/>
      <c r="U24" s="77"/>
      <c r="V24" s="76"/>
      <c r="W24" s="69"/>
      <c r="X24" s="69"/>
      <c r="Y24" s="69"/>
      <c r="Z24" s="69"/>
      <c r="AA24" s="77"/>
      <c r="AB24" s="77"/>
      <c r="AC24" s="41"/>
      <c r="AD24" s="76"/>
      <c r="AE24" s="76"/>
      <c r="AF24" s="76"/>
      <c r="AG24" s="66"/>
    </row>
    <row r="25" spans="2:33">
      <c r="B25" s="64"/>
      <c r="C25" s="72" t="s">
        <v>129</v>
      </c>
      <c r="D25" s="87" t="str">
        <f ca="1">D10</f>
        <v>Preferred Option</v>
      </c>
      <c r="E25" s="37" t="str">
        <f ca="1">E10</f>
        <v>Y</v>
      </c>
      <c r="F25" s="59">
        <f ca="1">IF(ISNUMBER(F10-F$9),F10-F$9,"")</f>
        <v>-21.56870095433532</v>
      </c>
      <c r="G25" s="59">
        <f ca="1">IF(ISNUMBER(G10-G$9),G10-G$9,"")</f>
        <v>9.5890622038754758E-2</v>
      </c>
      <c r="H25" s="87" t="str">
        <f ca="1">H10</f>
        <v>CV5.01</v>
      </c>
      <c r="I25" s="59">
        <f t="shared" ref="I25:N34" ca="1" si="2">IF(ISNUMBER(I10-I$9),I10-I$9,"")</f>
        <v>-5.8452250960350867</v>
      </c>
      <c r="J25" s="59">
        <f t="shared" ca="1" si="2"/>
        <v>1.1114205640174504</v>
      </c>
      <c r="K25" s="59">
        <f t="shared" ca="1" si="2"/>
        <v>9.3963086111089069</v>
      </c>
      <c r="L25" s="59">
        <f t="shared" ca="1" si="2"/>
        <v>18.996901815533988</v>
      </c>
      <c r="M25" s="59">
        <f t="shared" ca="1" si="2"/>
        <v>136.69604037394038</v>
      </c>
      <c r="N25" s="59">
        <f t="shared" ca="1" si="2"/>
        <v>274.32998021724211</v>
      </c>
      <c r="O25" s="76"/>
      <c r="P25" s="59">
        <f t="shared" ref="P25:U34" ca="1" si="3">IF(ISNUMBER(P10-P$9),P10-P$9,"")</f>
        <v>-6.6974404654652133</v>
      </c>
      <c r="Q25" s="59">
        <f t="shared" ca="1" si="3"/>
        <v>-0.59703092142875391</v>
      </c>
      <c r="R25" s="59">
        <f t="shared" ca="1" si="3"/>
        <v>6.6572586101389533</v>
      </c>
      <c r="S25" s="59">
        <f t="shared" ca="1" si="3"/>
        <v>15.016639506162988</v>
      </c>
      <c r="T25" s="59">
        <f t="shared" ca="1" si="3"/>
        <v>99.629907409147734</v>
      </c>
      <c r="U25" s="59">
        <f t="shared" ca="1" si="3"/>
        <v>192.67415245373786</v>
      </c>
      <c r="V25" s="76"/>
      <c r="W25" s="59">
        <f t="shared" ref="W25:AB34" ca="1" si="4">IF(ISNUMBER(W10-W$9),W10-W$9,"")</f>
        <v>-4.9941070304261217</v>
      </c>
      <c r="X25" s="59">
        <f t="shared" ca="1" si="4"/>
        <v>2.8210164046195985</v>
      </c>
      <c r="Y25" s="59">
        <f t="shared" ca="1" si="4"/>
        <v>12.135083302955451</v>
      </c>
      <c r="Z25" s="59">
        <f t="shared" ca="1" si="4"/>
        <v>22.973825654090689</v>
      </c>
      <c r="AA25" s="59">
        <f t="shared" ca="1" si="4"/>
        <v>173.44111222858953</v>
      </c>
      <c r="AB25" s="59">
        <f t="shared" ca="1" si="4"/>
        <v>354.8964376406517</v>
      </c>
      <c r="AC25" s="41"/>
      <c r="AD25" s="76"/>
      <c r="AE25" s="76"/>
      <c r="AF25" s="76"/>
      <c r="AG25" s="66"/>
    </row>
    <row r="26" spans="2:33">
      <c r="B26" s="64"/>
      <c r="C26" s="72" t="s">
        <v>133</v>
      </c>
      <c r="D26" s="87" t="str">
        <f t="shared" ref="D26:E34" ca="1" si="5">D11</f>
        <v>Do more - replace instead of refurbish</v>
      </c>
      <c r="E26" s="37" t="str">
        <f t="shared" ca="1" si="5"/>
        <v>N</v>
      </c>
      <c r="F26" s="59">
        <f t="shared" ref="F26:G34" ca="1" si="6">IF(ISNUMBER(F11-F$9),F11-F$9,"")</f>
        <v>-51.071462183366627</v>
      </c>
      <c r="G26" s="59">
        <f t="shared" ca="1" si="6"/>
        <v>0.12641455923887368</v>
      </c>
      <c r="H26" s="87" t="str">
        <f t="shared" ref="H26:H34" ca="1" si="7">H11</f>
        <v>CV5.01</v>
      </c>
      <c r="I26" s="59">
        <f t="shared" ca="1" si="2"/>
        <v>-25.937395590399326</v>
      </c>
      <c r="J26" s="59">
        <f t="shared" ca="1" si="2"/>
        <v>-17.985770222747718</v>
      </c>
      <c r="K26" s="59">
        <f t="shared" ca="1" si="2"/>
        <v>-7.3511745580768491</v>
      </c>
      <c r="L26" s="59">
        <f t="shared" ca="1" si="2"/>
        <v>5.5368716004499277</v>
      </c>
      <c r="M26" s="59">
        <f t="shared" ca="1" si="2"/>
        <v>169.93702195851034</v>
      </c>
      <c r="N26" s="59">
        <f t="shared" ca="1" si="2"/>
        <v>360.58819842593243</v>
      </c>
      <c r="O26" s="76"/>
      <c r="P26" s="59">
        <f t="shared" ca="1" si="3"/>
        <v>-27.067057642701748</v>
      </c>
      <c r="Q26" s="59">
        <f t="shared" ca="1" si="3"/>
        <v>-20.252040502960512</v>
      </c>
      <c r="R26" s="59">
        <f t="shared" ca="1" si="3"/>
        <v>-10.982442286492727</v>
      </c>
      <c r="S26" s="59">
        <f t="shared" ca="1" si="3"/>
        <v>0.26514874454960591</v>
      </c>
      <c r="T26" s="59">
        <f t="shared" ca="1" si="3"/>
        <v>121.06411958658458</v>
      </c>
      <c r="U26" s="59">
        <f t="shared" ca="1" si="3"/>
        <v>251.60071377206145</v>
      </c>
      <c r="V26" s="76"/>
      <c r="W26" s="59">
        <f t="shared" ca="1" si="4"/>
        <v>-24.809177233596216</v>
      </c>
      <c r="X26" s="59">
        <f t="shared" ca="1" si="4"/>
        <v>-15.717965688770619</v>
      </c>
      <c r="Y26" s="59">
        <f t="shared" ca="1" si="4"/>
        <v>-3.7202533438243677</v>
      </c>
      <c r="Z26" s="59">
        <f t="shared" ca="1" si="4"/>
        <v>10.804200217311575</v>
      </c>
      <c r="AA26" s="59">
        <f t="shared" ca="1" si="4"/>
        <v>218.38694260965821</v>
      </c>
      <c r="AB26" s="59">
        <f t="shared" ca="1" si="4"/>
        <v>468.11414217911829</v>
      </c>
      <c r="AC26" s="41"/>
      <c r="AD26" s="76"/>
      <c r="AE26" s="76"/>
      <c r="AF26" s="76"/>
      <c r="AG26" s="66"/>
    </row>
    <row r="27" spans="2:33">
      <c r="B27" s="64"/>
      <c r="C27" s="72" t="s">
        <v>137</v>
      </c>
      <c r="D27" s="87" t="str">
        <f t="shared" ca="1" si="5"/>
        <v>Do less - reduce volume of interventions</v>
      </c>
      <c r="E27" s="37" t="str">
        <f t="shared" ca="1" si="5"/>
        <v>N</v>
      </c>
      <c r="F27" s="59">
        <f t="shared" ca="1" si="6"/>
        <v>-16.263160668451011</v>
      </c>
      <c r="G27" s="59">
        <f t="shared" ca="1" si="6"/>
        <v>6.9736631605891719E-2</v>
      </c>
      <c r="H27" s="87" t="str">
        <f t="shared" ca="1" si="7"/>
        <v>CV5.01</v>
      </c>
      <c r="I27" s="59">
        <f t="shared" ca="1" si="2"/>
        <v>-6.4185758469685155</v>
      </c>
      <c r="J27" s="59">
        <f t="shared" ca="1" si="2"/>
        <v>-2.2528077878559714</v>
      </c>
      <c r="K27" s="59">
        <f t="shared" ca="1" si="2"/>
        <v>3.0896982538745874</v>
      </c>
      <c r="L27" s="59">
        <f t="shared" ca="1" si="2"/>
        <v>9.5375190696067307</v>
      </c>
      <c r="M27" s="59">
        <f t="shared" ca="1" si="2"/>
        <v>85.361692258830431</v>
      </c>
      <c r="N27" s="59">
        <f t="shared" ca="1" si="2"/>
        <v>177.83790750959167</v>
      </c>
      <c r="O27" s="76"/>
      <c r="P27" s="59">
        <f t="shared" ca="1" si="3"/>
        <v>-7.0468416546034902</v>
      </c>
      <c r="Q27" s="59">
        <f t="shared" ca="1" si="3"/>
        <v>-3.5118291713631038</v>
      </c>
      <c r="R27" s="59">
        <f t="shared" ca="1" si="3"/>
        <v>1.0772453570272518</v>
      </c>
      <c r="S27" s="59">
        <f t="shared" ca="1" si="3"/>
        <v>6.6240434128677919</v>
      </c>
      <c r="T27" s="59">
        <f t="shared" ca="1" si="3"/>
        <v>58.660708434048104</v>
      </c>
      <c r="U27" s="59">
        <f t="shared" ca="1" si="3"/>
        <v>119.74620554299963</v>
      </c>
      <c r="V27" s="76"/>
      <c r="W27" s="59">
        <f t="shared" ca="1" si="4"/>
        <v>-5.7911058195358578</v>
      </c>
      <c r="X27" s="59">
        <f t="shared" ca="1" si="4"/>
        <v>-0.99292647101034959</v>
      </c>
      <c r="Y27" s="59">
        <f t="shared" ca="1" si="4"/>
        <v>5.1019723594077675</v>
      </c>
      <c r="Z27" s="59">
        <f t="shared" ca="1" si="4"/>
        <v>12.448593633591315</v>
      </c>
      <c r="AA27" s="59">
        <f t="shared" ca="1" si="4"/>
        <v>111.83204898618374</v>
      </c>
      <c r="AB27" s="59">
        <f t="shared" ca="1" si="4"/>
        <v>235.15847290763577</v>
      </c>
      <c r="AC27" s="41"/>
      <c r="AD27" s="76"/>
      <c r="AE27" s="76"/>
      <c r="AF27" s="76"/>
      <c r="AG27" s="66"/>
    </row>
    <row r="28" spans="2:33">
      <c r="B28" s="64"/>
      <c r="C28" s="72" t="s">
        <v>141</v>
      </c>
      <c r="D28" s="87">
        <f t="shared" ca="1" si="5"/>
        <v>0</v>
      </c>
      <c r="E28" s="37" t="str">
        <f t="shared" ca="1" si="5"/>
        <v/>
      </c>
      <c r="F28" s="59" t="str">
        <f t="shared" ca="1" si="6"/>
        <v/>
      </c>
      <c r="G28" s="59" t="str">
        <f t="shared" ca="1" si="6"/>
        <v/>
      </c>
      <c r="H28" s="87" t="str">
        <f t="shared" ca="1" si="7"/>
        <v/>
      </c>
      <c r="I28" s="59" t="str">
        <f t="shared" ca="1" si="2"/>
        <v/>
      </c>
      <c r="J28" s="59" t="str">
        <f t="shared" ca="1" si="2"/>
        <v/>
      </c>
      <c r="K28" s="59" t="str">
        <f t="shared" ca="1" si="2"/>
        <v/>
      </c>
      <c r="L28" s="59" t="str">
        <f t="shared" ca="1" si="2"/>
        <v/>
      </c>
      <c r="M28" s="59" t="str">
        <f t="shared" ca="1" si="2"/>
        <v/>
      </c>
      <c r="N28" s="59" t="str">
        <f t="shared" ca="1" si="2"/>
        <v/>
      </c>
      <c r="O28" s="76"/>
      <c r="P28" s="59" t="str">
        <f t="shared" ca="1" si="3"/>
        <v/>
      </c>
      <c r="Q28" s="59" t="str">
        <f t="shared" ca="1" si="3"/>
        <v/>
      </c>
      <c r="R28" s="59" t="str">
        <f t="shared" ca="1" si="3"/>
        <v/>
      </c>
      <c r="S28" s="59" t="str">
        <f t="shared" ca="1" si="3"/>
        <v/>
      </c>
      <c r="T28" s="59" t="str">
        <f t="shared" ca="1" si="3"/>
        <v/>
      </c>
      <c r="U28" s="59" t="str">
        <f t="shared" ca="1" si="3"/>
        <v/>
      </c>
      <c r="V28" s="76"/>
      <c r="W28" s="59" t="str">
        <f t="shared" ca="1" si="4"/>
        <v/>
      </c>
      <c r="X28" s="59" t="str">
        <f t="shared" ca="1" si="4"/>
        <v/>
      </c>
      <c r="Y28" s="59" t="str">
        <f t="shared" ca="1" si="4"/>
        <v/>
      </c>
      <c r="Z28" s="59" t="str">
        <f t="shared" ca="1" si="4"/>
        <v/>
      </c>
      <c r="AA28" s="59" t="str">
        <f t="shared" ca="1" si="4"/>
        <v/>
      </c>
      <c r="AB28" s="59" t="str">
        <f t="shared" ca="1" si="4"/>
        <v/>
      </c>
      <c r="AC28" s="41"/>
      <c r="AD28" s="76"/>
      <c r="AE28" s="76"/>
      <c r="AF28" s="76"/>
      <c r="AG28" s="66"/>
    </row>
    <row r="29" spans="2:33">
      <c r="B29" s="64"/>
      <c r="C29" s="72" t="s">
        <v>142</v>
      </c>
      <c r="D29" s="87">
        <f t="shared" ca="1" si="5"/>
        <v>0</v>
      </c>
      <c r="E29" s="37" t="str">
        <f t="shared" ca="1" si="5"/>
        <v/>
      </c>
      <c r="F29" s="59" t="str">
        <f t="shared" ca="1" si="6"/>
        <v/>
      </c>
      <c r="G29" s="59" t="str">
        <f t="shared" ca="1" si="6"/>
        <v/>
      </c>
      <c r="H29" s="87" t="str">
        <f t="shared" ca="1" si="7"/>
        <v/>
      </c>
      <c r="I29" s="59" t="str">
        <f t="shared" ca="1" si="2"/>
        <v/>
      </c>
      <c r="J29" s="59" t="str">
        <f t="shared" ca="1" si="2"/>
        <v/>
      </c>
      <c r="K29" s="59" t="str">
        <f t="shared" ca="1" si="2"/>
        <v/>
      </c>
      <c r="L29" s="59" t="str">
        <f t="shared" ca="1" si="2"/>
        <v/>
      </c>
      <c r="M29" s="59" t="str">
        <f t="shared" ca="1" si="2"/>
        <v/>
      </c>
      <c r="N29" s="59" t="str">
        <f t="shared" ca="1" si="2"/>
        <v/>
      </c>
      <c r="O29" s="76"/>
      <c r="P29" s="59" t="str">
        <f t="shared" ca="1" si="3"/>
        <v/>
      </c>
      <c r="Q29" s="59" t="str">
        <f t="shared" ca="1" si="3"/>
        <v/>
      </c>
      <c r="R29" s="59" t="str">
        <f t="shared" ca="1" si="3"/>
        <v/>
      </c>
      <c r="S29" s="59" t="str">
        <f t="shared" ca="1" si="3"/>
        <v/>
      </c>
      <c r="T29" s="59" t="str">
        <f t="shared" ca="1" si="3"/>
        <v/>
      </c>
      <c r="U29" s="59" t="str">
        <f t="shared" ca="1" si="3"/>
        <v/>
      </c>
      <c r="V29" s="76"/>
      <c r="W29" s="59" t="str">
        <f t="shared" ca="1" si="4"/>
        <v/>
      </c>
      <c r="X29" s="59" t="str">
        <f t="shared" ca="1" si="4"/>
        <v/>
      </c>
      <c r="Y29" s="59" t="str">
        <f t="shared" ca="1" si="4"/>
        <v/>
      </c>
      <c r="Z29" s="59" t="str">
        <f t="shared" ca="1" si="4"/>
        <v/>
      </c>
      <c r="AA29" s="59" t="str">
        <f t="shared" ca="1" si="4"/>
        <v/>
      </c>
      <c r="AB29" s="59" t="str">
        <f t="shared" ca="1" si="4"/>
        <v/>
      </c>
      <c r="AC29" s="41"/>
      <c r="AD29" s="76"/>
      <c r="AE29" s="76"/>
      <c r="AF29" s="76"/>
      <c r="AG29" s="66"/>
    </row>
    <row r="30" spans="2:33">
      <c r="B30" s="64"/>
      <c r="C30" s="72" t="s">
        <v>143</v>
      </c>
      <c r="D30" s="87">
        <f t="shared" ca="1" si="5"/>
        <v>0</v>
      </c>
      <c r="E30" s="37" t="str">
        <f t="shared" ca="1" si="5"/>
        <v/>
      </c>
      <c r="F30" s="59" t="str">
        <f t="shared" ca="1" si="6"/>
        <v/>
      </c>
      <c r="G30" s="59" t="str">
        <f t="shared" ca="1" si="6"/>
        <v/>
      </c>
      <c r="H30" s="87" t="str">
        <f t="shared" ca="1" si="7"/>
        <v/>
      </c>
      <c r="I30" s="59" t="str">
        <f t="shared" ca="1" si="2"/>
        <v/>
      </c>
      <c r="J30" s="59" t="str">
        <f t="shared" ca="1" si="2"/>
        <v/>
      </c>
      <c r="K30" s="59" t="str">
        <f t="shared" ca="1" si="2"/>
        <v/>
      </c>
      <c r="L30" s="59" t="str">
        <f t="shared" ca="1" si="2"/>
        <v/>
      </c>
      <c r="M30" s="59" t="str">
        <f t="shared" ca="1" si="2"/>
        <v/>
      </c>
      <c r="N30" s="59" t="str">
        <f t="shared" ca="1" si="2"/>
        <v/>
      </c>
      <c r="O30" s="76"/>
      <c r="P30" s="59" t="str">
        <f t="shared" ca="1" si="3"/>
        <v/>
      </c>
      <c r="Q30" s="59" t="str">
        <f t="shared" ca="1" si="3"/>
        <v/>
      </c>
      <c r="R30" s="59" t="str">
        <f t="shared" ca="1" si="3"/>
        <v/>
      </c>
      <c r="S30" s="59" t="str">
        <f t="shared" ca="1" si="3"/>
        <v/>
      </c>
      <c r="T30" s="59" t="str">
        <f t="shared" ca="1" si="3"/>
        <v/>
      </c>
      <c r="U30" s="59" t="str">
        <f t="shared" ca="1" si="3"/>
        <v/>
      </c>
      <c r="V30" s="76"/>
      <c r="W30" s="59" t="str">
        <f t="shared" ca="1" si="4"/>
        <v/>
      </c>
      <c r="X30" s="59" t="str">
        <f t="shared" ca="1" si="4"/>
        <v/>
      </c>
      <c r="Y30" s="59" t="str">
        <f t="shared" ca="1" si="4"/>
        <v/>
      </c>
      <c r="Z30" s="59" t="str">
        <f t="shared" ca="1" si="4"/>
        <v/>
      </c>
      <c r="AA30" s="59" t="str">
        <f t="shared" ca="1" si="4"/>
        <v/>
      </c>
      <c r="AB30" s="59" t="str">
        <f t="shared" ca="1" si="4"/>
        <v/>
      </c>
      <c r="AC30" s="41"/>
      <c r="AD30" s="76"/>
      <c r="AE30" s="76"/>
      <c r="AF30" s="76"/>
      <c r="AG30" s="66"/>
    </row>
    <row r="31" spans="2:33">
      <c r="B31" s="64"/>
      <c r="C31" s="72" t="s">
        <v>144</v>
      </c>
      <c r="D31" s="87">
        <f t="shared" ca="1" si="5"/>
        <v>0</v>
      </c>
      <c r="E31" s="37" t="str">
        <f t="shared" ca="1" si="5"/>
        <v/>
      </c>
      <c r="F31" s="59" t="str">
        <f t="shared" ca="1" si="6"/>
        <v/>
      </c>
      <c r="G31" s="59" t="str">
        <f t="shared" ca="1" si="6"/>
        <v/>
      </c>
      <c r="H31" s="87" t="str">
        <f t="shared" ca="1" si="7"/>
        <v/>
      </c>
      <c r="I31" s="59" t="str">
        <f t="shared" ca="1" si="2"/>
        <v/>
      </c>
      <c r="J31" s="59" t="str">
        <f t="shared" ca="1" si="2"/>
        <v/>
      </c>
      <c r="K31" s="59" t="str">
        <f t="shared" ca="1" si="2"/>
        <v/>
      </c>
      <c r="L31" s="59" t="str">
        <f t="shared" ca="1" si="2"/>
        <v/>
      </c>
      <c r="M31" s="59" t="str">
        <f t="shared" ca="1" si="2"/>
        <v/>
      </c>
      <c r="N31" s="59" t="str">
        <f t="shared" ca="1" si="2"/>
        <v/>
      </c>
      <c r="O31" s="76"/>
      <c r="P31" s="59" t="str">
        <f t="shared" ca="1" si="3"/>
        <v/>
      </c>
      <c r="Q31" s="59" t="str">
        <f t="shared" ca="1" si="3"/>
        <v/>
      </c>
      <c r="R31" s="59" t="str">
        <f t="shared" ca="1" si="3"/>
        <v/>
      </c>
      <c r="S31" s="59" t="str">
        <f t="shared" ca="1" si="3"/>
        <v/>
      </c>
      <c r="T31" s="59" t="str">
        <f t="shared" ca="1" si="3"/>
        <v/>
      </c>
      <c r="U31" s="59" t="str">
        <f t="shared" ca="1" si="3"/>
        <v/>
      </c>
      <c r="V31" s="76"/>
      <c r="W31" s="59" t="str">
        <f t="shared" ca="1" si="4"/>
        <v/>
      </c>
      <c r="X31" s="59" t="str">
        <f t="shared" ca="1" si="4"/>
        <v/>
      </c>
      <c r="Y31" s="59" t="str">
        <f t="shared" ca="1" si="4"/>
        <v/>
      </c>
      <c r="Z31" s="59" t="str">
        <f t="shared" ca="1" si="4"/>
        <v/>
      </c>
      <c r="AA31" s="59" t="str">
        <f t="shared" ca="1" si="4"/>
        <v/>
      </c>
      <c r="AB31" s="59" t="str">
        <f t="shared" ca="1" si="4"/>
        <v/>
      </c>
      <c r="AC31" s="41"/>
      <c r="AD31" s="76"/>
      <c r="AE31" s="76"/>
      <c r="AF31" s="76"/>
      <c r="AG31" s="66"/>
    </row>
    <row r="32" spans="2:33">
      <c r="B32" s="64"/>
      <c r="C32" s="72" t="s">
        <v>145</v>
      </c>
      <c r="D32" s="87">
        <f t="shared" ca="1" si="5"/>
        <v>0</v>
      </c>
      <c r="E32" s="37" t="str">
        <f t="shared" ca="1" si="5"/>
        <v/>
      </c>
      <c r="F32" s="59" t="str">
        <f t="shared" ca="1" si="6"/>
        <v/>
      </c>
      <c r="G32" s="59" t="str">
        <f t="shared" ca="1" si="6"/>
        <v/>
      </c>
      <c r="H32" s="87" t="str">
        <f t="shared" ca="1" si="7"/>
        <v/>
      </c>
      <c r="I32" s="59" t="str">
        <f t="shared" ca="1" si="2"/>
        <v/>
      </c>
      <c r="J32" s="59" t="str">
        <f t="shared" ca="1" si="2"/>
        <v/>
      </c>
      <c r="K32" s="59" t="str">
        <f t="shared" ca="1" si="2"/>
        <v/>
      </c>
      <c r="L32" s="59" t="str">
        <f t="shared" ca="1" si="2"/>
        <v/>
      </c>
      <c r="M32" s="59" t="str">
        <f t="shared" ca="1" si="2"/>
        <v/>
      </c>
      <c r="N32" s="59" t="str">
        <f t="shared" ca="1" si="2"/>
        <v/>
      </c>
      <c r="O32" s="76"/>
      <c r="P32" s="59" t="str">
        <f t="shared" ca="1" si="3"/>
        <v/>
      </c>
      <c r="Q32" s="59" t="str">
        <f t="shared" ca="1" si="3"/>
        <v/>
      </c>
      <c r="R32" s="59" t="str">
        <f t="shared" ca="1" si="3"/>
        <v/>
      </c>
      <c r="S32" s="59" t="str">
        <f t="shared" ca="1" si="3"/>
        <v/>
      </c>
      <c r="T32" s="59" t="str">
        <f t="shared" ca="1" si="3"/>
        <v/>
      </c>
      <c r="U32" s="59" t="str">
        <f t="shared" ca="1" si="3"/>
        <v/>
      </c>
      <c r="V32" s="76"/>
      <c r="W32" s="59" t="str">
        <f t="shared" ca="1" si="4"/>
        <v/>
      </c>
      <c r="X32" s="59" t="str">
        <f t="shared" ca="1" si="4"/>
        <v/>
      </c>
      <c r="Y32" s="59" t="str">
        <f t="shared" ca="1" si="4"/>
        <v/>
      </c>
      <c r="Z32" s="59" t="str">
        <f t="shared" ca="1" si="4"/>
        <v/>
      </c>
      <c r="AA32" s="59" t="str">
        <f t="shared" ca="1" si="4"/>
        <v/>
      </c>
      <c r="AB32" s="59" t="str">
        <f t="shared" ca="1" si="4"/>
        <v/>
      </c>
      <c r="AC32" s="41"/>
      <c r="AD32" s="76"/>
      <c r="AE32" s="76"/>
      <c r="AF32" s="76"/>
      <c r="AG32" s="66"/>
    </row>
    <row r="33" spans="2:33">
      <c r="B33" s="64"/>
      <c r="C33" s="72" t="s">
        <v>146</v>
      </c>
      <c r="D33" s="87">
        <f t="shared" ca="1" si="5"/>
        <v>0</v>
      </c>
      <c r="E33" s="37" t="str">
        <f t="shared" ca="1" si="5"/>
        <v/>
      </c>
      <c r="F33" s="59" t="str">
        <f t="shared" ca="1" si="6"/>
        <v/>
      </c>
      <c r="G33" s="59" t="str">
        <f t="shared" ca="1" si="6"/>
        <v/>
      </c>
      <c r="H33" s="87" t="str">
        <f t="shared" ca="1" si="7"/>
        <v/>
      </c>
      <c r="I33" s="59" t="str">
        <f t="shared" ca="1" si="2"/>
        <v/>
      </c>
      <c r="J33" s="59" t="str">
        <f t="shared" ca="1" si="2"/>
        <v/>
      </c>
      <c r="K33" s="59" t="str">
        <f t="shared" ca="1" si="2"/>
        <v/>
      </c>
      <c r="L33" s="59" t="str">
        <f t="shared" ca="1" si="2"/>
        <v/>
      </c>
      <c r="M33" s="59" t="str">
        <f t="shared" ca="1" si="2"/>
        <v/>
      </c>
      <c r="N33" s="59" t="str">
        <f t="shared" ca="1" si="2"/>
        <v/>
      </c>
      <c r="O33" s="76"/>
      <c r="P33" s="59" t="str">
        <f t="shared" ca="1" si="3"/>
        <v/>
      </c>
      <c r="Q33" s="59" t="str">
        <f t="shared" ca="1" si="3"/>
        <v/>
      </c>
      <c r="R33" s="59" t="str">
        <f t="shared" ca="1" si="3"/>
        <v/>
      </c>
      <c r="S33" s="59" t="str">
        <f t="shared" ca="1" si="3"/>
        <v/>
      </c>
      <c r="T33" s="59" t="str">
        <f t="shared" ca="1" si="3"/>
        <v/>
      </c>
      <c r="U33" s="59" t="str">
        <f t="shared" ca="1" si="3"/>
        <v/>
      </c>
      <c r="V33" s="76"/>
      <c r="W33" s="59" t="str">
        <f t="shared" ca="1" si="4"/>
        <v/>
      </c>
      <c r="X33" s="59" t="str">
        <f t="shared" ca="1" si="4"/>
        <v/>
      </c>
      <c r="Y33" s="59" t="str">
        <f t="shared" ca="1" si="4"/>
        <v/>
      </c>
      <c r="Z33" s="59" t="str">
        <f t="shared" ca="1" si="4"/>
        <v/>
      </c>
      <c r="AA33" s="59" t="str">
        <f t="shared" ca="1" si="4"/>
        <v/>
      </c>
      <c r="AB33" s="59" t="str">
        <f t="shared" ca="1" si="4"/>
        <v/>
      </c>
      <c r="AC33" s="41"/>
      <c r="AD33" s="76"/>
      <c r="AE33" s="76"/>
      <c r="AF33" s="76"/>
      <c r="AG33" s="66"/>
    </row>
    <row r="34" spans="2:33">
      <c r="B34" s="64"/>
      <c r="C34" s="72" t="s">
        <v>147</v>
      </c>
      <c r="D34" s="87">
        <f t="shared" ca="1" si="5"/>
        <v>0</v>
      </c>
      <c r="E34" s="37" t="str">
        <f t="shared" ca="1" si="5"/>
        <v/>
      </c>
      <c r="F34" s="59" t="str">
        <f t="shared" ca="1" si="6"/>
        <v/>
      </c>
      <c r="G34" s="59" t="str">
        <f t="shared" ca="1" si="6"/>
        <v/>
      </c>
      <c r="H34" s="87" t="str">
        <f t="shared" ca="1" si="7"/>
        <v/>
      </c>
      <c r="I34" s="59" t="str">
        <f t="shared" ca="1" si="2"/>
        <v/>
      </c>
      <c r="J34" s="59" t="str">
        <f t="shared" ca="1" si="2"/>
        <v/>
      </c>
      <c r="K34" s="59" t="str">
        <f t="shared" ca="1" si="2"/>
        <v/>
      </c>
      <c r="L34" s="59" t="str">
        <f t="shared" ca="1" si="2"/>
        <v/>
      </c>
      <c r="M34" s="59" t="str">
        <f t="shared" ca="1" si="2"/>
        <v/>
      </c>
      <c r="N34" s="59" t="str">
        <f t="shared" ca="1" si="2"/>
        <v/>
      </c>
      <c r="O34" s="76"/>
      <c r="P34" s="59" t="str">
        <f t="shared" ca="1" si="3"/>
        <v/>
      </c>
      <c r="Q34" s="59" t="str">
        <f t="shared" ca="1" si="3"/>
        <v/>
      </c>
      <c r="R34" s="59" t="str">
        <f t="shared" ca="1" si="3"/>
        <v/>
      </c>
      <c r="S34" s="59" t="str">
        <f t="shared" ca="1" si="3"/>
        <v/>
      </c>
      <c r="T34" s="59" t="str">
        <f t="shared" ca="1" si="3"/>
        <v/>
      </c>
      <c r="U34" s="59" t="str">
        <f t="shared" ca="1" si="3"/>
        <v/>
      </c>
      <c r="V34" s="76"/>
      <c r="W34" s="59" t="str">
        <f t="shared" ca="1" si="4"/>
        <v/>
      </c>
      <c r="X34" s="59" t="str">
        <f t="shared" ca="1" si="4"/>
        <v/>
      </c>
      <c r="Y34" s="59" t="str">
        <f t="shared" ca="1" si="4"/>
        <v/>
      </c>
      <c r="Z34" s="59" t="str">
        <f t="shared" ca="1" si="4"/>
        <v/>
      </c>
      <c r="AA34" s="59" t="str">
        <f t="shared" ca="1" si="4"/>
        <v/>
      </c>
      <c r="AB34" s="59" t="str">
        <f t="shared" ca="1" si="4"/>
        <v/>
      </c>
      <c r="AC34" s="41"/>
      <c r="AD34" s="76"/>
      <c r="AE34" s="76"/>
      <c r="AF34" s="76"/>
      <c r="AG34" s="66"/>
    </row>
    <row r="35" spans="2:33" ht="13.5" thickBot="1">
      <c r="B35" s="78"/>
      <c r="C35" s="79"/>
      <c r="D35" s="79"/>
      <c r="E35" s="79"/>
      <c r="F35" s="79"/>
      <c r="G35" s="79"/>
      <c r="H35" s="79"/>
      <c r="I35" s="79"/>
      <c r="J35" s="79"/>
      <c r="K35" s="79"/>
      <c r="L35" s="80"/>
      <c r="M35" s="80"/>
      <c r="N35" s="80"/>
      <c r="O35" s="80"/>
      <c r="P35" s="7"/>
      <c r="Q35" s="7"/>
      <c r="R35" s="7"/>
      <c r="S35" s="7"/>
      <c r="T35" s="7"/>
      <c r="U35" s="7"/>
      <c r="V35" s="80"/>
      <c r="W35" s="7"/>
      <c r="X35" s="7"/>
      <c r="Y35" s="7"/>
      <c r="Z35" s="7"/>
      <c r="AA35" s="7"/>
      <c r="AB35" s="7"/>
      <c r="AC35" s="79"/>
      <c r="AD35" s="81"/>
      <c r="AE35" s="81"/>
      <c r="AF35" s="81"/>
      <c r="AG35" s="82"/>
    </row>
    <row r="36" spans="2:33">
      <c r="K36" s="83"/>
      <c r="AD36" s="76"/>
      <c r="AE36" s="76"/>
      <c r="AF36" s="76"/>
    </row>
    <row r="37" spans="2:33">
      <c r="L37" s="41"/>
      <c r="M37" s="41"/>
      <c r="N37" s="41"/>
      <c r="O37" s="41"/>
      <c r="V37" s="41"/>
      <c r="AD37" s="76"/>
      <c r="AE37" s="76"/>
      <c r="AF37" s="76"/>
    </row>
    <row r="38" spans="2:33">
      <c r="I38" s="67"/>
    </row>
    <row r="39" spans="2:33">
      <c r="I39" s="67"/>
    </row>
    <row r="40" spans="2:33">
      <c r="I40" s="67"/>
    </row>
    <row r="41" spans="2:33">
      <c r="I41" s="67"/>
      <c r="L41" s="41"/>
      <c r="M41" s="41"/>
      <c r="N41" s="41"/>
    </row>
    <row r="42" spans="2:33">
      <c r="I42" s="67"/>
      <c r="L42" s="41"/>
      <c r="M42" s="41"/>
      <c r="N42" s="41"/>
    </row>
    <row r="43" spans="2:33">
      <c r="I43" s="67"/>
      <c r="L43" s="41"/>
      <c r="M43" s="41"/>
      <c r="N43" s="41"/>
    </row>
    <row r="44" spans="2:33">
      <c r="I44" s="67"/>
      <c r="L44" s="41"/>
      <c r="M44" s="41"/>
      <c r="N44" s="41"/>
    </row>
    <row r="45" spans="2:33">
      <c r="I45" s="67"/>
      <c r="L45" s="41"/>
      <c r="M45" s="41"/>
      <c r="N45" s="41"/>
    </row>
    <row r="46" spans="2:33">
      <c r="I46" s="67"/>
      <c r="L46" s="41"/>
      <c r="M46" s="41"/>
      <c r="N46" s="41"/>
    </row>
    <row r="47" spans="2:33">
      <c r="I47" s="67"/>
      <c r="L47" s="41"/>
      <c r="M47" s="41"/>
      <c r="N47" s="41"/>
    </row>
    <row r="48" spans="2:33">
      <c r="L48" s="41"/>
      <c r="M48" s="41"/>
      <c r="N48" s="41"/>
    </row>
    <row r="49" spans="12:14">
      <c r="L49" s="41"/>
      <c r="M49" s="41"/>
      <c r="N49" s="41"/>
    </row>
    <row r="50" spans="12:14">
      <c r="L50" s="41"/>
      <c r="M50" s="41"/>
      <c r="N50" s="41"/>
    </row>
    <row r="53" spans="12:14">
      <c r="L53" s="41"/>
      <c r="M53" s="41"/>
      <c r="N53" s="41"/>
    </row>
    <row r="54" spans="12:14">
      <c r="L54" s="41"/>
      <c r="M54" s="41"/>
      <c r="N54" s="41"/>
    </row>
    <row r="55" spans="12:14">
      <c r="L55" s="41"/>
      <c r="M55" s="41"/>
      <c r="N55" s="41"/>
    </row>
    <row r="56" spans="12:14">
      <c r="L56" s="41"/>
      <c r="M56" s="41"/>
      <c r="N56" s="41"/>
    </row>
    <row r="57" spans="12:14">
      <c r="L57" s="41"/>
      <c r="M57" s="41"/>
      <c r="N57" s="41"/>
    </row>
    <row r="58" spans="12:14">
      <c r="L58" s="41"/>
      <c r="M58" s="41"/>
      <c r="N58" s="41"/>
    </row>
    <row r="59" spans="12:14">
      <c r="L59" s="41"/>
      <c r="M59" s="41"/>
      <c r="N59" s="41"/>
    </row>
    <row r="60" spans="12:14">
      <c r="L60" s="41"/>
      <c r="M60" s="41"/>
      <c r="N60" s="41"/>
    </row>
    <row r="61" spans="12:14">
      <c r="L61" s="41"/>
      <c r="M61" s="41"/>
      <c r="N61" s="41"/>
    </row>
    <row r="62" spans="12:14">
      <c r="L62" s="41"/>
      <c r="M62" s="41"/>
      <c r="N62" s="41"/>
    </row>
    <row r="65" spans="9:14">
      <c r="I65" s="85"/>
      <c r="J65" s="85"/>
      <c r="K65" s="85"/>
      <c r="L65" s="85"/>
      <c r="M65" s="85"/>
      <c r="N65" s="85"/>
    </row>
    <row r="66" spans="9:14">
      <c r="I66" s="85"/>
      <c r="J66" s="85"/>
      <c r="K66" s="85"/>
      <c r="L66" s="85"/>
      <c r="M66" s="85"/>
      <c r="N66" s="85"/>
    </row>
    <row r="67" spans="9:14">
      <c r="I67" s="85"/>
      <c r="J67" s="85"/>
      <c r="K67" s="85"/>
      <c r="L67" s="85"/>
      <c r="M67" s="85"/>
      <c r="N67" s="85"/>
    </row>
    <row r="68" spans="9:14">
      <c r="I68" s="85"/>
      <c r="J68" s="85"/>
      <c r="K68" s="85"/>
      <c r="L68" s="85"/>
      <c r="M68" s="85"/>
      <c r="N68" s="85"/>
    </row>
    <row r="69" spans="9:14">
      <c r="I69" s="85"/>
      <c r="J69" s="85"/>
      <c r="K69" s="85"/>
      <c r="L69" s="85"/>
      <c r="M69" s="85"/>
      <c r="N69" s="85"/>
    </row>
    <row r="70" spans="9:14">
      <c r="I70" s="85"/>
      <c r="J70" s="85"/>
      <c r="K70" s="85"/>
      <c r="L70" s="85"/>
      <c r="M70" s="85"/>
      <c r="N70" s="85"/>
    </row>
    <row r="71" spans="9:14">
      <c r="I71" s="85"/>
      <c r="J71" s="85"/>
      <c r="K71" s="85"/>
      <c r="L71" s="85"/>
      <c r="M71" s="85"/>
      <c r="N71" s="85"/>
    </row>
    <row r="72" spans="9:14">
      <c r="I72" s="85"/>
      <c r="J72" s="85"/>
      <c r="K72" s="85"/>
      <c r="L72" s="85"/>
      <c r="M72" s="85"/>
      <c r="N72" s="85"/>
    </row>
    <row r="73" spans="9:14">
      <c r="I73" s="85"/>
      <c r="J73" s="85"/>
      <c r="K73" s="85"/>
      <c r="L73" s="85"/>
      <c r="M73" s="85"/>
      <c r="N73" s="85"/>
    </row>
    <row r="74" spans="9:14">
      <c r="I74" s="85"/>
      <c r="J74" s="85"/>
      <c r="K74" s="85"/>
      <c r="L74" s="85"/>
      <c r="M74" s="85"/>
      <c r="N74" s="85"/>
    </row>
  </sheetData>
  <mergeCells count="11">
    <mergeCell ref="I4:N4"/>
    <mergeCell ref="W4:AB4"/>
    <mergeCell ref="F23:G23"/>
    <mergeCell ref="F7:G7"/>
    <mergeCell ref="I6:N6"/>
    <mergeCell ref="I22:N22"/>
    <mergeCell ref="W6:AB6"/>
    <mergeCell ref="W22:AB22"/>
    <mergeCell ref="P4:U4"/>
    <mergeCell ref="P6:U6"/>
    <mergeCell ref="P22:U22"/>
  </mergeCells>
  <phoneticPr fontId="2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2"/>
  <sheetViews>
    <sheetView zoomScale="109" zoomScaleNormal="109" workbookViewId="0">
      <selection activeCell="A3" sqref="A3"/>
    </sheetView>
  </sheetViews>
  <sheetFormatPr defaultRowHeight="12.75"/>
  <cols>
    <col min="1" max="6" width="9.375" customWidth="1"/>
  </cols>
  <sheetData>
    <row r="1" spans="1:1" s="365" customFormat="1" ht="56.85" customHeight="1"/>
    <row r="2" spans="1:1">
      <c r="A2" s="1"/>
    </row>
  </sheetData>
  <sortState xmlns:xlrd2="http://schemas.microsoft.com/office/spreadsheetml/2017/richdata2" ref="C4:C81">
    <sortCondition ref="C4"/>
  </sortState>
  <mergeCells count="1">
    <mergeCell ref="A1:XFD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4" tint="0.59999389629810485"/>
  </sheetPr>
  <dimension ref="A1:L101"/>
  <sheetViews>
    <sheetView zoomScale="90" zoomScaleNormal="90" workbookViewId="0">
      <selection activeCell="G11" sqref="G11:L11"/>
    </sheetView>
  </sheetViews>
  <sheetFormatPr defaultColWidth="9" defaultRowHeight="12.75"/>
  <cols>
    <col min="1" max="1" width="8.125" customWidth="1"/>
    <col min="2" max="2" width="14.375" customWidth="1"/>
    <col min="3" max="3" width="14.25" customWidth="1"/>
    <col min="4" max="6" width="16.625" customWidth="1"/>
    <col min="7" max="12" width="20.625" customWidth="1"/>
  </cols>
  <sheetData>
    <row r="1" spans="1:12" s="365" customFormat="1" ht="56.85" customHeight="1"/>
    <row r="2" spans="1:12">
      <c r="A2" s="1"/>
    </row>
    <row r="3" spans="1:12">
      <c r="A3" s="44" t="s">
        <v>150</v>
      </c>
      <c r="B3" s="45"/>
      <c r="C3" s="45"/>
    </row>
    <row r="4" spans="1:12" ht="12.75" customHeight="1">
      <c r="A4" s="372" t="s">
        <v>151</v>
      </c>
      <c r="B4" s="373"/>
      <c r="C4" s="373"/>
      <c r="D4" s="373"/>
      <c r="E4" s="373"/>
      <c r="F4" s="373"/>
      <c r="G4" s="373"/>
      <c r="H4" s="373"/>
      <c r="I4" s="373"/>
      <c r="J4" s="373"/>
      <c r="K4" s="373"/>
      <c r="L4" s="374"/>
    </row>
    <row r="5" spans="1:12" ht="12.75" customHeight="1">
      <c r="A5" s="375"/>
      <c r="B5" s="376"/>
      <c r="C5" s="376"/>
      <c r="D5" s="376"/>
      <c r="E5" s="376"/>
      <c r="F5" s="376"/>
      <c r="G5" s="376"/>
      <c r="H5" s="376"/>
      <c r="I5" s="376"/>
      <c r="J5" s="376"/>
      <c r="K5" s="376"/>
      <c r="L5" s="377"/>
    </row>
    <row r="6" spans="1:12">
      <c r="A6" s="44" t="s">
        <v>152</v>
      </c>
      <c r="B6" s="46"/>
      <c r="C6" s="46"/>
    </row>
    <row r="7" spans="1:12">
      <c r="A7" s="378" t="s">
        <v>153</v>
      </c>
      <c r="B7" s="379"/>
      <c r="C7" s="379"/>
      <c r="D7" s="379"/>
      <c r="E7" s="379"/>
      <c r="F7" s="379"/>
      <c r="G7" s="379"/>
      <c r="H7" s="379"/>
      <c r="I7" s="379"/>
      <c r="J7" s="379"/>
      <c r="K7" s="379"/>
      <c r="L7" s="380"/>
    </row>
    <row r="8" spans="1:12">
      <c r="A8" s="46"/>
      <c r="B8" s="46"/>
      <c r="C8" s="46"/>
    </row>
    <row r="9" spans="1:12">
      <c r="A9" s="44" t="s">
        <v>154</v>
      </c>
      <c r="B9" s="45"/>
      <c r="C9" s="45"/>
    </row>
    <row r="10" spans="1:12" s="38" customFormat="1" ht="22.5">
      <c r="A10" s="47" t="s">
        <v>115</v>
      </c>
      <c r="B10" s="48" t="s">
        <v>155</v>
      </c>
      <c r="C10" s="47" t="s">
        <v>156</v>
      </c>
      <c r="D10" s="369" t="s">
        <v>157</v>
      </c>
      <c r="E10" s="370"/>
      <c r="F10" s="371"/>
      <c r="G10" s="369" t="s">
        <v>158</v>
      </c>
      <c r="H10" s="370"/>
      <c r="I10" s="371"/>
      <c r="J10" s="369" t="s">
        <v>159</v>
      </c>
      <c r="K10" s="370"/>
      <c r="L10" s="371"/>
    </row>
    <row r="11" spans="1:12" ht="83.45" customHeight="1">
      <c r="A11" s="49">
        <v>1</v>
      </c>
      <c r="B11" s="50" t="s">
        <v>160</v>
      </c>
      <c r="C11" s="51" t="s">
        <v>125</v>
      </c>
      <c r="D11" s="366" t="s">
        <v>161</v>
      </c>
      <c r="E11" s="367"/>
      <c r="F11" s="368"/>
      <c r="G11" s="366" t="s">
        <v>162</v>
      </c>
      <c r="H11" s="367"/>
      <c r="I11" s="368"/>
      <c r="J11" s="366" t="s">
        <v>163</v>
      </c>
      <c r="K11" s="367"/>
      <c r="L11" s="368"/>
    </row>
    <row r="12" spans="1:12" ht="138.6" customHeight="1">
      <c r="A12" s="49">
        <v>2</v>
      </c>
      <c r="B12" s="50" t="s">
        <v>160</v>
      </c>
      <c r="C12" s="51" t="s">
        <v>129</v>
      </c>
      <c r="D12" s="366" t="s">
        <v>117</v>
      </c>
      <c r="E12" s="367"/>
      <c r="F12" s="368"/>
      <c r="G12" s="366" t="s">
        <v>164</v>
      </c>
      <c r="H12" s="367"/>
      <c r="I12" s="368"/>
      <c r="J12" s="366" t="s">
        <v>165</v>
      </c>
      <c r="K12" s="367"/>
      <c r="L12" s="368"/>
    </row>
    <row r="13" spans="1:12" ht="122.45" customHeight="1">
      <c r="A13" s="49">
        <v>3</v>
      </c>
      <c r="B13" s="50" t="s">
        <v>160</v>
      </c>
      <c r="C13" s="51" t="s">
        <v>133</v>
      </c>
      <c r="D13" s="366" t="s">
        <v>166</v>
      </c>
      <c r="E13" s="367"/>
      <c r="F13" s="368"/>
      <c r="G13" s="366" t="s">
        <v>167</v>
      </c>
      <c r="H13" s="367"/>
      <c r="I13" s="368"/>
      <c r="J13" s="366" t="s">
        <v>168</v>
      </c>
      <c r="K13" s="367"/>
      <c r="L13" s="368"/>
    </row>
    <row r="14" spans="1:12" ht="155.1" customHeight="1">
      <c r="A14" s="49">
        <v>4</v>
      </c>
      <c r="B14" s="50" t="s">
        <v>160</v>
      </c>
      <c r="C14" s="51" t="s">
        <v>137</v>
      </c>
      <c r="D14" s="366" t="s">
        <v>169</v>
      </c>
      <c r="E14" s="367"/>
      <c r="F14" s="368"/>
      <c r="G14" s="366" t="s">
        <v>170</v>
      </c>
      <c r="H14" s="367"/>
      <c r="I14" s="368"/>
      <c r="J14" s="366" t="s">
        <v>171</v>
      </c>
      <c r="K14" s="367"/>
      <c r="L14" s="368"/>
    </row>
    <row r="15" spans="1:12" ht="54.95" customHeight="1">
      <c r="A15" s="49">
        <v>5</v>
      </c>
      <c r="B15" s="50" t="s">
        <v>172</v>
      </c>
      <c r="C15" s="51" t="s">
        <v>173</v>
      </c>
      <c r="D15" s="366" t="s">
        <v>174</v>
      </c>
      <c r="E15" s="367"/>
      <c r="F15" s="368"/>
      <c r="G15" s="366" t="s">
        <v>175</v>
      </c>
      <c r="H15" s="367"/>
      <c r="I15" s="368"/>
      <c r="J15" s="366" t="s">
        <v>163</v>
      </c>
      <c r="K15" s="367"/>
      <c r="L15" s="368"/>
    </row>
    <row r="16" spans="1:12">
      <c r="A16" s="49">
        <v>6</v>
      </c>
      <c r="B16" s="50"/>
      <c r="C16" s="51"/>
      <c r="D16" s="366"/>
      <c r="E16" s="367"/>
      <c r="F16" s="368"/>
      <c r="G16" s="366"/>
      <c r="H16" s="367"/>
      <c r="I16" s="368"/>
      <c r="J16" s="366"/>
      <c r="K16" s="367"/>
      <c r="L16" s="368"/>
    </row>
    <row r="17" spans="1:12">
      <c r="A17" s="49">
        <v>7</v>
      </c>
      <c r="B17" s="50"/>
      <c r="C17" s="51"/>
      <c r="D17" s="366"/>
      <c r="E17" s="367"/>
      <c r="F17" s="368"/>
      <c r="G17" s="366"/>
      <c r="H17" s="367"/>
      <c r="I17" s="368"/>
      <c r="J17" s="366"/>
      <c r="K17" s="367"/>
      <c r="L17" s="368"/>
    </row>
    <row r="18" spans="1:12">
      <c r="A18" s="49">
        <v>8</v>
      </c>
      <c r="B18" s="50"/>
      <c r="C18" s="51"/>
      <c r="D18" s="366"/>
      <c r="E18" s="367"/>
      <c r="F18" s="368"/>
      <c r="G18" s="366"/>
      <c r="H18" s="367"/>
      <c r="I18" s="368"/>
      <c r="J18" s="366"/>
      <c r="K18" s="367"/>
      <c r="L18" s="368"/>
    </row>
    <row r="19" spans="1:12">
      <c r="A19" s="49">
        <v>9</v>
      </c>
      <c r="B19" s="50"/>
      <c r="C19" s="51"/>
      <c r="D19" s="366"/>
      <c r="E19" s="367"/>
      <c r="F19" s="368"/>
      <c r="G19" s="366"/>
      <c r="H19" s="367"/>
      <c r="I19" s="368"/>
      <c r="J19" s="366"/>
      <c r="K19" s="367"/>
      <c r="L19" s="368"/>
    </row>
    <row r="20" spans="1:12">
      <c r="A20" s="49">
        <v>10</v>
      </c>
      <c r="B20" s="50"/>
      <c r="C20" s="51"/>
      <c r="D20" s="366"/>
      <c r="E20" s="367"/>
      <c r="F20" s="368"/>
      <c r="G20" s="366"/>
      <c r="H20" s="367"/>
      <c r="I20" s="368"/>
      <c r="J20" s="366"/>
      <c r="K20" s="367"/>
      <c r="L20" s="368"/>
    </row>
    <row r="21" spans="1:12">
      <c r="A21" s="49">
        <v>11</v>
      </c>
      <c r="B21" s="50"/>
      <c r="C21" s="51"/>
      <c r="D21" s="366"/>
      <c r="E21" s="367"/>
      <c r="F21" s="368"/>
      <c r="G21" s="366"/>
      <c r="H21" s="367"/>
      <c r="I21" s="368"/>
      <c r="J21" s="366"/>
      <c r="K21" s="367"/>
      <c r="L21" s="368"/>
    </row>
    <row r="22" spans="1:12">
      <c r="A22" s="49">
        <v>12</v>
      </c>
      <c r="B22" s="50"/>
      <c r="C22" s="51"/>
      <c r="D22" s="366"/>
      <c r="E22" s="367"/>
      <c r="F22" s="368"/>
      <c r="G22" s="366"/>
      <c r="H22" s="367"/>
      <c r="I22" s="368"/>
      <c r="J22" s="366"/>
      <c r="K22" s="367"/>
      <c r="L22" s="368"/>
    </row>
    <row r="23" spans="1:12">
      <c r="A23" s="49">
        <v>13</v>
      </c>
      <c r="B23" s="50"/>
      <c r="C23" s="51"/>
      <c r="D23" s="366"/>
      <c r="E23" s="367"/>
      <c r="F23" s="368"/>
      <c r="G23" s="366"/>
      <c r="H23" s="367"/>
      <c r="I23" s="368"/>
      <c r="J23" s="366"/>
      <c r="K23" s="367"/>
      <c r="L23" s="368"/>
    </row>
    <row r="24" spans="1:12">
      <c r="A24" s="49">
        <v>14</v>
      </c>
      <c r="B24" s="50"/>
      <c r="C24" s="51"/>
      <c r="D24" s="366"/>
      <c r="E24" s="367"/>
      <c r="F24" s="368"/>
      <c r="G24" s="366"/>
      <c r="H24" s="367"/>
      <c r="I24" s="368"/>
      <c r="J24" s="366"/>
      <c r="K24" s="367"/>
      <c r="L24" s="368"/>
    </row>
    <row r="25" spans="1:12">
      <c r="A25" s="49">
        <v>15</v>
      </c>
      <c r="B25" s="50"/>
      <c r="C25" s="51"/>
      <c r="D25" s="366"/>
      <c r="E25" s="367"/>
      <c r="F25" s="368"/>
      <c r="G25" s="366"/>
      <c r="H25" s="367"/>
      <c r="I25" s="368"/>
      <c r="J25" s="366"/>
      <c r="K25" s="367"/>
      <c r="L25" s="368"/>
    </row>
    <row r="26" spans="1:12">
      <c r="A26" s="49">
        <v>16</v>
      </c>
      <c r="B26" s="50"/>
      <c r="C26" s="51"/>
      <c r="D26" s="366"/>
      <c r="E26" s="367"/>
      <c r="F26" s="368"/>
      <c r="G26" s="366"/>
      <c r="H26" s="367"/>
      <c r="I26" s="368"/>
      <c r="J26" s="366"/>
      <c r="K26" s="367"/>
      <c r="L26" s="368"/>
    </row>
    <row r="27" spans="1:12">
      <c r="A27" s="49">
        <v>17</v>
      </c>
      <c r="B27" s="50"/>
      <c r="C27" s="51"/>
      <c r="D27" s="366"/>
      <c r="E27" s="367"/>
      <c r="F27" s="368"/>
      <c r="G27" s="366"/>
      <c r="H27" s="367"/>
      <c r="I27" s="368"/>
      <c r="J27" s="366"/>
      <c r="K27" s="367"/>
      <c r="L27" s="368"/>
    </row>
    <row r="28" spans="1:12">
      <c r="A28" s="49">
        <v>18</v>
      </c>
      <c r="B28" s="50"/>
      <c r="C28" s="51"/>
      <c r="D28" s="366"/>
      <c r="E28" s="367"/>
      <c r="F28" s="368"/>
      <c r="G28" s="366"/>
      <c r="H28" s="367"/>
      <c r="I28" s="368"/>
      <c r="J28" s="366"/>
      <c r="K28" s="367"/>
      <c r="L28" s="368"/>
    </row>
    <row r="29" spans="1:12">
      <c r="A29" s="49">
        <v>19</v>
      </c>
      <c r="B29" s="50"/>
      <c r="C29" s="51"/>
      <c r="D29" s="366"/>
      <c r="E29" s="367"/>
      <c r="F29" s="368"/>
      <c r="G29" s="366"/>
      <c r="H29" s="367"/>
      <c r="I29" s="368"/>
      <c r="J29" s="366"/>
      <c r="K29" s="367"/>
      <c r="L29" s="368"/>
    </row>
    <row r="30" spans="1:12">
      <c r="A30" s="49">
        <v>20</v>
      </c>
      <c r="B30" s="50"/>
      <c r="C30" s="51"/>
      <c r="D30" s="366"/>
      <c r="E30" s="367"/>
      <c r="F30" s="368"/>
      <c r="G30" s="366"/>
      <c r="H30" s="367"/>
      <c r="I30" s="368"/>
      <c r="J30" s="366"/>
      <c r="K30" s="367"/>
      <c r="L30" s="368"/>
    </row>
    <row r="31" spans="1:12">
      <c r="A31" s="49">
        <v>21</v>
      </c>
      <c r="B31" s="50"/>
      <c r="C31" s="51"/>
      <c r="D31" s="366"/>
      <c r="E31" s="367"/>
      <c r="F31" s="368"/>
      <c r="G31" s="366"/>
      <c r="H31" s="367"/>
      <c r="I31" s="368"/>
      <c r="J31" s="366"/>
      <c r="K31" s="367"/>
      <c r="L31" s="368"/>
    </row>
    <row r="32" spans="1:12">
      <c r="A32" s="49">
        <v>22</v>
      </c>
      <c r="B32" s="50"/>
      <c r="C32" s="51"/>
      <c r="D32" s="366"/>
      <c r="E32" s="367"/>
      <c r="F32" s="368"/>
      <c r="G32" s="366"/>
      <c r="H32" s="367"/>
      <c r="I32" s="368"/>
      <c r="J32" s="366"/>
      <c r="K32" s="367"/>
      <c r="L32" s="368"/>
    </row>
    <row r="33" spans="1:12">
      <c r="A33" s="49">
        <v>23</v>
      </c>
      <c r="B33" s="50"/>
      <c r="C33" s="51"/>
      <c r="D33" s="366"/>
      <c r="E33" s="367"/>
      <c r="F33" s="368"/>
      <c r="G33" s="366"/>
      <c r="H33" s="367"/>
      <c r="I33" s="368"/>
      <c r="J33" s="366"/>
      <c r="K33" s="367"/>
      <c r="L33" s="368"/>
    </row>
    <row r="34" spans="1:12">
      <c r="A34" s="49">
        <v>24</v>
      </c>
      <c r="B34" s="50"/>
      <c r="C34" s="51"/>
      <c r="D34" s="366"/>
      <c r="E34" s="367"/>
      <c r="F34" s="368"/>
      <c r="G34" s="366"/>
      <c r="H34" s="367"/>
      <c r="I34" s="368"/>
      <c r="J34" s="366"/>
      <c r="K34" s="367"/>
      <c r="L34" s="368"/>
    </row>
    <row r="35" spans="1:12">
      <c r="A35" s="49">
        <v>25</v>
      </c>
      <c r="B35" s="50"/>
      <c r="C35" s="51"/>
      <c r="D35" s="366"/>
      <c r="E35" s="367"/>
      <c r="F35" s="368"/>
      <c r="G35" s="366"/>
      <c r="H35" s="367"/>
      <c r="I35" s="368"/>
      <c r="J35" s="366"/>
      <c r="K35" s="367"/>
      <c r="L35" s="368"/>
    </row>
    <row r="36" spans="1:12">
      <c r="A36" s="49">
        <v>26</v>
      </c>
      <c r="B36" s="50"/>
      <c r="C36" s="51"/>
      <c r="D36" s="366"/>
      <c r="E36" s="367"/>
      <c r="F36" s="368"/>
      <c r="G36" s="366"/>
      <c r="H36" s="367"/>
      <c r="I36" s="368"/>
      <c r="J36" s="366"/>
      <c r="K36" s="367"/>
      <c r="L36" s="368"/>
    </row>
    <row r="37" spans="1:12">
      <c r="A37" s="49">
        <v>27</v>
      </c>
      <c r="B37" s="50"/>
      <c r="C37" s="51"/>
      <c r="D37" s="366"/>
      <c r="E37" s="367"/>
      <c r="F37" s="368"/>
      <c r="G37" s="366"/>
      <c r="H37" s="367"/>
      <c r="I37" s="368"/>
      <c r="J37" s="366"/>
      <c r="K37" s="367"/>
      <c r="L37" s="368"/>
    </row>
    <row r="38" spans="1:12">
      <c r="A38" s="49">
        <v>28</v>
      </c>
      <c r="B38" s="50"/>
      <c r="C38" s="51"/>
      <c r="D38" s="366"/>
      <c r="E38" s="367"/>
      <c r="F38" s="368"/>
      <c r="G38" s="366"/>
      <c r="H38" s="367"/>
      <c r="I38" s="368"/>
      <c r="J38" s="366"/>
      <c r="K38" s="367"/>
      <c r="L38" s="368"/>
    </row>
    <row r="39" spans="1:12">
      <c r="A39" s="49">
        <v>29</v>
      </c>
      <c r="B39" s="50"/>
      <c r="C39" s="51"/>
      <c r="D39" s="366"/>
      <c r="E39" s="367"/>
      <c r="F39" s="368"/>
      <c r="G39" s="366"/>
      <c r="H39" s="367"/>
      <c r="I39" s="368"/>
      <c r="J39" s="366"/>
      <c r="K39" s="367"/>
      <c r="L39" s="368"/>
    </row>
    <row r="40" spans="1:12">
      <c r="A40" s="49">
        <v>30</v>
      </c>
      <c r="B40" s="50"/>
      <c r="C40" s="51"/>
      <c r="D40" s="366"/>
      <c r="E40" s="367"/>
      <c r="F40" s="368"/>
      <c r="G40" s="366"/>
      <c r="H40" s="367"/>
      <c r="I40" s="368"/>
      <c r="J40" s="366"/>
      <c r="K40" s="367"/>
      <c r="L40" s="368"/>
    </row>
    <row r="41" spans="1:12">
      <c r="A41" s="49">
        <v>31</v>
      </c>
      <c r="B41" s="50"/>
      <c r="C41" s="51"/>
      <c r="D41" s="366"/>
      <c r="E41" s="367"/>
      <c r="F41" s="368"/>
      <c r="G41" s="366"/>
      <c r="H41" s="367"/>
      <c r="I41" s="368"/>
      <c r="J41" s="366"/>
      <c r="K41" s="367"/>
      <c r="L41" s="368"/>
    </row>
    <row r="42" spans="1:12">
      <c r="A42" s="49">
        <v>32</v>
      </c>
      <c r="B42" s="50"/>
      <c r="C42" s="51"/>
      <c r="D42" s="366"/>
      <c r="E42" s="367"/>
      <c r="F42" s="368"/>
      <c r="G42" s="366"/>
      <c r="H42" s="367"/>
      <c r="I42" s="368"/>
      <c r="J42" s="366"/>
      <c r="K42" s="367"/>
      <c r="L42" s="368"/>
    </row>
    <row r="43" spans="1:12">
      <c r="A43" s="49">
        <v>33</v>
      </c>
      <c r="B43" s="50"/>
      <c r="C43" s="51"/>
      <c r="D43" s="366"/>
      <c r="E43" s="367"/>
      <c r="F43" s="368"/>
      <c r="G43" s="366"/>
      <c r="H43" s="367"/>
      <c r="I43" s="368"/>
      <c r="J43" s="366"/>
      <c r="K43" s="367"/>
      <c r="L43" s="368"/>
    </row>
    <row r="44" spans="1:12">
      <c r="A44" s="49">
        <v>34</v>
      </c>
      <c r="B44" s="50"/>
      <c r="C44" s="51"/>
      <c r="D44" s="366"/>
      <c r="E44" s="367"/>
      <c r="F44" s="368"/>
      <c r="G44" s="366"/>
      <c r="H44" s="367"/>
      <c r="I44" s="368"/>
      <c r="J44" s="366"/>
      <c r="K44" s="367"/>
      <c r="L44" s="368"/>
    </row>
    <row r="45" spans="1:12">
      <c r="A45" s="49">
        <v>35</v>
      </c>
      <c r="B45" s="50"/>
      <c r="C45" s="51"/>
      <c r="D45" s="366"/>
      <c r="E45" s="367"/>
      <c r="F45" s="368"/>
      <c r="G45" s="366"/>
      <c r="H45" s="367"/>
      <c r="I45" s="368"/>
      <c r="J45" s="366"/>
      <c r="K45" s="367"/>
      <c r="L45" s="368"/>
    </row>
    <row r="46" spans="1:12">
      <c r="A46" s="49">
        <v>36</v>
      </c>
      <c r="B46" s="50"/>
      <c r="C46" s="51"/>
      <c r="D46" s="366"/>
      <c r="E46" s="367"/>
      <c r="F46" s="368"/>
      <c r="G46" s="366"/>
      <c r="H46" s="367"/>
      <c r="I46" s="368"/>
      <c r="J46" s="366"/>
      <c r="K46" s="367"/>
      <c r="L46" s="368"/>
    </row>
    <row r="47" spans="1:12">
      <c r="A47" s="49">
        <v>37</v>
      </c>
      <c r="B47" s="50"/>
      <c r="C47" s="51"/>
      <c r="D47" s="366"/>
      <c r="E47" s="367"/>
      <c r="F47" s="368"/>
      <c r="G47" s="366"/>
      <c r="H47" s="367"/>
      <c r="I47" s="368"/>
      <c r="J47" s="366"/>
      <c r="K47" s="367"/>
      <c r="L47" s="368"/>
    </row>
    <row r="48" spans="1:12">
      <c r="A48" s="49">
        <v>38</v>
      </c>
      <c r="B48" s="50"/>
      <c r="C48" s="51"/>
      <c r="D48" s="366"/>
      <c r="E48" s="367"/>
      <c r="F48" s="368"/>
      <c r="G48" s="366"/>
      <c r="H48" s="367"/>
      <c r="I48" s="368"/>
      <c r="J48" s="366"/>
      <c r="K48" s="367"/>
      <c r="L48" s="368"/>
    </row>
    <row r="49" spans="1:12">
      <c r="A49" s="49">
        <v>39</v>
      </c>
      <c r="B49" s="50"/>
      <c r="C49" s="51"/>
      <c r="D49" s="366"/>
      <c r="E49" s="367"/>
      <c r="F49" s="368"/>
      <c r="G49" s="366"/>
      <c r="H49" s="367"/>
      <c r="I49" s="368"/>
      <c r="J49" s="366"/>
      <c r="K49" s="367"/>
      <c r="L49" s="368"/>
    </row>
    <row r="50" spans="1:12">
      <c r="A50" s="49">
        <v>40</v>
      </c>
      <c r="B50" s="50"/>
      <c r="C50" s="51"/>
      <c r="D50" s="366"/>
      <c r="E50" s="367"/>
      <c r="F50" s="368"/>
      <c r="G50" s="366"/>
      <c r="H50" s="367"/>
      <c r="I50" s="368"/>
      <c r="J50" s="366"/>
      <c r="K50" s="367"/>
      <c r="L50" s="368"/>
    </row>
    <row r="51" spans="1:12">
      <c r="A51" s="49">
        <v>41</v>
      </c>
      <c r="B51" s="50"/>
      <c r="C51" s="51"/>
      <c r="D51" s="366"/>
      <c r="E51" s="367"/>
      <c r="F51" s="368"/>
      <c r="G51" s="366"/>
      <c r="H51" s="367"/>
      <c r="I51" s="368"/>
      <c r="J51" s="366"/>
      <c r="K51" s="367"/>
      <c r="L51" s="368"/>
    </row>
    <row r="52" spans="1:12">
      <c r="A52" s="49">
        <v>42</v>
      </c>
      <c r="B52" s="50"/>
      <c r="C52" s="51"/>
      <c r="D52" s="366"/>
      <c r="E52" s="367"/>
      <c r="F52" s="368"/>
      <c r="G52" s="366"/>
      <c r="H52" s="367"/>
      <c r="I52" s="368"/>
      <c r="J52" s="366"/>
      <c r="K52" s="367"/>
      <c r="L52" s="368"/>
    </row>
    <row r="53" spans="1:12">
      <c r="A53" s="49">
        <v>43</v>
      </c>
      <c r="B53" s="50"/>
      <c r="C53" s="51"/>
      <c r="D53" s="366"/>
      <c r="E53" s="367"/>
      <c r="F53" s="368"/>
      <c r="G53" s="366"/>
      <c r="H53" s="367"/>
      <c r="I53" s="368"/>
      <c r="J53" s="366"/>
      <c r="K53" s="367"/>
      <c r="L53" s="368"/>
    </row>
    <row r="54" spans="1:12">
      <c r="A54" s="49">
        <v>44</v>
      </c>
      <c r="B54" s="50"/>
      <c r="C54" s="51"/>
      <c r="D54" s="366"/>
      <c r="E54" s="367"/>
      <c r="F54" s="368"/>
      <c r="G54" s="366"/>
      <c r="H54" s="367"/>
      <c r="I54" s="368"/>
      <c r="J54" s="366"/>
      <c r="K54" s="367"/>
      <c r="L54" s="368"/>
    </row>
    <row r="55" spans="1:12">
      <c r="A55" s="49">
        <v>45</v>
      </c>
      <c r="B55" s="50"/>
      <c r="C55" s="51"/>
      <c r="D55" s="366"/>
      <c r="E55" s="367"/>
      <c r="F55" s="368"/>
      <c r="G55" s="366"/>
      <c r="H55" s="367"/>
      <c r="I55" s="368"/>
      <c r="J55" s="366"/>
      <c r="K55" s="367"/>
      <c r="L55" s="368"/>
    </row>
    <row r="99" spans="1:1">
      <c r="A99" s="52"/>
    </row>
    <row r="100" spans="1:1">
      <c r="A100" s="24"/>
    </row>
    <row r="101" spans="1:1">
      <c r="A101" s="24"/>
    </row>
  </sheetData>
  <mergeCells count="141">
    <mergeCell ref="J52:L52"/>
    <mergeCell ref="J53:L53"/>
    <mergeCell ref="J54:L54"/>
    <mergeCell ref="J55:L55"/>
    <mergeCell ref="A7:L7"/>
    <mergeCell ref="J47:L47"/>
    <mergeCell ref="J48:L48"/>
    <mergeCell ref="J49:L49"/>
    <mergeCell ref="J50:L50"/>
    <mergeCell ref="J51:L51"/>
    <mergeCell ref="J42:L42"/>
    <mergeCell ref="J43:L43"/>
    <mergeCell ref="J44:L44"/>
    <mergeCell ref="J45:L45"/>
    <mergeCell ref="J46:L46"/>
    <mergeCell ref="J37:L37"/>
    <mergeCell ref="J38:L38"/>
    <mergeCell ref="J39:L39"/>
    <mergeCell ref="J40:L40"/>
    <mergeCell ref="J41:L41"/>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D54:F54"/>
    <mergeCell ref="G54:I54"/>
    <mergeCell ref="D55:F55"/>
    <mergeCell ref="G55:I55"/>
    <mergeCell ref="D51:F51"/>
    <mergeCell ref="G51:I51"/>
    <mergeCell ref="D52:F52"/>
    <mergeCell ref="G52:I52"/>
    <mergeCell ref="D53:F53"/>
    <mergeCell ref="G53:I53"/>
    <mergeCell ref="D48:F48"/>
    <mergeCell ref="G48:I48"/>
    <mergeCell ref="D49:F49"/>
    <mergeCell ref="G49:I49"/>
    <mergeCell ref="D50:F50"/>
    <mergeCell ref="G50:I50"/>
    <mergeCell ref="D45:F45"/>
    <mergeCell ref="G45:I45"/>
    <mergeCell ref="D46:F46"/>
    <mergeCell ref="G46:I46"/>
    <mergeCell ref="D47:F47"/>
    <mergeCell ref="G47:I47"/>
    <mergeCell ref="D42:F42"/>
    <mergeCell ref="G42:I42"/>
    <mergeCell ref="D43:F43"/>
    <mergeCell ref="G43:I43"/>
    <mergeCell ref="D44:F44"/>
    <mergeCell ref="G44:I44"/>
    <mergeCell ref="D39:F39"/>
    <mergeCell ref="G39:I39"/>
    <mergeCell ref="D40:F40"/>
    <mergeCell ref="G40:I40"/>
    <mergeCell ref="D41:F41"/>
    <mergeCell ref="G41:I41"/>
    <mergeCell ref="D36:F36"/>
    <mergeCell ref="G36:I36"/>
    <mergeCell ref="D37:F37"/>
    <mergeCell ref="G37:I37"/>
    <mergeCell ref="D38:F38"/>
    <mergeCell ref="G38:I38"/>
    <mergeCell ref="D33:F33"/>
    <mergeCell ref="G33:I33"/>
    <mergeCell ref="D34:F34"/>
    <mergeCell ref="G34:I34"/>
    <mergeCell ref="D35:F35"/>
    <mergeCell ref="G35:I35"/>
    <mergeCell ref="D30:F30"/>
    <mergeCell ref="G30:I30"/>
    <mergeCell ref="D31:F31"/>
    <mergeCell ref="G31:I31"/>
    <mergeCell ref="D32:F32"/>
    <mergeCell ref="G32:I32"/>
    <mergeCell ref="D27:F27"/>
    <mergeCell ref="G27:I27"/>
    <mergeCell ref="D28:F28"/>
    <mergeCell ref="G28:I28"/>
    <mergeCell ref="D29:F29"/>
    <mergeCell ref="G29:I29"/>
    <mergeCell ref="D24:F24"/>
    <mergeCell ref="G24:I24"/>
    <mergeCell ref="D25:F25"/>
    <mergeCell ref="G25:I25"/>
    <mergeCell ref="D26:F26"/>
    <mergeCell ref="G26:I26"/>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11:F11"/>
    <mergeCell ref="G11:I11"/>
    <mergeCell ref="A1:XFD1"/>
    <mergeCell ref="D10:F10"/>
    <mergeCell ref="G10:I10"/>
    <mergeCell ref="J10:L10"/>
    <mergeCell ref="J11:L11"/>
    <mergeCell ref="A4:L5"/>
  </mergeCells>
  <conditionalFormatting sqref="C11:C55">
    <cfRule type="expression" dxfId="1" priority="1">
      <formula>IF(B11="N",1,0)</formula>
    </cfRule>
  </conditionalFormatting>
  <dataValidations count="1">
    <dataValidation type="list" allowBlank="1" showInputMessage="1" showErrorMessage="1" sqref="B11:B55" xr:uid="{4B9FBFCF-D23C-4CB1-B48E-7CB99D672454}">
      <formula1>"Y,N"</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DDC2-EACC-41C9-9764-A2F441C5083E}">
  <sheetPr codeName="Sheet9">
    <tabColor theme="4" tint="0.59999389629810485"/>
  </sheetPr>
  <dimension ref="A1:BW78"/>
  <sheetViews>
    <sheetView zoomScale="90" zoomScaleNormal="90" workbookViewId="0">
      <selection activeCell="B11" sqref="B11"/>
    </sheetView>
  </sheetViews>
  <sheetFormatPr defaultColWidth="8.875" defaultRowHeight="12.75"/>
  <cols>
    <col min="1" max="1" width="43" style="161" customWidth="1"/>
    <col min="2" max="2" width="16.25" style="160" customWidth="1"/>
    <col min="3" max="3" width="18.5" style="161" customWidth="1"/>
    <col min="4" max="4" width="15.875" style="161" customWidth="1"/>
    <col min="5" max="5" width="31.625" style="161" customWidth="1"/>
    <col min="6" max="6" width="18.5" style="161" customWidth="1"/>
    <col min="7" max="7" width="25" style="161" customWidth="1"/>
    <col min="8" max="8" width="26.75" style="161" customWidth="1"/>
    <col min="9" max="9" width="11" style="161" customWidth="1"/>
    <col min="10" max="10" width="14" style="161" customWidth="1"/>
    <col min="11" max="11" width="15" style="161" bestFit="1" customWidth="1"/>
    <col min="12" max="12" width="13.875" style="161" customWidth="1"/>
    <col min="13" max="13" width="12.625" style="161" customWidth="1"/>
    <col min="14" max="30" width="10.625" style="161" customWidth="1"/>
    <col min="31" max="57" width="9.25" style="161" customWidth="1"/>
    <col min="58" max="72" width="6.5" style="161" bestFit="1" customWidth="1"/>
    <col min="73" max="74" width="8.875" style="161"/>
    <col min="75" max="75" width="8.875" style="162"/>
    <col min="76" max="16384" width="8.875" style="161"/>
  </cols>
  <sheetData>
    <row r="1" spans="1:53" s="185" customFormat="1">
      <c r="A1" s="185" t="s">
        <v>13</v>
      </c>
    </row>
    <row r="2" spans="1:53" s="185" customFormat="1"/>
    <row r="3" spans="1:53" s="185" customFormat="1"/>
    <row r="5" spans="1:53">
      <c r="B5" s="161"/>
    </row>
    <row r="6" spans="1:53" s="160" customFormat="1" ht="17.45" customHeight="1">
      <c r="A6" s="401" t="s">
        <v>176</v>
      </c>
      <c r="B6" s="186" t="s">
        <v>177</v>
      </c>
      <c r="C6" s="402" t="s">
        <v>178</v>
      </c>
      <c r="D6" s="400" t="s">
        <v>179</v>
      </c>
      <c r="E6" s="401" t="s">
        <v>180</v>
      </c>
      <c r="F6" s="401"/>
      <c r="G6" s="401"/>
      <c r="H6" s="401" t="s">
        <v>181</v>
      </c>
      <c r="I6" s="401"/>
      <c r="J6" s="401"/>
      <c r="K6" s="188"/>
    </row>
    <row r="7" spans="1:53" s="113" customFormat="1" ht="16.5" customHeight="1">
      <c r="A7" s="401"/>
      <c r="B7" s="187" t="s">
        <v>182</v>
      </c>
      <c r="C7" s="402"/>
      <c r="D7" s="400"/>
      <c r="E7" s="401"/>
      <c r="F7" s="401"/>
      <c r="G7" s="401"/>
      <c r="H7" s="401"/>
      <c r="I7" s="401"/>
      <c r="J7" s="401"/>
      <c r="K7" s="188"/>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row>
    <row r="8" spans="1:53" s="113" customFormat="1" ht="16.5" customHeight="1">
      <c r="A8" s="190" t="s">
        <v>183</v>
      </c>
      <c r="B8" s="191"/>
      <c r="C8" s="191"/>
      <c r="D8" s="192"/>
      <c r="E8" s="190"/>
      <c r="F8" s="190"/>
      <c r="G8" s="190"/>
      <c r="H8" s="193"/>
      <c r="I8" s="194"/>
      <c r="J8" s="195"/>
      <c r="K8" s="188"/>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row>
    <row r="9" spans="1:53" s="113" customFormat="1" ht="16.5" customHeight="1">
      <c r="A9" s="190" t="s">
        <v>184</v>
      </c>
      <c r="B9" s="191"/>
      <c r="C9" s="191"/>
      <c r="D9" s="192"/>
      <c r="E9" s="190"/>
      <c r="F9" s="190"/>
      <c r="G9" s="190"/>
      <c r="H9" s="193"/>
      <c r="I9" s="194"/>
      <c r="J9" s="195"/>
      <c r="K9" s="188"/>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row>
    <row r="10" spans="1:53" s="113" customFormat="1" ht="16.5" customHeight="1">
      <c r="A10" s="196" t="s">
        <v>185</v>
      </c>
      <c r="B10" s="292">
        <v>3.9199999999999999E-2</v>
      </c>
      <c r="C10" s="191"/>
      <c r="D10" s="192"/>
      <c r="E10" s="190"/>
      <c r="F10" s="190"/>
      <c r="G10" s="190"/>
      <c r="H10" s="193"/>
      <c r="I10" s="194"/>
      <c r="J10" s="195"/>
      <c r="K10" s="188"/>
      <c r="X10" s="189"/>
      <c r="Y10" s="189"/>
      <c r="Z10" s="189"/>
      <c r="AA10" s="189"/>
      <c r="AB10" s="189"/>
      <c r="AC10" s="189"/>
      <c r="AD10" s="189"/>
      <c r="AE10" s="189"/>
      <c r="AF10" s="189"/>
      <c r="AG10" s="189"/>
      <c r="AH10" s="189"/>
      <c r="AI10" s="189"/>
      <c r="AJ10" s="189"/>
      <c r="AK10" s="189"/>
      <c r="AL10" s="189"/>
      <c r="AM10" s="189"/>
      <c r="AN10" s="189"/>
      <c r="AO10" s="189"/>
      <c r="AP10" s="189"/>
      <c r="AQ10" s="189"/>
      <c r="AR10" s="189"/>
      <c r="AS10" s="189"/>
      <c r="AT10" s="189"/>
      <c r="AU10" s="189"/>
      <c r="AV10" s="189"/>
      <c r="AW10" s="189"/>
      <c r="AX10" s="189"/>
      <c r="AY10" s="189"/>
      <c r="AZ10" s="189"/>
      <c r="BA10" s="189"/>
    </row>
    <row r="11" spans="1:53" s="113" customFormat="1" ht="16.5" customHeight="1">
      <c r="A11" s="190"/>
      <c r="B11" s="191"/>
      <c r="C11" s="191"/>
      <c r="D11" s="192"/>
      <c r="E11" s="190"/>
      <c r="F11" s="190"/>
      <c r="G11" s="190"/>
      <c r="H11" s="193"/>
      <c r="I11" s="194"/>
      <c r="J11" s="195"/>
      <c r="K11" s="188"/>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row>
    <row r="12" spans="1:53" s="113" customFormat="1" ht="16.5" customHeight="1">
      <c r="A12" s="190" t="s">
        <v>186</v>
      </c>
      <c r="B12" s="191"/>
      <c r="C12" s="191"/>
      <c r="D12" s="192"/>
      <c r="E12" s="190"/>
      <c r="F12" s="190"/>
      <c r="G12" s="190"/>
      <c r="H12" s="193"/>
      <c r="I12" s="194"/>
      <c r="J12" s="195"/>
      <c r="K12" s="188"/>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row>
    <row r="13" spans="1:53" s="165" customFormat="1" ht="20.100000000000001" customHeight="1">
      <c r="A13" s="197" t="s">
        <v>187</v>
      </c>
      <c r="B13" s="114">
        <v>3.5000000000000003E-2</v>
      </c>
      <c r="C13" s="163">
        <v>3.5000000000000003E-2</v>
      </c>
      <c r="D13" s="163" t="s">
        <v>188</v>
      </c>
      <c r="E13" s="395" t="s">
        <v>189</v>
      </c>
      <c r="F13" s="395"/>
      <c r="G13" s="395"/>
      <c r="H13" s="382" t="s">
        <v>190</v>
      </c>
      <c r="I13" s="383"/>
      <c r="J13" s="384"/>
      <c r="V13" s="198"/>
      <c r="W13" s="198"/>
      <c r="X13" s="198"/>
      <c r="Y13" s="198"/>
      <c r="Z13" s="198"/>
      <c r="AA13" s="198"/>
      <c r="AB13" s="198"/>
      <c r="AC13" s="198"/>
      <c r="AD13" s="198"/>
      <c r="AE13" s="198"/>
      <c r="AF13" s="198"/>
      <c r="AG13" s="198"/>
      <c r="AH13" s="198"/>
      <c r="AI13" s="198"/>
      <c r="AJ13" s="198"/>
      <c r="AK13" s="198"/>
      <c r="AL13" s="198"/>
      <c r="AM13" s="198"/>
      <c r="AN13" s="198"/>
      <c r="AO13" s="198"/>
      <c r="AP13" s="198"/>
      <c r="AQ13" s="198"/>
      <c r="AR13" s="198"/>
      <c r="AS13" s="198"/>
      <c r="AT13" s="198"/>
      <c r="AU13" s="198"/>
      <c r="AV13" s="198"/>
      <c r="AW13" s="198"/>
      <c r="AX13" s="198"/>
      <c r="AY13" s="198"/>
    </row>
    <row r="14" spans="1:53" s="165" customFormat="1" ht="20.100000000000001" customHeight="1">
      <c r="A14" s="197" t="s">
        <v>191</v>
      </c>
      <c r="B14" s="114">
        <v>0.03</v>
      </c>
      <c r="C14" s="163">
        <v>0.03</v>
      </c>
      <c r="D14" s="163" t="s">
        <v>188</v>
      </c>
      <c r="E14" s="395" t="s">
        <v>189</v>
      </c>
      <c r="F14" s="395"/>
      <c r="G14" s="395"/>
      <c r="H14" s="382" t="s">
        <v>190</v>
      </c>
      <c r="I14" s="383"/>
      <c r="J14" s="384"/>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row>
    <row r="15" spans="1:53" s="165" customFormat="1" ht="20.100000000000001" customHeight="1">
      <c r="A15" s="197" t="s">
        <v>192</v>
      </c>
      <c r="B15" s="114">
        <v>1.4999999999999999E-2</v>
      </c>
      <c r="C15" s="163">
        <v>1.4999999999999999E-2</v>
      </c>
      <c r="D15" s="163" t="s">
        <v>188</v>
      </c>
      <c r="E15" s="395" t="s">
        <v>189</v>
      </c>
      <c r="F15" s="395"/>
      <c r="G15" s="395"/>
      <c r="H15" s="382" t="s">
        <v>190</v>
      </c>
      <c r="I15" s="383"/>
      <c r="J15" s="384"/>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row>
    <row r="16" spans="1:53" s="165" customFormat="1" ht="20.100000000000001" customHeight="1">
      <c r="A16" s="197" t="s">
        <v>193</v>
      </c>
      <c r="B16" s="114">
        <v>1.286E-2</v>
      </c>
      <c r="C16" s="163">
        <v>1.286E-2</v>
      </c>
      <c r="D16" s="163" t="s">
        <v>188</v>
      </c>
      <c r="E16" s="395" t="s">
        <v>189</v>
      </c>
      <c r="F16" s="395"/>
      <c r="G16" s="395"/>
      <c r="H16" s="382" t="s">
        <v>190</v>
      </c>
      <c r="I16" s="383"/>
      <c r="J16" s="384"/>
      <c r="U16" s="198"/>
      <c r="V16" s="198"/>
      <c r="W16" s="198"/>
      <c r="X16" s="198"/>
      <c r="Y16" s="198"/>
      <c r="Z16" s="198"/>
      <c r="AA16" s="198"/>
      <c r="AB16" s="198"/>
      <c r="AC16" s="198"/>
      <c r="AD16" s="198"/>
      <c r="AE16" s="198"/>
      <c r="AF16" s="198"/>
      <c r="AG16" s="198"/>
      <c r="AH16" s="198"/>
      <c r="AI16" s="198"/>
      <c r="AJ16" s="198"/>
      <c r="AK16" s="198"/>
      <c r="AL16" s="198"/>
      <c r="AM16" s="198"/>
      <c r="AN16" s="198"/>
      <c r="AO16" s="198"/>
      <c r="AP16" s="198"/>
      <c r="AQ16" s="198"/>
      <c r="AR16" s="198"/>
      <c r="AS16" s="198"/>
      <c r="AT16" s="198"/>
      <c r="AU16" s="198"/>
      <c r="AV16" s="198"/>
      <c r="AW16" s="198"/>
      <c r="AX16" s="198"/>
      <c r="AY16" s="198"/>
    </row>
    <row r="17" spans="1:75" s="165" customFormat="1" ht="20.100000000000001" customHeight="1">
      <c r="A17" s="197"/>
      <c r="B17" s="299"/>
      <c r="C17" s="163"/>
      <c r="D17" s="163"/>
      <c r="E17" s="381"/>
      <c r="F17" s="381"/>
      <c r="G17" s="381"/>
      <c r="H17" s="382"/>
      <c r="I17" s="383"/>
      <c r="J17" s="384"/>
      <c r="U17" s="198"/>
      <c r="V17" s="198"/>
      <c r="W17" s="198"/>
      <c r="X17" s="198"/>
      <c r="Y17" s="198"/>
      <c r="Z17" s="198"/>
      <c r="AA17" s="198"/>
      <c r="AB17" s="198"/>
      <c r="AC17" s="198"/>
      <c r="AD17" s="198"/>
      <c r="AE17" s="198"/>
      <c r="AF17" s="198"/>
      <c r="AG17" s="198"/>
      <c r="AH17" s="198"/>
      <c r="AI17" s="198"/>
      <c r="AJ17" s="198"/>
      <c r="AK17" s="198"/>
      <c r="AL17" s="198"/>
      <c r="AM17" s="198"/>
      <c r="AN17" s="198"/>
      <c r="AO17" s="198"/>
      <c r="AP17" s="198"/>
      <c r="AQ17" s="198"/>
      <c r="AR17" s="198"/>
      <c r="AS17" s="198"/>
      <c r="AT17" s="198"/>
      <c r="AU17" s="198"/>
      <c r="AV17" s="198"/>
      <c r="AW17" s="198"/>
      <c r="AX17" s="198"/>
    </row>
    <row r="18" spans="1:75" s="165" customFormat="1" ht="20.100000000000001" customHeight="1">
      <c r="A18" s="197"/>
      <c r="B18" s="300"/>
      <c r="C18" s="293"/>
      <c r="D18" s="163"/>
      <c r="E18" s="226"/>
      <c r="F18" s="228"/>
      <c r="G18" s="166"/>
      <c r="H18" s="223" t="s">
        <v>194</v>
      </c>
      <c r="I18" s="224"/>
      <c r="J18" s="225"/>
      <c r="U18" s="198"/>
      <c r="V18" s="198"/>
      <c r="W18" s="198"/>
      <c r="X18" s="198"/>
      <c r="Y18" s="198"/>
      <c r="Z18" s="198"/>
      <c r="AA18" s="198"/>
      <c r="AB18" s="198"/>
      <c r="AC18" s="198"/>
      <c r="AD18" s="198"/>
      <c r="AE18" s="198"/>
      <c r="AF18" s="198"/>
      <c r="AG18" s="198"/>
      <c r="AH18" s="198"/>
      <c r="AI18" s="198"/>
      <c r="AJ18" s="198"/>
      <c r="AK18" s="198"/>
      <c r="AL18" s="198"/>
      <c r="AM18" s="198"/>
      <c r="AN18" s="198"/>
      <c r="AO18" s="198"/>
      <c r="AP18" s="198"/>
      <c r="AQ18" s="198"/>
      <c r="AR18" s="198"/>
      <c r="AS18" s="198"/>
      <c r="AT18" s="198"/>
      <c r="AU18" s="198"/>
      <c r="AV18" s="198"/>
      <c r="AW18" s="198"/>
      <c r="AX18" s="198"/>
    </row>
    <row r="19" spans="1:75" s="165" customFormat="1" ht="20.100000000000001" customHeight="1">
      <c r="A19" s="197"/>
      <c r="B19" s="300"/>
      <c r="C19" s="293"/>
      <c r="D19" s="163"/>
      <c r="E19" s="226"/>
      <c r="F19" s="228"/>
      <c r="G19" s="166"/>
      <c r="H19" s="223" t="s">
        <v>194</v>
      </c>
      <c r="I19" s="224"/>
      <c r="J19" s="225"/>
      <c r="U19" s="198"/>
      <c r="V19" s="198"/>
      <c r="W19" s="198"/>
      <c r="X19" s="198"/>
      <c r="Y19" s="198"/>
      <c r="Z19" s="198"/>
      <c r="AA19" s="198"/>
      <c r="AB19" s="198"/>
      <c r="AC19" s="198"/>
      <c r="AD19" s="198"/>
      <c r="AE19" s="198"/>
      <c r="AF19" s="198"/>
      <c r="AG19" s="198"/>
      <c r="AH19" s="198"/>
      <c r="AI19" s="198"/>
      <c r="AJ19" s="198"/>
      <c r="AK19" s="198"/>
      <c r="AL19" s="198"/>
      <c r="AM19" s="198"/>
      <c r="AN19" s="198"/>
      <c r="AO19" s="198"/>
      <c r="AP19" s="198"/>
      <c r="AQ19" s="198"/>
      <c r="AR19" s="198"/>
      <c r="AS19" s="198"/>
      <c r="AT19" s="198"/>
      <c r="AU19" s="198"/>
      <c r="AV19" s="198"/>
      <c r="AW19" s="198"/>
      <c r="AX19" s="198"/>
    </row>
    <row r="20" spans="1:75" s="165" customFormat="1" ht="36.6" customHeight="1">
      <c r="A20" s="197" t="s">
        <v>195</v>
      </c>
      <c r="B20" s="116">
        <f>C20*_xlfn.XLOOKUP($D20,$B$32:$AD$32,$B$33:$AD$33,,0)</f>
        <v>2.2401506466810659</v>
      </c>
      <c r="C20" s="163">
        <v>1.9512195121951219</v>
      </c>
      <c r="D20" s="163" t="s">
        <v>196</v>
      </c>
      <c r="E20" s="390" t="s">
        <v>197</v>
      </c>
      <c r="F20" s="391"/>
      <c r="G20" s="167" t="s">
        <v>198</v>
      </c>
      <c r="H20" s="382" t="s">
        <v>199</v>
      </c>
      <c r="I20" s="383"/>
      <c r="J20" s="384"/>
      <c r="L20" s="198"/>
      <c r="M20" s="198"/>
      <c r="U20" s="198"/>
      <c r="V20" s="198"/>
      <c r="W20" s="198"/>
      <c r="X20" s="198"/>
      <c r="Y20" s="198"/>
      <c r="Z20" s="198"/>
      <c r="AA20" s="198"/>
      <c r="AB20" s="198"/>
      <c r="AC20" s="198"/>
      <c r="AD20" s="198"/>
      <c r="AE20" s="198"/>
      <c r="AF20" s="198"/>
      <c r="AG20" s="198"/>
      <c r="AH20" s="198"/>
      <c r="AI20" s="198"/>
      <c r="AJ20" s="198"/>
      <c r="AK20" s="198"/>
      <c r="AL20" s="198"/>
      <c r="AM20" s="198"/>
      <c r="AN20" s="198"/>
      <c r="AO20" s="198"/>
      <c r="AP20" s="198"/>
      <c r="AQ20" s="198"/>
      <c r="AR20" s="198"/>
      <c r="AS20" s="198"/>
      <c r="AT20" s="198"/>
      <c r="AU20" s="198"/>
      <c r="AV20" s="198"/>
    </row>
    <row r="21" spans="1:75" s="165" customFormat="1" ht="37.5" customHeight="1">
      <c r="A21" s="199" t="s">
        <v>200</v>
      </c>
      <c r="B21" s="116">
        <f>C21*_xlfn.XLOOKUP($D21,$B$32:$AD$32,$B$33:$AD$33,,0)</f>
        <v>1.5067243337405847E-2</v>
      </c>
      <c r="C21" s="163">
        <v>1.3123893805309735E-2</v>
      </c>
      <c r="D21" s="163" t="s">
        <v>196</v>
      </c>
      <c r="E21" s="390" t="s">
        <v>201</v>
      </c>
      <c r="F21" s="391"/>
      <c r="G21" s="167" t="s">
        <v>202</v>
      </c>
      <c r="H21" s="392" t="s">
        <v>203</v>
      </c>
      <c r="I21" s="393"/>
      <c r="J21" s="394"/>
      <c r="L21" s="198"/>
      <c r="M21" s="198"/>
      <c r="U21" s="198"/>
      <c r="V21" s="198"/>
      <c r="W21" s="198"/>
      <c r="X21" s="198"/>
      <c r="Y21" s="198"/>
      <c r="Z21" s="198"/>
      <c r="AA21" s="198"/>
      <c r="AB21" s="198"/>
      <c r="AC21" s="198"/>
      <c r="AD21" s="198"/>
      <c r="AE21" s="198"/>
      <c r="AF21" s="198"/>
      <c r="AG21" s="198"/>
      <c r="AH21" s="198"/>
      <c r="AI21" s="198"/>
      <c r="AJ21" s="198"/>
      <c r="AK21" s="198"/>
      <c r="AL21" s="198"/>
      <c r="AM21" s="198"/>
      <c r="AN21" s="198"/>
      <c r="AO21" s="198"/>
      <c r="AP21" s="198"/>
      <c r="AQ21" s="198"/>
      <c r="AR21" s="198"/>
      <c r="AS21" s="198"/>
      <c r="AT21" s="198"/>
      <c r="AU21" s="198"/>
      <c r="AV21" s="198"/>
    </row>
    <row r="22" spans="1:75" s="165" customFormat="1" ht="20.100000000000001" customHeight="1">
      <c r="A22" s="197" t="s">
        <v>204</v>
      </c>
      <c r="B22" s="115">
        <v>10</v>
      </c>
      <c r="C22" s="163">
        <v>10</v>
      </c>
      <c r="D22" s="163" t="s">
        <v>205</v>
      </c>
      <c r="E22" s="281" t="s">
        <v>206</v>
      </c>
      <c r="F22" s="166"/>
      <c r="G22" s="166"/>
      <c r="H22" s="223"/>
      <c r="I22" s="224"/>
      <c r="J22" s="225"/>
      <c r="U22" s="198"/>
      <c r="V22" s="198"/>
      <c r="W22" s="198"/>
      <c r="X22" s="198"/>
      <c r="Y22" s="198"/>
      <c r="Z22" s="198"/>
      <c r="AA22" s="198"/>
      <c r="AB22" s="198"/>
      <c r="AC22" s="198"/>
      <c r="AD22" s="198"/>
      <c r="AE22" s="198"/>
      <c r="AF22" s="198"/>
      <c r="AG22" s="198"/>
      <c r="AH22" s="198"/>
      <c r="AI22" s="198"/>
      <c r="AJ22" s="198"/>
      <c r="AK22" s="198"/>
      <c r="AL22" s="198"/>
      <c r="AM22" s="198"/>
      <c r="AN22" s="198"/>
      <c r="AO22" s="198"/>
      <c r="AP22" s="198"/>
      <c r="AQ22" s="198"/>
      <c r="AR22" s="198"/>
      <c r="AS22" s="198"/>
      <c r="AT22" s="198"/>
      <c r="AU22" s="198"/>
      <c r="AV22" s="198"/>
      <c r="AW22" s="198"/>
      <c r="AX22" s="198"/>
    </row>
    <row r="23" spans="1:75" s="165" customFormat="1" ht="37.5" customHeight="1">
      <c r="A23" s="199" t="s">
        <v>207</v>
      </c>
      <c r="B23" s="132">
        <v>28</v>
      </c>
      <c r="C23" s="163">
        <v>28</v>
      </c>
      <c r="D23" s="163">
        <v>2014</v>
      </c>
      <c r="E23" s="164" t="s">
        <v>208</v>
      </c>
      <c r="F23" s="168"/>
      <c r="G23" s="167"/>
      <c r="H23" s="166"/>
      <c r="I23" s="166"/>
      <c r="J23" s="166"/>
      <c r="L23" s="198"/>
      <c r="M23" s="198"/>
      <c r="U23" s="198"/>
      <c r="V23" s="198"/>
      <c r="W23" s="198"/>
      <c r="X23" s="198"/>
      <c r="Y23" s="198"/>
      <c r="Z23" s="198"/>
      <c r="AA23" s="198"/>
      <c r="AB23" s="198"/>
      <c r="AC23" s="198"/>
      <c r="AD23" s="198"/>
      <c r="AE23" s="198"/>
      <c r="AF23" s="198"/>
      <c r="AG23" s="198"/>
      <c r="AH23" s="198"/>
      <c r="AI23" s="198"/>
      <c r="AJ23" s="198"/>
      <c r="AK23" s="198"/>
      <c r="AL23" s="198"/>
      <c r="AM23" s="198"/>
      <c r="AN23" s="198"/>
      <c r="AO23" s="198"/>
      <c r="AP23" s="198"/>
      <c r="AQ23" s="198"/>
      <c r="AR23" s="198"/>
      <c r="AS23" s="198"/>
      <c r="AT23" s="198"/>
      <c r="AU23" s="198"/>
      <c r="AV23" s="198"/>
    </row>
    <row r="24" spans="1:75" s="165" customFormat="1" ht="37.5" customHeight="1">
      <c r="A24" s="199" t="s">
        <v>209</v>
      </c>
      <c r="B24" s="120">
        <v>6.5600000000000001E-4</v>
      </c>
      <c r="C24" s="163"/>
      <c r="D24" s="163"/>
      <c r="E24" s="280" t="s">
        <v>210</v>
      </c>
      <c r="F24" s="168"/>
      <c r="G24" s="167"/>
      <c r="H24" s="166"/>
      <c r="I24" s="166"/>
      <c r="J24" s="166"/>
      <c r="L24" s="198"/>
      <c r="M24" s="198"/>
      <c r="U24" s="198"/>
      <c r="V24" s="198"/>
      <c r="W24" s="198"/>
      <c r="X24" s="198"/>
      <c r="Y24" s="198"/>
      <c r="Z24" s="198"/>
      <c r="AA24" s="198"/>
      <c r="AB24" s="198"/>
      <c r="AC24" s="198"/>
      <c r="AD24" s="198"/>
      <c r="AE24" s="198"/>
      <c r="AF24" s="198"/>
      <c r="AG24" s="198"/>
      <c r="AH24" s="198"/>
      <c r="AI24" s="198"/>
      <c r="AJ24" s="198"/>
      <c r="AK24" s="198"/>
      <c r="AL24" s="198"/>
      <c r="AM24" s="198"/>
      <c r="AN24" s="198"/>
      <c r="AO24" s="198"/>
      <c r="AP24" s="198"/>
      <c r="AQ24" s="198"/>
      <c r="AR24" s="198"/>
      <c r="AS24" s="198"/>
      <c r="AT24" s="198"/>
      <c r="AU24" s="198"/>
      <c r="AV24" s="198"/>
    </row>
    <row r="25" spans="1:75" s="165" customFormat="1" ht="37.5" customHeight="1">
      <c r="A25" s="199" t="s">
        <v>211</v>
      </c>
      <c r="B25" s="131">
        <v>90909.1</v>
      </c>
      <c r="C25" s="163"/>
      <c r="D25" s="163"/>
      <c r="E25" s="280" t="s">
        <v>210</v>
      </c>
      <c r="F25" s="168"/>
      <c r="G25" s="167"/>
      <c r="H25" s="226"/>
      <c r="I25" s="227"/>
      <c r="J25" s="228"/>
      <c r="L25" s="198"/>
      <c r="M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row>
    <row r="26" spans="1:75" s="165" customFormat="1" ht="37.5" customHeight="1">
      <c r="A26" s="199" t="s">
        <v>212</v>
      </c>
      <c r="B26" s="116">
        <v>4.32</v>
      </c>
      <c r="C26" s="163"/>
      <c r="D26" s="163"/>
      <c r="E26" s="280" t="s">
        <v>210</v>
      </c>
      <c r="F26" s="168"/>
      <c r="G26" s="167"/>
      <c r="H26" s="226"/>
      <c r="I26" s="227"/>
      <c r="J26" s="228"/>
      <c r="L26" s="198"/>
      <c r="M26" s="198"/>
      <c r="U26" s="198"/>
      <c r="V26" s="198"/>
      <c r="W26" s="198"/>
      <c r="X26" s="198"/>
      <c r="Y26" s="198"/>
      <c r="Z26" s="198"/>
      <c r="AA26" s="198"/>
      <c r="AB26" s="198"/>
      <c r="AC26" s="198"/>
      <c r="AD26" s="198"/>
      <c r="AE26" s="198"/>
      <c r="AF26" s="198"/>
      <c r="AG26" s="198"/>
      <c r="AH26" s="198"/>
      <c r="AI26" s="198"/>
      <c r="AJ26" s="198"/>
      <c r="AK26" s="198"/>
      <c r="AL26" s="198"/>
      <c r="AM26" s="198"/>
      <c r="AN26" s="198"/>
      <c r="AO26" s="198"/>
      <c r="AP26" s="198"/>
      <c r="AQ26" s="198"/>
      <c r="AR26" s="198"/>
      <c r="AS26" s="198"/>
      <c r="AT26" s="198"/>
      <c r="AU26" s="198"/>
      <c r="AV26" s="198"/>
    </row>
    <row r="27" spans="1:75" s="165" customFormat="1" ht="20.100000000000001" customHeight="1">
      <c r="A27" s="197" t="s">
        <v>213</v>
      </c>
      <c r="B27" s="278">
        <f>C27*Y31</f>
        <v>6.8298167477239984</v>
      </c>
      <c r="C27" s="163">
        <v>6.01</v>
      </c>
      <c r="D27" s="163" t="s">
        <v>214</v>
      </c>
      <c r="E27" s="166" t="s">
        <v>215</v>
      </c>
      <c r="F27" s="166"/>
      <c r="G27" s="166"/>
      <c r="H27" s="223"/>
      <c r="I27" s="224"/>
      <c r="J27" s="225"/>
      <c r="U27" s="198"/>
      <c r="V27" s="198"/>
      <c r="W27" s="198"/>
      <c r="X27" s="198"/>
      <c r="Y27" s="198"/>
      <c r="Z27" s="198"/>
      <c r="AA27" s="198"/>
      <c r="AB27" s="198"/>
      <c r="AC27" s="198"/>
      <c r="AD27" s="198"/>
      <c r="AE27" s="198"/>
      <c r="AF27" s="198"/>
      <c r="AG27" s="198"/>
      <c r="AH27" s="198"/>
      <c r="AI27" s="198"/>
      <c r="AJ27" s="198"/>
      <c r="AK27" s="198"/>
      <c r="AL27" s="198"/>
      <c r="AM27" s="198"/>
      <c r="AN27" s="198"/>
      <c r="AO27" s="198"/>
      <c r="AP27" s="198"/>
      <c r="AQ27" s="198"/>
      <c r="AR27" s="198"/>
      <c r="AS27" s="198"/>
      <c r="AT27" s="198"/>
      <c r="AU27" s="198"/>
      <c r="AV27" s="198"/>
      <c r="AW27" s="198"/>
      <c r="AX27" s="198"/>
    </row>
    <row r="28" spans="1:75" ht="20.100000000000001" customHeight="1">
      <c r="A28" s="201"/>
      <c r="B28" s="202"/>
      <c r="D28" s="203"/>
      <c r="E28" s="203"/>
      <c r="F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4"/>
      <c r="AP28" s="204"/>
      <c r="AQ28" s="204"/>
      <c r="AR28" s="204"/>
      <c r="AS28" s="204"/>
      <c r="AT28" s="204"/>
      <c r="AU28" s="204"/>
      <c r="AV28" s="204"/>
    </row>
    <row r="29" spans="1:75">
      <c r="A29" s="205" t="s">
        <v>216</v>
      </c>
      <c r="B29" s="170" t="s">
        <v>217</v>
      </c>
      <c r="C29" s="206" t="s">
        <v>218</v>
      </c>
      <c r="D29" s="171"/>
      <c r="E29" s="171"/>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283"/>
      <c r="AD29" s="283"/>
      <c r="AE29" s="204"/>
      <c r="AF29" s="204"/>
      <c r="AG29" s="204"/>
      <c r="AH29" s="204"/>
      <c r="AI29" s="204"/>
      <c r="AJ29" s="204"/>
      <c r="AK29" s="204"/>
      <c r="AL29" s="204"/>
      <c r="AM29" s="204"/>
      <c r="AN29" s="204"/>
      <c r="AO29" s="204"/>
      <c r="AP29" s="204"/>
      <c r="AQ29" s="204"/>
      <c r="AR29" s="204"/>
      <c r="AS29" s="204"/>
      <c r="AT29" s="204"/>
      <c r="AU29" s="204"/>
      <c r="AV29" s="204"/>
      <c r="AW29" s="204"/>
      <c r="BW29" s="161"/>
    </row>
    <row r="30" spans="1:75">
      <c r="A30" s="172" t="s">
        <v>219</v>
      </c>
      <c r="B30" s="173">
        <v>36616</v>
      </c>
      <c r="C30" s="173">
        <v>36981</v>
      </c>
      <c r="D30" s="173">
        <v>37346</v>
      </c>
      <c r="E30" s="173">
        <v>37711</v>
      </c>
      <c r="F30" s="173">
        <v>38077</v>
      </c>
      <c r="G30" s="173">
        <v>38442</v>
      </c>
      <c r="H30" s="173">
        <v>38807</v>
      </c>
      <c r="I30" s="173">
        <v>39172</v>
      </c>
      <c r="J30" s="173">
        <v>39538</v>
      </c>
      <c r="K30" s="173">
        <v>39903</v>
      </c>
      <c r="L30" s="173">
        <v>40268</v>
      </c>
      <c r="M30" s="173">
        <v>40633</v>
      </c>
      <c r="N30" s="173">
        <v>40999</v>
      </c>
      <c r="O30" s="173">
        <v>41364</v>
      </c>
      <c r="P30" s="173">
        <v>41729</v>
      </c>
      <c r="Q30" s="173">
        <v>42094</v>
      </c>
      <c r="R30" s="173">
        <v>42460</v>
      </c>
      <c r="S30" s="173">
        <v>42825</v>
      </c>
      <c r="T30" s="173">
        <v>43190</v>
      </c>
      <c r="U30" s="173">
        <v>43555</v>
      </c>
      <c r="V30" s="173">
        <v>43921</v>
      </c>
      <c r="W30" s="173">
        <v>44286</v>
      </c>
      <c r="X30" s="173">
        <v>44651</v>
      </c>
      <c r="Y30" s="173">
        <v>45016</v>
      </c>
      <c r="Z30" s="173">
        <v>45382</v>
      </c>
      <c r="AA30" s="173">
        <v>45747</v>
      </c>
      <c r="AB30" s="173">
        <v>46112</v>
      </c>
      <c r="AC30" s="284"/>
      <c r="AD30" s="285"/>
      <c r="AE30" s="204"/>
      <c r="AF30" s="204"/>
      <c r="AG30" s="204"/>
      <c r="AH30" s="204"/>
      <c r="AI30" s="204"/>
      <c r="AJ30" s="204"/>
      <c r="AK30" s="204"/>
      <c r="AL30" s="204"/>
      <c r="AM30" s="204"/>
      <c r="AN30" s="204"/>
      <c r="AO30" s="204"/>
      <c r="AP30" s="204"/>
      <c r="AQ30" s="204"/>
      <c r="AR30" s="204"/>
      <c r="AS30" s="204"/>
      <c r="AT30" s="204"/>
      <c r="AU30" s="204"/>
      <c r="AV30" s="204"/>
      <c r="AW30" s="204"/>
      <c r="BW30" s="161"/>
    </row>
    <row r="31" spans="1:75" ht="25.5">
      <c r="A31" s="174" t="s">
        <v>220</v>
      </c>
      <c r="B31" s="175">
        <v>0.56549575070821523</v>
      </c>
      <c r="C31" s="175">
        <v>0.58237960339943329</v>
      </c>
      <c r="D31" s="175">
        <v>0.59107648725212458</v>
      </c>
      <c r="E31" s="175">
        <v>0.60345609065155803</v>
      </c>
      <c r="F31" s="175">
        <v>0.62031161473087815</v>
      </c>
      <c r="G31" s="175">
        <v>0.6396033994334277</v>
      </c>
      <c r="H31" s="175">
        <v>0.65645892351274782</v>
      </c>
      <c r="I31" s="175">
        <v>0.68096317280453267</v>
      </c>
      <c r="J31" s="175">
        <v>0.70909348441926356</v>
      </c>
      <c r="K31" s="175">
        <v>0.73014164305949025</v>
      </c>
      <c r="L31" s="175">
        <v>0.73348441926345587</v>
      </c>
      <c r="M31" s="175">
        <v>0.76988668555240791</v>
      </c>
      <c r="N31" s="175">
        <v>0.8068271954674221</v>
      </c>
      <c r="O31" s="175">
        <v>0.83175637393767698</v>
      </c>
      <c r="P31" s="175">
        <v>0.85575070821529742</v>
      </c>
      <c r="Q31" s="175">
        <v>0.87252124645892348</v>
      </c>
      <c r="R31" s="175">
        <v>0.88192634560906513</v>
      </c>
      <c r="S31" s="175">
        <v>0.9008215297450427</v>
      </c>
      <c r="T31" s="175">
        <v>0.93453257790368272</v>
      </c>
      <c r="U31" s="175">
        <v>0.96308781869688376</v>
      </c>
      <c r="V31" s="175">
        <v>0.98801699716713864</v>
      </c>
      <c r="W31" s="175">
        <v>1</v>
      </c>
      <c r="X31" s="175">
        <v>1.0447418038860117</v>
      </c>
      <c r="Y31" s="175">
        <v>1.1364087766595672</v>
      </c>
      <c r="Z31" s="175">
        <v>1.1994442516398711</v>
      </c>
      <c r="AA31" s="175">
        <v>1.2271187357798576</v>
      </c>
      <c r="AB31" s="175">
        <v>1.2459863358992065</v>
      </c>
      <c r="AC31" s="286"/>
      <c r="AD31" s="287"/>
      <c r="AE31" s="204"/>
      <c r="AF31" s="204"/>
      <c r="AG31" s="204"/>
      <c r="AH31" s="204"/>
      <c r="AI31" s="204"/>
      <c r="AJ31" s="204"/>
      <c r="AK31" s="204"/>
      <c r="AL31" s="204"/>
      <c r="AM31" s="204"/>
      <c r="AN31" s="204"/>
      <c r="AO31" s="204"/>
      <c r="AP31" s="204"/>
      <c r="AQ31" s="204"/>
      <c r="AR31" s="204"/>
      <c r="AS31" s="204"/>
      <c r="AT31" s="204"/>
      <c r="AU31" s="204"/>
      <c r="AV31" s="204"/>
      <c r="AW31" s="204"/>
      <c r="BW31" s="161"/>
    </row>
    <row r="32" spans="1:75">
      <c r="A32" s="174" t="s">
        <v>221</v>
      </c>
      <c r="B32" s="176" t="s">
        <v>222</v>
      </c>
      <c r="C32" s="176" t="s">
        <v>223</v>
      </c>
      <c r="D32" s="176" t="s">
        <v>224</v>
      </c>
      <c r="E32" s="176" t="s">
        <v>225</v>
      </c>
      <c r="F32" s="176" t="s">
        <v>226</v>
      </c>
      <c r="G32" s="176" t="s">
        <v>227</v>
      </c>
      <c r="H32" s="176" t="s">
        <v>228</v>
      </c>
      <c r="I32" s="176" t="s">
        <v>229</v>
      </c>
      <c r="J32" s="176" t="s">
        <v>230</v>
      </c>
      <c r="K32" s="176" t="s">
        <v>231</v>
      </c>
      <c r="L32" s="176" t="s">
        <v>232</v>
      </c>
      <c r="M32" s="176" t="s">
        <v>233</v>
      </c>
      <c r="N32" s="176" t="s">
        <v>234</v>
      </c>
      <c r="O32" s="176" t="s">
        <v>235</v>
      </c>
      <c r="P32" s="176" t="s">
        <v>236</v>
      </c>
      <c r="Q32" s="176" t="s">
        <v>237</v>
      </c>
      <c r="R32" s="176" t="s">
        <v>238</v>
      </c>
      <c r="S32" s="176" t="s">
        <v>239</v>
      </c>
      <c r="T32" s="176" t="s">
        <v>240</v>
      </c>
      <c r="U32" s="176" t="s">
        <v>241</v>
      </c>
      <c r="V32" s="176" t="s">
        <v>242</v>
      </c>
      <c r="W32" s="176" t="s">
        <v>205</v>
      </c>
      <c r="X32" s="176" t="s">
        <v>196</v>
      </c>
      <c r="Y32" s="176" t="s">
        <v>243</v>
      </c>
      <c r="Z32" s="176" t="s">
        <v>188</v>
      </c>
      <c r="AA32" s="176" t="s">
        <v>244</v>
      </c>
      <c r="AB32" s="176" t="s">
        <v>245</v>
      </c>
      <c r="AC32" s="288"/>
      <c r="AD32" s="289"/>
      <c r="AE32" s="204"/>
      <c r="AF32" s="204"/>
      <c r="AG32" s="204"/>
      <c r="AH32" s="204"/>
      <c r="AI32" s="204"/>
      <c r="AJ32" s="204"/>
      <c r="AK32" s="204"/>
      <c r="AL32" s="204"/>
      <c r="AM32" s="204"/>
      <c r="AN32" s="204"/>
      <c r="AO32" s="204"/>
      <c r="AP32" s="204"/>
      <c r="AQ32" s="204"/>
      <c r="AR32" s="204"/>
      <c r="AS32" s="204"/>
      <c r="AT32" s="204"/>
      <c r="AU32" s="204"/>
      <c r="AV32" s="204"/>
      <c r="AW32" s="204"/>
      <c r="BW32" s="161"/>
    </row>
    <row r="33" spans="1:75">
      <c r="A33" s="174" t="s">
        <v>246</v>
      </c>
      <c r="B33" s="207">
        <f>$Z$31/B$31</f>
        <v>2.1210490974294887</v>
      </c>
      <c r="C33" s="207">
        <f t="shared" ref="C33:AB33" si="0">$Z$31/C$31</f>
        <v>2.0595574512543759</v>
      </c>
      <c r="D33" s="207">
        <f t="shared" si="0"/>
        <v>2.029253874089981</v>
      </c>
      <c r="E33" s="207">
        <f t="shared" si="0"/>
        <v>1.9876247339633581</v>
      </c>
      <c r="F33" s="207">
        <f t="shared" si="0"/>
        <v>1.9336156588979063</v>
      </c>
      <c r="G33" s="207">
        <f t="shared" si="0"/>
        <v>1.8752937409375257</v>
      </c>
      <c r="H33" s="207">
        <f t="shared" si="0"/>
        <v>1.8271428853789951</v>
      </c>
      <c r="I33" s="207">
        <f t="shared" si="0"/>
        <v>1.7613937134074151</v>
      </c>
      <c r="J33" s="207">
        <f t="shared" si="0"/>
        <v>1.6915178012419578</v>
      </c>
      <c r="K33" s="207">
        <f t="shared" si="0"/>
        <v>1.6427555708422223</v>
      </c>
      <c r="L33" s="207">
        <f t="shared" si="0"/>
        <v>1.6352688893437148</v>
      </c>
      <c r="M33" s="207">
        <f t="shared" si="0"/>
        <v>1.5579490776350389</v>
      </c>
      <c r="N33" s="207">
        <f t="shared" si="0"/>
        <v>1.4866185205185019</v>
      </c>
      <c r="O33" s="207">
        <f t="shared" si="0"/>
        <v>1.4420619898125899</v>
      </c>
      <c r="P33" s="207">
        <f t="shared" si="0"/>
        <v>1.4016281145023652</v>
      </c>
      <c r="Q33" s="207">
        <f t="shared" si="0"/>
        <v>1.3746877299638782</v>
      </c>
      <c r="R33" s="207">
        <f t="shared" si="0"/>
        <v>1.360027691214424</v>
      </c>
      <c r="S33" s="207">
        <f t="shared" si="0"/>
        <v>1.3315004271482576</v>
      </c>
      <c r="T33" s="207">
        <f t="shared" si="0"/>
        <v>1.2834697045344645</v>
      </c>
      <c r="U33" s="207">
        <f t="shared" si="0"/>
        <v>1.2454152449594804</v>
      </c>
      <c r="V33" s="207">
        <f t="shared" si="0"/>
        <v>1.2139915154080758</v>
      </c>
      <c r="W33" s="207">
        <f t="shared" si="0"/>
        <v>1.1994442516398711</v>
      </c>
      <c r="X33" s="207">
        <f t="shared" si="0"/>
        <v>1.1480772064240463</v>
      </c>
      <c r="Y33" s="207">
        <f t="shared" si="0"/>
        <v>1.0554690145614631</v>
      </c>
      <c r="Z33" s="207">
        <f t="shared" si="0"/>
        <v>1</v>
      </c>
      <c r="AA33" s="207">
        <f t="shared" si="0"/>
        <v>0.97744759057696329</v>
      </c>
      <c r="AB33" s="207">
        <f t="shared" si="0"/>
        <v>0.96264639272649266</v>
      </c>
      <c r="AC33" s="290"/>
      <c r="AD33" s="291"/>
      <c r="AE33" s="204"/>
      <c r="AF33" s="204"/>
      <c r="AG33" s="204"/>
      <c r="AH33" s="204"/>
      <c r="AI33" s="204"/>
      <c r="AJ33" s="204"/>
      <c r="AK33" s="204"/>
      <c r="AL33" s="204"/>
      <c r="AM33" s="204"/>
      <c r="AN33" s="204"/>
      <c r="AO33" s="204"/>
      <c r="AP33" s="204"/>
      <c r="AQ33" s="204"/>
      <c r="AR33" s="204"/>
      <c r="AS33" s="204"/>
      <c r="AT33" s="204"/>
      <c r="AU33" s="204"/>
      <c r="AV33" s="204"/>
      <c r="AW33" s="204"/>
      <c r="BW33" s="161"/>
    </row>
    <row r="34" spans="1:75" ht="20.100000000000001" customHeight="1">
      <c r="A34" s="200"/>
      <c r="B34" s="208"/>
      <c r="C34" s="204"/>
      <c r="D34" s="204"/>
      <c r="E34" s="209"/>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4"/>
      <c r="AP34" s="204"/>
      <c r="AQ34" s="204"/>
      <c r="AR34" s="204"/>
      <c r="AS34" s="204"/>
      <c r="AT34" s="204"/>
      <c r="AU34" s="204"/>
      <c r="AV34" s="204"/>
      <c r="AW34" s="204"/>
      <c r="AX34" s="204"/>
      <c r="AY34" s="204"/>
      <c r="AZ34" s="204"/>
      <c r="BA34" s="204"/>
    </row>
    <row r="35" spans="1:75">
      <c r="A35" s="210"/>
    </row>
    <row r="36" spans="1:75">
      <c r="A36" s="211"/>
      <c r="B36" s="161"/>
    </row>
    <row r="37" spans="1:75">
      <c r="B37" s="212"/>
    </row>
    <row r="38" spans="1:75">
      <c r="A38" s="213" t="s">
        <v>247</v>
      </c>
      <c r="B38" s="387" t="s">
        <v>248</v>
      </c>
      <c r="C38" s="387"/>
      <c r="D38" s="214" t="s">
        <v>249</v>
      </c>
      <c r="E38" s="214">
        <v>2020</v>
      </c>
      <c r="F38" s="215">
        <v>2021</v>
      </c>
      <c r="G38" s="215">
        <v>2022</v>
      </c>
      <c r="H38" s="215">
        <v>2023</v>
      </c>
      <c r="I38" s="215">
        <v>2024</v>
      </c>
      <c r="J38" s="215">
        <v>2025</v>
      </c>
      <c r="K38" s="215">
        <v>2026</v>
      </c>
      <c r="L38" s="215">
        <v>2027</v>
      </c>
      <c r="M38" s="215">
        <v>2028</v>
      </c>
      <c r="N38" s="215">
        <v>2029</v>
      </c>
      <c r="O38" s="215">
        <v>2030</v>
      </c>
      <c r="P38" s="215">
        <v>2031</v>
      </c>
      <c r="Q38" s="215">
        <v>2032</v>
      </c>
      <c r="R38" s="215">
        <v>2033</v>
      </c>
      <c r="S38" s="215">
        <v>2034</v>
      </c>
      <c r="T38" s="215">
        <v>2035</v>
      </c>
      <c r="U38" s="215">
        <v>2036</v>
      </c>
      <c r="V38" s="215">
        <v>2037</v>
      </c>
      <c r="W38" s="215">
        <v>2038</v>
      </c>
      <c r="X38" s="215">
        <v>2039</v>
      </c>
      <c r="Y38" s="215">
        <v>2040</v>
      </c>
      <c r="Z38" s="215">
        <v>2041</v>
      </c>
      <c r="AA38" s="215">
        <v>2042</v>
      </c>
      <c r="AB38" s="215">
        <v>2043</v>
      </c>
      <c r="AC38" s="215">
        <v>2044</v>
      </c>
      <c r="AD38" s="215">
        <v>2045</v>
      </c>
      <c r="AE38" s="215">
        <v>2046</v>
      </c>
      <c r="AF38" s="215">
        <v>2047</v>
      </c>
      <c r="AG38" s="215">
        <v>2048</v>
      </c>
      <c r="AH38" s="215">
        <v>2049</v>
      </c>
      <c r="AI38" s="215">
        <v>2050</v>
      </c>
      <c r="AJ38" s="215">
        <v>2051</v>
      </c>
      <c r="AK38" s="215">
        <v>2052</v>
      </c>
      <c r="AL38" s="215">
        <v>2053</v>
      </c>
      <c r="AM38" s="215">
        <v>2054</v>
      </c>
      <c r="AN38" s="215">
        <v>2055</v>
      </c>
      <c r="AO38" s="215">
        <v>2056</v>
      </c>
      <c r="AP38" s="215">
        <v>2057</v>
      </c>
      <c r="AQ38" s="215">
        <v>2058</v>
      </c>
      <c r="AR38" s="215">
        <v>2059</v>
      </c>
      <c r="AS38" s="215">
        <v>2060</v>
      </c>
      <c r="AT38" s="215">
        <v>2061</v>
      </c>
      <c r="AU38" s="215">
        <v>2062</v>
      </c>
      <c r="AV38" s="215">
        <v>2063</v>
      </c>
      <c r="AW38" s="215">
        <v>2064</v>
      </c>
      <c r="AX38" s="215">
        <v>2065</v>
      </c>
      <c r="AY38" s="215">
        <v>2066</v>
      </c>
      <c r="AZ38" s="215">
        <v>2067</v>
      </c>
      <c r="BA38" s="215">
        <v>2068</v>
      </c>
      <c r="BB38" s="215">
        <v>2069</v>
      </c>
      <c r="BC38" s="215">
        <v>2070</v>
      </c>
      <c r="BD38" s="215">
        <v>2071</v>
      </c>
      <c r="BE38" s="215">
        <v>2072</v>
      </c>
      <c r="BF38" s="216">
        <v>2073</v>
      </c>
      <c r="BG38" s="216">
        <v>2074</v>
      </c>
      <c r="BH38" s="216">
        <v>2075</v>
      </c>
      <c r="BI38" s="216">
        <v>2076</v>
      </c>
    </row>
    <row r="39" spans="1:75" ht="54" customHeight="1">
      <c r="A39" s="217" t="s">
        <v>250</v>
      </c>
      <c r="B39" s="388" t="s">
        <v>251</v>
      </c>
      <c r="C39" s="389"/>
      <c r="D39" s="177" t="s">
        <v>188</v>
      </c>
      <c r="E39" s="163">
        <v>215.55</v>
      </c>
      <c r="F39" s="163">
        <v>235.83</v>
      </c>
      <c r="G39" s="218">
        <f>G40*1000</f>
        <v>189.92863312282626</v>
      </c>
      <c r="H39" s="218">
        <f t="shared" ref="H39:BI39" si="1">H40*1000</f>
        <v>172.86070548319196</v>
      </c>
      <c r="I39" s="218">
        <f t="shared" si="1"/>
        <v>157.3265863542702</v>
      </c>
      <c r="J39" s="218">
        <f t="shared" si="1"/>
        <v>143.188440106733</v>
      </c>
      <c r="K39" s="218">
        <f t="shared" si="1"/>
        <v>130.32081770356777</v>
      </c>
      <c r="L39" s="218">
        <f t="shared" si="1"/>
        <v>118.60954357954448</v>
      </c>
      <c r="M39" s="218">
        <f t="shared" si="1"/>
        <v>107.9507025512066</v>
      </c>
      <c r="N39" s="218">
        <f t="shared" si="1"/>
        <v>98.249717768147875</v>
      </c>
      <c r="O39" s="218">
        <f t="shared" si="1"/>
        <v>89.420511524154222</v>
      </c>
      <c r="P39" s="218">
        <f t="shared" si="1"/>
        <v>81.384741482012416</v>
      </c>
      <c r="Q39" s="218">
        <f t="shared" si="1"/>
        <v>74.071105534940514</v>
      </c>
      <c r="R39" s="218">
        <f t="shared" si="1"/>
        <v>67.414709136612856</v>
      </c>
      <c r="S39" s="218">
        <f t="shared" si="1"/>
        <v>61.356489486042342</v>
      </c>
      <c r="T39" s="218">
        <f t="shared" si="1"/>
        <v>55.842691458061417</v>
      </c>
      <c r="U39" s="218">
        <f t="shared" si="1"/>
        <v>50.824390629285183</v>
      </c>
      <c r="V39" s="218">
        <f t="shared" si="1"/>
        <v>46.257059167324108</v>
      </c>
      <c r="W39" s="218">
        <f t="shared" si="1"/>
        <v>42.100170731343162</v>
      </c>
      <c r="X39" s="218">
        <f t="shared" si="1"/>
        <v>38.316840878207636</v>
      </c>
      <c r="Y39" s="218">
        <f t="shared" si="1"/>
        <v>34.873499783525524</v>
      </c>
      <c r="Z39" s="218">
        <f t="shared" si="1"/>
        <v>31.739594373586151</v>
      </c>
      <c r="AA39" s="218">
        <f t="shared" si="1"/>
        <v>28.887317225203908</v>
      </c>
      <c r="AB39" s="218">
        <f t="shared" si="1"/>
        <v>26.291359827963596</v>
      </c>
      <c r="AC39" s="218">
        <f t="shared" si="1"/>
        <v>23.928688019542424</v>
      </c>
      <c r="AD39" s="218">
        <f t="shared" si="1"/>
        <v>21.778337601526122</v>
      </c>
      <c r="AE39" s="218">
        <f t="shared" si="1"/>
        <v>19.821228322200188</v>
      </c>
      <c r="AF39" s="218">
        <f t="shared" si="1"/>
        <v>18.039994575768699</v>
      </c>
      <c r="AG39" s="218">
        <f t="shared" si="1"/>
        <v>16.418831315779915</v>
      </c>
      <c r="AH39" s="218">
        <f t="shared" si="1"/>
        <v>14.943353815534516</v>
      </c>
      <c r="AI39" s="218">
        <f t="shared" si="1"/>
        <v>13.600470031118215</v>
      </c>
      <c r="AJ39" s="218">
        <f t="shared" si="1"/>
        <v>12.378264434524354</v>
      </c>
      <c r="AK39" s="218">
        <f t="shared" si="1"/>
        <v>11.265892286107471</v>
      </c>
      <c r="AL39" s="218">
        <f t="shared" si="1"/>
        <v>10.253483408237821</v>
      </c>
      <c r="AM39" s="218">
        <f t="shared" si="1"/>
        <v>9.3320546063319085</v>
      </c>
      <c r="AN39" s="218">
        <f t="shared" si="1"/>
        <v>8.4934299601629242</v>
      </c>
      <c r="AO39" s="218">
        <f t="shared" si="1"/>
        <v>7.7301682781888621</v>
      </c>
      <c r="AP39" s="218">
        <f t="shared" si="1"/>
        <v>7.0354970711939702</v>
      </c>
      <c r="AQ39" s="218">
        <f t="shared" si="1"/>
        <v>6.4032524593857989</v>
      </c>
      <c r="AR39" s="218">
        <f t="shared" si="1"/>
        <v>5.8278244797383172</v>
      </c>
      <c r="AS39" s="218">
        <f t="shared" si="1"/>
        <v>5.3041073082872039</v>
      </c>
      <c r="AT39" s="218">
        <f t="shared" si="1"/>
        <v>4.8274539556978882</v>
      </c>
      <c r="AU39" s="218">
        <f t="shared" si="1"/>
        <v>4.3936350341125703</v>
      </c>
      <c r="AV39" s="218">
        <f t="shared" si="1"/>
        <v>3.9988012294134152</v>
      </c>
      <c r="AW39" s="218">
        <f t="shared" si="1"/>
        <v>3.6394491459138671</v>
      </c>
      <c r="AX39" s="218">
        <f t="shared" si="1"/>
        <v>3.3123902204151756</v>
      </c>
      <c r="AY39" s="218">
        <f t="shared" si="1"/>
        <v>3.0147224297997552</v>
      </c>
      <c r="AZ39" s="218">
        <f t="shared" si="1"/>
        <v>2.7438045411203325</v>
      </c>
      <c r="BA39" s="218">
        <f t="shared" si="1"/>
        <v>2.4972326757036192</v>
      </c>
      <c r="BB39" s="218">
        <f t="shared" si="1"/>
        <v>2.2728189793196951</v>
      </c>
      <c r="BC39" s="218">
        <f t="shared" si="1"/>
        <v>2.0685722091556138</v>
      </c>
      <c r="BD39" s="218">
        <f t="shared" si="1"/>
        <v>1.8826800653397096</v>
      </c>
      <c r="BE39" s="218">
        <f t="shared" si="1"/>
        <v>1.7134931102426363</v>
      </c>
      <c r="BF39" s="218">
        <f t="shared" si="1"/>
        <v>1.5595101328696561</v>
      </c>
      <c r="BG39" s="218">
        <f t="shared" si="1"/>
        <v>1.4193648284811273</v>
      </c>
      <c r="BH39" s="218">
        <f t="shared" si="1"/>
        <v>1.2918136752482641</v>
      </c>
      <c r="BI39" s="218">
        <f t="shared" si="1"/>
        <v>1.175724900372658</v>
      </c>
      <c r="BW39" s="161"/>
    </row>
    <row r="40" spans="1:75" ht="25.5">
      <c r="A40" s="217" t="s">
        <v>252</v>
      </c>
      <c r="B40" s="398" t="s">
        <v>253</v>
      </c>
      <c r="C40" s="398"/>
      <c r="D40" s="177" t="s">
        <v>188</v>
      </c>
      <c r="E40" s="178">
        <f>E39/1000</f>
        <v>0.21555000000000002</v>
      </c>
      <c r="F40" s="178">
        <f>F39/1000</f>
        <v>0.23583000000000001</v>
      </c>
      <c r="G40" s="178">
        <f>9.25945032510716E+81*EXP(-0.0941622869*G38)</f>
        <v>0.18992863312282626</v>
      </c>
      <c r="H40" s="178">
        <f t="shared" ref="H40:BH40" si="2">9.25945032510716E+81*EXP(-0.0941622869*H38)</f>
        <v>0.17286070548319196</v>
      </c>
      <c r="I40" s="178">
        <f t="shared" si="2"/>
        <v>0.15732658635427021</v>
      </c>
      <c r="J40" s="178">
        <f t="shared" si="2"/>
        <v>0.14318844010673298</v>
      </c>
      <c r="K40" s="178">
        <f t="shared" si="2"/>
        <v>0.13032081770356777</v>
      </c>
      <c r="L40" s="178">
        <f t="shared" si="2"/>
        <v>0.11860954357954448</v>
      </c>
      <c r="M40" s="178">
        <f t="shared" si="2"/>
        <v>0.1079507025512066</v>
      </c>
      <c r="N40" s="178">
        <f t="shared" si="2"/>
        <v>9.8249717768147879E-2</v>
      </c>
      <c r="O40" s="178">
        <f t="shared" si="2"/>
        <v>8.9420511524154228E-2</v>
      </c>
      <c r="P40" s="178">
        <f t="shared" si="2"/>
        <v>8.1384741482012413E-2</v>
      </c>
      <c r="Q40" s="178">
        <f t="shared" si="2"/>
        <v>7.4071105534940521E-2</v>
      </c>
      <c r="R40" s="178">
        <f t="shared" si="2"/>
        <v>6.7414709136612849E-2</v>
      </c>
      <c r="S40" s="178">
        <f t="shared" si="2"/>
        <v>6.1356489486042345E-2</v>
      </c>
      <c r="T40" s="178">
        <f t="shared" si="2"/>
        <v>5.5842691458061415E-2</v>
      </c>
      <c r="U40" s="178">
        <f t="shared" si="2"/>
        <v>5.0824390629285184E-2</v>
      </c>
      <c r="V40" s="178">
        <f t="shared" si="2"/>
        <v>4.6257059167324109E-2</v>
      </c>
      <c r="W40" s="178">
        <f t="shared" si="2"/>
        <v>4.2100170731343166E-2</v>
      </c>
      <c r="X40" s="178">
        <f t="shared" si="2"/>
        <v>3.8316840878207636E-2</v>
      </c>
      <c r="Y40" s="178">
        <f t="shared" si="2"/>
        <v>3.4873499783525524E-2</v>
      </c>
      <c r="Z40" s="178">
        <f t="shared" si="2"/>
        <v>3.1739594373586151E-2</v>
      </c>
      <c r="AA40" s="178">
        <f t="shared" si="2"/>
        <v>2.8887317225203907E-2</v>
      </c>
      <c r="AB40" s="178">
        <f t="shared" si="2"/>
        <v>2.6291359827963597E-2</v>
      </c>
      <c r="AC40" s="178">
        <f t="shared" si="2"/>
        <v>2.3928688019542423E-2</v>
      </c>
      <c r="AD40" s="178">
        <f t="shared" si="2"/>
        <v>2.1778337601526122E-2</v>
      </c>
      <c r="AE40" s="178">
        <f t="shared" si="2"/>
        <v>1.9821228322200186E-2</v>
      </c>
      <c r="AF40" s="178">
        <f t="shared" si="2"/>
        <v>1.80399945757687E-2</v>
      </c>
      <c r="AG40" s="178">
        <f t="shared" si="2"/>
        <v>1.6418831315779914E-2</v>
      </c>
      <c r="AH40" s="178">
        <f t="shared" si="2"/>
        <v>1.4943353815534516E-2</v>
      </c>
      <c r="AI40" s="178">
        <f t="shared" si="2"/>
        <v>1.3600470031118216E-2</v>
      </c>
      <c r="AJ40" s="178">
        <f t="shared" si="2"/>
        <v>1.2378264434524354E-2</v>
      </c>
      <c r="AK40" s="178">
        <f t="shared" si="2"/>
        <v>1.1265892286107471E-2</v>
      </c>
      <c r="AL40" s="178">
        <f t="shared" si="2"/>
        <v>1.0253483408237821E-2</v>
      </c>
      <c r="AM40" s="178">
        <f t="shared" si="2"/>
        <v>9.3320546063319076E-3</v>
      </c>
      <c r="AN40" s="178">
        <f t="shared" si="2"/>
        <v>8.4934299601629234E-3</v>
      </c>
      <c r="AO40" s="178">
        <f t="shared" si="2"/>
        <v>7.7301682781888625E-3</v>
      </c>
      <c r="AP40" s="178">
        <f t="shared" si="2"/>
        <v>7.0354970711939699E-3</v>
      </c>
      <c r="AQ40" s="178">
        <f t="shared" si="2"/>
        <v>6.4032524593857993E-3</v>
      </c>
      <c r="AR40" s="178">
        <f t="shared" si="2"/>
        <v>5.8278244797383173E-3</v>
      </c>
      <c r="AS40" s="178">
        <f t="shared" si="2"/>
        <v>5.3041073082872037E-3</v>
      </c>
      <c r="AT40" s="178">
        <f t="shared" si="2"/>
        <v>4.8274539556978878E-3</v>
      </c>
      <c r="AU40" s="178">
        <f t="shared" si="2"/>
        <v>4.3936350341125703E-3</v>
      </c>
      <c r="AV40" s="178">
        <f t="shared" si="2"/>
        <v>3.9988012294134151E-3</v>
      </c>
      <c r="AW40" s="178">
        <f t="shared" si="2"/>
        <v>3.6394491459138673E-3</v>
      </c>
      <c r="AX40" s="178">
        <f t="shared" si="2"/>
        <v>3.3123902204151758E-3</v>
      </c>
      <c r="AY40" s="178">
        <f t="shared" si="2"/>
        <v>3.0147224297997553E-3</v>
      </c>
      <c r="AZ40" s="178">
        <f t="shared" si="2"/>
        <v>2.7438045411203324E-3</v>
      </c>
      <c r="BA40" s="178">
        <f t="shared" si="2"/>
        <v>2.4972326757036192E-3</v>
      </c>
      <c r="BB40" s="178">
        <f t="shared" si="2"/>
        <v>2.272818979319695E-3</v>
      </c>
      <c r="BC40" s="178">
        <f t="shared" si="2"/>
        <v>2.0685722091556137E-3</v>
      </c>
      <c r="BD40" s="178">
        <f t="shared" si="2"/>
        <v>1.8826800653397096E-3</v>
      </c>
      <c r="BE40" s="178">
        <f t="shared" si="2"/>
        <v>1.7134931102426364E-3</v>
      </c>
      <c r="BF40" s="178">
        <f t="shared" si="2"/>
        <v>1.5595101328696561E-3</v>
      </c>
      <c r="BG40" s="178">
        <f t="shared" si="2"/>
        <v>1.4193648284811272E-3</v>
      </c>
      <c r="BH40" s="178">
        <f t="shared" si="2"/>
        <v>1.2918136752482642E-3</v>
      </c>
      <c r="BI40" s="178">
        <f>9.25945032510716E+81*EXP(-0.0941622869*BI38)</f>
        <v>1.1757249003726579E-3</v>
      </c>
      <c r="BW40" s="161"/>
    </row>
    <row r="41" spans="1:75" s="179" customFormat="1" ht="64.7" customHeight="1">
      <c r="A41" s="219" t="s">
        <v>254</v>
      </c>
      <c r="B41" s="399" t="s">
        <v>255</v>
      </c>
      <c r="C41" s="399"/>
      <c r="D41" s="177" t="s">
        <v>243</v>
      </c>
      <c r="E41" s="163">
        <v>253</v>
      </c>
      <c r="F41" s="163">
        <v>257</v>
      </c>
      <c r="G41" s="163">
        <v>261</v>
      </c>
      <c r="H41" s="163">
        <v>265</v>
      </c>
      <c r="I41" s="163">
        <v>269</v>
      </c>
      <c r="J41" s="163">
        <v>273</v>
      </c>
      <c r="K41" s="163">
        <v>277</v>
      </c>
      <c r="L41" s="163">
        <v>281</v>
      </c>
      <c r="M41" s="163">
        <v>286</v>
      </c>
      <c r="N41" s="163">
        <v>290</v>
      </c>
      <c r="O41" s="163">
        <v>294</v>
      </c>
      <c r="P41" s="163">
        <v>299</v>
      </c>
      <c r="Q41" s="163">
        <v>304</v>
      </c>
      <c r="R41" s="163">
        <v>308</v>
      </c>
      <c r="S41" s="163">
        <v>313</v>
      </c>
      <c r="T41" s="163">
        <v>318</v>
      </c>
      <c r="U41" s="163">
        <v>322</v>
      </c>
      <c r="V41" s="163">
        <v>327</v>
      </c>
      <c r="W41" s="163">
        <v>332</v>
      </c>
      <c r="X41" s="163">
        <v>337</v>
      </c>
      <c r="Y41" s="163">
        <v>343</v>
      </c>
      <c r="Z41" s="163">
        <v>348</v>
      </c>
      <c r="AA41" s="163">
        <v>353</v>
      </c>
      <c r="AB41" s="163">
        <v>358</v>
      </c>
      <c r="AC41" s="163">
        <v>364</v>
      </c>
      <c r="AD41" s="163">
        <v>369</v>
      </c>
      <c r="AE41" s="163">
        <v>375</v>
      </c>
      <c r="AF41" s="163">
        <v>380</v>
      </c>
      <c r="AG41" s="163">
        <v>386</v>
      </c>
      <c r="AH41" s="163">
        <v>392</v>
      </c>
      <c r="AI41" s="163">
        <v>398</v>
      </c>
      <c r="AJ41" s="220">
        <f t="shared" ref="AJ41:BE41" si="3">SLOPE(AD41:AI41,AD38:AI38)+AI41</f>
        <v>403.77142857142854</v>
      </c>
      <c r="AK41" s="220">
        <f t="shared" si="3"/>
        <v>409.59591836734688</v>
      </c>
      <c r="AL41" s="220">
        <f t="shared" si="3"/>
        <v>415.51860058309029</v>
      </c>
      <c r="AM41" s="220">
        <f t="shared" si="3"/>
        <v>421.40866305705947</v>
      </c>
      <c r="AN41" s="220">
        <f t="shared" si="3"/>
        <v>427.27790896650197</v>
      </c>
      <c r="AO41" s="220">
        <f t="shared" si="3"/>
        <v>433.14144983807756</v>
      </c>
      <c r="AP41" s="220">
        <f t="shared" si="3"/>
        <v>439.02105385535413</v>
      </c>
      <c r="AQ41" s="220">
        <f t="shared" si="3"/>
        <v>444.90286731576668</v>
      </c>
      <c r="AR41" s="220">
        <f t="shared" si="3"/>
        <v>450.7777829423336</v>
      </c>
      <c r="AS41" s="220">
        <f t="shared" si="3"/>
        <v>456.65207089923194</v>
      </c>
      <c r="AT41" s="220">
        <f t="shared" si="3"/>
        <v>462.52811725456996</v>
      </c>
      <c r="AU41" s="220">
        <f t="shared" si="3"/>
        <v>468.40529736430318</v>
      </c>
      <c r="AV41" s="220">
        <f t="shared" si="3"/>
        <v>474.281618944819</v>
      </c>
      <c r="AW41" s="220">
        <f t="shared" si="3"/>
        <v>480.15740030957636</v>
      </c>
      <c r="AX41" s="220">
        <f t="shared" si="3"/>
        <v>486.03351205479657</v>
      </c>
      <c r="AY41" s="220">
        <f t="shared" si="3"/>
        <v>491.90983709832108</v>
      </c>
      <c r="AZ41" s="220">
        <f t="shared" si="3"/>
        <v>497.78609494560658</v>
      </c>
      <c r="BA41" s="220">
        <f t="shared" si="3"/>
        <v>503.66223077738493</v>
      </c>
      <c r="BB41" s="220">
        <f t="shared" si="3"/>
        <v>509.5383870092262</v>
      </c>
      <c r="BC41" s="220">
        <f t="shared" si="3"/>
        <v>515.41459693817762</v>
      </c>
      <c r="BD41" s="220">
        <f t="shared" si="3"/>
        <v>521.29080293764616</v>
      </c>
      <c r="BE41" s="221">
        <f t="shared" si="3"/>
        <v>527.16698840639413</v>
      </c>
      <c r="BF41" s="221">
        <f>SLOPE(AZ41:BE41,AZ38:BE38)+BE41</f>
        <v>533.04317108392763</v>
      </c>
      <c r="BG41" s="221">
        <f>SLOPE(BA41:BF41,BA38:BF38)+BF41</f>
        <v>538.91936284746146</v>
      </c>
      <c r="BH41" s="221">
        <f>SLOPE(BB41:BG41,BB38:BG38)+BG41</f>
        <v>544.79555676452355</v>
      </c>
      <c r="BI41" s="221">
        <f>SLOPE(BC41:BH41,BC38:BH38)+BH41</f>
        <v>550.67174709420101</v>
      </c>
    </row>
    <row r="42" spans="1:75" s="179" customFormat="1" ht="25.5">
      <c r="A42" s="222" t="s">
        <v>256</v>
      </c>
      <c r="B42" s="385" t="s">
        <v>257</v>
      </c>
      <c r="C42" s="386"/>
      <c r="D42" s="180" t="s">
        <v>188</v>
      </c>
      <c r="E42" s="181">
        <f>E$41*$Y$33</f>
        <v>267.03366068405018</v>
      </c>
      <c r="F42" s="181">
        <f t="shared" ref="F42:BI42" si="4">F$41*$Y$33</f>
        <v>271.25553674229604</v>
      </c>
      <c r="G42" s="181">
        <f t="shared" si="4"/>
        <v>275.47741280054186</v>
      </c>
      <c r="H42" s="181">
        <f t="shared" si="4"/>
        <v>279.69928885878772</v>
      </c>
      <c r="I42" s="181">
        <f t="shared" si="4"/>
        <v>283.92116491703359</v>
      </c>
      <c r="J42" s="181">
        <f t="shared" si="4"/>
        <v>288.14304097527946</v>
      </c>
      <c r="K42" s="181">
        <f t="shared" si="4"/>
        <v>292.36491703352527</v>
      </c>
      <c r="L42" s="181">
        <f t="shared" si="4"/>
        <v>296.58679309177114</v>
      </c>
      <c r="M42" s="181">
        <f t="shared" si="4"/>
        <v>301.86413816457843</v>
      </c>
      <c r="N42" s="181">
        <f t="shared" si="4"/>
        <v>306.0860142228243</v>
      </c>
      <c r="O42" s="181">
        <f t="shared" si="4"/>
        <v>310.30789028107017</v>
      </c>
      <c r="P42" s="181">
        <f t="shared" si="4"/>
        <v>315.58523535387747</v>
      </c>
      <c r="Q42" s="181">
        <f t="shared" si="4"/>
        <v>320.86258042668481</v>
      </c>
      <c r="R42" s="181">
        <f t="shared" si="4"/>
        <v>325.08445648493063</v>
      </c>
      <c r="S42" s="181">
        <f t="shared" si="4"/>
        <v>330.36180155773798</v>
      </c>
      <c r="T42" s="181">
        <f t="shared" si="4"/>
        <v>335.63914663054527</v>
      </c>
      <c r="U42" s="181">
        <f t="shared" si="4"/>
        <v>339.86102268879114</v>
      </c>
      <c r="V42" s="181">
        <f t="shared" si="4"/>
        <v>345.13836776159843</v>
      </c>
      <c r="W42" s="181">
        <f t="shared" si="4"/>
        <v>350.41571283440578</v>
      </c>
      <c r="X42" s="181">
        <f t="shared" si="4"/>
        <v>355.69305790721307</v>
      </c>
      <c r="Y42" s="181">
        <f t="shared" si="4"/>
        <v>362.02587199458185</v>
      </c>
      <c r="Z42" s="181">
        <f t="shared" si="4"/>
        <v>367.3032170673892</v>
      </c>
      <c r="AA42" s="181">
        <f t="shared" si="4"/>
        <v>372.58056214019649</v>
      </c>
      <c r="AB42" s="181">
        <f t="shared" si="4"/>
        <v>377.85790721300378</v>
      </c>
      <c r="AC42" s="181">
        <f t="shared" si="4"/>
        <v>384.19072130037256</v>
      </c>
      <c r="AD42" s="181">
        <f t="shared" si="4"/>
        <v>389.46806637317991</v>
      </c>
      <c r="AE42" s="181">
        <f t="shared" si="4"/>
        <v>395.80088046054868</v>
      </c>
      <c r="AF42" s="181">
        <f t="shared" si="4"/>
        <v>401.07822553335598</v>
      </c>
      <c r="AG42" s="181">
        <f t="shared" si="4"/>
        <v>407.41103962072475</v>
      </c>
      <c r="AH42" s="181">
        <f t="shared" si="4"/>
        <v>413.74385370809352</v>
      </c>
      <c r="AI42" s="181">
        <f t="shared" si="4"/>
        <v>420.07666779546236</v>
      </c>
      <c r="AJ42" s="181">
        <f t="shared" si="4"/>
        <v>426.16823182235987</v>
      </c>
      <c r="AK42" s="181">
        <f t="shared" si="4"/>
        <v>432.31580032758109</v>
      </c>
      <c r="AL42" s="181">
        <f t="shared" si="4"/>
        <v>438.56700788939253</v>
      </c>
      <c r="AM42" s="181">
        <f t="shared" si="4"/>
        <v>444.78378632449824</v>
      </c>
      <c r="AN42" s="181">
        <f t="shared" si="4"/>
        <v>450.97859352075636</v>
      </c>
      <c r="AO42" s="181">
        <f t="shared" si="4"/>
        <v>457.16737922631916</v>
      </c>
      <c r="AP42" s="181">
        <f t="shared" si="4"/>
        <v>463.37311908444565</v>
      </c>
      <c r="AQ42" s="181">
        <f t="shared" si="4"/>
        <v>469.58119094134167</v>
      </c>
      <c r="AR42" s="181">
        <f t="shared" si="4"/>
        <v>475.78198234834599</v>
      </c>
      <c r="AS42" s="181">
        <f t="shared" si="4"/>
        <v>481.98211126946376</v>
      </c>
      <c r="AT42" s="181">
        <f t="shared" si="4"/>
        <v>488.18409612564983</v>
      </c>
      <c r="AU42" s="181">
        <f t="shared" si="4"/>
        <v>494.38727762447019</v>
      </c>
      <c r="AV42" s="181">
        <f t="shared" si="4"/>
        <v>500.58955297230347</v>
      </c>
      <c r="AW42" s="181">
        <f t="shared" si="4"/>
        <v>506.79125813914254</v>
      </c>
      <c r="AX42" s="181">
        <f t="shared" si="4"/>
        <v>512.99331201232314</v>
      </c>
      <c r="AY42" s="181">
        <f t="shared" si="4"/>
        <v>519.19559101525476</v>
      </c>
      <c r="AZ42" s="181">
        <f t="shared" si="4"/>
        <v>525.39779909463834</v>
      </c>
      <c r="BA42" s="181">
        <f t="shared" si="4"/>
        <v>531.5998783904347</v>
      </c>
      <c r="BB42" s="181">
        <f t="shared" si="4"/>
        <v>537.80197921786544</v>
      </c>
      <c r="BC42" s="181">
        <f t="shared" si="4"/>
        <v>544.00413672093202</v>
      </c>
      <c r="BD42" s="181">
        <f t="shared" si="4"/>
        <v>550.20629007655123</v>
      </c>
      <c r="BE42" s="182">
        <f t="shared" si="4"/>
        <v>556.40842176263106</v>
      </c>
      <c r="BF42" s="182">
        <f t="shared" si="4"/>
        <v>562.61055050267055</v>
      </c>
      <c r="BG42" s="182">
        <f t="shared" si="4"/>
        <v>568.81268883270172</v>
      </c>
      <c r="BH42" s="182">
        <f t="shared" si="4"/>
        <v>575.01482943571534</v>
      </c>
      <c r="BI42" s="182">
        <f t="shared" si="4"/>
        <v>581.21696625235563</v>
      </c>
    </row>
    <row r="43" spans="1:75" ht="60.75" customHeight="1">
      <c r="A43" s="183" t="s">
        <v>258</v>
      </c>
      <c r="B43" s="399" t="s">
        <v>259</v>
      </c>
      <c r="C43" s="399"/>
      <c r="D43" s="177" t="s">
        <v>243</v>
      </c>
      <c r="E43" s="261">
        <v>126.59504990000001</v>
      </c>
      <c r="F43" s="169">
        <v>128.52289329999999</v>
      </c>
      <c r="G43" s="169">
        <v>130.4800947</v>
      </c>
      <c r="H43" s="169">
        <v>132.4671012</v>
      </c>
      <c r="I43" s="169">
        <v>134.48436670000001</v>
      </c>
      <c r="J43" s="169">
        <v>136.532352</v>
      </c>
      <c r="K43" s="169">
        <v>138.61152490000001</v>
      </c>
      <c r="L43" s="169">
        <v>140.72236029999999</v>
      </c>
      <c r="M43" s="169">
        <v>142.86534040000001</v>
      </c>
      <c r="N43" s="169">
        <v>145.04095469999999</v>
      </c>
      <c r="O43" s="169">
        <v>147.24970020000001</v>
      </c>
      <c r="P43" s="169">
        <v>149.49208139999999</v>
      </c>
      <c r="Q43" s="169">
        <v>151.76861059999999</v>
      </c>
      <c r="R43" s="169">
        <v>154.0798077</v>
      </c>
      <c r="S43" s="169">
        <v>156.42620070000001</v>
      </c>
      <c r="T43" s="169">
        <v>158.80832559999999</v>
      </c>
      <c r="U43" s="169">
        <v>161.22672650000001</v>
      </c>
      <c r="V43" s="169">
        <v>163.6819558</v>
      </c>
      <c r="W43" s="169">
        <v>166.17457440000001</v>
      </c>
      <c r="X43" s="169">
        <v>168.70515169999999</v>
      </c>
      <c r="Y43" s="169">
        <v>171.2742657</v>
      </c>
      <c r="Z43" s="169">
        <v>173.84337970000001</v>
      </c>
      <c r="AA43" s="169">
        <v>176.45103040000001</v>
      </c>
      <c r="AB43" s="169">
        <v>179.0977958</v>
      </c>
      <c r="AC43" s="169">
        <v>181.78426279999999</v>
      </c>
      <c r="AD43" s="169">
        <v>184.5110267</v>
      </c>
      <c r="AE43" s="169">
        <v>187.2786921</v>
      </c>
      <c r="AF43" s="169">
        <v>190.0878725</v>
      </c>
      <c r="AG43" s="169">
        <v>192.93919059999999</v>
      </c>
      <c r="AH43" s="169">
        <v>195.83327840000001</v>
      </c>
      <c r="AI43" s="169">
        <v>198.7707776</v>
      </c>
      <c r="AJ43" s="220">
        <f>SLOPE(AD43:AI43,AD38:AI38)+AI43</f>
        <v>201.62260135714286</v>
      </c>
      <c r="AK43" s="220">
        <f t="shared" ref="AK43:BI43" si="5">SLOPE(AE43:AJ43,AE38:AJ38)+AJ43</f>
        <v>204.49866848244898</v>
      </c>
      <c r="AL43" s="220">
        <f t="shared" si="5"/>
        <v>207.38557452198251</v>
      </c>
      <c r="AM43" s="220">
        <f t="shared" si="5"/>
        <v>210.27357205382256</v>
      </c>
      <c r="AN43" s="220">
        <f t="shared" si="5"/>
        <v>213.15705565840446</v>
      </c>
      <c r="AO43" s="220">
        <f t="shared" si="5"/>
        <v>216.0362330418786</v>
      </c>
      <c r="AP43" s="220">
        <f t="shared" si="5"/>
        <v>218.91998496997533</v>
      </c>
      <c r="AQ43" s="220">
        <f t="shared" si="5"/>
        <v>221.80404330145825</v>
      </c>
      <c r="AR43" s="220">
        <f t="shared" si="5"/>
        <v>224.68720787372428</v>
      </c>
      <c r="AS43" s="220">
        <f t="shared" si="5"/>
        <v>227.56986198677475</v>
      </c>
      <c r="AT43" s="220">
        <f t="shared" si="5"/>
        <v>230.4527481144568</v>
      </c>
      <c r="AU43" s="220">
        <f t="shared" si="5"/>
        <v>233.33604442832981</v>
      </c>
      <c r="AV43" s="220">
        <f t="shared" si="5"/>
        <v>236.21916059529605</v>
      </c>
      <c r="AW43" s="220">
        <f t="shared" si="5"/>
        <v>239.10216008845856</v>
      </c>
      <c r="AX43" s="220">
        <f t="shared" si="5"/>
        <v>241.98518732311879</v>
      </c>
      <c r="AY43" s="220">
        <f t="shared" si="5"/>
        <v>244.86827243085284</v>
      </c>
      <c r="AZ43" s="220">
        <f t="shared" si="5"/>
        <v>247.75135956683883</v>
      </c>
      <c r="BA43" s="220">
        <f t="shared" si="5"/>
        <v>250.63441495066385</v>
      </c>
      <c r="BB43" s="220">
        <f t="shared" si="5"/>
        <v>253.5174708169414</v>
      </c>
      <c r="BC43" s="220">
        <f t="shared" si="5"/>
        <v>256.40053720725672</v>
      </c>
      <c r="BD43" s="220">
        <f t="shared" si="5"/>
        <v>259.28360577762186</v>
      </c>
      <c r="BE43" s="220">
        <f t="shared" si="5"/>
        <v>262.16667022108976</v>
      </c>
      <c r="BF43" s="220">
        <f t="shared" si="5"/>
        <v>265.04973285373103</v>
      </c>
      <c r="BG43" s="220">
        <f t="shared" si="5"/>
        <v>267.93279731939236</v>
      </c>
      <c r="BH43" s="220">
        <f t="shared" si="5"/>
        <v>270.81586257353939</v>
      </c>
      <c r="BI43" s="220">
        <f t="shared" si="5"/>
        <v>273.698927261807</v>
      </c>
    </row>
    <row r="44" spans="1:75">
      <c r="A44" s="183" t="s">
        <v>260</v>
      </c>
      <c r="B44" s="385" t="s">
        <v>257</v>
      </c>
      <c r="C44" s="386"/>
      <c r="D44" s="180" t="s">
        <v>188</v>
      </c>
      <c r="E44" s="181">
        <f>E$43*$Y$33</f>
        <v>133.61715256631226</v>
      </c>
      <c r="F44" s="181">
        <f t="shared" ref="F44:BI44" si="6">F$43*$Y$33</f>
        <v>135.65193153993906</v>
      </c>
      <c r="G44" s="181">
        <f t="shared" si="6"/>
        <v>137.7176969728954</v>
      </c>
      <c r="H44" s="181">
        <f t="shared" si="6"/>
        <v>139.81492076537762</v>
      </c>
      <c r="I44" s="181">
        <f t="shared" si="6"/>
        <v>141.94408199477147</v>
      </c>
      <c r="J44" s="181">
        <f t="shared" si="6"/>
        <v>144.10566702119883</v>
      </c>
      <c r="K44" s="181">
        <f t="shared" si="6"/>
        <v>146.30016959306471</v>
      </c>
      <c r="L44" s="181">
        <f t="shared" si="6"/>
        <v>148.52809095260415</v>
      </c>
      <c r="M44" s="181">
        <f t="shared" si="6"/>
        <v>150.789940046976</v>
      </c>
      <c r="N44" s="181">
        <f t="shared" si="6"/>
        <v>153.0862335282628</v>
      </c>
      <c r="O44" s="181">
        <f t="shared" si="6"/>
        <v>155.41749596456489</v>
      </c>
      <c r="P44" s="181">
        <f t="shared" si="6"/>
        <v>157.78425984000003</v>
      </c>
      <c r="Q44" s="181">
        <f t="shared" si="6"/>
        <v>160.18706587134443</v>
      </c>
      <c r="R44" s="181">
        <f t="shared" si="6"/>
        <v>162.62646279693874</v>
      </c>
      <c r="S44" s="181">
        <f t="shared" si="6"/>
        <v>165.10300790442267</v>
      </c>
      <c r="T44" s="181">
        <f t="shared" si="6"/>
        <v>167.61726692518798</v>
      </c>
      <c r="U44" s="181">
        <f t="shared" si="6"/>
        <v>170.16981413992553</v>
      </c>
      <c r="V44" s="181">
        <f t="shared" si="6"/>
        <v>172.76123258971896</v>
      </c>
      <c r="W44" s="181">
        <f t="shared" si="6"/>
        <v>175.39211428713855</v>
      </c>
      <c r="X44" s="181">
        <f t="shared" si="6"/>
        <v>178.06306021624113</v>
      </c>
      <c r="Y44" s="181">
        <f t="shared" si="6"/>
        <v>180.7746804381172</v>
      </c>
      <c r="Z44" s="181">
        <f t="shared" si="6"/>
        <v>183.48630065999328</v>
      </c>
      <c r="AA44" s="181">
        <f t="shared" si="6"/>
        <v>186.2385951746428</v>
      </c>
      <c r="AB44" s="181">
        <f t="shared" si="6"/>
        <v>189.03217404315615</v>
      </c>
      <c r="AC44" s="181">
        <f t="shared" si="6"/>
        <v>191.86765672029804</v>
      </c>
      <c r="AD44" s="181">
        <f t="shared" si="6"/>
        <v>194.74567152677281</v>
      </c>
      <c r="AE44" s="181">
        <f t="shared" si="6"/>
        <v>197.66685659914668</v>
      </c>
      <c r="AF44" s="181">
        <f t="shared" si="6"/>
        <v>200.63185946766006</v>
      </c>
      <c r="AG44" s="181">
        <f t="shared" si="6"/>
        <v>203.64133737286829</v>
      </c>
      <c r="AH44" s="181">
        <f t="shared" si="6"/>
        <v>206.69595737118868</v>
      </c>
      <c r="AI44" s="181">
        <f t="shared" si="6"/>
        <v>209.79639675708776</v>
      </c>
      <c r="AJ44" s="181">
        <f t="shared" si="6"/>
        <v>212.80640836774228</v>
      </c>
      <c r="AK44" s="181">
        <f t="shared" si="6"/>
        <v>215.84200810230178</v>
      </c>
      <c r="AL44" s="181">
        <f t="shared" si="6"/>
        <v>218.88904797497975</v>
      </c>
      <c r="AM44" s="181">
        <f t="shared" si="6"/>
        <v>221.93723988396692</v>
      </c>
      <c r="AN44" s="181">
        <f t="shared" si="6"/>
        <v>224.9806674825991</v>
      </c>
      <c r="AO44" s="181">
        <f t="shared" si="6"/>
        <v>228.0195499982822</v>
      </c>
      <c r="AP44" s="181">
        <f t="shared" si="6"/>
        <v>231.06326080407018</v>
      </c>
      <c r="AQ44" s="181">
        <f t="shared" si="6"/>
        <v>234.10729500913823</v>
      </c>
      <c r="AR44" s="181">
        <f t="shared" si="6"/>
        <v>237.15038587904638</v>
      </c>
      <c r="AS44" s="181">
        <f t="shared" si="6"/>
        <v>240.19293797506933</v>
      </c>
      <c r="AT44" s="181">
        <f t="shared" si="6"/>
        <v>243.2357349553468</v>
      </c>
      <c r="AU44" s="181">
        <f t="shared" si="6"/>
        <v>246.27896487443905</v>
      </c>
      <c r="AV44" s="181">
        <f t="shared" si="6"/>
        <v>249.32200465405313</v>
      </c>
      <c r="AW44" s="181">
        <f t="shared" si="6"/>
        <v>252.36492128808257</v>
      </c>
      <c r="AX44" s="181">
        <f t="shared" si="6"/>
        <v>255.40786720240325</v>
      </c>
      <c r="AY44" s="181">
        <f t="shared" si="6"/>
        <v>258.45087419996014</v>
      </c>
      <c r="AZ44" s="181">
        <f t="shared" si="6"/>
        <v>261.49388333827409</v>
      </c>
      <c r="BA44" s="181">
        <f t="shared" si="6"/>
        <v>264.53685896316603</v>
      </c>
      <c r="BB44" s="181">
        <f t="shared" si="6"/>
        <v>267.5798350972716</v>
      </c>
      <c r="BC44" s="181">
        <f t="shared" si="6"/>
        <v>270.62282233917301</v>
      </c>
      <c r="BD44" s="181">
        <f t="shared" si="6"/>
        <v>273.66581188204941</v>
      </c>
      <c r="BE44" s="181">
        <f t="shared" si="6"/>
        <v>276.7087970691137</v>
      </c>
      <c r="BF44" s="181">
        <f t="shared" si="6"/>
        <v>279.75178034490654</v>
      </c>
      <c r="BG44" s="181">
        <f t="shared" si="6"/>
        <v>282.79476555539532</v>
      </c>
      <c r="BH44" s="181">
        <f t="shared" si="6"/>
        <v>285.83775159810625</v>
      </c>
      <c r="BI44" s="181">
        <f t="shared" si="6"/>
        <v>288.880737043549</v>
      </c>
    </row>
    <row r="45" spans="1:75" ht="62.25" customHeight="1">
      <c r="A45" s="183" t="s">
        <v>261</v>
      </c>
      <c r="B45" s="399" t="s">
        <v>262</v>
      </c>
      <c r="C45" s="399"/>
      <c r="D45" s="177" t="s">
        <v>243</v>
      </c>
      <c r="E45" s="169">
        <v>379.78514960000001</v>
      </c>
      <c r="F45" s="169">
        <v>385.56867979999998</v>
      </c>
      <c r="G45" s="169">
        <v>391.44028409999999</v>
      </c>
      <c r="H45" s="169">
        <v>397.40130360000001</v>
      </c>
      <c r="I45" s="169">
        <v>403.45310009999997</v>
      </c>
      <c r="J45" s="169">
        <v>409.59705600000001</v>
      </c>
      <c r="K45" s="169">
        <v>415.8345746</v>
      </c>
      <c r="L45" s="169">
        <v>422.16708080000001</v>
      </c>
      <c r="M45" s="169">
        <v>428.59602109999997</v>
      </c>
      <c r="N45" s="169">
        <v>435.12286410000002</v>
      </c>
      <c r="O45" s="169">
        <v>441.74910060000002</v>
      </c>
      <c r="P45" s="169">
        <v>448.4762442</v>
      </c>
      <c r="Q45" s="169">
        <v>455.3058317</v>
      </c>
      <c r="R45" s="169">
        <v>462.23942310000001</v>
      </c>
      <c r="S45" s="169">
        <v>469.2786021</v>
      </c>
      <c r="T45" s="169">
        <v>476.4249767</v>
      </c>
      <c r="U45" s="169">
        <v>483.68017939999999</v>
      </c>
      <c r="V45" s="169">
        <v>491.04586740000002</v>
      </c>
      <c r="W45" s="169">
        <v>498.52372329999997</v>
      </c>
      <c r="X45" s="169">
        <v>506.11545510000002</v>
      </c>
      <c r="Y45" s="169">
        <v>513.8227971</v>
      </c>
      <c r="Z45" s="169">
        <v>521.53013899999996</v>
      </c>
      <c r="AA45" s="169">
        <v>529.35309110000003</v>
      </c>
      <c r="AB45" s="169">
        <v>537.29338749999999</v>
      </c>
      <c r="AC45" s="169">
        <v>545.35278830000004</v>
      </c>
      <c r="AD45" s="169">
        <v>553.53308010000001</v>
      </c>
      <c r="AE45" s="169">
        <v>561.83607629999995</v>
      </c>
      <c r="AF45" s="169">
        <v>570.26361750000001</v>
      </c>
      <c r="AG45" s="169">
        <v>578.81757170000003</v>
      </c>
      <c r="AH45" s="169">
        <v>587.49983529999997</v>
      </c>
      <c r="AI45" s="169">
        <v>596.31233280000004</v>
      </c>
      <c r="AJ45" s="220">
        <f>SLOPE(AD45:AI45,AD38:AI38)+AI45</f>
        <v>604.86780407714286</v>
      </c>
      <c r="AK45" s="220">
        <f t="shared" ref="AK45:BI45" si="7">SLOPE(AE45:AJ45,AE38:AJ38)+AJ45</f>
        <v>613.49600545959186</v>
      </c>
      <c r="AL45" s="220">
        <f t="shared" si="7"/>
        <v>622.15672358614574</v>
      </c>
      <c r="AM45" s="220">
        <f t="shared" si="7"/>
        <v>630.82071619147848</v>
      </c>
      <c r="AN45" s="220">
        <f t="shared" si="7"/>
        <v>639.47116699714354</v>
      </c>
      <c r="AO45" s="220">
        <f t="shared" si="7"/>
        <v>648.10869915300862</v>
      </c>
      <c r="AP45" s="220">
        <f t="shared" si="7"/>
        <v>656.75995494150334</v>
      </c>
      <c r="AQ45" s="220">
        <f t="shared" si="7"/>
        <v>665.41212993909789</v>
      </c>
      <c r="AR45" s="220">
        <f t="shared" si="7"/>
        <v>674.06162365826071</v>
      </c>
      <c r="AS45" s="220">
        <f t="shared" si="7"/>
        <v>682.70958599963978</v>
      </c>
      <c r="AT45" s="220">
        <f t="shared" si="7"/>
        <v>691.35824438609211</v>
      </c>
      <c r="AU45" s="220">
        <f t="shared" si="7"/>
        <v>700.00813333063468</v>
      </c>
      <c r="AV45" s="220">
        <f t="shared" si="7"/>
        <v>708.6574818342923</v>
      </c>
      <c r="AW45" s="220">
        <f t="shared" si="7"/>
        <v>717.30648031656506</v>
      </c>
      <c r="AX45" s="220">
        <f t="shared" si="7"/>
        <v>725.95556202342277</v>
      </c>
      <c r="AY45" s="220">
        <f t="shared" si="7"/>
        <v>734.6048173495368</v>
      </c>
      <c r="AZ45" s="220">
        <f t="shared" si="7"/>
        <v>743.25407876033285</v>
      </c>
      <c r="BA45" s="220">
        <f t="shared" si="7"/>
        <v>751.90324491464946</v>
      </c>
      <c r="BB45" s="220">
        <f t="shared" si="7"/>
        <v>760.55241251634095</v>
      </c>
      <c r="BC45" s="220">
        <f t="shared" si="7"/>
        <v>769.20161169015114</v>
      </c>
      <c r="BD45" s="220">
        <f t="shared" si="7"/>
        <v>777.85081740410465</v>
      </c>
      <c r="BE45" s="220">
        <f t="shared" si="7"/>
        <v>786.50001073736132</v>
      </c>
      <c r="BF45" s="220">
        <f t="shared" si="7"/>
        <v>795.1491986381418</v>
      </c>
      <c r="BG45" s="220">
        <f t="shared" si="7"/>
        <v>803.79839203798394</v>
      </c>
      <c r="BH45" s="220">
        <f t="shared" si="7"/>
        <v>812.44758780328232</v>
      </c>
      <c r="BI45" s="220">
        <f t="shared" si="7"/>
        <v>821.09678187094153</v>
      </c>
    </row>
    <row r="46" spans="1:75" s="117" customFormat="1">
      <c r="A46" s="183" t="s">
        <v>263</v>
      </c>
      <c r="B46" s="385" t="s">
        <v>257</v>
      </c>
      <c r="C46" s="386"/>
      <c r="D46" s="180" t="s">
        <v>188</v>
      </c>
      <c r="E46" s="181">
        <f>E$45*$Y$33</f>
        <v>400.85145759338985</v>
      </c>
      <c r="F46" s="181">
        <f t="shared" ref="F46:BI46" si="8">F$45*$Y$33</f>
        <v>406.95579451427028</v>
      </c>
      <c r="G46" s="181">
        <f t="shared" si="8"/>
        <v>413.15309091868613</v>
      </c>
      <c r="H46" s="181">
        <f t="shared" si="8"/>
        <v>419.44476229613286</v>
      </c>
      <c r="I46" s="181">
        <f t="shared" si="8"/>
        <v>425.83224598431434</v>
      </c>
      <c r="J46" s="181">
        <f t="shared" si="8"/>
        <v>432.31700106359642</v>
      </c>
      <c r="K46" s="181">
        <f t="shared" si="8"/>
        <v>438.90050867364721</v>
      </c>
      <c r="L46" s="181">
        <f t="shared" si="8"/>
        <v>445.58427275226558</v>
      </c>
      <c r="M46" s="181">
        <f t="shared" si="8"/>
        <v>452.36982003538105</v>
      </c>
      <c r="N46" s="181">
        <f t="shared" si="8"/>
        <v>459.25870058478847</v>
      </c>
      <c r="O46" s="181">
        <f t="shared" si="8"/>
        <v>466.25248789369465</v>
      </c>
      <c r="P46" s="181">
        <f t="shared" si="8"/>
        <v>473.35277952000007</v>
      </c>
      <c r="Q46" s="181">
        <f t="shared" si="8"/>
        <v>480.56119750848637</v>
      </c>
      <c r="R46" s="181">
        <f t="shared" si="8"/>
        <v>487.87938839081625</v>
      </c>
      <c r="S46" s="181">
        <f t="shared" si="8"/>
        <v>495.30902371326795</v>
      </c>
      <c r="T46" s="181">
        <f t="shared" si="8"/>
        <v>502.85180067001704</v>
      </c>
      <c r="U46" s="181">
        <f t="shared" si="8"/>
        <v>510.50944231422966</v>
      </c>
      <c r="V46" s="181">
        <f t="shared" si="8"/>
        <v>518.2836977691569</v>
      </c>
      <c r="W46" s="181">
        <f t="shared" si="8"/>
        <v>526.17634296696247</v>
      </c>
      <c r="X46" s="181">
        <f t="shared" si="8"/>
        <v>534.18918064872344</v>
      </c>
      <c r="Y46" s="181">
        <f t="shared" si="8"/>
        <v>542.32404131435158</v>
      </c>
      <c r="Z46" s="181">
        <f t="shared" si="8"/>
        <v>550.45890187443285</v>
      </c>
      <c r="AA46" s="181">
        <f t="shared" si="8"/>
        <v>558.71578541838142</v>
      </c>
      <c r="AB46" s="181">
        <f t="shared" si="8"/>
        <v>567.0965222350153</v>
      </c>
      <c r="AC46" s="181">
        <f t="shared" si="8"/>
        <v>575.60297005534721</v>
      </c>
      <c r="AD46" s="181">
        <f t="shared" si="8"/>
        <v>584.23701458031849</v>
      </c>
      <c r="AE46" s="181">
        <f t="shared" si="8"/>
        <v>593.00056979743999</v>
      </c>
      <c r="AF46" s="181">
        <f t="shared" si="8"/>
        <v>601.89557840298016</v>
      </c>
      <c r="AG46" s="181">
        <f t="shared" si="8"/>
        <v>610.92401201305802</v>
      </c>
      <c r="AH46" s="181">
        <f t="shared" si="8"/>
        <v>620.08787221911291</v>
      </c>
      <c r="AI46" s="181">
        <f t="shared" si="8"/>
        <v>629.38919027126326</v>
      </c>
      <c r="AJ46" s="181">
        <f t="shared" si="8"/>
        <v>638.41922510925815</v>
      </c>
      <c r="AK46" s="181">
        <f t="shared" si="8"/>
        <v>647.52602431982939</v>
      </c>
      <c r="AL46" s="181">
        <f t="shared" si="8"/>
        <v>656.66714394625785</v>
      </c>
      <c r="AM46" s="181">
        <f t="shared" si="8"/>
        <v>665.81171968357626</v>
      </c>
      <c r="AN46" s="181">
        <f t="shared" si="8"/>
        <v>674.94200247094398</v>
      </c>
      <c r="AO46" s="181">
        <f t="shared" si="8"/>
        <v>684.05865002373775</v>
      </c>
      <c r="AP46" s="181">
        <f t="shared" si="8"/>
        <v>693.18978244553944</v>
      </c>
      <c r="AQ46" s="181">
        <f t="shared" si="8"/>
        <v>702.32188506406396</v>
      </c>
      <c r="AR46" s="181">
        <f t="shared" si="8"/>
        <v>711.45115767628431</v>
      </c>
      <c r="AS46" s="181">
        <f t="shared" si="8"/>
        <v>720.57881396670427</v>
      </c>
      <c r="AT46" s="181">
        <f t="shared" si="8"/>
        <v>729.70720491113184</v>
      </c>
      <c r="AU46" s="181">
        <f t="shared" si="8"/>
        <v>738.83689467149429</v>
      </c>
      <c r="AV46" s="181">
        <f t="shared" si="8"/>
        <v>747.96601401324847</v>
      </c>
      <c r="AW46" s="181">
        <f t="shared" si="8"/>
        <v>757.0947639182765</v>
      </c>
      <c r="AX46" s="181">
        <f t="shared" si="8"/>
        <v>766.22360166427518</v>
      </c>
      <c r="AY46" s="181">
        <f t="shared" si="8"/>
        <v>775.35262266001928</v>
      </c>
      <c r="AZ46" s="181">
        <f t="shared" si="8"/>
        <v>784.4816500779566</v>
      </c>
      <c r="BA46" s="181">
        <f t="shared" si="8"/>
        <v>793.61057695563159</v>
      </c>
      <c r="BB46" s="181">
        <f t="shared" si="8"/>
        <v>802.73950536096584</v>
      </c>
      <c r="BC46" s="181">
        <f t="shared" si="8"/>
        <v>811.86846708969301</v>
      </c>
      <c r="BD46" s="181">
        <f t="shared" si="8"/>
        <v>820.99743572133889</v>
      </c>
      <c r="BE46" s="181">
        <f t="shared" si="8"/>
        <v>830.12639128554292</v>
      </c>
      <c r="BF46" s="181">
        <f t="shared" si="8"/>
        <v>839.25534111593663</v>
      </c>
      <c r="BG46" s="181">
        <f t="shared" si="8"/>
        <v>848.38429675041948</v>
      </c>
      <c r="BH46" s="181">
        <f t="shared" si="8"/>
        <v>857.51325488156817</v>
      </c>
      <c r="BI46" s="181">
        <f t="shared" si="8"/>
        <v>866.64221122091135</v>
      </c>
    </row>
    <row r="47" spans="1:75" s="117" customFormat="1">
      <c r="A47" s="119" t="s">
        <v>264</v>
      </c>
      <c r="B47" s="396" t="s">
        <v>265</v>
      </c>
      <c r="C47" s="397"/>
      <c r="D47" s="119"/>
      <c r="E47" s="144">
        <v>0.81969999999999998</v>
      </c>
      <c r="F47" s="144">
        <v>0.81969999999999998</v>
      </c>
      <c r="G47" s="144">
        <v>0.81969999999999998</v>
      </c>
      <c r="H47" s="144">
        <v>0.81969999999999998</v>
      </c>
      <c r="I47" s="144">
        <v>0.81969999999999998</v>
      </c>
      <c r="J47" s="144">
        <v>0.81969999999999998</v>
      </c>
      <c r="K47" s="144">
        <v>0.81969999999999998</v>
      </c>
      <c r="L47" s="144">
        <v>0.81969999999999998</v>
      </c>
      <c r="M47" s="144">
        <v>0.81969999999999998</v>
      </c>
      <c r="N47" s="144">
        <v>0.81969999999999998</v>
      </c>
      <c r="O47" s="144">
        <v>0.81969999999999998</v>
      </c>
      <c r="P47" s="144">
        <v>0.81969999999999998</v>
      </c>
      <c r="Q47" s="144">
        <v>0.81969999999999998</v>
      </c>
      <c r="R47" s="144">
        <v>0.81969999999999998</v>
      </c>
      <c r="S47" s="144">
        <v>0.81969999999999998</v>
      </c>
      <c r="T47" s="144">
        <v>0.81969999999999998</v>
      </c>
      <c r="U47" s="144">
        <v>0.81969999999999998</v>
      </c>
      <c r="V47" s="144">
        <v>0.81969999999999998</v>
      </c>
      <c r="W47" s="144">
        <v>0.81969999999999998</v>
      </c>
      <c r="X47" s="144">
        <v>0.81969999999999998</v>
      </c>
      <c r="Y47" s="144">
        <v>0.81969999999999998</v>
      </c>
      <c r="Z47" s="144">
        <v>0.81969999999999998</v>
      </c>
      <c r="AA47" s="144">
        <v>0.81969999999999998</v>
      </c>
      <c r="AB47" s="144">
        <v>0.81969999999999998</v>
      </c>
      <c r="AC47" s="144">
        <v>0.81969999999999998</v>
      </c>
      <c r="AD47" s="144">
        <v>0.81969999999999998</v>
      </c>
      <c r="AE47" s="144">
        <v>0.81969999999999998</v>
      </c>
      <c r="AF47" s="144">
        <v>0.81969999999999998</v>
      </c>
      <c r="AG47" s="144">
        <v>0.81969999999999998</v>
      </c>
      <c r="AH47" s="144">
        <v>0.81969999999999998</v>
      </c>
      <c r="AI47" s="144">
        <v>0.81969999999999998</v>
      </c>
      <c r="AJ47" s="144">
        <v>0.81969999999999998</v>
      </c>
      <c r="AK47" s="144">
        <v>0.81969999999999998</v>
      </c>
      <c r="AL47" s="144">
        <v>0.81969999999999998</v>
      </c>
      <c r="AM47" s="144">
        <v>0.81969999999999998</v>
      </c>
      <c r="AN47" s="144">
        <v>0.81969999999999998</v>
      </c>
      <c r="AO47" s="144">
        <v>0.81969999999999998</v>
      </c>
      <c r="AP47" s="144">
        <v>0.81969999999999998</v>
      </c>
      <c r="AQ47" s="144">
        <v>0.81969999999999998</v>
      </c>
      <c r="AR47" s="144">
        <v>0.81969999999999998</v>
      </c>
      <c r="AS47" s="144">
        <v>0.81969999999999998</v>
      </c>
      <c r="AT47" s="144">
        <v>0.81969999999999998</v>
      </c>
      <c r="AU47" s="144">
        <v>0.81969999999999998</v>
      </c>
      <c r="AV47" s="144">
        <v>0.81969999999999998</v>
      </c>
      <c r="AW47" s="144">
        <v>0.81969999999999998</v>
      </c>
      <c r="AX47" s="144">
        <v>0.81969999999999998</v>
      </c>
      <c r="AY47" s="144">
        <v>0.81969999999999998</v>
      </c>
      <c r="AZ47" s="144">
        <v>0.81969999999999998</v>
      </c>
      <c r="BA47" s="144">
        <v>0.81969999999999998</v>
      </c>
      <c r="BB47" s="144">
        <v>0.81969999999999998</v>
      </c>
      <c r="BC47" s="144">
        <v>0.81969999999999998</v>
      </c>
      <c r="BD47" s="144">
        <v>0.81969999999999998</v>
      </c>
      <c r="BE47" s="144">
        <v>0.81969999999999998</v>
      </c>
      <c r="BF47" s="144">
        <v>0.81969999999999998</v>
      </c>
      <c r="BG47" s="144">
        <v>0.81969999999999998</v>
      </c>
      <c r="BH47" s="144">
        <v>0.81969999999999998</v>
      </c>
      <c r="BI47" s="144">
        <v>0.81969999999999998</v>
      </c>
    </row>
    <row r="48" spans="1:75" s="117" customFormat="1">
      <c r="G48" s="184"/>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1"/>
      <c r="AJ48" s="161"/>
      <c r="AK48" s="161"/>
      <c r="AL48" s="161"/>
      <c r="AM48" s="161"/>
      <c r="AN48" s="161"/>
      <c r="AO48" s="161"/>
      <c r="AP48" s="161"/>
      <c r="AQ48" s="161"/>
      <c r="AR48" s="161"/>
      <c r="AS48" s="161"/>
      <c r="AT48" s="161"/>
      <c r="AU48" s="161"/>
      <c r="AV48" s="161"/>
      <c r="AW48" s="161"/>
      <c r="AX48" s="161"/>
      <c r="AY48" s="161"/>
      <c r="AZ48" s="161"/>
      <c r="BA48" s="161"/>
      <c r="BB48" s="161"/>
      <c r="BC48" s="161"/>
      <c r="BD48" s="161"/>
      <c r="BE48" s="161"/>
      <c r="BF48" s="161"/>
      <c r="BG48" s="161"/>
      <c r="BH48" s="161"/>
      <c r="BJ48" s="118"/>
      <c r="BK48" s="118"/>
      <c r="BL48" s="118"/>
      <c r="BM48" s="118"/>
      <c r="BN48" s="118"/>
      <c r="BO48" s="118"/>
      <c r="BP48" s="118"/>
      <c r="BQ48" s="118"/>
      <c r="BR48" s="118"/>
      <c r="BS48" s="118"/>
      <c r="BT48" s="118"/>
      <c r="BU48" s="118"/>
      <c r="BV48" s="118"/>
    </row>
    <row r="49" spans="1:74" s="117" customFormat="1">
      <c r="A49" s="305" t="s">
        <v>266</v>
      </c>
      <c r="G49" s="184"/>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1"/>
      <c r="AJ49" s="161"/>
      <c r="AK49" s="161"/>
      <c r="AL49" s="161"/>
      <c r="AM49" s="161"/>
      <c r="AN49" s="161"/>
      <c r="AO49" s="161"/>
      <c r="AP49" s="161"/>
      <c r="AQ49" s="161"/>
      <c r="AR49" s="161"/>
      <c r="AS49" s="161"/>
      <c r="AT49" s="161"/>
      <c r="AU49" s="161"/>
      <c r="AV49" s="161"/>
      <c r="AW49" s="161"/>
      <c r="AX49" s="161"/>
      <c r="AY49" s="161"/>
      <c r="AZ49" s="161"/>
      <c r="BA49" s="161"/>
      <c r="BB49" s="161"/>
      <c r="BC49" s="161"/>
      <c r="BD49" s="161"/>
      <c r="BE49" s="161"/>
      <c r="BF49" s="161"/>
      <c r="BG49" s="161"/>
      <c r="BH49" s="161"/>
      <c r="BJ49" s="118"/>
      <c r="BK49" s="118"/>
      <c r="BL49" s="118"/>
      <c r="BM49" s="118"/>
      <c r="BN49" s="118"/>
      <c r="BO49" s="118"/>
      <c r="BP49" s="118"/>
      <c r="BQ49" s="118"/>
      <c r="BR49" s="118"/>
      <c r="BS49" s="118"/>
      <c r="BT49" s="118"/>
      <c r="BU49" s="118"/>
      <c r="BV49" s="118"/>
    </row>
    <row r="50" spans="1:74">
      <c r="A50" s="301" t="s">
        <v>267</v>
      </c>
      <c r="B50" s="117" t="s">
        <v>268</v>
      </c>
      <c r="C50" s="117"/>
      <c r="D50" s="117"/>
      <c r="E50" s="117"/>
      <c r="F50" s="184"/>
      <c r="G50" s="161" t="s">
        <v>269</v>
      </c>
      <c r="L50" s="161" t="s">
        <v>270</v>
      </c>
      <c r="Q50" s="161" t="s">
        <v>271</v>
      </c>
      <c r="V50" s="161" t="s">
        <v>272</v>
      </c>
    </row>
    <row r="51" spans="1:74">
      <c r="A51" s="301" t="s">
        <v>273</v>
      </c>
      <c r="B51" s="302">
        <v>2027</v>
      </c>
      <c r="C51" s="302">
        <v>2028</v>
      </c>
      <c r="D51" s="302">
        <v>2029</v>
      </c>
      <c r="E51" s="302">
        <v>2030</v>
      </c>
      <c r="F51" s="302">
        <v>2031</v>
      </c>
      <c r="G51" s="302">
        <v>2032</v>
      </c>
      <c r="H51" s="302">
        <v>2033</v>
      </c>
      <c r="I51" s="302">
        <v>2034</v>
      </c>
      <c r="J51" s="302">
        <v>2035</v>
      </c>
      <c r="K51" s="302">
        <v>2036</v>
      </c>
      <c r="L51" s="302">
        <v>2037</v>
      </c>
      <c r="M51" s="302">
        <v>2038</v>
      </c>
      <c r="N51" s="302">
        <v>2039</v>
      </c>
      <c r="O51" s="302">
        <v>2040</v>
      </c>
      <c r="P51" s="302">
        <v>2041</v>
      </c>
      <c r="Q51" s="302">
        <v>2042</v>
      </c>
      <c r="R51" s="302">
        <v>2043</v>
      </c>
      <c r="S51" s="302">
        <v>2044</v>
      </c>
      <c r="T51" s="302">
        <v>2045</v>
      </c>
      <c r="U51" s="302">
        <v>2046</v>
      </c>
      <c r="V51" s="302">
        <v>2047</v>
      </c>
      <c r="W51" s="302">
        <v>2048</v>
      </c>
      <c r="X51" s="302">
        <v>2049</v>
      </c>
      <c r="Y51" s="302">
        <v>2050</v>
      </c>
      <c r="Z51" s="302">
        <v>2051</v>
      </c>
      <c r="AA51" s="302">
        <v>2052</v>
      </c>
      <c r="AB51" s="302">
        <v>2053</v>
      </c>
      <c r="AC51" s="302">
        <v>2054</v>
      </c>
      <c r="AD51" s="302">
        <v>2055</v>
      </c>
      <c r="AE51" s="302">
        <v>2056</v>
      </c>
      <c r="AF51" s="302">
        <v>2057</v>
      </c>
      <c r="AG51" s="302">
        <v>2058</v>
      </c>
      <c r="AH51" s="302">
        <v>2059</v>
      </c>
      <c r="AI51" s="302">
        <v>2060</v>
      </c>
      <c r="AJ51" s="302">
        <v>2061</v>
      </c>
      <c r="AK51" s="302">
        <v>2062</v>
      </c>
      <c r="AL51" s="302">
        <v>2063</v>
      </c>
      <c r="AM51" s="302">
        <v>2064</v>
      </c>
      <c r="AN51" s="302">
        <v>2065</v>
      </c>
      <c r="AO51" s="302">
        <v>2066</v>
      </c>
      <c r="AP51" s="302">
        <v>2067</v>
      </c>
      <c r="AQ51" s="302">
        <v>2068</v>
      </c>
      <c r="AR51" s="302">
        <v>2069</v>
      </c>
      <c r="AS51" s="302">
        <v>2070</v>
      </c>
      <c r="AT51" s="302">
        <v>2071</v>
      </c>
      <c r="AU51" s="302">
        <v>2072</v>
      </c>
      <c r="AV51" s="302">
        <v>2073</v>
      </c>
      <c r="AW51" s="302">
        <v>2074</v>
      </c>
      <c r="AX51" s="302">
        <v>2075</v>
      </c>
      <c r="AY51" s="302">
        <v>2076</v>
      </c>
    </row>
    <row r="52" spans="1:74">
      <c r="A52" s="301" t="s">
        <v>274</v>
      </c>
      <c r="B52" s="297">
        <v>1</v>
      </c>
      <c r="C52" s="303">
        <f>B52</f>
        <v>1</v>
      </c>
      <c r="D52" s="303">
        <f>B52</f>
        <v>1</v>
      </c>
      <c r="E52" s="303">
        <f>B52</f>
        <v>1</v>
      </c>
      <c r="F52" s="304">
        <f>B52</f>
        <v>1</v>
      </c>
      <c r="G52" s="297">
        <v>1</v>
      </c>
      <c r="H52" s="303">
        <f>G52</f>
        <v>1</v>
      </c>
      <c r="I52" s="303">
        <f>G52</f>
        <v>1</v>
      </c>
      <c r="J52" s="303">
        <f>G52</f>
        <v>1</v>
      </c>
      <c r="K52" s="304">
        <f>G52</f>
        <v>1</v>
      </c>
      <c r="L52" s="297">
        <v>1</v>
      </c>
      <c r="M52" s="303">
        <f>L52</f>
        <v>1</v>
      </c>
      <c r="N52" s="303">
        <f>L52</f>
        <v>1</v>
      </c>
      <c r="O52" s="303">
        <f>L52</f>
        <v>1</v>
      </c>
      <c r="P52" s="304">
        <f>L52</f>
        <v>1</v>
      </c>
      <c r="Q52" s="297">
        <v>1</v>
      </c>
      <c r="R52" s="303">
        <f>Q52</f>
        <v>1</v>
      </c>
      <c r="S52" s="303">
        <f>Q52</f>
        <v>1</v>
      </c>
      <c r="T52" s="303">
        <f>Q52</f>
        <v>1</v>
      </c>
      <c r="U52" s="304">
        <f>Q52</f>
        <v>1</v>
      </c>
      <c r="V52" s="297">
        <v>1</v>
      </c>
      <c r="W52" s="303">
        <f>V52</f>
        <v>1</v>
      </c>
      <c r="X52" s="303">
        <f>V52</f>
        <v>1</v>
      </c>
      <c r="Y52" s="303">
        <f>V52</f>
        <v>1</v>
      </c>
      <c r="Z52" s="304">
        <f>V52</f>
        <v>1</v>
      </c>
      <c r="AA52" s="304">
        <f t="shared" ref="AA52:AY52" si="9">W52</f>
        <v>1</v>
      </c>
      <c r="AB52" s="304">
        <f t="shared" si="9"/>
        <v>1</v>
      </c>
      <c r="AC52" s="304">
        <f t="shared" si="9"/>
        <v>1</v>
      </c>
      <c r="AD52" s="304">
        <f t="shared" si="9"/>
        <v>1</v>
      </c>
      <c r="AE52" s="304">
        <f t="shared" si="9"/>
        <v>1</v>
      </c>
      <c r="AF52" s="304">
        <f t="shared" si="9"/>
        <v>1</v>
      </c>
      <c r="AG52" s="304">
        <f t="shared" si="9"/>
        <v>1</v>
      </c>
      <c r="AH52" s="304">
        <f t="shared" si="9"/>
        <v>1</v>
      </c>
      <c r="AI52" s="304">
        <f t="shared" si="9"/>
        <v>1</v>
      </c>
      <c r="AJ52" s="304">
        <f t="shared" si="9"/>
        <v>1</v>
      </c>
      <c r="AK52" s="304">
        <f t="shared" si="9"/>
        <v>1</v>
      </c>
      <c r="AL52" s="304">
        <f t="shared" si="9"/>
        <v>1</v>
      </c>
      <c r="AM52" s="304">
        <f t="shared" si="9"/>
        <v>1</v>
      </c>
      <c r="AN52" s="304">
        <f t="shared" si="9"/>
        <v>1</v>
      </c>
      <c r="AO52" s="304">
        <f t="shared" si="9"/>
        <v>1</v>
      </c>
      <c r="AP52" s="304">
        <f t="shared" si="9"/>
        <v>1</v>
      </c>
      <c r="AQ52" s="304">
        <f t="shared" si="9"/>
        <v>1</v>
      </c>
      <c r="AR52" s="304">
        <f t="shared" si="9"/>
        <v>1</v>
      </c>
      <c r="AS52" s="304">
        <f t="shared" si="9"/>
        <v>1</v>
      </c>
      <c r="AT52" s="304">
        <f t="shared" si="9"/>
        <v>1</v>
      </c>
      <c r="AU52" s="304">
        <f t="shared" si="9"/>
        <v>1</v>
      </c>
      <c r="AV52" s="304">
        <f t="shared" si="9"/>
        <v>1</v>
      </c>
      <c r="AW52" s="304">
        <f t="shared" si="9"/>
        <v>1</v>
      </c>
      <c r="AX52" s="304">
        <f t="shared" si="9"/>
        <v>1</v>
      </c>
      <c r="AY52" s="304">
        <f t="shared" si="9"/>
        <v>1</v>
      </c>
    </row>
    <row r="53" spans="1:74" ht="13.5" thickBot="1"/>
    <row r="54" spans="1:74" ht="15">
      <c r="A54" s="146" t="s">
        <v>275</v>
      </c>
      <c r="B54" s="25"/>
      <c r="C54" s="264" t="s">
        <v>276</v>
      </c>
      <c r="D54" s="25"/>
      <c r="E54" s="265" t="s">
        <v>277</v>
      </c>
    </row>
    <row r="55" spans="1:74">
      <c r="A55" s="147" t="s">
        <v>278</v>
      </c>
      <c r="B55"/>
      <c r="C55" s="148" t="s">
        <v>279</v>
      </c>
      <c r="D55"/>
      <c r="E55" s="128" t="s">
        <v>280</v>
      </c>
    </row>
    <row r="56" spans="1:74">
      <c r="A56" s="147" t="s">
        <v>281</v>
      </c>
      <c r="B56"/>
      <c r="C56" s="148" t="s">
        <v>282</v>
      </c>
      <c r="D56"/>
      <c r="E56" s="128" t="s">
        <v>283</v>
      </c>
    </row>
    <row r="57" spans="1:74">
      <c r="A57" s="147" t="s">
        <v>284</v>
      </c>
      <c r="B57"/>
      <c r="C57" s="148" t="s">
        <v>285</v>
      </c>
      <c r="D57"/>
      <c r="E57" s="128" t="s">
        <v>286</v>
      </c>
    </row>
    <row r="58" spans="1:74">
      <c r="A58" s="147" t="s">
        <v>287</v>
      </c>
      <c r="B58"/>
      <c r="C58" s="148" t="s">
        <v>288</v>
      </c>
      <c r="D58"/>
      <c r="E58" s="128" t="s">
        <v>289</v>
      </c>
    </row>
    <row r="59" spans="1:74">
      <c r="A59" s="147" t="s">
        <v>290</v>
      </c>
      <c r="B59"/>
      <c r="C59" s="148" t="s">
        <v>291</v>
      </c>
      <c r="D59"/>
      <c r="E59" s="128"/>
    </row>
    <row r="60" spans="1:74">
      <c r="A60" s="147" t="s">
        <v>292</v>
      </c>
      <c r="B60"/>
      <c r="C60" s="148" t="s">
        <v>293</v>
      </c>
      <c r="D60"/>
      <c r="E60" s="128"/>
    </row>
    <row r="61" spans="1:74">
      <c r="A61" s="147" t="s">
        <v>294</v>
      </c>
      <c r="B61"/>
      <c r="C61" s="148" t="s">
        <v>295</v>
      </c>
      <c r="D61"/>
      <c r="E61" s="128"/>
    </row>
    <row r="62" spans="1:74">
      <c r="A62" s="147" t="s">
        <v>296</v>
      </c>
      <c r="B62"/>
      <c r="D62"/>
      <c r="E62" s="128"/>
    </row>
    <row r="63" spans="1:74">
      <c r="A63" s="147" t="s">
        <v>297</v>
      </c>
      <c r="B63"/>
      <c r="C63" s="4" t="s">
        <v>298</v>
      </c>
      <c r="D63"/>
      <c r="E63" s="128"/>
    </row>
    <row r="64" spans="1:74">
      <c r="A64" s="147" t="s">
        <v>299</v>
      </c>
      <c r="B64"/>
      <c r="C64" s="148" t="s">
        <v>300</v>
      </c>
      <c r="D64"/>
      <c r="E64" s="128"/>
    </row>
    <row r="65" spans="1:5">
      <c r="A65" s="147" t="s">
        <v>301</v>
      </c>
      <c r="B65"/>
      <c r="C65" s="148" t="s">
        <v>302</v>
      </c>
      <c r="D65"/>
      <c r="E65" s="128"/>
    </row>
    <row r="66" spans="1:5">
      <c r="A66" s="147" t="s">
        <v>303</v>
      </c>
      <c r="B66"/>
      <c r="C66"/>
      <c r="D66"/>
      <c r="E66" s="128"/>
    </row>
    <row r="67" spans="1:5">
      <c r="A67" s="147" t="s">
        <v>304</v>
      </c>
      <c r="B67"/>
      <c r="C67"/>
      <c r="D67"/>
      <c r="E67" s="128"/>
    </row>
    <row r="68" spans="1:5">
      <c r="A68" s="147" t="s">
        <v>305</v>
      </c>
      <c r="B68"/>
      <c r="C68"/>
      <c r="D68"/>
      <c r="E68" s="128"/>
    </row>
    <row r="69" spans="1:5">
      <c r="A69" s="147" t="s">
        <v>306</v>
      </c>
      <c r="B69"/>
      <c r="C69"/>
      <c r="D69"/>
      <c r="E69" s="128"/>
    </row>
    <row r="70" spans="1:5">
      <c r="A70" s="147" t="s">
        <v>307</v>
      </c>
      <c r="B70"/>
      <c r="C70"/>
      <c r="D70"/>
      <c r="E70" s="128"/>
    </row>
    <row r="71" spans="1:5">
      <c r="A71" s="147" t="s">
        <v>308</v>
      </c>
      <c r="B71"/>
      <c r="C71"/>
      <c r="D71"/>
      <c r="E71" s="128"/>
    </row>
    <row r="72" spans="1:5">
      <c r="A72" s="147" t="s">
        <v>309</v>
      </c>
      <c r="B72"/>
      <c r="C72"/>
      <c r="D72"/>
      <c r="E72" s="128"/>
    </row>
    <row r="73" spans="1:5">
      <c r="A73" s="147" t="s">
        <v>310</v>
      </c>
      <c r="B73"/>
      <c r="C73"/>
      <c r="D73"/>
      <c r="E73" s="128"/>
    </row>
    <row r="74" spans="1:5">
      <c r="A74" s="147" t="s">
        <v>311</v>
      </c>
      <c r="B74"/>
      <c r="C74"/>
      <c r="D74"/>
      <c r="E74" s="128"/>
    </row>
    <row r="75" spans="1:5">
      <c r="A75" s="147" t="s">
        <v>312</v>
      </c>
      <c r="B75"/>
      <c r="C75"/>
      <c r="D75"/>
      <c r="E75" s="128"/>
    </row>
    <row r="76" spans="1:5">
      <c r="A76" s="147" t="s">
        <v>313</v>
      </c>
      <c r="B76"/>
      <c r="C76"/>
      <c r="D76"/>
      <c r="E76" s="128"/>
    </row>
    <row r="77" spans="1:5">
      <c r="A77" s="147" t="s">
        <v>314</v>
      </c>
      <c r="B77"/>
      <c r="C77"/>
      <c r="D77"/>
      <c r="E77" s="128"/>
    </row>
    <row r="78" spans="1:5" ht="13.5" thickBot="1">
      <c r="A78" s="149" t="s">
        <v>315</v>
      </c>
      <c r="B78" s="7"/>
      <c r="C78" s="7"/>
      <c r="D78" s="7"/>
      <c r="E78" s="126"/>
    </row>
  </sheetData>
  <mergeCells count="29">
    <mergeCell ref="D6:D7"/>
    <mergeCell ref="E6:G7"/>
    <mergeCell ref="H6:J7"/>
    <mergeCell ref="E13:G13"/>
    <mergeCell ref="A6:A7"/>
    <mergeCell ref="C6:C7"/>
    <mergeCell ref="H13:J13"/>
    <mergeCell ref="B47:C47"/>
    <mergeCell ref="B46:C46"/>
    <mergeCell ref="B40:C40"/>
    <mergeCell ref="B41:C41"/>
    <mergeCell ref="B43:C43"/>
    <mergeCell ref="B44:C44"/>
    <mergeCell ref="B45:C45"/>
    <mergeCell ref="E14:G14"/>
    <mergeCell ref="H14:J14"/>
    <mergeCell ref="E15:G15"/>
    <mergeCell ref="H15:J15"/>
    <mergeCell ref="E16:G16"/>
    <mergeCell ref="H16:J16"/>
    <mergeCell ref="E17:G17"/>
    <mergeCell ref="H17:J17"/>
    <mergeCell ref="B42:C42"/>
    <mergeCell ref="B38:C38"/>
    <mergeCell ref="B39:C39"/>
    <mergeCell ref="E20:F20"/>
    <mergeCell ref="H20:J20"/>
    <mergeCell ref="E21:F21"/>
    <mergeCell ref="H21:J21"/>
  </mergeCells>
  <conditionalFormatting sqref="B31:AD31">
    <cfRule type="cellIs" dxfId="0" priority="1" operator="equal">
      <formula>FALSE()</formula>
    </cfRule>
  </conditionalFormatting>
  <hyperlinks>
    <hyperlink ref="C29" r:id="rId1" xr:uid="{B62DB8CF-8E1D-47C2-850C-86226457CEFB}"/>
    <hyperlink ref="B41:C41" r:id="rId2" display="Green Book supplementary guidance: valuation of energy use and greenhouse gas emissions for appraisal (data tables 1-19, see table 3, central values)" xr:uid="{15F35748-58C0-4875-BB19-AEFE491AC9DF}"/>
    <hyperlink ref="B39" r:id="rId3" display="https://assets.publishing.service.gov.uk/media/647f50dd103ca60013039a8a/2023-ghg-cf-methodology-paper.pdf" xr:uid="{844E1203-F2FC-4101-A308-4C3395D586D2}"/>
    <hyperlink ref="B39:C39" r:id="rId4" display="2023 Government Greenhouse Gas Conversion Factors for Company Reporting (see table 9, column Total, under &quot;For electricity CONSUMED (including grid losses)&quot;, from 2010 to 2021)" xr:uid="{B57B273D-13A5-45B6-980F-E6C353B14953}"/>
    <hyperlink ref="E13" r:id="rId5" xr:uid="{2B291EB8-301D-45C4-AB7A-F4BB5100E231}"/>
    <hyperlink ref="E13:G13" r:id="rId6" display="HMRC Green Book (see Discount Factors spreadsheet 'Standard Discount Factors' tab" xr:uid="{05771C0B-0016-4C83-A107-1F127A3CD600}"/>
    <hyperlink ref="E14" r:id="rId7" xr:uid="{E491B461-C035-43B9-8348-569358E63ADE}"/>
    <hyperlink ref="E15" r:id="rId8" xr:uid="{CDF339DC-CE8A-49B0-9842-FCB1379E57BE}"/>
    <hyperlink ref="E16" r:id="rId9" xr:uid="{13A285D5-398E-4881-8113-675C508C9BEA}"/>
    <hyperlink ref="E14:G16" r:id="rId10" display="HMRC Green Book (see Discount Factors spreadsheet 'Standard Discount Factors' tab" xr:uid="{3DA40ECB-6B62-41EE-86A6-B1ACCF2F4FB0}"/>
    <hyperlink ref="E20" r:id="rId11" display="Health and Safety Executive Link" xr:uid="{8885F079-F21A-4921-93CD-48785BE384F1}"/>
    <hyperlink ref="E20:F20" r:id="rId12" display="Health and Safety Executive Link" xr:uid="{45030B6E-94AF-4B14-8044-1F9C62FE6D9F}"/>
    <hyperlink ref="G20" r:id="rId13" location=":~:text=The%20total%20of%20135%20worker,for%202020%2F21%20was%20145." display="HSE Work-related fatality figures published" xr:uid="{61BAD291-5837-401C-AFCE-AEAD61E35E61}"/>
    <hyperlink ref="E21" r:id="rId14" display="Health and Safety Executive Link" xr:uid="{3153EDAD-359C-490E-9067-9B90BCE5167A}"/>
    <hyperlink ref="E21:F21" r:id="rId15" display="Health and Safety Executive Link" xr:uid="{B162121C-6E97-462B-A635-3B0C2F11DCFA}"/>
    <hyperlink ref="G21" r:id="rId16" xr:uid="{9BF86369-B4BB-4900-AFED-3B6456224FAA}"/>
    <hyperlink ref="B43:C43" r:id="rId17" display="Green Book supplementary guidance: valuation of energy use and greenhouse gas emissions for appraisal (data tables 1-19, see table 3, central values)" xr:uid="{F74290DB-2834-40B7-A9E1-AEDC0015C121}"/>
    <hyperlink ref="B45:C45" r:id="rId18" display="Green Book supplementary guidance: valuation of energy use and greenhouse gas emissions for appraisal (data tables 1-19, see table 3, central values)" xr:uid="{3F12380D-DB3F-4517-84DA-A9CCF3837ABE}"/>
    <hyperlink ref="E23" r:id="rId19" xr:uid="{E942D3B3-9AF6-4378-AC2B-793D56533775}"/>
    <hyperlink ref="E22" r:id="rId20" display="https://www.ofgem.gov.uk/sites/default/files/docs/2021/04/dno_common_network_asset_indices_methodology_v2.1_final_01-04-2021.pdf" xr:uid="{C2FB76B2-D2DB-49AD-BC88-5C63DEA810CC}"/>
  </hyperlinks>
  <pageMargins left="0.7" right="0.7" top="0.75" bottom="0.75" header="0.3" footer="0.3"/>
  <ignoredErrors>
    <ignoredError sqref="AJ41:BH41 AJ43:BH43 AJ45:BH45"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4" tint="0.59999389629810485"/>
  </sheetPr>
  <dimension ref="A1:G33"/>
  <sheetViews>
    <sheetView topLeftCell="A9" zoomScale="80" zoomScaleNormal="80" workbookViewId="0">
      <selection activeCell="D10" sqref="D10"/>
    </sheetView>
  </sheetViews>
  <sheetFormatPr defaultRowHeight="12.75"/>
  <cols>
    <col min="1" max="1" width="39" customWidth="1"/>
    <col min="2" max="2" width="56.125" bestFit="1" customWidth="1"/>
    <col min="3" max="3" width="14.5" bestFit="1" customWidth="1"/>
    <col min="4" max="4" width="47.875" customWidth="1"/>
    <col min="5" max="7" width="12.625" customWidth="1"/>
  </cols>
  <sheetData>
    <row r="1" spans="1:7" s="365" customFormat="1" ht="56.85" customHeight="1"/>
    <row r="2" spans="1:7">
      <c r="A2" s="1"/>
    </row>
    <row r="3" spans="1:7">
      <c r="A3" s="406" t="s">
        <v>316</v>
      </c>
      <c r="B3" s="406"/>
      <c r="C3" s="406"/>
      <c r="D3" s="406"/>
      <c r="E3" s="406"/>
      <c r="F3" s="406"/>
      <c r="G3" s="406"/>
    </row>
    <row r="4" spans="1:7">
      <c r="A4" s="1"/>
      <c r="B4" s="1"/>
      <c r="C4" s="1"/>
      <c r="D4" s="1"/>
      <c r="E4" s="1"/>
      <c r="F4" s="1"/>
      <c r="G4" s="1"/>
    </row>
    <row r="5" spans="1:7">
      <c r="A5" s="1"/>
      <c r="B5" s="27"/>
      <c r="C5" s="1"/>
      <c r="D5" s="1"/>
      <c r="E5" s="1"/>
      <c r="F5" s="1"/>
      <c r="G5" s="1"/>
    </row>
    <row r="6" spans="1:7">
      <c r="A6" s="1"/>
      <c r="B6" s="27"/>
      <c r="C6" s="1"/>
      <c r="D6" s="1"/>
      <c r="E6" s="1"/>
      <c r="F6" s="1"/>
      <c r="G6" s="1"/>
    </row>
    <row r="8" spans="1:7">
      <c r="A8" s="5" t="s">
        <v>317</v>
      </c>
      <c r="B8" s="5" t="s">
        <v>318</v>
      </c>
      <c r="C8" s="5" t="s">
        <v>319</v>
      </c>
      <c r="D8" s="5" t="s">
        <v>320</v>
      </c>
      <c r="E8" s="407" t="s">
        <v>321</v>
      </c>
      <c r="F8" s="407"/>
      <c r="G8" s="407"/>
    </row>
    <row r="9" spans="1:7" ht="143.1" customHeight="1">
      <c r="A9" s="327" t="s">
        <v>322</v>
      </c>
      <c r="B9" s="328" t="s">
        <v>323</v>
      </c>
      <c r="C9" s="327" t="s">
        <v>324</v>
      </c>
      <c r="D9" s="60" t="s">
        <v>325</v>
      </c>
      <c r="E9" s="403" t="s">
        <v>326</v>
      </c>
      <c r="F9" s="404"/>
      <c r="G9" s="405"/>
    </row>
    <row r="10" spans="1:7" ht="114.75">
      <c r="A10" s="60" t="s">
        <v>327</v>
      </c>
      <c r="B10" s="329" t="s">
        <v>328</v>
      </c>
      <c r="C10" s="327" t="s">
        <v>329</v>
      </c>
      <c r="D10" s="60" t="s">
        <v>330</v>
      </c>
      <c r="E10" s="403" t="s">
        <v>331</v>
      </c>
      <c r="F10" s="404"/>
      <c r="G10" s="405"/>
    </row>
    <row r="11" spans="1:7" ht="165.75">
      <c r="A11" s="60" t="s">
        <v>332</v>
      </c>
      <c r="B11" s="329" t="s">
        <v>328</v>
      </c>
      <c r="C11" s="327" t="s">
        <v>329</v>
      </c>
      <c r="D11" s="60" t="s">
        <v>333</v>
      </c>
      <c r="E11" s="403" t="s">
        <v>173</v>
      </c>
      <c r="F11" s="404"/>
      <c r="G11" s="405"/>
    </row>
    <row r="12" spans="1:7">
      <c r="A12" s="60"/>
      <c r="B12" s="60"/>
      <c r="C12" s="60"/>
      <c r="D12" s="60"/>
      <c r="E12" s="403"/>
      <c r="F12" s="404"/>
      <c r="G12" s="405"/>
    </row>
    <row r="13" spans="1:7">
      <c r="A13" s="60"/>
      <c r="B13" s="60"/>
      <c r="C13" s="60"/>
      <c r="D13" s="60"/>
      <c r="E13" s="403"/>
      <c r="F13" s="404"/>
      <c r="G13" s="405"/>
    </row>
    <row r="14" spans="1:7">
      <c r="A14" s="60"/>
      <c r="B14" s="60"/>
      <c r="C14" s="60"/>
      <c r="D14" s="60"/>
      <c r="E14" s="403"/>
      <c r="F14" s="404"/>
      <c r="G14" s="405"/>
    </row>
    <row r="15" spans="1:7">
      <c r="A15" s="60"/>
      <c r="B15" s="60"/>
      <c r="C15" s="60"/>
      <c r="D15" s="60"/>
      <c r="E15" s="403"/>
      <c r="F15" s="404"/>
      <c r="G15" s="405"/>
    </row>
    <row r="16" spans="1:7">
      <c r="A16" s="60"/>
      <c r="B16" s="60"/>
      <c r="C16" s="60"/>
      <c r="D16" s="60"/>
      <c r="E16" s="403"/>
      <c r="F16" s="404"/>
      <c r="G16" s="405"/>
    </row>
    <row r="17" spans="1:7">
      <c r="A17" s="60"/>
      <c r="B17" s="60"/>
      <c r="C17" s="60"/>
      <c r="D17" s="60"/>
      <c r="E17" s="403"/>
      <c r="F17" s="404"/>
      <c r="G17" s="405"/>
    </row>
    <row r="18" spans="1:7">
      <c r="A18" s="60"/>
      <c r="B18" s="60"/>
      <c r="C18" s="60"/>
      <c r="D18" s="60"/>
      <c r="E18" s="403"/>
      <c r="F18" s="404"/>
      <c r="G18" s="405"/>
    </row>
    <row r="19" spans="1:7">
      <c r="A19" s="60"/>
      <c r="B19" s="60"/>
      <c r="C19" s="60"/>
      <c r="D19" s="60"/>
      <c r="E19" s="403"/>
      <c r="F19" s="404"/>
      <c r="G19" s="405"/>
    </row>
    <row r="20" spans="1:7">
      <c r="A20" s="60"/>
      <c r="B20" s="60"/>
      <c r="C20" s="60"/>
      <c r="D20" s="60"/>
      <c r="E20" s="403"/>
      <c r="F20" s="404"/>
      <c r="G20" s="405"/>
    </row>
    <row r="21" spans="1:7">
      <c r="A21" s="60"/>
      <c r="B21" s="60"/>
      <c r="C21" s="60"/>
      <c r="D21" s="60"/>
      <c r="E21" s="403"/>
      <c r="F21" s="404"/>
      <c r="G21" s="405"/>
    </row>
    <row r="22" spans="1:7">
      <c r="A22" s="60"/>
      <c r="B22" s="60"/>
      <c r="C22" s="60"/>
      <c r="D22" s="60"/>
      <c r="E22" s="403"/>
      <c r="F22" s="404"/>
      <c r="G22" s="405"/>
    </row>
    <row r="23" spans="1:7">
      <c r="A23" s="60"/>
      <c r="B23" s="60"/>
      <c r="C23" s="60"/>
      <c r="D23" s="60"/>
      <c r="E23" s="403"/>
      <c r="F23" s="404"/>
      <c r="G23" s="405"/>
    </row>
    <row r="24" spans="1:7">
      <c r="A24" s="60"/>
      <c r="B24" s="60"/>
      <c r="C24" s="60"/>
      <c r="D24" s="60"/>
      <c r="E24" s="403"/>
      <c r="F24" s="404"/>
      <c r="G24" s="405"/>
    </row>
    <row r="25" spans="1:7">
      <c r="A25" s="60"/>
      <c r="B25" s="60"/>
      <c r="C25" s="60"/>
      <c r="D25" s="60"/>
      <c r="E25" s="403"/>
      <c r="F25" s="404"/>
      <c r="G25" s="405"/>
    </row>
    <row r="26" spans="1:7">
      <c r="A26" s="60"/>
      <c r="B26" s="60"/>
      <c r="C26" s="60"/>
      <c r="D26" s="60"/>
      <c r="E26" s="403"/>
      <c r="F26" s="404"/>
      <c r="G26" s="405"/>
    </row>
    <row r="27" spans="1:7">
      <c r="A27" s="60"/>
      <c r="B27" s="60"/>
      <c r="C27" s="60"/>
      <c r="D27" s="60"/>
      <c r="E27" s="403"/>
      <c r="F27" s="404"/>
      <c r="G27" s="405"/>
    </row>
    <row r="28" spans="1:7">
      <c r="A28" s="60"/>
      <c r="B28" s="60"/>
      <c r="C28" s="60"/>
      <c r="D28" s="60"/>
      <c r="E28" s="403"/>
      <c r="F28" s="404"/>
      <c r="G28" s="405"/>
    </row>
    <row r="29" spans="1:7">
      <c r="A29" s="60"/>
      <c r="B29" s="60"/>
      <c r="C29" s="60"/>
      <c r="D29" s="60"/>
      <c r="E29" s="403"/>
      <c r="F29" s="404"/>
      <c r="G29" s="405"/>
    </row>
    <row r="30" spans="1:7">
      <c r="A30" s="60"/>
      <c r="B30" s="60"/>
      <c r="C30" s="60"/>
      <c r="D30" s="60"/>
      <c r="E30" s="403"/>
      <c r="F30" s="404"/>
      <c r="G30" s="405"/>
    </row>
    <row r="31" spans="1:7">
      <c r="A31" s="60"/>
      <c r="B31" s="60"/>
      <c r="C31" s="60"/>
      <c r="D31" s="60"/>
      <c r="E31" s="403"/>
      <c r="F31" s="404"/>
      <c r="G31" s="405"/>
    </row>
    <row r="32" spans="1:7">
      <c r="A32" s="60"/>
      <c r="B32" s="60"/>
      <c r="C32" s="60"/>
      <c r="D32" s="60"/>
      <c r="E32" s="403"/>
      <c r="F32" s="404"/>
      <c r="G32" s="405"/>
    </row>
    <row r="33" spans="1:7">
      <c r="A33" s="60"/>
      <c r="B33" s="60"/>
      <c r="C33" s="60"/>
      <c r="D33" s="60"/>
      <c r="E33" s="403"/>
      <c r="F33" s="404"/>
      <c r="G33" s="405"/>
    </row>
  </sheetData>
  <mergeCells count="28">
    <mergeCell ref="E11:G11"/>
    <mergeCell ref="A1:XFD1"/>
    <mergeCell ref="A3:G3"/>
    <mergeCell ref="E8:G8"/>
    <mergeCell ref="E9:G9"/>
    <mergeCell ref="E10:G10"/>
    <mergeCell ref="E23:G23"/>
    <mergeCell ref="E12:G12"/>
    <mergeCell ref="E13:G13"/>
    <mergeCell ref="E14:G14"/>
    <mergeCell ref="E15:G15"/>
    <mergeCell ref="E16:G16"/>
    <mergeCell ref="E17:G17"/>
    <mergeCell ref="E18:G18"/>
    <mergeCell ref="E19:G19"/>
    <mergeCell ref="E20:G20"/>
    <mergeCell ref="E21:G21"/>
    <mergeCell ref="E22:G22"/>
    <mergeCell ref="E30:G30"/>
    <mergeCell ref="E31:G31"/>
    <mergeCell ref="E32:G32"/>
    <mergeCell ref="E33:G33"/>
    <mergeCell ref="E24:G24"/>
    <mergeCell ref="E25:G25"/>
    <mergeCell ref="E26:G26"/>
    <mergeCell ref="E27:G27"/>
    <mergeCell ref="E28:G28"/>
    <mergeCell ref="E29:G29"/>
  </mergeCells>
  <dataValidations count="1">
    <dataValidation type="list" allowBlank="1" showInputMessage="1" showErrorMessage="1" sqref="C12:C33" xr:uid="{00000000-0002-0000-0A00-000000000000}">
      <formula1>#REF!</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7">
    <tabColor rgb="FFFF0000"/>
    <pageSetUpPr autoPageBreaks="0"/>
  </sheetPr>
  <dimension ref="A1:BB347"/>
  <sheetViews>
    <sheetView tabSelected="1" topLeftCell="A172" zoomScale="70" zoomScaleNormal="70" workbookViewId="0">
      <selection activeCell="C216" sqref="C216"/>
    </sheetView>
  </sheetViews>
  <sheetFormatPr defaultColWidth="9" defaultRowHeight="12.75" outlineLevelRow="3"/>
  <cols>
    <col min="1" max="1" width="31.375" customWidth="1"/>
    <col min="2" max="2" width="32.875" customWidth="1"/>
    <col min="3" max="3" width="23.625" customWidth="1"/>
    <col min="4" max="4" width="18.375" customWidth="1"/>
    <col min="5" max="5" width="21.375" bestFit="1" customWidth="1"/>
    <col min="6" max="6" width="19.625" bestFit="1" customWidth="1"/>
    <col min="7" max="7" width="15.75" customWidth="1"/>
    <col min="8" max="49" width="14.625" customWidth="1"/>
    <col min="50" max="62" width="9" customWidth="1"/>
  </cols>
  <sheetData>
    <row r="1" spans="1:21" ht="56.85" customHeight="1" thickBot="1"/>
    <row r="2" spans="1:21" ht="15" customHeight="1" thickBot="1">
      <c r="A2" s="12" t="s">
        <v>80</v>
      </c>
      <c r="F2" s="24"/>
      <c r="G2" s="10"/>
      <c r="I2" s="437" t="s">
        <v>334</v>
      </c>
      <c r="J2" s="438"/>
      <c r="K2" s="438"/>
      <c r="L2" s="438"/>
      <c r="M2" s="438"/>
      <c r="N2" s="438"/>
      <c r="O2" s="438"/>
      <c r="P2" s="438"/>
      <c r="Q2" s="438"/>
      <c r="R2" s="438"/>
      <c r="S2" s="438"/>
      <c r="T2" s="438"/>
      <c r="U2" s="439"/>
    </row>
    <row r="3" spans="1:21" ht="13.5" customHeight="1" outlineLevel="1" thickBot="1">
      <c r="A3" s="3"/>
      <c r="B3" s="7"/>
      <c r="F3" s="24"/>
      <c r="G3" s="10"/>
      <c r="I3" s="440" t="s">
        <v>335</v>
      </c>
      <c r="J3" s="441"/>
      <c r="K3" s="441"/>
      <c r="L3" s="441"/>
      <c r="M3" s="441"/>
      <c r="N3" s="442"/>
      <c r="O3" s="1"/>
      <c r="P3" s="446" t="s">
        <v>336</v>
      </c>
      <c r="Q3" s="447"/>
      <c r="R3" s="447"/>
      <c r="S3" s="447"/>
      <c r="T3" s="447"/>
      <c r="U3" s="448"/>
    </row>
    <row r="4" spans="1:21" ht="56.25" customHeight="1" outlineLevel="1">
      <c r="A4" s="31" t="s">
        <v>157</v>
      </c>
      <c r="B4" s="86" t="s">
        <v>125</v>
      </c>
      <c r="E4" s="53" t="s">
        <v>337</v>
      </c>
      <c r="F4" s="91">
        <v>45632</v>
      </c>
      <c r="G4" s="28"/>
      <c r="H4" s="10"/>
      <c r="I4" s="443"/>
      <c r="J4" s="444"/>
      <c r="K4" s="444"/>
      <c r="L4" s="444"/>
      <c r="M4" s="444"/>
      <c r="N4" s="445"/>
      <c r="P4" s="449"/>
      <c r="Q4" s="450"/>
      <c r="R4" s="450"/>
      <c r="S4" s="450"/>
      <c r="T4" s="450"/>
      <c r="U4" s="451"/>
    </row>
    <row r="5" spans="1:21" outlineLevel="1">
      <c r="A5" s="13" t="s">
        <v>338</v>
      </c>
      <c r="B5" s="88" t="s">
        <v>339</v>
      </c>
      <c r="E5" s="14"/>
      <c r="H5" s="10"/>
      <c r="I5" s="452" t="s">
        <v>162</v>
      </c>
      <c r="J5" s="453"/>
      <c r="K5" s="453"/>
      <c r="L5" s="453"/>
      <c r="M5" s="453"/>
      <c r="N5" s="454"/>
      <c r="P5" s="452" t="s">
        <v>340</v>
      </c>
      <c r="Q5" s="464"/>
      <c r="R5" s="464"/>
      <c r="S5" s="464"/>
      <c r="T5" s="464"/>
      <c r="U5" s="465"/>
    </row>
    <row r="6" spans="1:21" outlineLevel="1">
      <c r="A6" s="13" t="s">
        <v>341</v>
      </c>
      <c r="B6" s="88" t="s">
        <v>342</v>
      </c>
      <c r="E6" s="53" t="s">
        <v>343</v>
      </c>
      <c r="F6" s="90" t="s">
        <v>344</v>
      </c>
      <c r="H6" s="10"/>
      <c r="I6" s="455"/>
      <c r="J6" s="456"/>
      <c r="K6" s="456"/>
      <c r="L6" s="456"/>
      <c r="M6" s="456"/>
      <c r="N6" s="457"/>
      <c r="P6" s="466"/>
      <c r="Q6" s="467"/>
      <c r="R6" s="467"/>
      <c r="S6" s="467"/>
      <c r="T6" s="467"/>
      <c r="U6" s="468"/>
    </row>
    <row r="7" spans="1:21" outlineLevel="1">
      <c r="A7" s="13" t="s">
        <v>345</v>
      </c>
      <c r="B7" s="88" t="s">
        <v>172</v>
      </c>
      <c r="E7" s="14"/>
      <c r="H7" s="10"/>
      <c r="I7" s="455"/>
      <c r="J7" s="456"/>
      <c r="K7" s="456"/>
      <c r="L7" s="456"/>
      <c r="M7" s="456"/>
      <c r="N7" s="457"/>
      <c r="P7" s="466"/>
      <c r="Q7" s="467"/>
      <c r="R7" s="467"/>
      <c r="S7" s="467"/>
      <c r="T7" s="467"/>
      <c r="U7" s="468"/>
    </row>
    <row r="8" spans="1:21" ht="39" outlineLevel="1" thickBot="1">
      <c r="A8" s="34" t="s">
        <v>346</v>
      </c>
      <c r="B8" s="89" t="s">
        <v>347</v>
      </c>
      <c r="E8" s="14"/>
      <c r="H8" s="10"/>
      <c r="I8" s="455"/>
      <c r="J8" s="456"/>
      <c r="K8" s="456"/>
      <c r="L8" s="456"/>
      <c r="M8" s="456"/>
      <c r="N8" s="457"/>
      <c r="P8" s="466"/>
      <c r="Q8" s="467"/>
      <c r="R8" s="467"/>
      <c r="S8" s="467"/>
      <c r="T8" s="467"/>
      <c r="U8" s="468"/>
    </row>
    <row r="9" spans="1:21" outlineLevel="1">
      <c r="E9" s="14"/>
      <c r="H9" s="10"/>
      <c r="I9" s="455"/>
      <c r="J9" s="456"/>
      <c r="K9" s="456"/>
      <c r="L9" s="456"/>
      <c r="M9" s="456"/>
      <c r="N9" s="457"/>
      <c r="P9" s="466"/>
      <c r="Q9" s="467"/>
      <c r="R9" s="467"/>
      <c r="S9" s="467"/>
      <c r="T9" s="467"/>
      <c r="U9" s="468"/>
    </row>
    <row r="10" spans="1:21" ht="26.25" outlineLevel="1" thickBot="1">
      <c r="A10" s="32" t="s">
        <v>348</v>
      </c>
      <c r="B10" s="35">
        <v>2027</v>
      </c>
      <c r="E10" s="14"/>
      <c r="H10" s="10"/>
      <c r="I10" s="455"/>
      <c r="J10" s="456"/>
      <c r="K10" s="456"/>
      <c r="L10" s="456"/>
      <c r="M10" s="456"/>
      <c r="N10" s="457"/>
      <c r="P10" s="466"/>
      <c r="Q10" s="467"/>
      <c r="R10" s="467"/>
      <c r="S10" s="467"/>
      <c r="T10" s="467"/>
      <c r="U10" s="468"/>
    </row>
    <row r="11" spans="1:21" outlineLevel="1">
      <c r="A11" s="16"/>
      <c r="H11" s="10"/>
      <c r="I11" s="455"/>
      <c r="J11" s="456"/>
      <c r="K11" s="456"/>
      <c r="L11" s="456"/>
      <c r="M11" s="456"/>
      <c r="N11" s="457"/>
      <c r="P11" s="466"/>
      <c r="Q11" s="467"/>
      <c r="R11" s="467"/>
      <c r="S11" s="467"/>
      <c r="T11" s="467"/>
      <c r="U11" s="468"/>
    </row>
    <row r="12" spans="1:21" ht="38.25" outlineLevel="1">
      <c r="A12" s="26" t="s">
        <v>349</v>
      </c>
      <c r="B12" s="26" t="s">
        <v>350</v>
      </c>
      <c r="C12" s="26" t="s">
        <v>351</v>
      </c>
      <c r="D12" s="26" t="s">
        <v>352</v>
      </c>
      <c r="E12" s="26" t="s">
        <v>353</v>
      </c>
      <c r="F12" s="26" t="s">
        <v>354</v>
      </c>
      <c r="G12" s="26" t="s">
        <v>355</v>
      </c>
      <c r="I12" s="455"/>
      <c r="J12" s="456"/>
      <c r="K12" s="456"/>
      <c r="L12" s="456"/>
      <c r="M12" s="456"/>
      <c r="N12" s="457"/>
      <c r="P12" s="466"/>
      <c r="Q12" s="467"/>
      <c r="R12" s="467"/>
      <c r="S12" s="467"/>
      <c r="T12" s="467"/>
      <c r="U12" s="468"/>
    </row>
    <row r="13" spans="1:21" outlineLevel="1">
      <c r="A13" s="58">
        <v>2035</v>
      </c>
      <c r="B13" s="21">
        <f t="shared" ref="B13:B18" si="0">INDEX($E$204:$AW$204,1,MATCH($A13,$E$53:$BB$53,0))</f>
        <v>-61.665315791193116</v>
      </c>
      <c r="C13" s="21">
        <f>B13-Baseline!B13</f>
        <v>0</v>
      </c>
      <c r="D13" s="21">
        <f t="shared" ref="D13:D18" si="1">INDEX($E$205:$AW$205,1,MATCH($A13,$E$53:$BB$53,0))</f>
        <v>-57.57176299813684</v>
      </c>
      <c r="E13" s="21">
        <f>D13-Baseline!D13</f>
        <v>0</v>
      </c>
      <c r="F13" s="21">
        <f t="shared" ref="F13:F18" si="2">INDEX($E$206:$AW$206,1,MATCH($A13,$E$53:$BB$53,0))</f>
        <v>-65.75782524876854</v>
      </c>
      <c r="G13" s="21">
        <f>F13-Baseline!F13</f>
        <v>0</v>
      </c>
      <c r="H13" s="298"/>
      <c r="I13" s="455"/>
      <c r="J13" s="456"/>
      <c r="K13" s="456"/>
      <c r="L13" s="456"/>
      <c r="M13" s="456"/>
      <c r="N13" s="457"/>
      <c r="P13" s="466"/>
      <c r="Q13" s="467"/>
      <c r="R13" s="467"/>
      <c r="S13" s="467"/>
      <c r="T13" s="467"/>
      <c r="U13" s="468"/>
    </row>
    <row r="14" spans="1:21" outlineLevel="1">
      <c r="A14" s="58">
        <v>2040</v>
      </c>
      <c r="B14" s="21">
        <f t="shared" si="0"/>
        <v>-96.272000692410813</v>
      </c>
      <c r="C14" s="21">
        <f>B14-Baseline!B14</f>
        <v>0</v>
      </c>
      <c r="D14" s="21">
        <f t="shared" si="1"/>
        <v>-89.258169862811314</v>
      </c>
      <c r="E14" s="21">
        <f>D14-Baseline!D14</f>
        <v>0</v>
      </c>
      <c r="F14" s="21">
        <f t="shared" si="2"/>
        <v>-103.29243076811554</v>
      </c>
      <c r="G14" s="21">
        <f>F14-Baseline!F14</f>
        <v>0</v>
      </c>
      <c r="I14" s="455"/>
      <c r="J14" s="456"/>
      <c r="K14" s="456"/>
      <c r="L14" s="456"/>
      <c r="M14" s="456"/>
      <c r="N14" s="457"/>
      <c r="P14" s="466"/>
      <c r="Q14" s="467"/>
      <c r="R14" s="467"/>
      <c r="S14" s="467"/>
      <c r="T14" s="467"/>
      <c r="U14" s="468"/>
    </row>
    <row r="15" spans="1:21" outlineLevel="1">
      <c r="A15" s="58">
        <v>2045</v>
      </c>
      <c r="B15" s="21">
        <f t="shared" si="0"/>
        <v>-132.06523617718051</v>
      </c>
      <c r="C15" s="21">
        <f>B15-Baseline!B15</f>
        <v>0</v>
      </c>
      <c r="D15" s="21">
        <f t="shared" si="1"/>
        <v>-121.53289391270715</v>
      </c>
      <c r="E15" s="21">
        <f>D15-Baseline!D15</f>
        <v>0</v>
      </c>
      <c r="F15" s="21">
        <f t="shared" si="2"/>
        <v>-142.59933140453873</v>
      </c>
      <c r="G15" s="21">
        <f>F15-Baseline!F15</f>
        <v>0</v>
      </c>
      <c r="I15" s="455"/>
      <c r="J15" s="456"/>
      <c r="K15" s="456"/>
      <c r="L15" s="456"/>
      <c r="M15" s="456"/>
      <c r="N15" s="457"/>
      <c r="P15" s="466"/>
      <c r="Q15" s="467"/>
      <c r="R15" s="467"/>
      <c r="S15" s="467"/>
      <c r="T15" s="467"/>
      <c r="U15" s="468"/>
    </row>
    <row r="16" spans="1:21" outlineLevel="1">
      <c r="A16" s="58">
        <v>2050</v>
      </c>
      <c r="B16" s="21">
        <f t="shared" si="0"/>
        <v>-169.93831937649099</v>
      </c>
      <c r="C16" s="21">
        <f>B16-Baseline!B16</f>
        <v>0</v>
      </c>
      <c r="D16" s="21">
        <f t="shared" si="1"/>
        <v>-155.1648271754145</v>
      </c>
      <c r="E16" s="21">
        <f>D16-Baseline!D16</f>
        <v>0</v>
      </c>
      <c r="F16" s="21">
        <f t="shared" si="2"/>
        <v>-184.70309718677865</v>
      </c>
      <c r="G16" s="21">
        <f>F16-Baseline!F16</f>
        <v>0</v>
      </c>
      <c r="I16" s="455"/>
      <c r="J16" s="456"/>
      <c r="K16" s="456"/>
      <c r="L16" s="456"/>
      <c r="M16" s="456"/>
      <c r="N16" s="457"/>
      <c r="P16" s="466"/>
      <c r="Q16" s="467"/>
      <c r="R16" s="467"/>
      <c r="S16" s="467"/>
      <c r="T16" s="467"/>
      <c r="U16" s="468"/>
    </row>
    <row r="17" spans="1:21" outlineLevel="1">
      <c r="A17" s="58">
        <v>2060</v>
      </c>
      <c r="B17" s="21">
        <f t="shared" si="0"/>
        <v>-615.896318918318</v>
      </c>
      <c r="C17" s="21">
        <f>B17-Baseline!B17</f>
        <v>0</v>
      </c>
      <c r="D17" s="21">
        <f t="shared" si="1"/>
        <v>-501.52287940818968</v>
      </c>
      <c r="E17" s="21">
        <f>D17-Baseline!D17</f>
        <v>0</v>
      </c>
      <c r="F17" s="21">
        <f t="shared" si="2"/>
        <v>-729.30477691022429</v>
      </c>
      <c r="G17" s="21">
        <f>F17-Baseline!F17</f>
        <v>0</v>
      </c>
      <c r="I17" s="455"/>
      <c r="J17" s="456"/>
      <c r="K17" s="456"/>
      <c r="L17" s="456"/>
      <c r="M17" s="456"/>
      <c r="N17" s="457"/>
      <c r="P17" s="466"/>
      <c r="Q17" s="467"/>
      <c r="R17" s="467"/>
      <c r="S17" s="467"/>
      <c r="T17" s="467"/>
      <c r="U17" s="468"/>
    </row>
    <row r="18" spans="1:21" outlineLevel="1">
      <c r="A18" s="58">
        <v>2070</v>
      </c>
      <c r="B18" s="21">
        <f t="shared" si="0"/>
        <v>-1126.6844915055935</v>
      </c>
      <c r="C18" s="21">
        <f>B18-Baseline!B18</f>
        <v>0</v>
      </c>
      <c r="D18" s="21">
        <f t="shared" si="1"/>
        <v>-871.9628320495865</v>
      </c>
      <c r="E18" s="21">
        <f>D18-Baseline!D18</f>
        <v>0</v>
      </c>
      <c r="F18" s="21">
        <f t="shared" si="2"/>
        <v>-1378.0125088831724</v>
      </c>
      <c r="G18" s="21">
        <f>F18-Baseline!F18</f>
        <v>0</v>
      </c>
      <c r="I18" s="458"/>
      <c r="J18" s="459"/>
      <c r="K18" s="459"/>
      <c r="L18" s="459"/>
      <c r="M18" s="459"/>
      <c r="N18" s="460"/>
      <c r="P18" s="469"/>
      <c r="Q18" s="470"/>
      <c r="R18" s="470"/>
      <c r="S18" s="470"/>
      <c r="T18" s="470"/>
      <c r="U18" s="471"/>
    </row>
    <row r="19" spans="1:21" ht="13.5" outlineLevel="1" thickBot="1">
      <c r="A19" s="427"/>
      <c r="B19" s="427"/>
      <c r="I19" s="250"/>
      <c r="J19" s="251"/>
      <c r="K19" s="251"/>
      <c r="L19" s="251"/>
      <c r="M19" s="251"/>
      <c r="N19" s="251"/>
      <c r="P19" s="249"/>
      <c r="Q19" s="249"/>
      <c r="R19" s="249"/>
      <c r="S19" s="249"/>
      <c r="T19" s="249"/>
      <c r="U19" s="232"/>
    </row>
    <row r="20" spans="1:21" ht="26.25" customHeight="1" outlineLevel="1">
      <c r="A20" s="54" t="s">
        <v>356</v>
      </c>
      <c r="B20" s="55">
        <v>0.33700000000000002</v>
      </c>
      <c r="E20" s="154"/>
      <c r="I20" s="461" t="s">
        <v>357</v>
      </c>
      <c r="J20" s="462"/>
      <c r="K20" s="462"/>
      <c r="L20" s="462"/>
      <c r="M20" s="462"/>
      <c r="N20" s="463"/>
      <c r="P20" s="461" t="s">
        <v>358</v>
      </c>
      <c r="Q20" s="462"/>
      <c r="R20" s="462"/>
      <c r="S20" s="462"/>
      <c r="T20" s="462"/>
      <c r="U20" s="463"/>
    </row>
    <row r="21" spans="1:21" ht="12.75" customHeight="1" outlineLevel="1">
      <c r="A21" s="154"/>
      <c r="B21" s="155"/>
      <c r="I21" s="452" t="s">
        <v>359</v>
      </c>
      <c r="J21" s="464"/>
      <c r="K21" s="464"/>
      <c r="L21" s="464"/>
      <c r="M21" s="464"/>
      <c r="N21" s="465"/>
      <c r="P21" s="452" t="s">
        <v>163</v>
      </c>
      <c r="Q21" s="453"/>
      <c r="R21" s="453"/>
      <c r="S21" s="453"/>
      <c r="T21" s="453"/>
      <c r="U21" s="454"/>
    </row>
    <row r="22" spans="1:21" ht="12.75" customHeight="1" outlineLevel="1">
      <c r="A22" s="154"/>
      <c r="B22" s="155"/>
      <c r="I22" s="466"/>
      <c r="J22" s="467"/>
      <c r="K22" s="467"/>
      <c r="L22" s="467"/>
      <c r="M22" s="467"/>
      <c r="N22" s="468"/>
      <c r="P22" s="455"/>
      <c r="Q22" s="456"/>
      <c r="R22" s="456"/>
      <c r="S22" s="456"/>
      <c r="T22" s="456"/>
      <c r="U22" s="457"/>
    </row>
    <row r="23" spans="1:21" outlineLevel="1">
      <c r="A23" s="154"/>
      <c r="B23" s="409" t="s">
        <v>360</v>
      </c>
      <c r="C23" s="410"/>
      <c r="D23" s="410"/>
      <c r="E23" s="410"/>
      <c r="F23" s="410"/>
      <c r="G23" s="411"/>
      <c r="I23" s="466"/>
      <c r="J23" s="467"/>
      <c r="K23" s="467"/>
      <c r="L23" s="467"/>
      <c r="M23" s="467"/>
      <c r="N23" s="468"/>
      <c r="P23" s="455"/>
      <c r="Q23" s="456"/>
      <c r="R23" s="456"/>
      <c r="S23" s="456"/>
      <c r="T23" s="456"/>
      <c r="U23" s="457"/>
    </row>
    <row r="24" spans="1:21" outlineLevel="1">
      <c r="B24" s="17">
        <v>2027</v>
      </c>
      <c r="C24" s="17">
        <v>2028</v>
      </c>
      <c r="D24" s="17">
        <v>2029</v>
      </c>
      <c r="E24" s="17">
        <v>2030</v>
      </c>
      <c r="F24" s="17">
        <v>2031</v>
      </c>
      <c r="G24" s="17" t="s">
        <v>361</v>
      </c>
      <c r="I24" s="466"/>
      <c r="J24" s="467"/>
      <c r="K24" s="467"/>
      <c r="L24" s="467"/>
      <c r="M24" s="467"/>
      <c r="N24" s="468"/>
      <c r="P24" s="455"/>
      <c r="Q24" s="456"/>
      <c r="R24" s="456"/>
      <c r="S24" s="456"/>
      <c r="T24" s="456"/>
      <c r="U24" s="457"/>
    </row>
    <row r="25" spans="1:21" ht="13.5" outlineLevel="1" thickBot="1">
      <c r="B25" s="30" t="s">
        <v>362</v>
      </c>
      <c r="C25" s="30" t="s">
        <v>362</v>
      </c>
      <c r="D25" s="30" t="s">
        <v>362</v>
      </c>
      <c r="E25" s="30" t="s">
        <v>362</v>
      </c>
      <c r="F25" s="30" t="s">
        <v>362</v>
      </c>
      <c r="G25" s="30" t="s">
        <v>362</v>
      </c>
      <c r="I25" s="466"/>
      <c r="J25" s="467"/>
      <c r="K25" s="467"/>
      <c r="L25" s="467"/>
      <c r="M25" s="467"/>
      <c r="N25" s="468"/>
      <c r="P25" s="455"/>
      <c r="Q25" s="456"/>
      <c r="R25" s="456"/>
      <c r="S25" s="456"/>
      <c r="T25" s="456"/>
      <c r="U25" s="457"/>
    </row>
    <row r="26" spans="1:21" outlineLevel="1">
      <c r="A26" s="54" t="s">
        <v>363</v>
      </c>
      <c r="B26" s="21">
        <f>E64</f>
        <v>0</v>
      </c>
      <c r="C26" s="21">
        <f>F64</f>
        <v>0</v>
      </c>
      <c r="D26" s="21">
        <f>G64</f>
        <v>0</v>
      </c>
      <c r="E26" s="21">
        <f>H64</f>
        <v>0</v>
      </c>
      <c r="F26" s="21">
        <f>I64</f>
        <v>0</v>
      </c>
      <c r="G26" s="21">
        <f>SUM(J64:BB64)</f>
        <v>0</v>
      </c>
      <c r="I26" s="466"/>
      <c r="J26" s="467"/>
      <c r="K26" s="467"/>
      <c r="L26" s="467"/>
      <c r="M26" s="467"/>
      <c r="N26" s="468"/>
      <c r="P26" s="455"/>
      <c r="Q26" s="456"/>
      <c r="R26" s="456"/>
      <c r="S26" s="456"/>
      <c r="T26" s="456"/>
      <c r="U26" s="457"/>
    </row>
    <row r="27" spans="1:21" outlineLevel="1">
      <c r="A27" s="54" t="s">
        <v>364</v>
      </c>
      <c r="B27" s="21">
        <f>E71+E77</f>
        <v>-0.13137463378940692</v>
      </c>
      <c r="C27" s="21">
        <f>F71+F77</f>
        <v>-0.13878969656252299</v>
      </c>
      <c r="D27" s="21">
        <f>G71+G77</f>
        <v>-0.14663979933084728</v>
      </c>
      <c r="E27" s="21">
        <f>H71+H77</f>
        <v>-0.15494874805759187</v>
      </c>
      <c r="F27" s="21">
        <f>I71+I77</f>
        <v>-0.16374805423161912</v>
      </c>
      <c r="G27" s="21">
        <f>SUM(J71:BB71)+SUM(J77:BB77)</f>
        <v>-230.51645542737998</v>
      </c>
      <c r="I27" s="466"/>
      <c r="J27" s="467"/>
      <c r="K27" s="467"/>
      <c r="L27" s="467"/>
      <c r="M27" s="467"/>
      <c r="N27" s="468"/>
      <c r="P27" s="455"/>
      <c r="Q27" s="456"/>
      <c r="R27" s="456"/>
      <c r="S27" s="456"/>
      <c r="T27" s="456"/>
      <c r="U27" s="457"/>
    </row>
    <row r="28" spans="1:21" outlineLevel="1">
      <c r="A28" s="154"/>
      <c r="B28" s="248"/>
      <c r="C28" s="248"/>
      <c r="D28" s="248"/>
      <c r="E28" s="248"/>
      <c r="F28" s="248"/>
      <c r="G28" s="248"/>
      <c r="I28" s="466"/>
      <c r="J28" s="467"/>
      <c r="K28" s="467"/>
      <c r="L28" s="467"/>
      <c r="M28" s="467"/>
      <c r="N28" s="468"/>
      <c r="P28" s="455"/>
      <c r="Q28" s="456"/>
      <c r="R28" s="456"/>
      <c r="S28" s="456"/>
      <c r="T28" s="456"/>
      <c r="U28" s="457"/>
    </row>
    <row r="29" spans="1:21" ht="13.5" outlineLevel="1" thickBot="1">
      <c r="A29" s="154"/>
      <c r="B29" s="248"/>
      <c r="C29" s="248"/>
      <c r="D29" s="248"/>
      <c r="E29" s="248"/>
      <c r="F29" s="248"/>
      <c r="G29" s="248"/>
      <c r="I29" s="466"/>
      <c r="J29" s="467"/>
      <c r="K29" s="467"/>
      <c r="L29" s="467"/>
      <c r="M29" s="467"/>
      <c r="N29" s="468"/>
      <c r="P29" s="455"/>
      <c r="Q29" s="456"/>
      <c r="R29" s="456"/>
      <c r="S29" s="456"/>
      <c r="T29" s="456"/>
      <c r="U29" s="457"/>
    </row>
    <row r="30" spans="1:21" ht="13.5" outlineLevel="1" thickBot="1">
      <c r="A30" s="308"/>
      <c r="B30" s="309" t="s">
        <v>365</v>
      </c>
      <c r="C30" s="310" t="s">
        <v>366</v>
      </c>
      <c r="D30" s="413" t="s">
        <v>321</v>
      </c>
      <c r="E30" s="414"/>
      <c r="F30" s="414"/>
      <c r="G30" s="415"/>
      <c r="I30" s="466"/>
      <c r="J30" s="467"/>
      <c r="K30" s="467"/>
      <c r="L30" s="467"/>
      <c r="M30" s="467"/>
      <c r="N30" s="468"/>
      <c r="P30" s="455"/>
      <c r="Q30" s="456"/>
      <c r="R30" s="456"/>
      <c r="S30" s="456"/>
      <c r="T30" s="456"/>
      <c r="U30" s="457"/>
    </row>
    <row r="31" spans="1:21" outlineLevel="1">
      <c r="A31" s="433" t="s">
        <v>367</v>
      </c>
      <c r="B31" s="330" t="s">
        <v>368</v>
      </c>
      <c r="C31" s="307"/>
      <c r="D31" s="435" t="s">
        <v>369</v>
      </c>
      <c r="E31" s="435"/>
      <c r="F31" s="435"/>
      <c r="G31" s="436"/>
      <c r="I31" s="466"/>
      <c r="J31" s="467"/>
      <c r="K31" s="467"/>
      <c r="L31" s="467"/>
      <c r="M31" s="467"/>
      <c r="N31" s="468"/>
      <c r="P31" s="455"/>
      <c r="Q31" s="456"/>
      <c r="R31" s="456"/>
      <c r="S31" s="456"/>
      <c r="T31" s="456"/>
      <c r="U31" s="457"/>
    </row>
    <row r="32" spans="1:21" outlineLevel="1">
      <c r="A32" s="433"/>
      <c r="B32" s="312"/>
      <c r="C32" s="252"/>
      <c r="D32" s="418"/>
      <c r="E32" s="418"/>
      <c r="F32" s="418"/>
      <c r="G32" s="419"/>
      <c r="I32" s="466"/>
      <c r="J32" s="467"/>
      <c r="K32" s="467"/>
      <c r="L32" s="467"/>
      <c r="M32" s="467"/>
      <c r="N32" s="468"/>
      <c r="P32" s="455"/>
      <c r="Q32" s="456"/>
      <c r="R32" s="456"/>
      <c r="S32" s="456"/>
      <c r="T32" s="456"/>
      <c r="U32" s="457"/>
    </row>
    <row r="33" spans="1:21" outlineLevel="1">
      <c r="A33" s="433"/>
      <c r="B33" s="312"/>
      <c r="C33" s="252"/>
      <c r="D33" s="418"/>
      <c r="E33" s="418"/>
      <c r="F33" s="418"/>
      <c r="G33" s="419"/>
      <c r="I33" s="466"/>
      <c r="J33" s="467"/>
      <c r="K33" s="467"/>
      <c r="L33" s="467"/>
      <c r="M33" s="467"/>
      <c r="N33" s="468"/>
      <c r="P33" s="455"/>
      <c r="Q33" s="456"/>
      <c r="R33" s="456"/>
      <c r="S33" s="456"/>
      <c r="T33" s="456"/>
      <c r="U33" s="457"/>
    </row>
    <row r="34" spans="1:21" outlineLevel="1">
      <c r="A34" s="433"/>
      <c r="B34" s="312"/>
      <c r="C34" s="252"/>
      <c r="D34" s="418"/>
      <c r="E34" s="418"/>
      <c r="F34" s="418"/>
      <c r="G34" s="419"/>
      <c r="I34" s="466"/>
      <c r="J34" s="467"/>
      <c r="K34" s="467"/>
      <c r="L34" s="467"/>
      <c r="M34" s="467"/>
      <c r="N34" s="468"/>
      <c r="P34" s="455"/>
      <c r="Q34" s="456"/>
      <c r="R34" s="456"/>
      <c r="S34" s="456"/>
      <c r="T34" s="456"/>
      <c r="U34" s="457"/>
    </row>
    <row r="35" spans="1:21" outlineLevel="1">
      <c r="A35" s="433"/>
      <c r="B35" s="312"/>
      <c r="C35" s="252"/>
      <c r="D35" s="418"/>
      <c r="E35" s="418"/>
      <c r="F35" s="418"/>
      <c r="G35" s="419"/>
      <c r="I35" s="466"/>
      <c r="J35" s="467"/>
      <c r="K35" s="467"/>
      <c r="L35" s="467"/>
      <c r="M35" s="467"/>
      <c r="N35" s="468"/>
      <c r="P35" s="455"/>
      <c r="Q35" s="456"/>
      <c r="R35" s="456"/>
      <c r="S35" s="456"/>
      <c r="T35" s="456"/>
      <c r="U35" s="457"/>
    </row>
    <row r="36" spans="1:21" outlineLevel="1">
      <c r="A36" s="433"/>
      <c r="B36" s="312"/>
      <c r="C36" s="252"/>
      <c r="D36" s="418"/>
      <c r="E36" s="418"/>
      <c r="F36" s="418"/>
      <c r="G36" s="419"/>
      <c r="I36" s="466"/>
      <c r="J36" s="467"/>
      <c r="K36" s="467"/>
      <c r="L36" s="467"/>
      <c r="M36" s="467"/>
      <c r="N36" s="468"/>
      <c r="P36" s="455"/>
      <c r="Q36" s="456"/>
      <c r="R36" s="456"/>
      <c r="S36" s="456"/>
      <c r="T36" s="456"/>
      <c r="U36" s="457"/>
    </row>
    <row r="37" spans="1:21" outlineLevel="1">
      <c r="A37" s="433"/>
      <c r="B37" s="312"/>
      <c r="C37" s="252"/>
      <c r="D37" s="418"/>
      <c r="E37" s="418"/>
      <c r="F37" s="418"/>
      <c r="G37" s="419"/>
      <c r="I37" s="466"/>
      <c r="J37" s="467"/>
      <c r="K37" s="467"/>
      <c r="L37" s="467"/>
      <c r="M37" s="467"/>
      <c r="N37" s="468"/>
      <c r="P37" s="455"/>
      <c r="Q37" s="456"/>
      <c r="R37" s="456"/>
      <c r="S37" s="456"/>
      <c r="T37" s="456"/>
      <c r="U37" s="457"/>
    </row>
    <row r="38" spans="1:21" outlineLevel="1">
      <c r="A38" s="433"/>
      <c r="B38" s="312"/>
      <c r="C38" s="252"/>
      <c r="D38" s="418"/>
      <c r="E38" s="418"/>
      <c r="F38" s="418"/>
      <c r="G38" s="419"/>
      <c r="I38" s="466"/>
      <c r="J38" s="467"/>
      <c r="K38" s="467"/>
      <c r="L38" s="467"/>
      <c r="M38" s="467"/>
      <c r="N38" s="468"/>
      <c r="P38" s="455"/>
      <c r="Q38" s="456"/>
      <c r="R38" s="456"/>
      <c r="S38" s="456"/>
      <c r="T38" s="456"/>
      <c r="U38" s="457"/>
    </row>
    <row r="39" spans="1:21" outlineLevel="1">
      <c r="A39" s="433"/>
      <c r="B39" s="312"/>
      <c r="C39" s="252"/>
      <c r="D39" s="418"/>
      <c r="E39" s="418"/>
      <c r="F39" s="418"/>
      <c r="G39" s="419"/>
      <c r="I39" s="466"/>
      <c r="J39" s="467"/>
      <c r="K39" s="467"/>
      <c r="L39" s="467"/>
      <c r="M39" s="467"/>
      <c r="N39" s="468"/>
      <c r="P39" s="455"/>
      <c r="Q39" s="456"/>
      <c r="R39" s="456"/>
      <c r="S39" s="456"/>
      <c r="T39" s="456"/>
      <c r="U39" s="457"/>
    </row>
    <row r="40" spans="1:21" ht="13.5" outlineLevel="1" thickBot="1">
      <c r="A40" s="434"/>
      <c r="B40" s="313"/>
      <c r="C40" s="314"/>
      <c r="D40" s="416"/>
      <c r="E40" s="416"/>
      <c r="F40" s="416"/>
      <c r="G40" s="417"/>
      <c r="I40" s="466"/>
      <c r="J40" s="467"/>
      <c r="K40" s="467"/>
      <c r="L40" s="467"/>
      <c r="M40" s="467"/>
      <c r="N40" s="468"/>
      <c r="P40" s="455"/>
      <c r="Q40" s="456"/>
      <c r="R40" s="456"/>
      <c r="S40" s="456"/>
      <c r="T40" s="456"/>
      <c r="U40" s="457"/>
    </row>
    <row r="41" spans="1:21" outlineLevel="1">
      <c r="A41" s="154"/>
      <c r="B41" s="248"/>
      <c r="C41" s="248"/>
      <c r="D41" s="248"/>
      <c r="E41" s="248"/>
      <c r="F41" s="248"/>
      <c r="G41" s="248"/>
      <c r="I41" s="466"/>
      <c r="J41" s="467"/>
      <c r="K41" s="467"/>
      <c r="L41" s="467"/>
      <c r="M41" s="467"/>
      <c r="N41" s="468"/>
      <c r="P41" s="455"/>
      <c r="Q41" s="456"/>
      <c r="R41" s="456"/>
      <c r="S41" s="456"/>
      <c r="T41" s="456"/>
      <c r="U41" s="457"/>
    </row>
    <row r="42" spans="1:21" outlineLevel="1">
      <c r="A42" s="154"/>
      <c r="B42" s="248"/>
      <c r="C42" s="248"/>
      <c r="D42" s="248"/>
      <c r="E42" s="248"/>
      <c r="F42" s="248"/>
      <c r="G42" s="248"/>
      <c r="I42" s="466"/>
      <c r="J42" s="467"/>
      <c r="K42" s="467"/>
      <c r="L42" s="467"/>
      <c r="M42" s="467"/>
      <c r="N42" s="468"/>
      <c r="P42" s="455"/>
      <c r="Q42" s="456"/>
      <c r="R42" s="456"/>
      <c r="S42" s="456"/>
      <c r="T42" s="456"/>
      <c r="U42" s="457"/>
    </row>
    <row r="43" spans="1:21" outlineLevel="1">
      <c r="A43" s="154"/>
      <c r="B43" s="248"/>
      <c r="C43" s="248"/>
      <c r="D43" s="248"/>
      <c r="E43" s="248"/>
      <c r="F43" s="248"/>
      <c r="G43" s="248"/>
      <c r="I43" s="466"/>
      <c r="J43" s="467"/>
      <c r="K43" s="467"/>
      <c r="L43" s="467"/>
      <c r="M43" s="467"/>
      <c r="N43" s="468"/>
      <c r="P43" s="455"/>
      <c r="Q43" s="456"/>
      <c r="R43" s="456"/>
      <c r="S43" s="456"/>
      <c r="T43" s="456"/>
      <c r="U43" s="457"/>
    </row>
    <row r="44" spans="1:21" outlineLevel="1">
      <c r="A44" s="154"/>
      <c r="B44" s="248"/>
      <c r="C44" s="248"/>
      <c r="D44" s="248"/>
      <c r="E44" s="248"/>
      <c r="F44" s="248"/>
      <c r="G44" s="248"/>
      <c r="I44" s="466"/>
      <c r="J44" s="467"/>
      <c r="K44" s="467"/>
      <c r="L44" s="467"/>
      <c r="M44" s="467"/>
      <c r="N44" s="468"/>
      <c r="P44" s="455"/>
      <c r="Q44" s="456"/>
      <c r="R44" s="456"/>
      <c r="S44" s="456"/>
      <c r="T44" s="456"/>
      <c r="U44" s="457"/>
    </row>
    <row r="45" spans="1:21" outlineLevel="1">
      <c r="A45" s="154"/>
      <c r="B45" s="248"/>
      <c r="C45" s="248"/>
      <c r="D45" s="248"/>
      <c r="E45" s="248"/>
      <c r="F45" s="248"/>
      <c r="G45" s="248"/>
      <c r="I45" s="469"/>
      <c r="J45" s="470"/>
      <c r="K45" s="470"/>
      <c r="L45" s="470"/>
      <c r="M45" s="470"/>
      <c r="N45" s="471"/>
      <c r="P45" s="458"/>
      <c r="Q45" s="459"/>
      <c r="R45" s="459"/>
      <c r="S45" s="459"/>
      <c r="T45" s="459"/>
      <c r="U45" s="460"/>
    </row>
    <row r="46" spans="1:21" outlineLevel="1">
      <c r="A46" s="154"/>
      <c r="B46" s="248"/>
      <c r="C46" s="248"/>
      <c r="D46" s="248"/>
      <c r="E46" s="248"/>
      <c r="F46" s="248"/>
      <c r="G46" s="248"/>
    </row>
    <row r="47" spans="1:21">
      <c r="A47" s="154"/>
      <c r="B47" s="155"/>
    </row>
    <row r="48" spans="1:21" ht="15">
      <c r="A48" s="12" t="s">
        <v>370</v>
      </c>
    </row>
    <row r="49" spans="1:54" ht="15" outlineLevel="1">
      <c r="A49" s="12"/>
    </row>
    <row r="50" spans="1:54" ht="13.5" outlineLevel="1" thickBot="1">
      <c r="A50" s="4" t="s">
        <v>371</v>
      </c>
    </row>
    <row r="51" spans="1:54" outlineLevel="2">
      <c r="B51" s="19"/>
      <c r="C51" s="19"/>
      <c r="D51" s="19"/>
      <c r="E51" s="420" t="s">
        <v>268</v>
      </c>
      <c r="F51" s="408"/>
      <c r="G51" s="408"/>
      <c r="H51" s="408"/>
      <c r="I51" s="408"/>
      <c r="J51" s="408" t="s">
        <v>269</v>
      </c>
      <c r="K51" s="408"/>
      <c r="L51" s="408"/>
      <c r="M51" s="408"/>
      <c r="N51" s="408"/>
      <c r="O51" s="408" t="s">
        <v>270</v>
      </c>
      <c r="P51" s="408"/>
      <c r="Q51" s="408"/>
      <c r="R51" s="408"/>
      <c r="S51" s="408"/>
      <c r="T51" s="408" t="s">
        <v>271</v>
      </c>
      <c r="U51" s="408"/>
      <c r="V51" s="408"/>
      <c r="W51" s="408"/>
      <c r="X51" s="408"/>
      <c r="Y51" s="408" t="s">
        <v>372</v>
      </c>
      <c r="Z51" s="408"/>
      <c r="AA51" s="408"/>
      <c r="AB51" s="408"/>
      <c r="AC51" s="408"/>
      <c r="AD51" s="408" t="s">
        <v>373</v>
      </c>
      <c r="AE51" s="408"/>
      <c r="AF51" s="408"/>
      <c r="AG51" s="408"/>
      <c r="AH51" s="408"/>
      <c r="AI51" s="408" t="s">
        <v>374</v>
      </c>
      <c r="AJ51" s="408"/>
      <c r="AK51" s="408"/>
      <c r="AL51" s="408"/>
      <c r="AM51" s="408"/>
      <c r="AN51" s="408" t="s">
        <v>375</v>
      </c>
      <c r="AO51" s="408"/>
      <c r="AP51" s="408"/>
      <c r="AQ51" s="408"/>
      <c r="AR51" s="408"/>
      <c r="AS51" s="408" t="s">
        <v>376</v>
      </c>
      <c r="AT51" s="408"/>
      <c r="AU51" s="408"/>
      <c r="AV51" s="408"/>
      <c r="AW51" s="408"/>
      <c r="AX51" s="408" t="s">
        <v>377</v>
      </c>
      <c r="AY51" s="408"/>
      <c r="AZ51" s="408"/>
      <c r="BA51" s="408"/>
      <c r="BB51" s="412"/>
    </row>
    <row r="52" spans="1:54" outlineLevel="2">
      <c r="B52" s="19"/>
      <c r="C52" s="19"/>
      <c r="D52" s="19"/>
      <c r="E52" s="256">
        <v>1</v>
      </c>
      <c r="F52" s="130">
        <v>2</v>
      </c>
      <c r="G52" s="130">
        <v>3</v>
      </c>
      <c r="H52" s="130">
        <v>4</v>
      </c>
      <c r="I52" s="130">
        <v>5</v>
      </c>
      <c r="J52" s="153">
        <v>6</v>
      </c>
      <c r="K52" s="130">
        <v>7</v>
      </c>
      <c r="L52" s="130">
        <v>8</v>
      </c>
      <c r="M52" s="130">
        <v>9</v>
      </c>
      <c r="N52" s="130">
        <v>10</v>
      </c>
      <c r="O52" s="153">
        <v>11</v>
      </c>
      <c r="P52" s="130">
        <v>12</v>
      </c>
      <c r="Q52" s="130">
        <v>13</v>
      </c>
      <c r="R52" s="130">
        <v>14</v>
      </c>
      <c r="S52" s="130">
        <v>15</v>
      </c>
      <c r="T52" s="153">
        <v>16</v>
      </c>
      <c r="U52" s="130">
        <v>17</v>
      </c>
      <c r="V52" s="130">
        <v>18</v>
      </c>
      <c r="W52" s="130">
        <v>19</v>
      </c>
      <c r="X52" s="130">
        <v>20</v>
      </c>
      <c r="Y52" s="153">
        <v>21</v>
      </c>
      <c r="Z52" s="130">
        <v>22</v>
      </c>
      <c r="AA52" s="130">
        <v>23</v>
      </c>
      <c r="AB52" s="130">
        <v>24</v>
      </c>
      <c r="AC52" s="130">
        <v>25</v>
      </c>
      <c r="AD52" s="153">
        <v>26</v>
      </c>
      <c r="AE52" s="130">
        <v>27</v>
      </c>
      <c r="AF52" s="130">
        <v>28</v>
      </c>
      <c r="AG52" s="130">
        <v>29</v>
      </c>
      <c r="AH52" s="130">
        <v>30</v>
      </c>
      <c r="AI52" s="153">
        <v>31</v>
      </c>
      <c r="AJ52" s="130">
        <v>32</v>
      </c>
      <c r="AK52" s="130">
        <v>33</v>
      </c>
      <c r="AL52" s="130">
        <v>34</v>
      </c>
      <c r="AM52" s="130">
        <v>35</v>
      </c>
      <c r="AN52" s="153">
        <v>36</v>
      </c>
      <c r="AO52" s="130">
        <v>37</v>
      </c>
      <c r="AP52" s="130">
        <v>38</v>
      </c>
      <c r="AQ52" s="130">
        <v>39</v>
      </c>
      <c r="AR52" s="130">
        <v>40</v>
      </c>
      <c r="AS52" s="153">
        <v>41</v>
      </c>
      <c r="AT52" s="130">
        <v>42</v>
      </c>
      <c r="AU52" s="130">
        <v>43</v>
      </c>
      <c r="AV52" s="130">
        <v>44</v>
      </c>
      <c r="AW52" s="130">
        <v>45</v>
      </c>
      <c r="AX52" s="130">
        <v>46</v>
      </c>
      <c r="AY52" s="130">
        <v>47</v>
      </c>
      <c r="AZ52" s="130">
        <v>48</v>
      </c>
      <c r="BA52" s="130">
        <v>49</v>
      </c>
      <c r="BB52" s="257">
        <v>50</v>
      </c>
    </row>
    <row r="53" spans="1:54" ht="13.5" outlineLevel="2" thickBot="1">
      <c r="B53" s="19" t="s">
        <v>365</v>
      </c>
      <c r="C53" s="19" t="s">
        <v>378</v>
      </c>
      <c r="D53" s="19"/>
      <c r="E53" s="258">
        <v>2027</v>
      </c>
      <c r="F53" s="259">
        <v>2028</v>
      </c>
      <c r="G53" s="259">
        <v>2029</v>
      </c>
      <c r="H53" s="259">
        <v>2030</v>
      </c>
      <c r="I53" s="259">
        <v>2031</v>
      </c>
      <c r="J53" s="259">
        <v>2032</v>
      </c>
      <c r="K53" s="259">
        <v>2033</v>
      </c>
      <c r="L53" s="259">
        <v>2034</v>
      </c>
      <c r="M53" s="259">
        <v>2035</v>
      </c>
      <c r="N53" s="259">
        <v>2036</v>
      </c>
      <c r="O53" s="259">
        <v>2037</v>
      </c>
      <c r="P53" s="259">
        <v>2038</v>
      </c>
      <c r="Q53" s="259">
        <v>2039</v>
      </c>
      <c r="R53" s="259">
        <v>2040</v>
      </c>
      <c r="S53" s="259">
        <v>2041</v>
      </c>
      <c r="T53" s="259">
        <v>2042</v>
      </c>
      <c r="U53" s="259">
        <v>2043</v>
      </c>
      <c r="V53" s="259">
        <v>2044</v>
      </c>
      <c r="W53" s="259">
        <v>2045</v>
      </c>
      <c r="X53" s="259">
        <v>2046</v>
      </c>
      <c r="Y53" s="259">
        <v>2047</v>
      </c>
      <c r="Z53" s="259">
        <v>2048</v>
      </c>
      <c r="AA53" s="259">
        <v>2049</v>
      </c>
      <c r="AB53" s="259">
        <v>2050</v>
      </c>
      <c r="AC53" s="259">
        <v>2051</v>
      </c>
      <c r="AD53" s="259">
        <v>2052</v>
      </c>
      <c r="AE53" s="259">
        <v>2053</v>
      </c>
      <c r="AF53" s="259">
        <v>2054</v>
      </c>
      <c r="AG53" s="259">
        <v>2055</v>
      </c>
      <c r="AH53" s="259">
        <v>2056</v>
      </c>
      <c r="AI53" s="259">
        <v>2057</v>
      </c>
      <c r="AJ53" s="259">
        <v>2058</v>
      </c>
      <c r="AK53" s="259">
        <v>2059</v>
      </c>
      <c r="AL53" s="259">
        <v>2060</v>
      </c>
      <c r="AM53" s="259">
        <v>2061</v>
      </c>
      <c r="AN53" s="259">
        <v>2062</v>
      </c>
      <c r="AO53" s="259">
        <v>2063</v>
      </c>
      <c r="AP53" s="259">
        <v>2064</v>
      </c>
      <c r="AQ53" s="259">
        <v>2065</v>
      </c>
      <c r="AR53" s="259">
        <v>2066</v>
      </c>
      <c r="AS53" s="259">
        <v>2067</v>
      </c>
      <c r="AT53" s="259">
        <v>2068</v>
      </c>
      <c r="AU53" s="259">
        <v>2069</v>
      </c>
      <c r="AV53" s="259">
        <v>2070</v>
      </c>
      <c r="AW53" s="259">
        <v>2071</v>
      </c>
      <c r="AX53" s="259">
        <v>2072</v>
      </c>
      <c r="AY53" s="259">
        <v>2073</v>
      </c>
      <c r="AZ53" s="259">
        <v>2074</v>
      </c>
      <c r="BA53" s="259">
        <v>2075</v>
      </c>
      <c r="BB53" s="260">
        <v>2076</v>
      </c>
    </row>
    <row r="54" spans="1:54" outlineLevel="2">
      <c r="A54" s="428" t="s">
        <v>379</v>
      </c>
      <c r="B54" s="127"/>
      <c r="C54" s="127"/>
      <c r="D54" s="124" t="s">
        <v>380</v>
      </c>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row>
    <row r="55" spans="1:54" outlineLevel="2">
      <c r="A55" s="429"/>
      <c r="B55" s="36"/>
      <c r="C55" s="121"/>
      <c r="D55" s="2" t="s">
        <v>380</v>
      </c>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54"/>
    </row>
    <row r="56" spans="1:54" outlineLevel="2">
      <c r="A56" s="429"/>
      <c r="B56" s="36"/>
      <c r="C56" s="121"/>
      <c r="D56" s="2" t="s">
        <v>380</v>
      </c>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54"/>
    </row>
    <row r="57" spans="1:54" outlineLevel="2">
      <c r="A57" s="429"/>
      <c r="B57" s="36"/>
      <c r="C57" s="121"/>
      <c r="D57" s="2" t="s">
        <v>380</v>
      </c>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54"/>
    </row>
    <row r="58" spans="1:54" outlineLevel="2">
      <c r="A58" s="429"/>
      <c r="B58" s="36"/>
      <c r="C58" s="121"/>
      <c r="D58" s="2" t="s">
        <v>380</v>
      </c>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54"/>
    </row>
    <row r="59" spans="1:54" outlineLevel="2">
      <c r="A59" s="429"/>
      <c r="B59" s="36"/>
      <c r="C59" s="121"/>
      <c r="D59" s="2" t="s">
        <v>380</v>
      </c>
      <c r="E59" s="241"/>
      <c r="F59" s="241"/>
      <c r="G59" s="241"/>
      <c r="H59" s="241"/>
      <c r="I59" s="241"/>
      <c r="J59" s="241"/>
      <c r="K59" s="241"/>
      <c r="L59" s="241"/>
      <c r="M59" s="241"/>
      <c r="N59" s="241"/>
      <c r="O59" s="241"/>
      <c r="P59" s="241"/>
      <c r="Q59" s="24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54"/>
    </row>
    <row r="60" spans="1:54" outlineLevel="2">
      <c r="A60" s="429"/>
      <c r="B60" s="36"/>
      <c r="C60" s="121"/>
      <c r="D60" s="2" t="s">
        <v>380</v>
      </c>
      <c r="E60" s="241"/>
      <c r="F60" s="241"/>
      <c r="G60" s="241"/>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54"/>
    </row>
    <row r="61" spans="1:54" outlineLevel="2">
      <c r="A61" s="429"/>
      <c r="B61" s="36"/>
      <c r="C61" s="121"/>
      <c r="D61" s="2" t="s">
        <v>380</v>
      </c>
      <c r="E61" s="241"/>
      <c r="F61" s="241"/>
      <c r="G61" s="241"/>
      <c r="H61" s="241"/>
      <c r="I61" s="241"/>
      <c r="J61" s="241"/>
      <c r="K61" s="241"/>
      <c r="L61" s="241"/>
      <c r="M61" s="241"/>
      <c r="N61" s="241"/>
      <c r="O61" s="241"/>
      <c r="P61" s="241"/>
      <c r="Q61" s="24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54"/>
    </row>
    <row r="62" spans="1:54" outlineLevel="2">
      <c r="A62" s="429"/>
      <c r="B62" s="36"/>
      <c r="C62" s="121"/>
      <c r="D62" s="2" t="s">
        <v>380</v>
      </c>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54"/>
    </row>
    <row r="63" spans="1:54" outlineLevel="2">
      <c r="A63" s="429"/>
      <c r="B63" s="36"/>
      <c r="C63" s="121"/>
      <c r="D63" s="2" t="s">
        <v>380</v>
      </c>
      <c r="E63" s="241"/>
      <c r="F63" s="241"/>
      <c r="G63" s="241"/>
      <c r="H63" s="241"/>
      <c r="I63" s="241"/>
      <c r="J63" s="241"/>
      <c r="K63" s="241"/>
      <c r="L63" s="241"/>
      <c r="M63" s="241"/>
      <c r="N63" s="241"/>
      <c r="O63" s="241"/>
      <c r="P63" s="241"/>
      <c r="Q63" s="24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54"/>
    </row>
    <row r="64" spans="1:54" ht="13.5" outlineLevel="2" thickBot="1">
      <c r="A64" s="430"/>
      <c r="B64" s="122" t="s">
        <v>381</v>
      </c>
      <c r="C64" s="296" t="s">
        <v>382</v>
      </c>
      <c r="D64" s="123" t="s">
        <v>380</v>
      </c>
      <c r="E64" s="23">
        <f>SUM(E54:E63)</f>
        <v>0</v>
      </c>
      <c r="F64" s="23">
        <f t="shared" ref="F64:BB64" si="3">SUM(F54:F63)</f>
        <v>0</v>
      </c>
      <c r="G64" s="23">
        <f t="shared" si="3"/>
        <v>0</v>
      </c>
      <c r="H64" s="23">
        <f t="shared" si="3"/>
        <v>0</v>
      </c>
      <c r="I64" s="23">
        <f t="shared" si="3"/>
        <v>0</v>
      </c>
      <c r="J64" s="23">
        <f t="shared" si="3"/>
        <v>0</v>
      </c>
      <c r="K64" s="23">
        <f t="shared" si="3"/>
        <v>0</v>
      </c>
      <c r="L64" s="23">
        <f t="shared" si="3"/>
        <v>0</v>
      </c>
      <c r="M64" s="23">
        <f t="shared" si="3"/>
        <v>0</v>
      </c>
      <c r="N64" s="23">
        <f t="shared" si="3"/>
        <v>0</v>
      </c>
      <c r="O64" s="23">
        <f t="shared" si="3"/>
        <v>0</v>
      </c>
      <c r="P64" s="23">
        <f t="shared" si="3"/>
        <v>0</v>
      </c>
      <c r="Q64" s="23">
        <f t="shared" si="3"/>
        <v>0</v>
      </c>
      <c r="R64" s="23">
        <f t="shared" si="3"/>
        <v>0</v>
      </c>
      <c r="S64" s="23">
        <f t="shared" si="3"/>
        <v>0</v>
      </c>
      <c r="T64" s="23">
        <f t="shared" si="3"/>
        <v>0</v>
      </c>
      <c r="U64" s="23">
        <f t="shared" si="3"/>
        <v>0</v>
      </c>
      <c r="V64" s="23">
        <f t="shared" si="3"/>
        <v>0</v>
      </c>
      <c r="W64" s="23">
        <f t="shared" si="3"/>
        <v>0</v>
      </c>
      <c r="X64" s="23">
        <f t="shared" si="3"/>
        <v>0</v>
      </c>
      <c r="Y64" s="23">
        <f t="shared" si="3"/>
        <v>0</v>
      </c>
      <c r="Z64" s="23">
        <f t="shared" si="3"/>
        <v>0</v>
      </c>
      <c r="AA64" s="23">
        <f t="shared" si="3"/>
        <v>0</v>
      </c>
      <c r="AB64" s="23">
        <f t="shared" si="3"/>
        <v>0</v>
      </c>
      <c r="AC64" s="23">
        <f t="shared" si="3"/>
        <v>0</v>
      </c>
      <c r="AD64" s="23">
        <f t="shared" si="3"/>
        <v>0</v>
      </c>
      <c r="AE64" s="23">
        <f t="shared" si="3"/>
        <v>0</v>
      </c>
      <c r="AF64" s="23">
        <f t="shared" si="3"/>
        <v>0</v>
      </c>
      <c r="AG64" s="23">
        <f t="shared" si="3"/>
        <v>0</v>
      </c>
      <c r="AH64" s="23">
        <f t="shared" si="3"/>
        <v>0</v>
      </c>
      <c r="AI64" s="23">
        <f t="shared" si="3"/>
        <v>0</v>
      </c>
      <c r="AJ64" s="23">
        <f t="shared" si="3"/>
        <v>0</v>
      </c>
      <c r="AK64" s="23">
        <f t="shared" si="3"/>
        <v>0</v>
      </c>
      <c r="AL64" s="23">
        <f t="shared" si="3"/>
        <v>0</v>
      </c>
      <c r="AM64" s="23">
        <f t="shared" si="3"/>
        <v>0</v>
      </c>
      <c r="AN64" s="23">
        <f t="shared" si="3"/>
        <v>0</v>
      </c>
      <c r="AO64" s="23">
        <f t="shared" si="3"/>
        <v>0</v>
      </c>
      <c r="AP64" s="23">
        <f t="shared" si="3"/>
        <v>0</v>
      </c>
      <c r="AQ64" s="23">
        <f t="shared" si="3"/>
        <v>0</v>
      </c>
      <c r="AR64" s="23">
        <f t="shared" si="3"/>
        <v>0</v>
      </c>
      <c r="AS64" s="23">
        <f t="shared" si="3"/>
        <v>0</v>
      </c>
      <c r="AT64" s="23">
        <f t="shared" si="3"/>
        <v>0</v>
      </c>
      <c r="AU64" s="23">
        <f t="shared" si="3"/>
        <v>0</v>
      </c>
      <c r="AV64" s="23">
        <f t="shared" si="3"/>
        <v>0</v>
      </c>
      <c r="AW64" s="23">
        <f t="shared" si="3"/>
        <v>0</v>
      </c>
      <c r="AX64" s="23">
        <f t="shared" si="3"/>
        <v>0</v>
      </c>
      <c r="AY64" s="23">
        <f t="shared" si="3"/>
        <v>0</v>
      </c>
      <c r="AZ64" s="23">
        <f t="shared" si="3"/>
        <v>0</v>
      </c>
      <c r="BA64" s="23">
        <f t="shared" si="3"/>
        <v>0</v>
      </c>
      <c r="BB64" s="255">
        <f t="shared" si="3"/>
        <v>0</v>
      </c>
    </row>
    <row r="65" spans="1:54" ht="13.5" outlineLevel="2" thickBot="1">
      <c r="B65" s="19"/>
      <c r="C65" s="19"/>
      <c r="D65" s="19"/>
      <c r="E65" s="15"/>
    </row>
    <row r="66" spans="1:54" ht="12.75" customHeight="1" outlineLevel="2">
      <c r="A66" s="421" t="s">
        <v>383</v>
      </c>
      <c r="B66" s="266"/>
      <c r="C66" s="267"/>
      <c r="D66" s="268" t="s">
        <v>380</v>
      </c>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row>
    <row r="67" spans="1:54" outlineLevel="2">
      <c r="A67" s="422"/>
      <c r="B67" s="252"/>
      <c r="C67" s="267"/>
      <c r="D67" s="269" t="s">
        <v>380</v>
      </c>
      <c r="E67" s="241"/>
      <c r="F67" s="241"/>
      <c r="G67" s="241"/>
      <c r="H67" s="241"/>
      <c r="I67" s="241"/>
      <c r="J67" s="241"/>
      <c r="K67" s="241"/>
      <c r="L67" s="241"/>
      <c r="M67" s="241"/>
      <c r="N67" s="241"/>
      <c r="O67" s="241"/>
      <c r="P67" s="241"/>
      <c r="Q67" s="24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row>
    <row r="68" spans="1:54" outlineLevel="2">
      <c r="A68" s="422"/>
      <c r="B68" s="252"/>
      <c r="C68" s="267"/>
      <c r="D68" s="269" t="s">
        <v>380</v>
      </c>
      <c r="E68" s="241"/>
      <c r="F68" s="241"/>
      <c r="G68" s="241"/>
      <c r="H68" s="241"/>
      <c r="I68" s="241"/>
      <c r="J68" s="241"/>
      <c r="K68" s="241"/>
      <c r="L68" s="241"/>
      <c r="M68" s="241"/>
      <c r="N68" s="241"/>
      <c r="O68" s="241"/>
      <c r="P68" s="241"/>
      <c r="Q68" s="241"/>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c r="AQ68" s="241"/>
      <c r="AR68" s="241"/>
      <c r="AS68" s="241"/>
      <c r="AT68" s="241"/>
      <c r="AU68" s="241"/>
      <c r="AV68" s="241"/>
      <c r="AW68" s="241"/>
      <c r="AX68" s="241"/>
      <c r="AY68" s="241"/>
      <c r="AZ68" s="241"/>
      <c r="BA68" s="241"/>
      <c r="BB68" s="241"/>
    </row>
    <row r="69" spans="1:54" outlineLevel="2">
      <c r="A69" s="422"/>
      <c r="B69" s="252"/>
      <c r="C69" s="267"/>
      <c r="D69" s="269" t="s">
        <v>380</v>
      </c>
      <c r="E69" s="241"/>
      <c r="F69" s="241"/>
      <c r="G69" s="241"/>
      <c r="H69" s="241"/>
      <c r="I69" s="241"/>
      <c r="J69" s="241"/>
      <c r="K69" s="241"/>
      <c r="L69" s="241"/>
      <c r="M69" s="241"/>
      <c r="N69" s="241"/>
      <c r="O69" s="241"/>
      <c r="P69" s="241"/>
      <c r="Q69" s="24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row>
    <row r="70" spans="1:54" outlineLevel="2">
      <c r="A70" s="422"/>
      <c r="B70" s="252"/>
      <c r="C70" s="267"/>
      <c r="D70" s="269" t="s">
        <v>380</v>
      </c>
      <c r="E70" s="241"/>
      <c r="F70" s="241"/>
      <c r="G70" s="241"/>
      <c r="H70" s="241"/>
      <c r="I70" s="241"/>
      <c r="J70" s="241"/>
      <c r="K70" s="241"/>
      <c r="L70" s="241"/>
      <c r="M70" s="241"/>
      <c r="N70" s="241"/>
      <c r="O70" s="241"/>
      <c r="P70" s="241"/>
      <c r="Q70" s="24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row>
    <row r="71" spans="1:54" ht="13.5" outlineLevel="2" thickBot="1">
      <c r="A71" s="423"/>
      <c r="B71" s="122" t="s">
        <v>384</v>
      </c>
      <c r="C71" s="123"/>
      <c r="D71" s="270" t="s">
        <v>380</v>
      </c>
      <c r="E71" s="21">
        <f>SUM(E66:E70)</f>
        <v>0</v>
      </c>
      <c r="F71" s="21">
        <f t="shared" ref="F71:BB71" si="4">SUM(F66:F70)</f>
        <v>0</v>
      </c>
      <c r="G71" s="21">
        <f t="shared" si="4"/>
        <v>0</v>
      </c>
      <c r="H71" s="21">
        <f t="shared" si="4"/>
        <v>0</v>
      </c>
      <c r="I71" s="21">
        <f t="shared" si="4"/>
        <v>0</v>
      </c>
      <c r="J71" s="21">
        <f t="shared" si="4"/>
        <v>0</v>
      </c>
      <c r="K71" s="21">
        <f t="shared" si="4"/>
        <v>0</v>
      </c>
      <c r="L71" s="21">
        <f t="shared" si="4"/>
        <v>0</v>
      </c>
      <c r="M71" s="21">
        <f t="shared" si="4"/>
        <v>0</v>
      </c>
      <c r="N71" s="21">
        <f t="shared" si="4"/>
        <v>0</v>
      </c>
      <c r="O71" s="21">
        <f t="shared" si="4"/>
        <v>0</v>
      </c>
      <c r="P71" s="21">
        <f t="shared" si="4"/>
        <v>0</v>
      </c>
      <c r="Q71" s="21">
        <f t="shared" si="4"/>
        <v>0</v>
      </c>
      <c r="R71" s="21">
        <f t="shared" si="4"/>
        <v>0</v>
      </c>
      <c r="S71" s="21">
        <f t="shared" si="4"/>
        <v>0</v>
      </c>
      <c r="T71" s="21">
        <f t="shared" si="4"/>
        <v>0</v>
      </c>
      <c r="U71" s="21">
        <f t="shared" si="4"/>
        <v>0</v>
      </c>
      <c r="V71" s="21">
        <f t="shared" si="4"/>
        <v>0</v>
      </c>
      <c r="W71" s="21">
        <f t="shared" si="4"/>
        <v>0</v>
      </c>
      <c r="X71" s="21">
        <f t="shared" si="4"/>
        <v>0</v>
      </c>
      <c r="Y71" s="21">
        <f t="shared" si="4"/>
        <v>0</v>
      </c>
      <c r="Z71" s="21">
        <f t="shared" si="4"/>
        <v>0</v>
      </c>
      <c r="AA71" s="21">
        <f t="shared" si="4"/>
        <v>0</v>
      </c>
      <c r="AB71" s="21">
        <f t="shared" si="4"/>
        <v>0</v>
      </c>
      <c r="AC71" s="21">
        <f t="shared" si="4"/>
        <v>0</v>
      </c>
      <c r="AD71" s="21">
        <f t="shared" si="4"/>
        <v>0</v>
      </c>
      <c r="AE71" s="21">
        <f t="shared" si="4"/>
        <v>0</v>
      </c>
      <c r="AF71" s="21">
        <f t="shared" si="4"/>
        <v>0</v>
      </c>
      <c r="AG71" s="21">
        <f t="shared" si="4"/>
        <v>0</v>
      </c>
      <c r="AH71" s="21">
        <f t="shared" si="4"/>
        <v>0</v>
      </c>
      <c r="AI71" s="21">
        <f t="shared" si="4"/>
        <v>0</v>
      </c>
      <c r="AJ71" s="21">
        <f t="shared" si="4"/>
        <v>0</v>
      </c>
      <c r="AK71" s="21">
        <f t="shared" si="4"/>
        <v>0</v>
      </c>
      <c r="AL71" s="21">
        <f t="shared" si="4"/>
        <v>0</v>
      </c>
      <c r="AM71" s="21">
        <f t="shared" si="4"/>
        <v>0</v>
      </c>
      <c r="AN71" s="21">
        <f t="shared" si="4"/>
        <v>0</v>
      </c>
      <c r="AO71" s="21">
        <f t="shared" si="4"/>
        <v>0</v>
      </c>
      <c r="AP71" s="21">
        <f t="shared" si="4"/>
        <v>0</v>
      </c>
      <c r="AQ71" s="21">
        <f t="shared" si="4"/>
        <v>0</v>
      </c>
      <c r="AR71" s="21">
        <f t="shared" si="4"/>
        <v>0</v>
      </c>
      <c r="AS71" s="21">
        <f t="shared" si="4"/>
        <v>0</v>
      </c>
      <c r="AT71" s="21">
        <f t="shared" si="4"/>
        <v>0</v>
      </c>
      <c r="AU71" s="21">
        <f t="shared" si="4"/>
        <v>0</v>
      </c>
      <c r="AV71" s="21">
        <f t="shared" si="4"/>
        <v>0</v>
      </c>
      <c r="AW71" s="21">
        <f t="shared" si="4"/>
        <v>0</v>
      </c>
      <c r="AX71" s="21">
        <f t="shared" si="4"/>
        <v>0</v>
      </c>
      <c r="AY71" s="21">
        <f t="shared" si="4"/>
        <v>0</v>
      </c>
      <c r="AZ71" s="21">
        <f t="shared" si="4"/>
        <v>0</v>
      </c>
      <c r="BA71" s="21">
        <f t="shared" si="4"/>
        <v>0</v>
      </c>
      <c r="BB71" s="21">
        <f t="shared" si="4"/>
        <v>0</v>
      </c>
    </row>
    <row r="72" spans="1:54" outlineLevel="2">
      <c r="B72" s="145"/>
      <c r="C72" s="2"/>
      <c r="D72" s="2"/>
      <c r="E72" s="15"/>
    </row>
    <row r="73" spans="1:54" outlineLevel="2">
      <c r="B73" s="145"/>
      <c r="C73" s="2"/>
      <c r="D73" s="2"/>
      <c r="E73" s="15"/>
    </row>
    <row r="74" spans="1:54" ht="13.5" outlineLevel="2" thickBot="1">
      <c r="B74" s="145"/>
      <c r="C74" s="2"/>
      <c r="D74" s="2"/>
      <c r="E74" s="15"/>
    </row>
    <row r="75" spans="1:54" ht="19.5" customHeight="1" outlineLevel="2">
      <c r="A75" s="421" t="s">
        <v>385</v>
      </c>
      <c r="B75" s="127" t="s">
        <v>386</v>
      </c>
      <c r="C75" s="274"/>
      <c r="D75" s="124" t="s">
        <v>380</v>
      </c>
      <c r="E75" s="275">
        <f>-E158*'Fixed Data'!$B$27/10^2</f>
        <v>-0.13137463378940692</v>
      </c>
      <c r="F75" s="275">
        <f>-F158*'Fixed Data'!$B$27/10^2</f>
        <v>-0.13878969656252299</v>
      </c>
      <c r="G75" s="275">
        <f>-G158*'Fixed Data'!$B$27/10^2</f>
        <v>-0.14663979933084728</v>
      </c>
      <c r="H75" s="275">
        <f>-H158*'Fixed Data'!$B$27/10^2</f>
        <v>-0.15494874805759187</v>
      </c>
      <c r="I75" s="275">
        <f>-I158*'Fixed Data'!$B$27/10^2</f>
        <v>-0.16374805423161912</v>
      </c>
      <c r="J75" s="275">
        <f>-J158*'Fixed Data'!$B$27/10^2</f>
        <v>-0.17306733954368325</v>
      </c>
      <c r="K75" s="275">
        <f>-K158*'Fixed Data'!$B$27/10^2</f>
        <v>-0.18293803967519143</v>
      </c>
      <c r="L75" s="275">
        <f>-L158*'Fixed Data'!$B$27/10^2</f>
        <v>-0.19339351624958737</v>
      </c>
      <c r="M75" s="275">
        <f>-M158*'Fixed Data'!$B$27/10^2</f>
        <v>-0.20446659236375292</v>
      </c>
      <c r="N75" s="275">
        <f>-N158*'Fixed Data'!$B$27/10^2</f>
        <v>-0.21619691454089998</v>
      </c>
      <c r="O75" s="275">
        <f>-O158*'Fixed Data'!$B$27/10^2</f>
        <v>-0.22862477425733616</v>
      </c>
      <c r="P75" s="275">
        <f>-P158*'Fixed Data'!$B$27/10^2</f>
        <v>-0.24179212822933072</v>
      </c>
      <c r="Q75" s="275">
        <f>-Q158*'Fixed Data'!$B$27/10^2</f>
        <v>-0.25574309679682233</v>
      </c>
      <c r="R75" s="275">
        <f>-R158*'Fixed Data'!$B$27/10^2</f>
        <v>-0.27052608577096066</v>
      </c>
      <c r="S75" s="275">
        <f>-S158*'Fixed Data'!$B$27/10^2</f>
        <v>-0.2861920424148432</v>
      </c>
      <c r="T75" s="275">
        <f>-T158*'Fixed Data'!$B$27/10^2</f>
        <v>-0.30279468493101996</v>
      </c>
      <c r="U75" s="275">
        <f>-U158*'Fixed Data'!$B$27/10^2</f>
        <v>-0.32039103450204481</v>
      </c>
      <c r="V75" s="275">
        <f>-V158*'Fixed Data'!$B$27/10^2</f>
        <v>-0.33904161959898738</v>
      </c>
      <c r="W75" s="275">
        <f>-W158*'Fixed Data'!$B$27/10^2</f>
        <v>-0.35881069296969237</v>
      </c>
      <c r="X75" s="275">
        <f>-X158*'Fixed Data'!$B$27/10^2</f>
        <v>-0.37976646209516912</v>
      </c>
      <c r="Y75" s="275">
        <f>-Y158*'Fixed Data'!$B$27/10^2</f>
        <v>-0.40198133395154606</v>
      </c>
      <c r="Z75" s="275">
        <f>-Z158*'Fixed Data'!$B$27/10^2</f>
        <v>-0.42552980367068405</v>
      </c>
      <c r="AA75" s="275">
        <f>-AA158*'Fixed Data'!$B$27/10^2</f>
        <v>-0.45049537236621157</v>
      </c>
      <c r="AB75" s="275">
        <f>-AB158*'Fixed Data'!$B$27/10^2</f>
        <v>-0.47696504599745004</v>
      </c>
      <c r="AC75" s="275">
        <f>-AC158*'Fixed Data'!$B$27/10^2</f>
        <v>-4.4530093455425259</v>
      </c>
      <c r="AD75" s="275">
        <f>-AD158*'Fixed Data'!$B$27/10^2</f>
        <v>-4.7134055914150723</v>
      </c>
      <c r="AE75" s="275">
        <f>-AE158*'Fixed Data'!$B$27/10^2</f>
        <v>-4.9894575487526511</v>
      </c>
      <c r="AF75" s="275">
        <f>-AF158*'Fixed Data'!$B$27/10^2</f>
        <v>-5.28212133400024</v>
      </c>
      <c r="AG75" s="275">
        <f>-AG158*'Fixed Data'!$B$27/10^2</f>
        <v>-5.5924119800041838</v>
      </c>
      <c r="AH75" s="275">
        <f>-AH158*'Fixed Data'!$B$27/10^2</f>
        <v>-5.9214070847410376</v>
      </c>
      <c r="AI75" s="275">
        <f>-AI158*'Fixed Data'!$B$27/10^2</f>
        <v>-6.2702506866444487</v>
      </c>
      <c r="AJ75" s="275">
        <f>-AJ158*'Fixed Data'!$B$27/10^2</f>
        <v>-6.6401573806242364</v>
      </c>
      <c r="AK75" s="275">
        <f>-AK158*'Fixed Data'!$B$27/10^2</f>
        <v>-7.0324166897490477</v>
      </c>
      <c r="AL75" s="275">
        <f>-AL158*'Fixed Data'!$B$27/10^2</f>
        <v>-7.4483977084962172</v>
      </c>
      <c r="AM75" s="275">
        <f>-AM158*'Fixed Data'!$B$27/10^2</f>
        <v>-7.8760737709978033</v>
      </c>
      <c r="AN75" s="275">
        <f>-AN158*'Fixed Data'!$B$27/10^2</f>
        <v>-8.3239448660928925</v>
      </c>
      <c r="AO75" s="275">
        <f>-AO158*'Fixed Data'!$B$27/10^2</f>
        <v>-8.7989267114054499</v>
      </c>
      <c r="AP75" s="275">
        <f>-AP158*'Fixed Data'!$B$27/10^2</f>
        <v>-9.3026814867347749</v>
      </c>
      <c r="AQ75" s="275">
        <f>-AQ158*'Fixed Data'!$B$27/10^2</f>
        <v>-9.8369740220394366</v>
      </c>
      <c r="AR75" s="275">
        <f>-AR158*'Fixed Data'!$B$27/10^2</f>
        <v>-10.281680175815469</v>
      </c>
      <c r="AS75" s="275">
        <f>-AS158*'Fixed Data'!$B$27/10^2</f>
        <v>-10.487026653165465</v>
      </c>
      <c r="AT75" s="275">
        <f>-AT158*'Fixed Data'!$B$27/10^2</f>
        <v>-10.704225259896466</v>
      </c>
      <c r="AU75" s="275">
        <f>-AU158*'Fixed Data'!$B$27/10^2</f>
        <v>-10.933982366863663</v>
      </c>
      <c r="AV75" s="275">
        <f>-AV158*'Fixed Data'!$B$27/10^2</f>
        <v>-11.125366982754363</v>
      </c>
      <c r="AW75" s="275">
        <f>-AW158*'Fixed Data'!$B$27/10^2</f>
        <v>-11.214884534371663</v>
      </c>
      <c r="AX75" s="275">
        <f>-AX158*'Fixed Data'!$B$27/10^2</f>
        <v>-11.308900836388659</v>
      </c>
      <c r="AY75" s="275">
        <f>-AY158*'Fixed Data'!$B$27/10^2</f>
        <v>-11.407659413325339</v>
      </c>
      <c r="AZ75" s="275">
        <f>-AZ158*'Fixed Data'!$B$27/10^2</f>
        <v>-11.511417709432346</v>
      </c>
      <c r="BA75" s="275">
        <f>-BA158*'Fixed Data'!$B$27/10^2</f>
        <v>-11.620447913282607</v>
      </c>
      <c r="BB75" s="275">
        <f>-BB158*'Fixed Data'!$B$27/10^2</f>
        <v>-11.73051079491867</v>
      </c>
    </row>
    <row r="76" spans="1:54" ht="19.5" customHeight="1" outlineLevel="2">
      <c r="A76" s="422"/>
      <c r="B76" s="121"/>
      <c r="C76" s="272"/>
      <c r="D76" s="2" t="s">
        <v>380</v>
      </c>
      <c r="E76" s="237"/>
      <c r="F76" s="237"/>
      <c r="G76" s="237"/>
      <c r="H76" s="237"/>
      <c r="I76" s="237"/>
      <c r="J76" s="237"/>
      <c r="K76" s="237"/>
      <c r="L76" s="237"/>
      <c r="M76" s="237"/>
      <c r="N76" s="237"/>
      <c r="O76" s="237"/>
      <c r="P76" s="237"/>
      <c r="Q76" s="237"/>
      <c r="R76" s="237"/>
      <c r="S76" s="237"/>
      <c r="T76" s="237"/>
      <c r="U76" s="237"/>
      <c r="V76" s="237"/>
      <c r="W76" s="237"/>
      <c r="X76" s="237"/>
      <c r="Y76" s="237"/>
      <c r="Z76" s="237"/>
      <c r="AA76" s="237"/>
      <c r="AB76" s="237"/>
      <c r="AC76" s="237"/>
      <c r="AD76" s="237"/>
      <c r="AE76" s="237"/>
      <c r="AF76" s="237"/>
      <c r="AG76" s="237"/>
      <c r="AH76" s="237"/>
      <c r="AI76" s="237"/>
      <c r="AJ76" s="237"/>
      <c r="AK76" s="237"/>
      <c r="AL76" s="237"/>
      <c r="AM76" s="237"/>
      <c r="AN76" s="237"/>
      <c r="AO76" s="237"/>
      <c r="AP76" s="237"/>
      <c r="AQ76" s="237"/>
      <c r="AR76" s="237"/>
      <c r="AS76" s="237"/>
      <c r="AT76" s="237"/>
      <c r="AU76" s="237"/>
      <c r="AV76" s="237"/>
      <c r="AW76" s="237"/>
      <c r="AX76" s="237"/>
      <c r="AY76" s="237"/>
      <c r="AZ76" s="237"/>
      <c r="BA76" s="237"/>
      <c r="BB76" s="276"/>
    </row>
    <row r="77" spans="1:54" ht="13.5" outlineLevel="2" thickBot="1">
      <c r="A77" s="423"/>
      <c r="B77" s="273" t="s">
        <v>387</v>
      </c>
      <c r="C77" s="271"/>
      <c r="D77" s="123" t="s">
        <v>380</v>
      </c>
      <c r="E77" s="23">
        <f t="shared" ref="E77:AJ77" si="5">SUM(E75:E76)</f>
        <v>-0.13137463378940692</v>
      </c>
      <c r="F77" s="23">
        <f t="shared" si="5"/>
        <v>-0.13878969656252299</v>
      </c>
      <c r="G77" s="23">
        <f t="shared" si="5"/>
        <v>-0.14663979933084728</v>
      </c>
      <c r="H77" s="23">
        <f t="shared" si="5"/>
        <v>-0.15494874805759187</v>
      </c>
      <c r="I77" s="23">
        <f t="shared" si="5"/>
        <v>-0.16374805423161912</v>
      </c>
      <c r="J77" s="23">
        <f t="shared" si="5"/>
        <v>-0.17306733954368325</v>
      </c>
      <c r="K77" s="23">
        <f t="shared" si="5"/>
        <v>-0.18293803967519143</v>
      </c>
      <c r="L77" s="23">
        <f t="shared" si="5"/>
        <v>-0.19339351624958737</v>
      </c>
      <c r="M77" s="23">
        <f t="shared" si="5"/>
        <v>-0.20446659236375292</v>
      </c>
      <c r="N77" s="23">
        <f t="shared" si="5"/>
        <v>-0.21619691454089998</v>
      </c>
      <c r="O77" s="23">
        <f t="shared" si="5"/>
        <v>-0.22862477425733616</v>
      </c>
      <c r="P77" s="23">
        <f t="shared" si="5"/>
        <v>-0.24179212822933072</v>
      </c>
      <c r="Q77" s="23">
        <f t="shared" si="5"/>
        <v>-0.25574309679682233</v>
      </c>
      <c r="R77" s="23">
        <f t="shared" si="5"/>
        <v>-0.27052608577096066</v>
      </c>
      <c r="S77" s="23">
        <f t="shared" si="5"/>
        <v>-0.2861920424148432</v>
      </c>
      <c r="T77" s="23">
        <f t="shared" si="5"/>
        <v>-0.30279468493101996</v>
      </c>
      <c r="U77" s="23">
        <f t="shared" si="5"/>
        <v>-0.32039103450204481</v>
      </c>
      <c r="V77" s="23">
        <f t="shared" si="5"/>
        <v>-0.33904161959898738</v>
      </c>
      <c r="W77" s="23">
        <f t="shared" si="5"/>
        <v>-0.35881069296969237</v>
      </c>
      <c r="X77" s="23">
        <f t="shared" si="5"/>
        <v>-0.37976646209516912</v>
      </c>
      <c r="Y77" s="23">
        <f t="shared" si="5"/>
        <v>-0.40198133395154606</v>
      </c>
      <c r="Z77" s="23">
        <f t="shared" si="5"/>
        <v>-0.42552980367068405</v>
      </c>
      <c r="AA77" s="23">
        <f t="shared" si="5"/>
        <v>-0.45049537236621157</v>
      </c>
      <c r="AB77" s="23">
        <f t="shared" si="5"/>
        <v>-0.47696504599745004</v>
      </c>
      <c r="AC77" s="23">
        <f t="shared" si="5"/>
        <v>-4.4530093455425259</v>
      </c>
      <c r="AD77" s="23">
        <f t="shared" si="5"/>
        <v>-4.7134055914150723</v>
      </c>
      <c r="AE77" s="23">
        <f t="shared" si="5"/>
        <v>-4.9894575487526511</v>
      </c>
      <c r="AF77" s="23">
        <f t="shared" si="5"/>
        <v>-5.28212133400024</v>
      </c>
      <c r="AG77" s="23">
        <f t="shared" si="5"/>
        <v>-5.5924119800041838</v>
      </c>
      <c r="AH77" s="23">
        <f t="shared" si="5"/>
        <v>-5.9214070847410376</v>
      </c>
      <c r="AI77" s="23">
        <f t="shared" si="5"/>
        <v>-6.2702506866444487</v>
      </c>
      <c r="AJ77" s="23">
        <f t="shared" si="5"/>
        <v>-6.6401573806242364</v>
      </c>
      <c r="AK77" s="23">
        <f t="shared" ref="AK77:BB77" si="6">SUM(AK75:AK76)</f>
        <v>-7.0324166897490477</v>
      </c>
      <c r="AL77" s="23">
        <f t="shared" si="6"/>
        <v>-7.4483977084962172</v>
      </c>
      <c r="AM77" s="23">
        <f t="shared" si="6"/>
        <v>-7.8760737709978033</v>
      </c>
      <c r="AN77" s="23">
        <f t="shared" si="6"/>
        <v>-8.3239448660928925</v>
      </c>
      <c r="AO77" s="23">
        <f t="shared" si="6"/>
        <v>-8.7989267114054499</v>
      </c>
      <c r="AP77" s="23">
        <f t="shared" si="6"/>
        <v>-9.3026814867347749</v>
      </c>
      <c r="AQ77" s="23">
        <f t="shared" si="6"/>
        <v>-9.8369740220394366</v>
      </c>
      <c r="AR77" s="23">
        <f t="shared" si="6"/>
        <v>-10.281680175815469</v>
      </c>
      <c r="AS77" s="23">
        <f t="shared" si="6"/>
        <v>-10.487026653165465</v>
      </c>
      <c r="AT77" s="23">
        <f t="shared" si="6"/>
        <v>-10.704225259896466</v>
      </c>
      <c r="AU77" s="23">
        <f t="shared" si="6"/>
        <v>-10.933982366863663</v>
      </c>
      <c r="AV77" s="23">
        <f t="shared" si="6"/>
        <v>-11.125366982754363</v>
      </c>
      <c r="AW77" s="23">
        <f t="shared" si="6"/>
        <v>-11.214884534371663</v>
      </c>
      <c r="AX77" s="23">
        <f t="shared" si="6"/>
        <v>-11.308900836388659</v>
      </c>
      <c r="AY77" s="23">
        <f t="shared" si="6"/>
        <v>-11.407659413325339</v>
      </c>
      <c r="AZ77" s="23">
        <f t="shared" si="6"/>
        <v>-11.511417709432346</v>
      </c>
      <c r="BA77" s="23">
        <f t="shared" si="6"/>
        <v>-11.620447913282607</v>
      </c>
      <c r="BB77" s="255">
        <f t="shared" si="6"/>
        <v>-11.73051079491867</v>
      </c>
    </row>
    <row r="78" spans="1:54" outlineLevel="2">
      <c r="B78" s="19"/>
      <c r="C78" s="19"/>
      <c r="D78" s="19"/>
      <c r="E78" s="15"/>
    </row>
    <row r="79" spans="1:54" s="7" customFormat="1" ht="13.5" outlineLevel="1" thickBot="1">
      <c r="B79" s="125"/>
      <c r="C79" s="125"/>
      <c r="D79" s="125"/>
      <c r="E79" s="247"/>
    </row>
    <row r="80" spans="1:54" outlineLevel="1">
      <c r="A80" s="4" t="s">
        <v>388</v>
      </c>
      <c r="B80" s="19"/>
      <c r="C80" s="19"/>
      <c r="D80" s="19"/>
      <c r="E80" s="246">
        <v>2027</v>
      </c>
      <c r="F80" s="246">
        <v>2028</v>
      </c>
      <c r="G80" s="246">
        <v>2029</v>
      </c>
      <c r="H80" s="246">
        <v>2030</v>
      </c>
      <c r="I80" s="246">
        <v>2031</v>
      </c>
      <c r="J80" s="246">
        <v>2032</v>
      </c>
      <c r="K80" s="246">
        <v>2033</v>
      </c>
      <c r="L80" s="246">
        <v>2034</v>
      </c>
      <c r="M80" s="246">
        <v>2035</v>
      </c>
      <c r="N80" s="246">
        <v>2036</v>
      </c>
      <c r="O80" s="246">
        <v>2037</v>
      </c>
      <c r="P80" s="246">
        <v>2038</v>
      </c>
      <c r="Q80" s="246">
        <v>2039</v>
      </c>
      <c r="R80" s="246">
        <v>2040</v>
      </c>
      <c r="S80" s="246">
        <v>2041</v>
      </c>
      <c r="T80" s="246">
        <v>2042</v>
      </c>
      <c r="U80" s="246">
        <v>2043</v>
      </c>
      <c r="V80" s="246">
        <v>2044</v>
      </c>
      <c r="W80" s="246">
        <v>2045</v>
      </c>
      <c r="X80" s="246">
        <v>2046</v>
      </c>
      <c r="Y80" s="246">
        <v>2047</v>
      </c>
      <c r="Z80" s="246">
        <v>2048</v>
      </c>
      <c r="AA80" s="246">
        <v>2049</v>
      </c>
      <c r="AB80" s="246">
        <v>2050</v>
      </c>
      <c r="AC80" s="246">
        <v>2051</v>
      </c>
      <c r="AD80" s="246">
        <v>2052</v>
      </c>
      <c r="AE80" s="246">
        <v>2053</v>
      </c>
      <c r="AF80" s="246">
        <v>2054</v>
      </c>
      <c r="AG80" s="246">
        <v>2055</v>
      </c>
      <c r="AH80" s="246">
        <v>2056</v>
      </c>
      <c r="AI80" s="246">
        <v>2057</v>
      </c>
      <c r="AJ80" s="246">
        <v>2058</v>
      </c>
      <c r="AK80" s="246">
        <v>2059</v>
      </c>
      <c r="AL80" s="246">
        <v>2060</v>
      </c>
      <c r="AM80" s="246">
        <v>2061</v>
      </c>
      <c r="AN80" s="246">
        <v>2062</v>
      </c>
      <c r="AO80" s="246">
        <v>2063</v>
      </c>
      <c r="AP80" s="246">
        <v>2064</v>
      </c>
      <c r="AQ80" s="246">
        <v>2065</v>
      </c>
      <c r="AR80" s="246">
        <v>2066</v>
      </c>
      <c r="AS80" s="246">
        <v>2067</v>
      </c>
      <c r="AT80" s="246">
        <v>2068</v>
      </c>
      <c r="AU80" s="246">
        <v>2069</v>
      </c>
      <c r="AV80" s="246">
        <v>2070</v>
      </c>
      <c r="AW80" s="246">
        <v>2071</v>
      </c>
      <c r="AX80" s="246">
        <v>2072</v>
      </c>
      <c r="AY80" s="246">
        <v>2073</v>
      </c>
      <c r="AZ80" s="246">
        <v>2074</v>
      </c>
      <c r="BA80" s="246">
        <v>2075</v>
      </c>
      <c r="BB80" s="246">
        <v>2076</v>
      </c>
    </row>
    <row r="81" spans="1:54" outlineLevel="2">
      <c r="A81" s="8"/>
      <c r="B81" t="s">
        <v>389</v>
      </c>
      <c r="C81" s="6" t="s">
        <v>390</v>
      </c>
      <c r="D81" t="s">
        <v>391</v>
      </c>
      <c r="E81" s="129">
        <f>$B$20</f>
        <v>0.33700000000000002</v>
      </c>
      <c r="F81" s="129">
        <f t="shared" ref="F81:AA81" si="7">$B$20</f>
        <v>0.33700000000000002</v>
      </c>
      <c r="G81" s="129">
        <f t="shared" si="7"/>
        <v>0.33700000000000002</v>
      </c>
      <c r="H81" s="129">
        <f t="shared" si="7"/>
        <v>0.33700000000000002</v>
      </c>
      <c r="I81" s="129">
        <f t="shared" si="7"/>
        <v>0.33700000000000002</v>
      </c>
      <c r="J81" s="129">
        <f t="shared" si="7"/>
        <v>0.33700000000000002</v>
      </c>
      <c r="K81" s="129">
        <f t="shared" si="7"/>
        <v>0.33700000000000002</v>
      </c>
      <c r="L81" s="129">
        <f t="shared" si="7"/>
        <v>0.33700000000000002</v>
      </c>
      <c r="M81" s="129">
        <f t="shared" si="7"/>
        <v>0.33700000000000002</v>
      </c>
      <c r="N81" s="129">
        <f t="shared" si="7"/>
        <v>0.33700000000000002</v>
      </c>
      <c r="O81" s="129">
        <f t="shared" si="7"/>
        <v>0.33700000000000002</v>
      </c>
      <c r="P81" s="129">
        <f t="shared" si="7"/>
        <v>0.33700000000000002</v>
      </c>
      <c r="Q81" s="129">
        <f t="shared" si="7"/>
        <v>0.33700000000000002</v>
      </c>
      <c r="R81" s="129">
        <f t="shared" si="7"/>
        <v>0.33700000000000002</v>
      </c>
      <c r="S81" s="129">
        <f t="shared" si="7"/>
        <v>0.33700000000000002</v>
      </c>
      <c r="T81" s="129">
        <f t="shared" si="7"/>
        <v>0.33700000000000002</v>
      </c>
      <c r="U81" s="129">
        <f t="shared" si="7"/>
        <v>0.33700000000000002</v>
      </c>
      <c r="V81" s="129">
        <f t="shared" si="7"/>
        <v>0.33700000000000002</v>
      </c>
      <c r="W81" s="129">
        <f t="shared" si="7"/>
        <v>0.33700000000000002</v>
      </c>
      <c r="X81" s="129">
        <f t="shared" si="7"/>
        <v>0.33700000000000002</v>
      </c>
      <c r="Y81" s="129">
        <f t="shared" si="7"/>
        <v>0.33700000000000002</v>
      </c>
      <c r="Z81" s="129">
        <f t="shared" si="7"/>
        <v>0.33700000000000002</v>
      </c>
      <c r="AA81" s="129">
        <f t="shared" si="7"/>
        <v>0.33700000000000002</v>
      </c>
      <c r="AB81" s="129">
        <v>0</v>
      </c>
      <c r="AC81" s="129">
        <v>0</v>
      </c>
      <c r="AD81" s="129">
        <v>0</v>
      </c>
      <c r="AE81" s="129">
        <v>0</v>
      </c>
      <c r="AF81" s="129">
        <v>0</v>
      </c>
      <c r="AG81" s="129">
        <v>0</v>
      </c>
      <c r="AH81" s="129">
        <v>0</v>
      </c>
      <c r="AI81" s="129">
        <v>0</v>
      </c>
      <c r="AJ81" s="129">
        <v>0</v>
      </c>
      <c r="AK81" s="129">
        <v>0</v>
      </c>
      <c r="AL81" s="129">
        <v>0</v>
      </c>
      <c r="AM81" s="129">
        <v>0</v>
      </c>
      <c r="AN81" s="129">
        <v>0</v>
      </c>
      <c r="AO81" s="129">
        <v>0</v>
      </c>
      <c r="AP81" s="129">
        <v>0</v>
      </c>
      <c r="AQ81" s="129">
        <v>0</v>
      </c>
      <c r="AR81" s="129">
        <v>0</v>
      </c>
      <c r="AS81" s="129">
        <v>0</v>
      </c>
      <c r="AT81" s="129">
        <v>0</v>
      </c>
      <c r="AU81" s="129">
        <v>0</v>
      </c>
      <c r="AV81" s="129">
        <v>0</v>
      </c>
      <c r="AW81" s="129">
        <v>0</v>
      </c>
      <c r="AX81" s="129">
        <v>0</v>
      </c>
      <c r="AY81" s="129">
        <v>0</v>
      </c>
      <c r="AZ81" s="129">
        <v>0</v>
      </c>
      <c r="BA81" s="129">
        <v>0</v>
      </c>
      <c r="BB81" s="129">
        <v>0</v>
      </c>
    </row>
    <row r="82" spans="1:54" outlineLevel="2">
      <c r="A82" s="8"/>
      <c r="B82" t="s">
        <v>392</v>
      </c>
      <c r="C82" t="s">
        <v>393</v>
      </c>
      <c r="D82" t="s">
        <v>380</v>
      </c>
      <c r="E82" s="21">
        <f t="shared" ref="E82:AJ82" si="8">E64*E81</f>
        <v>0</v>
      </c>
      <c r="F82" s="21">
        <f t="shared" si="8"/>
        <v>0</v>
      </c>
      <c r="G82" s="21">
        <f t="shared" si="8"/>
        <v>0</v>
      </c>
      <c r="H82" s="21">
        <f t="shared" si="8"/>
        <v>0</v>
      </c>
      <c r="I82" s="21">
        <f t="shared" si="8"/>
        <v>0</v>
      </c>
      <c r="J82" s="21">
        <f t="shared" si="8"/>
        <v>0</v>
      </c>
      <c r="K82" s="21">
        <f t="shared" si="8"/>
        <v>0</v>
      </c>
      <c r="L82" s="21">
        <f t="shared" si="8"/>
        <v>0</v>
      </c>
      <c r="M82" s="21">
        <f t="shared" si="8"/>
        <v>0</v>
      </c>
      <c r="N82" s="21">
        <f t="shared" si="8"/>
        <v>0</v>
      </c>
      <c r="O82" s="21">
        <f t="shared" si="8"/>
        <v>0</v>
      </c>
      <c r="P82" s="21">
        <f t="shared" si="8"/>
        <v>0</v>
      </c>
      <c r="Q82" s="21">
        <f t="shared" si="8"/>
        <v>0</v>
      </c>
      <c r="R82" s="21">
        <f t="shared" si="8"/>
        <v>0</v>
      </c>
      <c r="S82" s="21">
        <f t="shared" si="8"/>
        <v>0</v>
      </c>
      <c r="T82" s="21">
        <f t="shared" si="8"/>
        <v>0</v>
      </c>
      <c r="U82" s="21">
        <f t="shared" si="8"/>
        <v>0</v>
      </c>
      <c r="V82" s="21">
        <f t="shared" si="8"/>
        <v>0</v>
      </c>
      <c r="W82" s="21">
        <f t="shared" si="8"/>
        <v>0</v>
      </c>
      <c r="X82" s="21">
        <f t="shared" si="8"/>
        <v>0</v>
      </c>
      <c r="Y82" s="21">
        <f t="shared" si="8"/>
        <v>0</v>
      </c>
      <c r="Z82" s="21">
        <f t="shared" si="8"/>
        <v>0</v>
      </c>
      <c r="AA82" s="21">
        <f t="shared" si="8"/>
        <v>0</v>
      </c>
      <c r="AB82" s="21">
        <f t="shared" si="8"/>
        <v>0</v>
      </c>
      <c r="AC82" s="21">
        <f t="shared" si="8"/>
        <v>0</v>
      </c>
      <c r="AD82" s="21">
        <f t="shared" si="8"/>
        <v>0</v>
      </c>
      <c r="AE82" s="21">
        <f t="shared" si="8"/>
        <v>0</v>
      </c>
      <c r="AF82" s="21">
        <f t="shared" si="8"/>
        <v>0</v>
      </c>
      <c r="AG82" s="21">
        <f t="shared" si="8"/>
        <v>0</v>
      </c>
      <c r="AH82" s="21">
        <f t="shared" si="8"/>
        <v>0</v>
      </c>
      <c r="AI82" s="21">
        <f t="shared" si="8"/>
        <v>0</v>
      </c>
      <c r="AJ82" s="21">
        <f t="shared" si="8"/>
        <v>0</v>
      </c>
      <c r="AK82" s="21">
        <f t="shared" ref="AK82:BB82" si="9">AK64*AK81</f>
        <v>0</v>
      </c>
      <c r="AL82" s="21">
        <f t="shared" si="9"/>
        <v>0</v>
      </c>
      <c r="AM82" s="21">
        <f t="shared" si="9"/>
        <v>0</v>
      </c>
      <c r="AN82" s="21">
        <f t="shared" si="9"/>
        <v>0</v>
      </c>
      <c r="AO82" s="21">
        <f t="shared" si="9"/>
        <v>0</v>
      </c>
      <c r="AP82" s="21">
        <f t="shared" si="9"/>
        <v>0</v>
      </c>
      <c r="AQ82" s="21">
        <f t="shared" si="9"/>
        <v>0</v>
      </c>
      <c r="AR82" s="21">
        <f t="shared" si="9"/>
        <v>0</v>
      </c>
      <c r="AS82" s="21">
        <f t="shared" si="9"/>
        <v>0</v>
      </c>
      <c r="AT82" s="21">
        <f t="shared" si="9"/>
        <v>0</v>
      </c>
      <c r="AU82" s="21">
        <f t="shared" si="9"/>
        <v>0</v>
      </c>
      <c r="AV82" s="21">
        <f t="shared" si="9"/>
        <v>0</v>
      </c>
      <c r="AW82" s="21">
        <f t="shared" si="9"/>
        <v>0</v>
      </c>
      <c r="AX82" s="21">
        <f t="shared" si="9"/>
        <v>0</v>
      </c>
      <c r="AY82" s="21">
        <f t="shared" si="9"/>
        <v>0</v>
      </c>
      <c r="AZ82" s="21">
        <f t="shared" si="9"/>
        <v>0</v>
      </c>
      <c r="BA82" s="21">
        <f t="shared" si="9"/>
        <v>0</v>
      </c>
      <c r="BB82" s="21">
        <f t="shared" si="9"/>
        <v>0</v>
      </c>
    </row>
    <row r="83" spans="1:54" outlineLevel="2">
      <c r="A83" s="8"/>
      <c r="B83" t="s">
        <v>394</v>
      </c>
      <c r="C83" t="s">
        <v>395</v>
      </c>
      <c r="D83" t="s">
        <v>380</v>
      </c>
      <c r="E83" s="21">
        <f t="shared" ref="E83:AJ83" si="10">E64-E82</f>
        <v>0</v>
      </c>
      <c r="F83" s="21">
        <f t="shared" si="10"/>
        <v>0</v>
      </c>
      <c r="G83" s="21">
        <f t="shared" si="10"/>
        <v>0</v>
      </c>
      <c r="H83" s="21">
        <f t="shared" si="10"/>
        <v>0</v>
      </c>
      <c r="I83" s="21">
        <f t="shared" si="10"/>
        <v>0</v>
      </c>
      <c r="J83" s="21">
        <f t="shared" si="10"/>
        <v>0</v>
      </c>
      <c r="K83" s="21">
        <f t="shared" si="10"/>
        <v>0</v>
      </c>
      <c r="L83" s="21">
        <f t="shared" si="10"/>
        <v>0</v>
      </c>
      <c r="M83" s="21">
        <f t="shared" si="10"/>
        <v>0</v>
      </c>
      <c r="N83" s="21">
        <f t="shared" si="10"/>
        <v>0</v>
      </c>
      <c r="O83" s="21">
        <f t="shared" si="10"/>
        <v>0</v>
      </c>
      <c r="P83" s="21">
        <f t="shared" si="10"/>
        <v>0</v>
      </c>
      <c r="Q83" s="21">
        <f t="shared" si="10"/>
        <v>0</v>
      </c>
      <c r="R83" s="21">
        <f t="shared" si="10"/>
        <v>0</v>
      </c>
      <c r="S83" s="21">
        <f t="shared" si="10"/>
        <v>0</v>
      </c>
      <c r="T83" s="21">
        <f t="shared" si="10"/>
        <v>0</v>
      </c>
      <c r="U83" s="21">
        <f t="shared" si="10"/>
        <v>0</v>
      </c>
      <c r="V83" s="21">
        <f t="shared" si="10"/>
        <v>0</v>
      </c>
      <c r="W83" s="21">
        <f t="shared" si="10"/>
        <v>0</v>
      </c>
      <c r="X83" s="21">
        <f t="shared" si="10"/>
        <v>0</v>
      </c>
      <c r="Y83" s="21">
        <f t="shared" si="10"/>
        <v>0</v>
      </c>
      <c r="Z83" s="21">
        <f t="shared" si="10"/>
        <v>0</v>
      </c>
      <c r="AA83" s="21">
        <f t="shared" si="10"/>
        <v>0</v>
      </c>
      <c r="AB83" s="21">
        <f t="shared" si="10"/>
        <v>0</v>
      </c>
      <c r="AC83" s="21">
        <f t="shared" si="10"/>
        <v>0</v>
      </c>
      <c r="AD83" s="21">
        <f t="shared" si="10"/>
        <v>0</v>
      </c>
      <c r="AE83" s="21">
        <f t="shared" si="10"/>
        <v>0</v>
      </c>
      <c r="AF83" s="21">
        <f t="shared" si="10"/>
        <v>0</v>
      </c>
      <c r="AG83" s="21">
        <f t="shared" si="10"/>
        <v>0</v>
      </c>
      <c r="AH83" s="21">
        <f t="shared" si="10"/>
        <v>0</v>
      </c>
      <c r="AI83" s="21">
        <f t="shared" si="10"/>
        <v>0</v>
      </c>
      <c r="AJ83" s="21">
        <f t="shared" si="10"/>
        <v>0</v>
      </c>
      <c r="AK83" s="21">
        <f t="shared" ref="AK83:BB83" si="11">AK64-AK82</f>
        <v>0</v>
      </c>
      <c r="AL83" s="21">
        <f t="shared" si="11"/>
        <v>0</v>
      </c>
      <c r="AM83" s="21">
        <f t="shared" si="11"/>
        <v>0</v>
      </c>
      <c r="AN83" s="21">
        <f t="shared" si="11"/>
        <v>0</v>
      </c>
      <c r="AO83" s="21">
        <f t="shared" si="11"/>
        <v>0</v>
      </c>
      <c r="AP83" s="21">
        <f t="shared" si="11"/>
        <v>0</v>
      </c>
      <c r="AQ83" s="21">
        <f t="shared" si="11"/>
        <v>0</v>
      </c>
      <c r="AR83" s="21">
        <f t="shared" si="11"/>
        <v>0</v>
      </c>
      <c r="AS83" s="21">
        <f t="shared" si="11"/>
        <v>0</v>
      </c>
      <c r="AT83" s="21">
        <f t="shared" si="11"/>
        <v>0</v>
      </c>
      <c r="AU83" s="21">
        <f t="shared" si="11"/>
        <v>0</v>
      </c>
      <c r="AV83" s="21">
        <f t="shared" si="11"/>
        <v>0</v>
      </c>
      <c r="AW83" s="21">
        <f t="shared" si="11"/>
        <v>0</v>
      </c>
      <c r="AX83" s="21">
        <f t="shared" si="11"/>
        <v>0</v>
      </c>
      <c r="AY83" s="21">
        <f t="shared" si="11"/>
        <v>0</v>
      </c>
      <c r="AZ83" s="21">
        <f t="shared" si="11"/>
        <v>0</v>
      </c>
      <c r="BA83" s="21">
        <f t="shared" si="11"/>
        <v>0</v>
      </c>
      <c r="BB83" s="21">
        <f t="shared" si="11"/>
        <v>0</v>
      </c>
    </row>
    <row r="84" spans="1:54" ht="14.25" hidden="1" outlineLevel="3">
      <c r="A84" s="8"/>
      <c r="B84" t="s">
        <v>396</v>
      </c>
      <c r="C84" t="s">
        <v>397</v>
      </c>
      <c r="D84" t="s">
        <v>380</v>
      </c>
      <c r="E84" s="21"/>
      <c r="F84" s="21">
        <f>IF($E$82&lt;0,(IF(2050-E$80&lt;=0,0,(2/(2050-E$80+1))*(1-(SUM($E84:E84)/$E$82))*$E$82*'Fixed Data'!C$52)),0)</f>
        <v>0</v>
      </c>
      <c r="G84" s="21">
        <f>IF($E$82&lt;0,(IF(2050-F$80&lt;=0,0,(2/(2050-F$80+1))*(1-(SUM($E84:F84)/$E$82))*$E$82*'Fixed Data'!D$52)),0)</f>
        <v>0</v>
      </c>
      <c r="H84" s="21">
        <f>IF($E$82&lt;0,(IF(2050-G$80&lt;=0,0,(2/(2050-G$80+1))*(1-(SUM($E84:G84)/$E$82))*$E$82*'Fixed Data'!E$52)),0)</f>
        <v>0</v>
      </c>
      <c r="I84" s="21">
        <f>IF($E$82&lt;0,(IF(2050-H$80&lt;=0,0,(2/(2050-H$80+1))*(1-(SUM($E84:H84)/$E$82))*$E$82*'Fixed Data'!F$52)),0)</f>
        <v>0</v>
      </c>
      <c r="J84" s="21">
        <f>IF($E$82&lt;0,(IF(2050-I$80&lt;=0,0,(2/(2050-I$80+1))*(1-(SUM($E84:I84)/$E$82))*$E$82*'Fixed Data'!G$52)),0)</f>
        <v>0</v>
      </c>
      <c r="K84" s="21">
        <f>IF($E$82&lt;0,(IF(2050-J$80&lt;=0,0,(2/(2050-J$80+1))*(1-(SUM($E84:J84)/$E$82))*$E$82*'Fixed Data'!H$52)),0)</f>
        <v>0</v>
      </c>
      <c r="L84" s="21">
        <f>IF($E$82&lt;0,(IF(2050-K$80&lt;=0,0,(2/(2050-K$80+1))*(1-(SUM($E84:K84)/$E$82))*$E$82*'Fixed Data'!I$52)),0)</f>
        <v>0</v>
      </c>
      <c r="M84" s="21">
        <f>IF($E$82&lt;0,(IF(2050-L$80&lt;=0,0,(2/(2050-L$80+1))*(1-(SUM($E84:L84)/$E$82))*$E$82*'Fixed Data'!J$52)),0)</f>
        <v>0</v>
      </c>
      <c r="N84" s="21">
        <f>IF($E$82&lt;0,(IF(2050-M$80&lt;=0,0,(2/(2050-M$80+1))*(1-(SUM($E84:M84)/$E$82))*$E$82*'Fixed Data'!K$52)),0)</f>
        <v>0</v>
      </c>
      <c r="O84" s="21">
        <f>IF($E$82&lt;0,(IF(2050-N$80&lt;=0,0,(2/(2050-N$80+1))*(1-(SUM($E84:N84)/$E$82))*$E$82*'Fixed Data'!L$52)),0)</f>
        <v>0</v>
      </c>
      <c r="P84" s="21">
        <f>IF($E$82&lt;0,(IF(2050-O$80&lt;=0,0,(2/(2050-O$80+1))*(1-(SUM($E84:O84)/$E$82))*$E$82*'Fixed Data'!M$52)),0)</f>
        <v>0</v>
      </c>
      <c r="Q84" s="21">
        <f>IF($E$82&lt;0,(IF(2050-P$80&lt;=0,0,(2/(2050-P$80+1))*(1-(SUM($E84:P84)/$E$82))*$E$82*'Fixed Data'!N$52)),0)</f>
        <v>0</v>
      </c>
      <c r="R84" s="21">
        <f>IF($E$82&lt;0,(IF(2050-Q$80&lt;=0,0,(2/(2050-Q$80+1))*(1-(SUM($E84:Q84)/$E$82))*$E$82*'Fixed Data'!O$52)),0)</f>
        <v>0</v>
      </c>
      <c r="S84" s="21">
        <f>IF($E$82&lt;0,(IF(2050-R$80&lt;=0,0,(2/(2050-R$80+1))*(1-(SUM($E84:R84)/$E$82))*$E$82*'Fixed Data'!P$52)),0)</f>
        <v>0</v>
      </c>
      <c r="T84" s="21">
        <f>IF($E$82&lt;0,(IF(2050-S$80&lt;=0,0,(2/(2050-S$80+1))*(1-(SUM($E84:S84)/$E$82))*$E$82*'Fixed Data'!Q$52)),0)</f>
        <v>0</v>
      </c>
      <c r="U84" s="21">
        <f>IF($E$82&lt;0,(IF(2050-T$80&lt;=0,0,(2/(2050-T$80+1))*(1-(SUM($E84:T84)/$E$82))*$E$82*'Fixed Data'!R$52)),0)</f>
        <v>0</v>
      </c>
      <c r="V84" s="21">
        <f>IF($E$82&lt;0,(IF(2050-U$80&lt;=0,0,(2/(2050-U$80+1))*(1-(SUM($E84:U84)/$E$82))*$E$82*'Fixed Data'!S$52)),0)</f>
        <v>0</v>
      </c>
      <c r="W84" s="21">
        <f>IF($E$82&lt;0,(IF(2050-V$80&lt;=0,0,(2/(2050-V$80+1))*(1-(SUM($E84:V84)/$E$82))*$E$82*'Fixed Data'!T$52)),0)</f>
        <v>0</v>
      </c>
      <c r="X84" s="21">
        <f>IF($E$82&lt;0,(IF(2050-W$80&lt;=0,0,(2/(2050-W$80+1))*(1-(SUM($E84:W84)/$E$82))*$E$82*'Fixed Data'!U$52)),0)</f>
        <v>0</v>
      </c>
      <c r="Y84" s="21">
        <f>IF($E$82&lt;0,(IF(2050-X$80&lt;=0,0,(2/(2050-X$80+1))*(1-(SUM($E84:X84)/$E$82))*$E$82*'Fixed Data'!V$52)),0)</f>
        <v>0</v>
      </c>
      <c r="Z84" s="21">
        <f>IF($E$82&lt;0,(IF(2050-Y$80&lt;=0,0,(2/(2050-Y$80+1))*(1-(SUM($E84:Y84)/$E$82))*$E$82*'Fixed Data'!W$52)),0)</f>
        <v>0</v>
      </c>
      <c r="AA84" s="21">
        <f>IF($E$82&lt;0,(IF(2050-Z$80&lt;=0,0,(2/(2050-Z$80+1))*(1-(SUM($E84:Z84)/$E$82))*$E$82*'Fixed Data'!X$52)),0)</f>
        <v>0</v>
      </c>
      <c r="AB84" s="21">
        <f>IF($E$82&lt;0,(IF(2050-AA$80&lt;=0,0,(2/(2050-AA$80+1))*(1-(SUM($E84:AA84)/$E$82))*$E$82*'Fixed Data'!Y$52)),0)</f>
        <v>0</v>
      </c>
      <c r="AC84" s="21">
        <f>IF($E$82&lt;0,(IF(2050-AB$80&lt;=0,0,(2/(2050-AB$80+1))*(1-(SUM($E84:AB84)/$E$82))*$E$82*'Fixed Data'!Z$52)),0)</f>
        <v>0</v>
      </c>
      <c r="AD84" s="21">
        <f>IF($E$82&lt;0,(IF(2050-AC$80&lt;=0,0,(2/(2050-AC$80+1))*(1-(SUM($E84:AC84)/$E$82))*$E$82*'Fixed Data'!AA$52)),0)</f>
        <v>0</v>
      </c>
      <c r="AE84" s="21">
        <f>IF($E$82&lt;0,(IF(2050-AD$80&lt;=0,0,(2/(2050-AD$80+1))*(1-(SUM($E84:AD84)/$E$82))*$E$82*'Fixed Data'!AB$52)),0)</f>
        <v>0</v>
      </c>
      <c r="AF84" s="21">
        <f>IF($E$82&lt;0,(IF(2050-AE$80&lt;=0,0,(2/(2050-AE$80+1))*(1-(SUM($E84:AE84)/$E$82))*$E$82*'Fixed Data'!AC$52)),0)</f>
        <v>0</v>
      </c>
      <c r="AG84" s="21">
        <f>IF($E$82&lt;0,(IF(2050-AF$80&lt;=0,0,(2/(2050-AF$80+1))*(1-(SUM($E84:AF84)/$E$82))*$E$82*'Fixed Data'!AD$52)),0)</f>
        <v>0</v>
      </c>
      <c r="AH84" s="21">
        <f>IF($E$82&lt;0,(IF(2050-AG$80&lt;=0,0,(2/(2050-AG$80+1))*(1-(SUM($E84:AG84)/$E$82))*$E$82*'Fixed Data'!AE$52)),0)</f>
        <v>0</v>
      </c>
      <c r="AI84" s="21">
        <f>IF($E$82&lt;0,(IF(2050-AH$80&lt;=0,0,(2/(2050-AH$80+1))*(1-(SUM($E84:AH84)/$E$82))*$E$82*'Fixed Data'!AF$52)),0)</f>
        <v>0</v>
      </c>
      <c r="AJ84" s="21">
        <f>IF($E$82&lt;0,(IF(2050-AI$80&lt;=0,0,(2/(2050-AI$80+1))*(1-(SUM($E84:AI84)/$E$82))*$E$82*'Fixed Data'!AG$52)),0)</f>
        <v>0</v>
      </c>
      <c r="AK84" s="21">
        <f>IF($E$82&lt;0,(IF(2050-AJ$80&lt;=0,0,(2/(2050-AJ$80+1))*(1-(SUM($E84:AJ84)/$E$82))*$E$82*'Fixed Data'!AH$52)),0)</f>
        <v>0</v>
      </c>
      <c r="AL84" s="21">
        <f>IF($E$82&lt;0,(IF(2050-AK$80&lt;=0,0,(2/(2050-AK$80+1))*(1-(SUM($E84:AK84)/$E$82))*$E$82*'Fixed Data'!AI$52)),0)</f>
        <v>0</v>
      </c>
      <c r="AM84" s="21">
        <f>IF($E$82&lt;0,(IF(2050-AL$80&lt;=0,0,(2/(2050-AL$80+1))*(1-(SUM($E84:AL84)/$E$82))*$E$82*'Fixed Data'!AJ$52)),0)</f>
        <v>0</v>
      </c>
      <c r="AN84" s="21">
        <f>IF($E$82&lt;0,(IF(2050-AM$80&lt;=0,0,(2/(2050-AM$80+1))*(1-(SUM($E84:AM84)/$E$82))*$E$82*'Fixed Data'!AK$52)),0)</f>
        <v>0</v>
      </c>
      <c r="AO84" s="21">
        <f>IF($E$82&lt;0,(IF(2050-AN$80&lt;=0,0,(2/(2050-AN$80+1))*(1-(SUM($E84:AN84)/$E$82))*$E$82*'Fixed Data'!AL$52)),0)</f>
        <v>0</v>
      </c>
      <c r="AP84" s="21">
        <f>IF($E$82&lt;0,(IF(2050-AO$80&lt;=0,0,(2/(2050-AO$80+1))*(1-(SUM($E84:AO84)/$E$82))*$E$82*'Fixed Data'!AM$52)),0)</f>
        <v>0</v>
      </c>
      <c r="AQ84" s="21">
        <f>IF($E$82&lt;0,(IF(2050-AP$80&lt;=0,0,(2/(2050-AP$80+1))*(1-(SUM($E84:AP84)/$E$82))*$E$82*'Fixed Data'!AN$52)),0)</f>
        <v>0</v>
      </c>
      <c r="AR84" s="21">
        <f>IF($E$82&lt;0,(IF(2050-AQ$80&lt;=0,0,(2/(2050-AQ$80+1))*(1-(SUM($E84:AQ84)/$E$82))*$E$82*'Fixed Data'!AO$52)),0)</f>
        <v>0</v>
      </c>
      <c r="AS84" s="21">
        <f>IF($E$82&lt;0,(IF(2050-AR$80&lt;=0,0,(2/(2050-AR$80+1))*(1-(SUM($E84:AR84)/$E$82))*$E$82*'Fixed Data'!AP$52)),0)</f>
        <v>0</v>
      </c>
      <c r="AT84" s="21">
        <f>IF($E$82&lt;0,(IF(2050-AS$80&lt;=0,0,(2/(2050-AS$80+1))*(1-(SUM($E84:AS84)/$E$82))*$E$82*'Fixed Data'!AQ$52)),0)</f>
        <v>0</v>
      </c>
      <c r="AU84" s="21">
        <f>IF($E$82&lt;0,(IF(2050-AT$80&lt;=0,0,(2/(2050-AT$80+1))*(1-(SUM($E84:AT84)/$E$82))*$E$82*'Fixed Data'!AR$52)),0)</f>
        <v>0</v>
      </c>
      <c r="AV84" s="21">
        <f>IF($E$82&lt;0,(IF(2050-AU$80&lt;=0,0,(2/(2050-AU$80+1))*(1-(SUM($E84:AU84)/$E$82))*$E$82*'Fixed Data'!AS$52)),0)</f>
        <v>0</v>
      </c>
      <c r="AW84" s="21">
        <f>IF($E$82&lt;0,(IF(2050-AV$80&lt;=0,0,(2/(2050-AV$80+1))*(1-(SUM($E84:AV84)/$E$82))*$E$82*'Fixed Data'!AT$52)),0)</f>
        <v>0</v>
      </c>
      <c r="AX84" s="21">
        <f>IF($E$82&lt;0,(IF(2050-AW$80&lt;=0,0,(2/(2050-AW$80+1))*(1-(SUM($E84:AW84)/$E$82))*$E$82*'Fixed Data'!AU$52)),0)</f>
        <v>0</v>
      </c>
      <c r="AY84" s="21">
        <f>IF($E$82&lt;0,(IF(2050-AX$80&lt;=0,0,(2/(2050-AX$80+1))*(1-(SUM($E84:AX84)/$E$82))*$E$82*'Fixed Data'!AV$52)),0)</f>
        <v>0</v>
      </c>
      <c r="AZ84" s="21">
        <f>IF($E$82&lt;0,(IF(2050-AY$80&lt;=0,0,(2/(2050-AY$80+1))*(1-(SUM($E84:AY84)/$E$82))*$E$82*'Fixed Data'!AW$52)),0)</f>
        <v>0</v>
      </c>
      <c r="BA84" s="21">
        <f>IF($E$82&lt;0,(IF(2050-AZ$80&lt;=0,0,(2/(2050-AZ$80+1))*(1-(SUM($E84:AZ84)/$E$82))*$E$82*'Fixed Data'!AX$52)),0)</f>
        <v>0</v>
      </c>
      <c r="BB84" s="21">
        <f>IF($E$82&lt;0,(IF(2050-BA$80&lt;=0,0,(2/(2050-BA$80+1))*(1-(SUM($E84:BA84)/$E$82))*$E$82*'Fixed Data'!AY$52)),0)</f>
        <v>0</v>
      </c>
    </row>
    <row r="85" spans="1:54" ht="15" hidden="1" customHeight="1" outlineLevel="3">
      <c r="A85" s="8"/>
      <c r="B85" t="s">
        <v>398</v>
      </c>
      <c r="C85" t="s">
        <v>399</v>
      </c>
      <c r="D85" t="s">
        <v>380</v>
      </c>
      <c r="E85" s="18"/>
      <c r="F85" s="18"/>
      <c r="G85" s="21">
        <f>IF($F$82&lt;0,(IF(2050-F$80&lt;=0,0,(2/(2050-F$80+1))*(1-(SUM($E85:F85)/$F$82))*$F$82*'Fixed Data'!D$52)),0)</f>
        <v>0</v>
      </c>
      <c r="H85" s="21">
        <f>IF($F$82&lt;0,(IF(2050-G$80&lt;=0,0,(2/(2050-G$80+1))*(1-(SUM($E85:G85)/$F$82))*$F$82*'Fixed Data'!E$52)),0)</f>
        <v>0</v>
      </c>
      <c r="I85" s="21">
        <f>IF($F$82&lt;0,(IF(2050-H$80&lt;=0,0,(2/(2050-H$80+1))*(1-(SUM($E85:H85)/$F$82))*$F$82*'Fixed Data'!F$52)),0)</f>
        <v>0</v>
      </c>
      <c r="J85" s="21">
        <f>IF($F$82&lt;0,(IF(2050-I$80&lt;=0,0,(2/(2050-I$80+1))*(1-(SUM($E85:I85)/$F$82))*$F$82*'Fixed Data'!G$52)),0)</f>
        <v>0</v>
      </c>
      <c r="K85" s="21">
        <f>IF($F$82&lt;0,(IF(2050-J$80&lt;=0,0,(2/(2050-J$80+1))*(1-(SUM($E85:J85)/$F$82))*$F$82*'Fixed Data'!H$52)),0)</f>
        <v>0</v>
      </c>
      <c r="L85" s="21">
        <f>IF($F$82&lt;0,(IF(2050-K$80&lt;=0,0,(2/(2050-K$80+1))*(1-(SUM($E85:K85)/$F$82))*$F$82*'Fixed Data'!I$52)),0)</f>
        <v>0</v>
      </c>
      <c r="M85" s="21">
        <f>IF($F$82&lt;0,(IF(2050-L$80&lt;=0,0,(2/(2050-L$80+1))*(1-(SUM($E85:L85)/$F$82))*$F$82*'Fixed Data'!J$52)),0)</f>
        <v>0</v>
      </c>
      <c r="N85" s="21">
        <f>IF($F$82&lt;0,(IF(2050-M$80&lt;=0,0,(2/(2050-M$80+1))*(1-(SUM($E85:M85)/$F$82))*$F$82*'Fixed Data'!K$52)),0)</f>
        <v>0</v>
      </c>
      <c r="O85" s="21">
        <f>IF($F$82&lt;0,(IF(2050-N$80&lt;=0,0,(2/(2050-N$80+1))*(1-(SUM($E85:N85)/$F$82))*$F$82*'Fixed Data'!L$52)),0)</f>
        <v>0</v>
      </c>
      <c r="P85" s="21">
        <f>IF($F$82&lt;0,(IF(2050-O$80&lt;=0,0,(2/(2050-O$80+1))*(1-(SUM($E85:O85)/$F$82))*$F$82*'Fixed Data'!M$52)),0)</f>
        <v>0</v>
      </c>
      <c r="Q85" s="21">
        <f>IF($F$82&lt;0,(IF(2050-P$80&lt;=0,0,(2/(2050-P$80+1))*(1-(SUM($E85:P85)/$F$82))*$F$82*'Fixed Data'!N$52)),0)</f>
        <v>0</v>
      </c>
      <c r="R85" s="21">
        <f>IF($F$82&lt;0,(IF(2050-Q$80&lt;=0,0,(2/(2050-Q$80+1))*(1-(SUM($E85:Q85)/$F$82))*$F$82*'Fixed Data'!O$52)),0)</f>
        <v>0</v>
      </c>
      <c r="S85" s="21">
        <f>IF($F$82&lt;0,(IF(2050-R$80&lt;=0,0,(2/(2050-R$80+1))*(1-(SUM($E85:R85)/$F$82))*$F$82*'Fixed Data'!P$52)),0)</f>
        <v>0</v>
      </c>
      <c r="T85" s="21">
        <f>IF($F$82&lt;0,(IF(2050-S$80&lt;=0,0,(2/(2050-S$80+1))*(1-(SUM($E85:S85)/$F$82))*$F$82*'Fixed Data'!Q$52)),0)</f>
        <v>0</v>
      </c>
      <c r="U85" s="21">
        <f>IF($F$82&lt;0,(IF(2050-T$80&lt;=0,0,(2/(2050-T$80+1))*(1-(SUM($E85:T85)/$F$82))*$F$82*'Fixed Data'!R$52)),0)</f>
        <v>0</v>
      </c>
      <c r="V85" s="21">
        <f>IF($F$82&lt;0,(IF(2050-U$80&lt;=0,0,(2/(2050-U$80+1))*(1-(SUM($E85:U85)/$F$82))*$F$82*'Fixed Data'!S$52)),0)</f>
        <v>0</v>
      </c>
      <c r="W85" s="21">
        <f>IF($F$82&lt;0,(IF(2050-V$80&lt;=0,0,(2/(2050-V$80+1))*(1-(SUM($E85:V85)/$F$82))*$F$82*'Fixed Data'!T$52)),0)</f>
        <v>0</v>
      </c>
      <c r="X85" s="21">
        <f>IF($F$82&lt;0,(IF(2050-W$80&lt;=0,0,(2/(2050-W$80+1))*(1-(SUM($E85:W85)/$F$82))*$F$82*'Fixed Data'!U$52)),0)</f>
        <v>0</v>
      </c>
      <c r="Y85" s="21">
        <f>IF($F$82&lt;0,(IF(2050-X$80&lt;=0,0,(2/(2050-X$80+1))*(1-(SUM($E85:X85)/$F$82))*$F$82*'Fixed Data'!V$52)),0)</f>
        <v>0</v>
      </c>
      <c r="Z85" s="21">
        <f>IF($F$82&lt;0,(IF(2050-Y$80&lt;=0,0,(2/(2050-Y$80+1))*(1-(SUM($E85:Y85)/$F$82))*$F$82*'Fixed Data'!W$52)),0)</f>
        <v>0</v>
      </c>
      <c r="AA85" s="21">
        <f>IF($F$82&lt;0,(IF(2050-Z$80&lt;=0,0,(2/(2050-Z$80+1))*(1-(SUM($E85:Z85)/$F$82))*$F$82*'Fixed Data'!X$52)),0)</f>
        <v>0</v>
      </c>
      <c r="AB85" s="21">
        <f>IF($F$82&lt;0,(IF(2050-AA$80&lt;=0,0,(2/(2050-AA$80+1))*(1-(SUM($E85:AA85)/$F$82))*$F$82*'Fixed Data'!Y$52)),0)</f>
        <v>0</v>
      </c>
      <c r="AC85" s="21">
        <f>IF($F$82&lt;0,(IF(2050-AB$80&lt;=0,0,(2/(2050-AB$80+1))*(1-(SUM($E85:AB85)/$F$82))*$F$82*'Fixed Data'!Z$52)),0)</f>
        <v>0</v>
      </c>
      <c r="AD85" s="21">
        <f>IF($F$82&lt;0,(IF(2050-AC$80&lt;=0,0,(2/(2050-AC$80+1))*(1-(SUM($E85:AC85)/$F$82))*$F$82*'Fixed Data'!AA$52)),0)</f>
        <v>0</v>
      </c>
      <c r="AE85" s="21">
        <f>IF($F$82&lt;0,(IF(2050-AD$80&lt;=0,0,(2/(2050-AD$80+1))*(1-(SUM($E85:AD85)/$F$82))*$F$82*'Fixed Data'!AB$52)),0)</f>
        <v>0</v>
      </c>
      <c r="AF85" s="21">
        <f>IF($F$82&lt;0,(IF(2050-AE$80&lt;=0,0,(2/(2050-AE$80+1))*(1-(SUM($E85:AE85)/$F$82))*$F$82*'Fixed Data'!AC$52)),0)</f>
        <v>0</v>
      </c>
      <c r="AG85" s="21">
        <f>IF($F$82&lt;0,(IF(2050-AF$80&lt;=0,0,(2/(2050-AF$80+1))*(1-(SUM($E85:AF85)/$F$82))*$F$82*'Fixed Data'!AD$52)),0)</f>
        <v>0</v>
      </c>
      <c r="AH85" s="21">
        <f>IF($F$82&lt;0,(IF(2050-AG$80&lt;=0,0,(2/(2050-AG$80+1))*(1-(SUM($E85:AG85)/$F$82))*$F$82*'Fixed Data'!AE$52)),0)</f>
        <v>0</v>
      </c>
      <c r="AI85" s="21">
        <f>IF($F$82&lt;0,(IF(2050-AH$80&lt;=0,0,(2/(2050-AH$80+1))*(1-(SUM($E85:AH85)/$F$82))*$F$82*'Fixed Data'!AF$52)),0)</f>
        <v>0</v>
      </c>
      <c r="AJ85" s="21">
        <f>IF($F$82&lt;0,(IF(2050-AI$80&lt;=0,0,(2/(2050-AI$80+1))*(1-(SUM($E85:AI85)/$F$82))*$F$82*'Fixed Data'!AG$52)),0)</f>
        <v>0</v>
      </c>
      <c r="AK85" s="21">
        <f>IF($F$82&lt;0,(IF(2050-AJ$80&lt;=0,0,(2/(2050-AJ$80+1))*(1-(SUM($E85:AJ85)/$F$82))*$F$82*'Fixed Data'!AH$52)),0)</f>
        <v>0</v>
      </c>
      <c r="AL85" s="21">
        <f>IF($F$82&lt;0,(IF(2050-AK$80&lt;=0,0,(2/(2050-AK$80+1))*(1-(SUM($E85:AK85)/$F$82))*$F$82*'Fixed Data'!AI$52)),0)</f>
        <v>0</v>
      </c>
      <c r="AM85" s="21">
        <f>IF($F$82&lt;0,(IF(2050-AL$80&lt;=0,0,(2/(2050-AL$80+1))*(1-(SUM($E85:AL85)/$F$82))*$F$82*'Fixed Data'!AJ$52)),0)</f>
        <v>0</v>
      </c>
      <c r="AN85" s="21">
        <f>IF($F$82&lt;0,(IF(2050-AM$80&lt;=0,0,(2/(2050-AM$80+1))*(1-(SUM($E85:AM85)/$F$82))*$F$82*'Fixed Data'!AK$52)),0)</f>
        <v>0</v>
      </c>
      <c r="AO85" s="21">
        <f>IF($F$82&lt;0,(IF(2050-AN$80&lt;=0,0,(2/(2050-AN$80+1))*(1-(SUM($E85:AN85)/$F$82))*$F$82*'Fixed Data'!AL$52)),0)</f>
        <v>0</v>
      </c>
      <c r="AP85" s="21">
        <f>IF($F$82&lt;0,(IF(2050-AO$80&lt;=0,0,(2/(2050-AO$80+1))*(1-(SUM($E85:AO85)/$F$82))*$F$82*'Fixed Data'!AM$52)),0)</f>
        <v>0</v>
      </c>
      <c r="AQ85" s="21">
        <f>IF($F$82&lt;0,(IF(2050-AP$80&lt;=0,0,(2/(2050-AP$80+1))*(1-(SUM($E85:AP85)/$F$82))*$F$82*'Fixed Data'!AN$52)),0)</f>
        <v>0</v>
      </c>
      <c r="AR85" s="21">
        <f>IF($F$82&lt;0,(IF(2050-AQ$80&lt;=0,0,(2/(2050-AQ$80+1))*(1-(SUM($E85:AQ85)/$F$82))*$F$82*'Fixed Data'!AO$52)),0)</f>
        <v>0</v>
      </c>
      <c r="AS85" s="21">
        <f>IF($F$82&lt;0,(IF(2050-AR$80&lt;=0,0,(2/(2050-AR$80+1))*(1-(SUM($E85:AR85)/$F$82))*$F$82*'Fixed Data'!AP$52)),0)</f>
        <v>0</v>
      </c>
      <c r="AT85" s="21">
        <f>IF($F$82&lt;0,(IF(2050-AS$80&lt;=0,0,(2/(2050-AS$80+1))*(1-(SUM($E85:AS85)/$F$82))*$F$82*'Fixed Data'!AQ$52)),0)</f>
        <v>0</v>
      </c>
      <c r="AU85" s="21">
        <f>IF($F$82&lt;0,(IF(2050-AT$80&lt;=0,0,(2/(2050-AT$80+1))*(1-(SUM($E85:AT85)/$F$82))*$F$82*'Fixed Data'!AR$52)),0)</f>
        <v>0</v>
      </c>
      <c r="AV85" s="21">
        <f>IF($F$82&lt;0,(IF(2050-AU$80&lt;=0,0,(2/(2050-AU$80+1))*(1-(SUM($E85:AU85)/$F$82))*$F$82*'Fixed Data'!AS$52)),0)</f>
        <v>0</v>
      </c>
      <c r="AW85" s="21">
        <f>IF($F$82&lt;0,(IF(2050-AV$80&lt;=0,0,(2/(2050-AV$80+1))*(1-(SUM($E85:AV85)/$F$82))*$F$82*'Fixed Data'!AT$52)),0)</f>
        <v>0</v>
      </c>
      <c r="AX85" s="21">
        <f>IF($F$82&lt;0,(IF(2050-AW$80&lt;=0,0,(2/(2050-AW$80+1))*(1-(SUM($E85:AW85)/$F$82))*$F$82*'Fixed Data'!AU$52)),0)</f>
        <v>0</v>
      </c>
      <c r="AY85" s="21">
        <f>IF($F$82&lt;0,(IF(2050-AX$80&lt;=0,0,(2/(2050-AX$80+1))*(1-(SUM($E85:AX85)/$F$82))*$F$82*'Fixed Data'!AV$52)),0)</f>
        <v>0</v>
      </c>
      <c r="AZ85" s="21">
        <f>IF($F$82&lt;0,(IF(2050-AY$80&lt;=0,0,(2/(2050-AY$80+1))*(1-(SUM($E85:AY85)/$F$82))*$F$82*'Fixed Data'!AW$52)),0)</f>
        <v>0</v>
      </c>
      <c r="BA85" s="21">
        <f>IF($F$82&lt;0,(IF(2050-AZ$80&lt;=0,0,(2/(2050-AZ$80+1))*(1-(SUM($E85:AZ85)/$F$82))*$F$82*'Fixed Data'!AX$52)),0)</f>
        <v>0</v>
      </c>
      <c r="BB85" s="21">
        <f>IF($F$82&lt;0,(IF(2050-BA$80&lt;=0,0,(2/(2050-BA$80+1))*(1-(SUM($E85:BA85)/$F$82))*$F$82*'Fixed Data'!AY$52)),0)</f>
        <v>0</v>
      </c>
    </row>
    <row r="86" spans="1:54" ht="15" hidden="1" customHeight="1" outlineLevel="3">
      <c r="A86" s="8"/>
      <c r="B86" t="s">
        <v>400</v>
      </c>
      <c r="C86" t="s">
        <v>401</v>
      </c>
      <c r="D86" t="s">
        <v>380</v>
      </c>
      <c r="E86" s="18"/>
      <c r="F86" s="18"/>
      <c r="G86" s="18"/>
      <c r="H86" s="21">
        <f>IF($G$82&lt;0,(IF(2050-G$80&lt;=0,0,(2/(2050-G$80+1))*(1-(SUM($E86:G86)/$G$82))*$G$82*'Fixed Data'!E$52)),0)</f>
        <v>0</v>
      </c>
      <c r="I86" s="21">
        <f>IF($G$82&lt;0,(IF(2050-H$80&lt;=0,0,(2/(2050-H$80+1))*(1-(SUM($E86:H86)/$G$82))*$G$82*'Fixed Data'!F$52)),0)</f>
        <v>0</v>
      </c>
      <c r="J86" s="21">
        <f>IF($G$82&lt;0,(IF(2050-I$80&lt;=0,0,(2/(2050-I$80+1))*(1-(SUM($E86:I86)/$G$82))*$G$82*'Fixed Data'!G$52)),0)</f>
        <v>0</v>
      </c>
      <c r="K86" s="21">
        <f>IF($G$82&lt;0,(IF(2050-J$80&lt;=0,0,(2/(2050-J$80+1))*(1-(SUM($E86:J86)/$G$82))*$G$82*'Fixed Data'!H$52)),0)</f>
        <v>0</v>
      </c>
      <c r="L86" s="21">
        <f>IF($G$82&lt;0,(IF(2050-K$80&lt;=0,0,(2/(2050-K$80+1))*(1-(SUM($E86:K86)/$G$82))*$G$82*'Fixed Data'!I$52)),0)</f>
        <v>0</v>
      </c>
      <c r="M86" s="21">
        <f>IF($G$82&lt;0,(IF(2050-L$80&lt;=0,0,(2/(2050-L$80+1))*(1-(SUM($E86:L86)/$G$82))*$G$82*'Fixed Data'!J$52)),0)</f>
        <v>0</v>
      </c>
      <c r="N86" s="21">
        <f>IF($G$82&lt;0,(IF(2050-M$80&lt;=0,0,(2/(2050-M$80+1))*(1-(SUM($E86:M86)/$G$82))*$G$82*'Fixed Data'!K$52)),0)</f>
        <v>0</v>
      </c>
      <c r="O86" s="21">
        <f>IF($G$82&lt;0,(IF(2050-N$80&lt;=0,0,(2/(2050-N$80+1))*(1-(SUM($E86:N86)/$G$82))*$G$82*'Fixed Data'!L$52)),0)</f>
        <v>0</v>
      </c>
      <c r="P86" s="21">
        <f>IF($G$82&lt;0,(IF(2050-O$80&lt;=0,0,(2/(2050-O$80+1))*(1-(SUM($E86:O86)/$G$82))*$G$82*'Fixed Data'!M$52)),0)</f>
        <v>0</v>
      </c>
      <c r="Q86" s="21">
        <f>IF($G$82&lt;0,(IF(2050-P$80&lt;=0,0,(2/(2050-P$80+1))*(1-(SUM($E86:P86)/$G$82))*$G$82*'Fixed Data'!N$52)),0)</f>
        <v>0</v>
      </c>
      <c r="R86" s="21">
        <f>IF($G$82&lt;0,(IF(2050-Q$80&lt;=0,0,(2/(2050-Q$80+1))*(1-(SUM($E86:Q86)/$G$82))*$G$82*'Fixed Data'!O$52)),0)</f>
        <v>0</v>
      </c>
      <c r="S86" s="21">
        <f>IF($G$82&lt;0,(IF(2050-R$80&lt;=0,0,(2/(2050-R$80+1))*(1-(SUM($E86:R86)/$G$82))*$G$82*'Fixed Data'!P$52)),0)</f>
        <v>0</v>
      </c>
      <c r="T86" s="21">
        <f>IF($G$82&lt;0,(IF(2050-S$80&lt;=0,0,(2/(2050-S$80+1))*(1-(SUM($E86:S86)/$G$82))*$G$82*'Fixed Data'!Q$52)),0)</f>
        <v>0</v>
      </c>
      <c r="U86" s="21">
        <f>IF($G$82&lt;0,(IF(2050-T$80&lt;=0,0,(2/(2050-T$80+1))*(1-(SUM($E86:T86)/$G$82))*$G$82*'Fixed Data'!R$52)),0)</f>
        <v>0</v>
      </c>
      <c r="V86" s="21">
        <f>IF($G$82&lt;0,(IF(2050-U$80&lt;=0,0,(2/(2050-U$80+1))*(1-(SUM($E86:U86)/$G$82))*$G$82*'Fixed Data'!S$52)),0)</f>
        <v>0</v>
      </c>
      <c r="W86" s="21">
        <f>IF($G$82&lt;0,(IF(2050-V$80&lt;=0,0,(2/(2050-V$80+1))*(1-(SUM($E86:V86)/$G$82))*$G$82*'Fixed Data'!T$52)),0)</f>
        <v>0</v>
      </c>
      <c r="X86" s="21">
        <f>IF($G$82&lt;0,(IF(2050-W$80&lt;=0,0,(2/(2050-W$80+1))*(1-(SUM($E86:W86)/$G$82))*$G$82*'Fixed Data'!U$52)),0)</f>
        <v>0</v>
      </c>
      <c r="Y86" s="21">
        <f>IF($G$82&lt;0,(IF(2050-X$80&lt;=0,0,(2/(2050-X$80+1))*(1-(SUM($E86:X86)/$G$82))*$G$82*'Fixed Data'!V$52)),0)</f>
        <v>0</v>
      </c>
      <c r="Z86" s="21">
        <f>IF($G$82&lt;0,(IF(2050-Y$80&lt;=0,0,(2/(2050-Y$80+1))*(1-(SUM($E86:Y86)/$G$82))*$G$82*'Fixed Data'!W$52)),0)</f>
        <v>0</v>
      </c>
      <c r="AA86" s="21">
        <f>IF($G$82&lt;0,(IF(2050-Z$80&lt;=0,0,(2/(2050-Z$80+1))*(1-(SUM($E86:Z86)/$G$82))*$G$82*'Fixed Data'!X$52)),0)</f>
        <v>0</v>
      </c>
      <c r="AB86" s="21">
        <f>IF($G$82&lt;0,(IF(2050-AA$80&lt;=0,0,(2/(2050-AA$80+1))*(1-(SUM($E86:AA86)/$G$82))*$G$82*'Fixed Data'!Y$52)),0)</f>
        <v>0</v>
      </c>
      <c r="AC86" s="21">
        <f>IF($G$82&lt;0,(IF(2050-AB$80&lt;=0,0,(2/(2050-AB$80+1))*(1-(SUM($E86:AB86)/$G$82))*$G$82*'Fixed Data'!Z$52)),0)</f>
        <v>0</v>
      </c>
      <c r="AD86" s="21">
        <f>IF($G$82&lt;0,(IF(2050-AC$80&lt;=0,0,(2/(2050-AC$80+1))*(1-(SUM($E86:AC86)/$G$82))*$G$82*'Fixed Data'!AA$52)),0)</f>
        <v>0</v>
      </c>
      <c r="AE86" s="21">
        <f>IF($G$82&lt;0,(IF(2050-AD$80&lt;=0,0,(2/(2050-AD$80+1))*(1-(SUM($E86:AD86)/$G$82))*$G$82*'Fixed Data'!AB$52)),0)</f>
        <v>0</v>
      </c>
      <c r="AF86" s="21">
        <f>IF($G$82&lt;0,(IF(2050-AE$80&lt;=0,0,(2/(2050-AE$80+1))*(1-(SUM($E86:AE86)/$G$82))*$G$82*'Fixed Data'!AC$52)),0)</f>
        <v>0</v>
      </c>
      <c r="AG86" s="21">
        <f>IF($G$82&lt;0,(IF(2050-AF$80&lt;=0,0,(2/(2050-AF$80+1))*(1-(SUM($E86:AF86)/$G$82))*$G$82*'Fixed Data'!AD$52)),0)</f>
        <v>0</v>
      </c>
      <c r="AH86" s="21">
        <f>IF($G$82&lt;0,(IF(2050-AG$80&lt;=0,0,(2/(2050-AG$80+1))*(1-(SUM($E86:AG86)/$G$82))*$G$82*'Fixed Data'!AE$52)),0)</f>
        <v>0</v>
      </c>
      <c r="AI86" s="21">
        <f>IF($G$82&lt;0,(IF(2050-AH$80&lt;=0,0,(2/(2050-AH$80+1))*(1-(SUM($E86:AH86)/$G$82))*$G$82*'Fixed Data'!AF$52)),0)</f>
        <v>0</v>
      </c>
      <c r="AJ86" s="21">
        <f>IF($G$82&lt;0,(IF(2050-AI$80&lt;=0,0,(2/(2050-AI$80+1))*(1-(SUM($E86:AI86)/$G$82))*$G$82*'Fixed Data'!AG$52)),0)</f>
        <v>0</v>
      </c>
      <c r="AK86" s="21">
        <f>IF($G$82&lt;0,(IF(2050-AJ$80&lt;=0,0,(2/(2050-AJ$80+1))*(1-(SUM($E86:AJ86)/$G$82))*$G$82*'Fixed Data'!AH$52)),0)</f>
        <v>0</v>
      </c>
      <c r="AL86" s="21">
        <f>IF($G$82&lt;0,(IF(2050-AK$80&lt;=0,0,(2/(2050-AK$80+1))*(1-(SUM($E86:AK86)/$G$82))*$G$82*'Fixed Data'!AI$52)),0)</f>
        <v>0</v>
      </c>
      <c r="AM86" s="21">
        <f>IF($G$82&lt;0,(IF(2050-AL$80&lt;=0,0,(2/(2050-AL$80+1))*(1-(SUM($E86:AL86)/$G$82))*$G$82*'Fixed Data'!AJ$52)),0)</f>
        <v>0</v>
      </c>
      <c r="AN86" s="21">
        <f>IF($G$82&lt;0,(IF(2050-AM$80&lt;=0,0,(2/(2050-AM$80+1))*(1-(SUM($E86:AM86)/$G$82))*$G$82*'Fixed Data'!AK$52)),0)</f>
        <v>0</v>
      </c>
      <c r="AO86" s="21">
        <f>IF($G$82&lt;0,(IF(2050-AN$80&lt;=0,0,(2/(2050-AN$80+1))*(1-(SUM($E86:AN86)/$G$82))*$G$82*'Fixed Data'!AL$52)),0)</f>
        <v>0</v>
      </c>
      <c r="AP86" s="21">
        <f>IF($G$82&lt;0,(IF(2050-AO$80&lt;=0,0,(2/(2050-AO$80+1))*(1-(SUM($E86:AO86)/$G$82))*$G$82*'Fixed Data'!AM$52)),0)</f>
        <v>0</v>
      </c>
      <c r="AQ86" s="21">
        <f>IF($G$82&lt;0,(IF(2050-AP$80&lt;=0,0,(2/(2050-AP$80+1))*(1-(SUM($E86:AP86)/$G$82))*$G$82*'Fixed Data'!AN$52)),0)</f>
        <v>0</v>
      </c>
      <c r="AR86" s="21">
        <f>IF($G$82&lt;0,(IF(2050-AQ$80&lt;=0,0,(2/(2050-AQ$80+1))*(1-(SUM($E86:AQ86)/$G$82))*$G$82*'Fixed Data'!AO$52)),0)</f>
        <v>0</v>
      </c>
      <c r="AS86" s="21">
        <f>IF($G$82&lt;0,(IF(2050-AR$80&lt;=0,0,(2/(2050-AR$80+1))*(1-(SUM($E86:AR86)/$G$82))*$G$82*'Fixed Data'!AP$52)),0)</f>
        <v>0</v>
      </c>
      <c r="AT86" s="21">
        <f>IF($G$82&lt;0,(IF(2050-AS$80&lt;=0,0,(2/(2050-AS$80+1))*(1-(SUM($E86:AS86)/$G$82))*$G$82*'Fixed Data'!AQ$52)),0)</f>
        <v>0</v>
      </c>
      <c r="AU86" s="21">
        <f>IF($G$82&lt;0,(IF(2050-AT$80&lt;=0,0,(2/(2050-AT$80+1))*(1-(SUM($E86:AT86)/$G$82))*$G$82*'Fixed Data'!AR$52)),0)</f>
        <v>0</v>
      </c>
      <c r="AV86" s="21">
        <f>IF($G$82&lt;0,(IF(2050-AU$80&lt;=0,0,(2/(2050-AU$80+1))*(1-(SUM($E86:AU86)/$G$82))*$G$82*'Fixed Data'!AS$52)),0)</f>
        <v>0</v>
      </c>
      <c r="AW86" s="21">
        <f>IF($G$82&lt;0,(IF(2050-AV$80&lt;=0,0,(2/(2050-AV$80+1))*(1-(SUM($E86:AV86)/$G$82))*$G$82*'Fixed Data'!AT$52)),0)</f>
        <v>0</v>
      </c>
      <c r="AX86" s="21">
        <f>IF($G$82&lt;0,(IF(2050-AW$80&lt;=0,0,(2/(2050-AW$80+1))*(1-(SUM($E86:AW86)/$G$82))*$G$82*'Fixed Data'!AU$52)),0)</f>
        <v>0</v>
      </c>
      <c r="AY86" s="21">
        <f>IF($G$82&lt;0,(IF(2050-AX$80&lt;=0,0,(2/(2050-AX$80+1))*(1-(SUM($E86:AX86)/$G$82))*$G$82*'Fixed Data'!AV$52)),0)</f>
        <v>0</v>
      </c>
      <c r="AZ86" s="21">
        <f>IF($G$82&lt;0,(IF(2050-AY$80&lt;=0,0,(2/(2050-AY$80+1))*(1-(SUM($E86:AY86)/$G$82))*$G$82*'Fixed Data'!AW$52)),0)</f>
        <v>0</v>
      </c>
      <c r="BA86" s="21">
        <f>IF($G$82&lt;0,(IF(2050-AZ$80&lt;=0,0,(2/(2050-AZ$80+1))*(1-(SUM($E86:AZ86)/$G$82))*$G$82*'Fixed Data'!AX$52)),0)</f>
        <v>0</v>
      </c>
      <c r="BB86" s="21">
        <f>IF($G$82&lt;0,(IF(2050-BA$80&lt;=0,0,(2/(2050-BA$80+1))*(1-(SUM($E86:BA86)/$G$82))*$G$82*'Fixed Data'!AY$52)),0)</f>
        <v>0</v>
      </c>
    </row>
    <row r="87" spans="1:54" ht="15" hidden="1" customHeight="1" outlineLevel="3">
      <c r="A87" s="8"/>
      <c r="B87" t="s">
        <v>402</v>
      </c>
      <c r="C87" t="s">
        <v>403</v>
      </c>
      <c r="D87" t="s">
        <v>380</v>
      </c>
      <c r="E87" s="18"/>
      <c r="F87" s="18"/>
      <c r="G87" s="18"/>
      <c r="H87" s="18"/>
      <c r="I87" s="21">
        <f>IF($H$82&lt;0,(IF(2050-H$80&lt;=0,0,(2/(2050-H$80+1))*(1-(SUM($E87:H87)/$H$82))*$H$82*'Fixed Data'!F$52)),0)</f>
        <v>0</v>
      </c>
      <c r="J87" s="21">
        <f>IF($H$82&lt;0,(IF(2050-I$80&lt;=0,0,(2/(2050-I$80+1))*(1-(SUM($E87:I87)/$H$82))*$H$82*'Fixed Data'!G$52)),0)</f>
        <v>0</v>
      </c>
      <c r="K87" s="21">
        <f>IF($H$82&lt;0,(IF(2050-J$80&lt;=0,0,(2/(2050-J$80+1))*(1-(SUM($E87:J87)/$H$82))*$H$82*'Fixed Data'!H$52)),0)</f>
        <v>0</v>
      </c>
      <c r="L87" s="21">
        <f>IF($H$82&lt;0,(IF(2050-K$80&lt;=0,0,(2/(2050-K$80+1))*(1-(SUM($E87:K87)/$H$82))*$H$82*'Fixed Data'!I$52)),0)</f>
        <v>0</v>
      </c>
      <c r="M87" s="21">
        <f>IF($H$82&lt;0,(IF(2050-L$80&lt;=0,0,(2/(2050-L$80+1))*(1-(SUM($E87:L87)/$H$82))*$H$82*'Fixed Data'!J$52)),0)</f>
        <v>0</v>
      </c>
      <c r="N87" s="21">
        <f>IF($H$82&lt;0,(IF(2050-M$80&lt;=0,0,(2/(2050-M$80+1))*(1-(SUM($E87:M87)/$H$82))*$H$82*'Fixed Data'!K$52)),0)</f>
        <v>0</v>
      </c>
      <c r="O87" s="21">
        <f>IF($H$82&lt;0,(IF(2050-N$80&lt;=0,0,(2/(2050-N$80+1))*(1-(SUM($E87:N87)/$H$82))*$H$82*'Fixed Data'!L$52)),0)</f>
        <v>0</v>
      </c>
      <c r="P87" s="21">
        <f>IF($H$82&lt;0,(IF(2050-O$80&lt;=0,0,(2/(2050-O$80+1))*(1-(SUM($E87:O87)/$H$82))*$H$82*'Fixed Data'!M$52)),0)</f>
        <v>0</v>
      </c>
      <c r="Q87" s="21">
        <f>IF($H$82&lt;0,(IF(2050-P$80&lt;=0,0,(2/(2050-P$80+1))*(1-(SUM($E87:P87)/$H$82))*$H$82*'Fixed Data'!N$52)),0)</f>
        <v>0</v>
      </c>
      <c r="R87" s="21">
        <f>IF($H$82&lt;0,(IF(2050-Q$80&lt;=0,0,(2/(2050-Q$80+1))*(1-(SUM($E87:Q87)/$H$82))*$H$82*'Fixed Data'!O$52)),0)</f>
        <v>0</v>
      </c>
      <c r="S87" s="21">
        <f>IF($H$82&lt;0,(IF(2050-R$80&lt;=0,0,(2/(2050-R$80+1))*(1-(SUM($E87:R87)/$H$82))*$H$82*'Fixed Data'!P$52)),0)</f>
        <v>0</v>
      </c>
      <c r="T87" s="21">
        <f>IF($H$82&lt;0,(IF(2050-S$80&lt;=0,0,(2/(2050-S$80+1))*(1-(SUM($E87:S87)/$H$82))*$H$82*'Fixed Data'!Q$52)),0)</f>
        <v>0</v>
      </c>
      <c r="U87" s="21">
        <f>IF($H$82&lt;0,(IF(2050-T$80&lt;=0,0,(2/(2050-T$80+1))*(1-(SUM($E87:T87)/$H$82))*$H$82*'Fixed Data'!R$52)),0)</f>
        <v>0</v>
      </c>
      <c r="V87" s="21">
        <f>IF($H$82&lt;0,(IF(2050-U$80&lt;=0,0,(2/(2050-U$80+1))*(1-(SUM($E87:U87)/$H$82))*$H$82*'Fixed Data'!S$52)),0)</f>
        <v>0</v>
      </c>
      <c r="W87" s="21">
        <f>IF($H$82&lt;0,(IF(2050-V$80&lt;=0,0,(2/(2050-V$80+1))*(1-(SUM($E87:V87)/$H$82))*$H$82*'Fixed Data'!T$52)),0)</f>
        <v>0</v>
      </c>
      <c r="X87" s="21">
        <f>IF($H$82&lt;0,(IF(2050-W$80&lt;=0,0,(2/(2050-W$80+1))*(1-(SUM($E87:W87)/$H$82))*$H$82*'Fixed Data'!U$52)),0)</f>
        <v>0</v>
      </c>
      <c r="Y87" s="21">
        <f>IF($H$82&lt;0,(IF(2050-X$80&lt;=0,0,(2/(2050-X$80+1))*(1-(SUM($E87:X87)/$H$82))*$H$82*'Fixed Data'!V$52)),0)</f>
        <v>0</v>
      </c>
      <c r="Z87" s="21">
        <f>IF($H$82&lt;0,(IF(2050-Y$80&lt;=0,0,(2/(2050-Y$80+1))*(1-(SUM($E87:Y87)/$H$82))*$H$82*'Fixed Data'!W$52)),0)</f>
        <v>0</v>
      </c>
      <c r="AA87" s="21">
        <f>IF($H$82&lt;0,(IF(2050-Z$80&lt;=0,0,(2/(2050-Z$80+1))*(1-(SUM($E87:Z87)/$H$82))*$H$82*'Fixed Data'!X$52)),0)</f>
        <v>0</v>
      </c>
      <c r="AB87" s="21">
        <f>IF($H$82&lt;0,(IF(2050-AA$80&lt;=0,0,(2/(2050-AA$80+1))*(1-(SUM($E87:AA87)/$H$82))*$H$82*'Fixed Data'!Y$52)),0)</f>
        <v>0</v>
      </c>
      <c r="AC87" s="21">
        <f>IF($H$82&lt;0,(IF(2050-AB$80&lt;=0,0,(2/(2050-AB$80+1))*(1-(SUM($E87:AB87)/$H$82))*$H$82*'Fixed Data'!Z$52)),0)</f>
        <v>0</v>
      </c>
      <c r="AD87" s="21">
        <f>IF($H$82&lt;0,(IF(2050-AC$80&lt;=0,0,(2/(2050-AC$80+1))*(1-(SUM($E87:AC87)/$H$82))*$H$82*'Fixed Data'!AA$52)),0)</f>
        <v>0</v>
      </c>
      <c r="AE87" s="21">
        <f>IF($H$82&lt;0,(IF(2050-AD$80&lt;=0,0,(2/(2050-AD$80+1))*(1-(SUM($E87:AD87)/$H$82))*$H$82*'Fixed Data'!AB$52)),0)</f>
        <v>0</v>
      </c>
      <c r="AF87" s="21">
        <f>IF($H$82&lt;0,(IF(2050-AE$80&lt;=0,0,(2/(2050-AE$80+1))*(1-(SUM($E87:AE87)/$H$82))*$H$82*'Fixed Data'!AC$52)),0)</f>
        <v>0</v>
      </c>
      <c r="AG87" s="21">
        <f>IF($H$82&lt;0,(IF(2050-AF$80&lt;=0,0,(2/(2050-AF$80+1))*(1-(SUM($E87:AF87)/$H$82))*$H$82*'Fixed Data'!AD$52)),0)</f>
        <v>0</v>
      </c>
      <c r="AH87" s="21">
        <f>IF($H$82&lt;0,(IF(2050-AG$80&lt;=0,0,(2/(2050-AG$80+1))*(1-(SUM($E87:AG87)/$H$82))*$H$82*'Fixed Data'!AE$52)),0)</f>
        <v>0</v>
      </c>
      <c r="AI87" s="21">
        <f>IF($H$82&lt;0,(IF(2050-AH$80&lt;=0,0,(2/(2050-AH$80+1))*(1-(SUM($E87:AH87)/$H$82))*$H$82*'Fixed Data'!AF$52)),0)</f>
        <v>0</v>
      </c>
      <c r="AJ87" s="21">
        <f>IF($H$82&lt;0,(IF(2050-AI$80&lt;=0,0,(2/(2050-AI$80+1))*(1-(SUM($E87:AI87)/$H$82))*$H$82*'Fixed Data'!AG$52)),0)</f>
        <v>0</v>
      </c>
      <c r="AK87" s="21">
        <f>IF($H$82&lt;0,(IF(2050-AJ$80&lt;=0,0,(2/(2050-AJ$80+1))*(1-(SUM($E87:AJ87)/$H$82))*$H$82*'Fixed Data'!AH$52)),0)</f>
        <v>0</v>
      </c>
      <c r="AL87" s="21">
        <f>IF($H$82&lt;0,(IF(2050-AK$80&lt;=0,0,(2/(2050-AK$80+1))*(1-(SUM($E87:AK87)/$H$82))*$H$82*'Fixed Data'!AI$52)),0)</f>
        <v>0</v>
      </c>
      <c r="AM87" s="21">
        <f>IF($H$82&lt;0,(IF(2050-AL$80&lt;=0,0,(2/(2050-AL$80+1))*(1-(SUM($E87:AL87)/$H$82))*$H$82*'Fixed Data'!AJ$52)),0)</f>
        <v>0</v>
      </c>
      <c r="AN87" s="21">
        <f>IF($H$82&lt;0,(IF(2050-AM$80&lt;=0,0,(2/(2050-AM$80+1))*(1-(SUM($E87:AM87)/$H$82))*$H$82*'Fixed Data'!AK$52)),0)</f>
        <v>0</v>
      </c>
      <c r="AO87" s="21">
        <f>IF($H$82&lt;0,(IF(2050-AN$80&lt;=0,0,(2/(2050-AN$80+1))*(1-(SUM($E87:AN87)/$H$82))*$H$82*'Fixed Data'!AL$52)),0)</f>
        <v>0</v>
      </c>
      <c r="AP87" s="21">
        <f>IF($H$82&lt;0,(IF(2050-AO$80&lt;=0,0,(2/(2050-AO$80+1))*(1-(SUM($E87:AO87)/$H$82))*$H$82*'Fixed Data'!AM$52)),0)</f>
        <v>0</v>
      </c>
      <c r="AQ87" s="21">
        <f>IF($H$82&lt;0,(IF(2050-AP$80&lt;=0,0,(2/(2050-AP$80+1))*(1-(SUM($E87:AP87)/$H$82))*$H$82*'Fixed Data'!AN$52)),0)</f>
        <v>0</v>
      </c>
      <c r="AR87" s="21">
        <f>IF($H$82&lt;0,(IF(2050-AQ$80&lt;=0,0,(2/(2050-AQ$80+1))*(1-(SUM($E87:AQ87)/$H$82))*$H$82*'Fixed Data'!AO$52)),0)</f>
        <v>0</v>
      </c>
      <c r="AS87" s="21">
        <f>IF($H$82&lt;0,(IF(2050-AR$80&lt;=0,0,(2/(2050-AR$80+1))*(1-(SUM($E87:AR87)/$H$82))*$H$82*'Fixed Data'!AP$52)),0)</f>
        <v>0</v>
      </c>
      <c r="AT87" s="21">
        <f>IF($H$82&lt;0,(IF(2050-AS$80&lt;=0,0,(2/(2050-AS$80+1))*(1-(SUM($E87:AS87)/$H$82))*$H$82*'Fixed Data'!AQ$52)),0)</f>
        <v>0</v>
      </c>
      <c r="AU87" s="21">
        <f>IF($H$82&lt;0,(IF(2050-AT$80&lt;=0,0,(2/(2050-AT$80+1))*(1-(SUM($E87:AT87)/$H$82))*$H$82*'Fixed Data'!AR$52)),0)</f>
        <v>0</v>
      </c>
      <c r="AV87" s="21">
        <f>IF($H$82&lt;0,(IF(2050-AU$80&lt;=0,0,(2/(2050-AU$80+1))*(1-(SUM($E87:AU87)/$H$82))*$H$82*'Fixed Data'!AS$52)),0)</f>
        <v>0</v>
      </c>
      <c r="AW87" s="21">
        <f>IF($H$82&lt;0,(IF(2050-AV$80&lt;=0,0,(2/(2050-AV$80+1))*(1-(SUM($E87:AV87)/$H$82))*$H$82*'Fixed Data'!AT$52)),0)</f>
        <v>0</v>
      </c>
      <c r="AX87" s="21">
        <f>IF($H$82&lt;0,(IF(2050-AW$80&lt;=0,0,(2/(2050-AW$80+1))*(1-(SUM($E87:AW87)/$H$82))*$H$82*'Fixed Data'!AU$52)),0)</f>
        <v>0</v>
      </c>
      <c r="AY87" s="21">
        <f>IF($H$82&lt;0,(IF(2050-AX$80&lt;=0,0,(2/(2050-AX$80+1))*(1-(SUM($E87:AX87)/$H$82))*$H$82*'Fixed Data'!AV$52)),0)</f>
        <v>0</v>
      </c>
      <c r="AZ87" s="21">
        <f>IF($H$82&lt;0,(IF(2050-AY$80&lt;=0,0,(2/(2050-AY$80+1))*(1-(SUM($E87:AY87)/$H$82))*$H$82*'Fixed Data'!AW$52)),0)</f>
        <v>0</v>
      </c>
      <c r="BA87" s="21">
        <f>IF($H$82&lt;0,(IF(2050-AZ$80&lt;=0,0,(2/(2050-AZ$80+1))*(1-(SUM($E87:AZ87)/$H$82))*$H$82*'Fixed Data'!AX$52)),0)</f>
        <v>0</v>
      </c>
      <c r="BB87" s="21">
        <f>IF($H$82&lt;0,(IF(2050-BA$80&lt;=0,0,(2/(2050-BA$80+1))*(1-(SUM($E87:BA87)/$H$82))*$H$82*'Fixed Data'!AY$52)),0)</f>
        <v>0</v>
      </c>
    </row>
    <row r="88" spans="1:54" ht="15" hidden="1" customHeight="1" outlineLevel="3">
      <c r="A88" s="8"/>
      <c r="B88" t="s">
        <v>404</v>
      </c>
      <c r="C88" t="s">
        <v>405</v>
      </c>
      <c r="D88" t="s">
        <v>380</v>
      </c>
      <c r="E88" s="18"/>
      <c r="F88" s="18"/>
      <c r="G88" s="18"/>
      <c r="H88" s="18"/>
      <c r="I88" s="18"/>
      <c r="J88" s="21">
        <f>IF($I$82&lt;0,(IF(2050-I$80&lt;=0,0,(2/(2050-I$80+1))*(1-(SUM($E88:I88)/$I$82))*$I$82*'Fixed Data'!G$52)),0)</f>
        <v>0</v>
      </c>
      <c r="K88" s="21">
        <f>IF($I$82&lt;0,(IF(2050-J$80&lt;=0,0,(2/(2050-J$80+1))*(1-(SUM($E88:J88)/$I$82))*$I$82*'Fixed Data'!H$52)),0)</f>
        <v>0</v>
      </c>
      <c r="L88" s="21">
        <f>IF($I$82&lt;0,(IF(2050-K$80&lt;=0,0,(2/(2050-K$80+1))*(1-(SUM($E88:K88)/$I$82))*$I$82*'Fixed Data'!I$52)),0)</f>
        <v>0</v>
      </c>
      <c r="M88" s="21">
        <f>IF($I$82&lt;0,(IF(2050-L$80&lt;=0,0,(2/(2050-L$80+1))*(1-(SUM($E88:L88)/$I$82))*$I$82*'Fixed Data'!J$52)),0)</f>
        <v>0</v>
      </c>
      <c r="N88" s="21">
        <f>IF($I$82&lt;0,(IF(2050-M$80&lt;=0,0,(2/(2050-M$80+1))*(1-(SUM($E88:M88)/$I$82))*$I$82*'Fixed Data'!K$52)),0)</f>
        <v>0</v>
      </c>
      <c r="O88" s="21">
        <f>IF($I$82&lt;0,(IF(2050-N$80&lt;=0,0,(2/(2050-N$80+1))*(1-(SUM($E88:N88)/$I$82))*$I$82*'Fixed Data'!L$52)),0)</f>
        <v>0</v>
      </c>
      <c r="P88" s="21">
        <f>IF($I$82&lt;0,(IF(2050-O$80&lt;=0,0,(2/(2050-O$80+1))*(1-(SUM($E88:O88)/$I$82))*$I$82*'Fixed Data'!M$52)),0)</f>
        <v>0</v>
      </c>
      <c r="Q88" s="21">
        <f>IF($I$82&lt;0,(IF(2050-P$80&lt;=0,0,(2/(2050-P$80+1))*(1-(SUM($E88:P88)/$I$82))*$I$82*'Fixed Data'!N$52)),0)</f>
        <v>0</v>
      </c>
      <c r="R88" s="21">
        <f>IF($I$82&lt;0,(IF(2050-Q$80&lt;=0,0,(2/(2050-Q$80+1))*(1-(SUM($E88:Q88)/$I$82))*$I$82*'Fixed Data'!O$52)),0)</f>
        <v>0</v>
      </c>
      <c r="S88" s="21">
        <f>IF($I$82&lt;0,(IF(2050-R$80&lt;=0,0,(2/(2050-R$80+1))*(1-(SUM($E88:R88)/$I$82))*$I$82*'Fixed Data'!P$52)),0)</f>
        <v>0</v>
      </c>
      <c r="T88" s="21">
        <f>IF($I$82&lt;0,(IF(2050-S$80&lt;=0,0,(2/(2050-S$80+1))*(1-(SUM($E88:S88)/$I$82))*$I$82*'Fixed Data'!Q$52)),0)</f>
        <v>0</v>
      </c>
      <c r="U88" s="21">
        <f>IF($I$82&lt;0,(IF(2050-T$80&lt;=0,0,(2/(2050-T$80+1))*(1-(SUM($E88:T88)/$I$82))*$I$82*'Fixed Data'!R$52)),0)</f>
        <v>0</v>
      </c>
      <c r="V88" s="21">
        <f>IF($I$82&lt;0,(IF(2050-U$80&lt;=0,0,(2/(2050-U$80+1))*(1-(SUM($E88:U88)/$I$82))*$I$82*'Fixed Data'!S$52)),0)</f>
        <v>0</v>
      </c>
      <c r="W88" s="21">
        <f>IF($I$82&lt;0,(IF(2050-V$80&lt;=0,0,(2/(2050-V$80+1))*(1-(SUM($E88:V88)/$I$82))*$I$82*'Fixed Data'!T$52)),0)</f>
        <v>0</v>
      </c>
      <c r="X88" s="21">
        <f>IF($I$82&lt;0,(IF(2050-W$80&lt;=0,0,(2/(2050-W$80+1))*(1-(SUM($E88:W88)/$I$82))*$I$82*'Fixed Data'!U$52)),0)</f>
        <v>0</v>
      </c>
      <c r="Y88" s="21">
        <f>IF($I$82&lt;0,(IF(2050-X$80&lt;=0,0,(2/(2050-X$80+1))*(1-(SUM($E88:X88)/$I$82))*$I$82*'Fixed Data'!V$52)),0)</f>
        <v>0</v>
      </c>
      <c r="Z88" s="21">
        <f>IF($I$82&lt;0,(IF(2050-Y$80&lt;=0,0,(2/(2050-Y$80+1))*(1-(SUM($E88:Y88)/$I$82))*$I$82*'Fixed Data'!W$52)),0)</f>
        <v>0</v>
      </c>
      <c r="AA88" s="21">
        <f>IF($I$82&lt;0,(IF(2050-Z$80&lt;=0,0,(2/(2050-Z$80+1))*(1-(SUM($E88:Z88)/$I$82))*$I$82*'Fixed Data'!X$52)),0)</f>
        <v>0</v>
      </c>
      <c r="AB88" s="21">
        <f>IF($I$82&lt;0,(IF(2050-AA$80&lt;=0,0,(2/(2050-AA$80+1))*(1-(SUM($E88:AA88)/$I$82))*$I$82*'Fixed Data'!Y$52)),0)</f>
        <v>0</v>
      </c>
      <c r="AC88" s="21">
        <f>IF($I$82&lt;0,(IF(2050-AB$80&lt;=0,0,(2/(2050-AB$80+1))*(1-(SUM($E88:AB88)/$I$82))*$I$82*'Fixed Data'!Z$52)),0)</f>
        <v>0</v>
      </c>
      <c r="AD88" s="21">
        <f>IF($I$82&lt;0,(IF(2050-AC$80&lt;=0,0,(2/(2050-AC$80+1))*(1-(SUM($E88:AC88)/$I$82))*$I$82*'Fixed Data'!AA$52)),0)</f>
        <v>0</v>
      </c>
      <c r="AE88" s="21">
        <f>IF($I$82&lt;0,(IF(2050-AD$80&lt;=0,0,(2/(2050-AD$80+1))*(1-(SUM($E88:AD88)/$I$82))*$I$82*'Fixed Data'!AB$52)),0)</f>
        <v>0</v>
      </c>
      <c r="AF88" s="21">
        <f>IF($I$82&lt;0,(IF(2050-AE$80&lt;=0,0,(2/(2050-AE$80+1))*(1-(SUM($E88:AE88)/$I$82))*$I$82*'Fixed Data'!AC$52)),0)</f>
        <v>0</v>
      </c>
      <c r="AG88" s="21">
        <f>IF($I$82&lt;0,(IF(2050-AF$80&lt;=0,0,(2/(2050-AF$80+1))*(1-(SUM($E88:AF88)/$I$82))*$I$82*'Fixed Data'!AD$52)),0)</f>
        <v>0</v>
      </c>
      <c r="AH88" s="21">
        <f>IF($I$82&lt;0,(IF(2050-AG$80&lt;=0,0,(2/(2050-AG$80+1))*(1-(SUM($E88:AG88)/$I$82))*$I$82*'Fixed Data'!AE$52)),0)</f>
        <v>0</v>
      </c>
      <c r="AI88" s="21">
        <f>IF($I$82&lt;0,(IF(2050-AH$80&lt;=0,0,(2/(2050-AH$80+1))*(1-(SUM($E88:AH88)/$I$82))*$I$82*'Fixed Data'!AF$52)),0)</f>
        <v>0</v>
      </c>
      <c r="AJ88" s="21">
        <f>IF($I$82&lt;0,(IF(2050-AI$80&lt;=0,0,(2/(2050-AI$80+1))*(1-(SUM($E88:AI88)/$I$82))*$I$82*'Fixed Data'!AG$52)),0)</f>
        <v>0</v>
      </c>
      <c r="AK88" s="21">
        <f>IF($I$82&lt;0,(IF(2050-AJ$80&lt;=0,0,(2/(2050-AJ$80+1))*(1-(SUM($E88:AJ88)/$I$82))*$I$82*'Fixed Data'!AH$52)),0)</f>
        <v>0</v>
      </c>
      <c r="AL88" s="21">
        <f>IF($I$82&lt;0,(IF(2050-AK$80&lt;=0,0,(2/(2050-AK$80+1))*(1-(SUM($E88:AK88)/$I$82))*$I$82*'Fixed Data'!AI$52)),0)</f>
        <v>0</v>
      </c>
      <c r="AM88" s="21">
        <f>IF($I$82&lt;0,(IF(2050-AL$80&lt;=0,0,(2/(2050-AL$80+1))*(1-(SUM($E88:AL88)/$I$82))*$I$82*'Fixed Data'!AJ$52)),0)</f>
        <v>0</v>
      </c>
      <c r="AN88" s="21">
        <f>IF($I$82&lt;0,(IF(2050-AM$80&lt;=0,0,(2/(2050-AM$80+1))*(1-(SUM($E88:AM88)/$I$82))*$I$82*'Fixed Data'!AK$52)),0)</f>
        <v>0</v>
      </c>
      <c r="AO88" s="21">
        <f>IF($I$82&lt;0,(IF(2050-AN$80&lt;=0,0,(2/(2050-AN$80+1))*(1-(SUM($E88:AN88)/$I$82))*$I$82*'Fixed Data'!AL$52)),0)</f>
        <v>0</v>
      </c>
      <c r="AP88" s="21">
        <f>IF($I$82&lt;0,(IF(2050-AO$80&lt;=0,0,(2/(2050-AO$80+1))*(1-(SUM($E88:AO88)/$I$82))*$I$82*'Fixed Data'!AM$52)),0)</f>
        <v>0</v>
      </c>
      <c r="AQ88" s="21">
        <f>IF($I$82&lt;0,(IF(2050-AP$80&lt;=0,0,(2/(2050-AP$80+1))*(1-(SUM($E88:AP88)/$I$82))*$I$82*'Fixed Data'!AN$52)),0)</f>
        <v>0</v>
      </c>
      <c r="AR88" s="21">
        <f>IF($I$82&lt;0,(IF(2050-AQ$80&lt;=0,0,(2/(2050-AQ$80+1))*(1-(SUM($E88:AQ88)/$I$82))*$I$82*'Fixed Data'!AO$52)),0)</f>
        <v>0</v>
      </c>
      <c r="AS88" s="21">
        <f>IF($I$82&lt;0,(IF(2050-AR$80&lt;=0,0,(2/(2050-AR$80+1))*(1-(SUM($E88:AR88)/$I$82))*$I$82*'Fixed Data'!AP$52)),0)</f>
        <v>0</v>
      </c>
      <c r="AT88" s="21">
        <f>IF($I$82&lt;0,(IF(2050-AS$80&lt;=0,0,(2/(2050-AS$80+1))*(1-(SUM($E88:AS88)/$I$82))*$I$82*'Fixed Data'!AQ$52)),0)</f>
        <v>0</v>
      </c>
      <c r="AU88" s="21">
        <f>IF($I$82&lt;0,(IF(2050-AT$80&lt;=0,0,(2/(2050-AT$80+1))*(1-(SUM($E88:AT88)/$I$82))*$I$82*'Fixed Data'!AR$52)),0)</f>
        <v>0</v>
      </c>
      <c r="AV88" s="21">
        <f>IF($I$82&lt;0,(IF(2050-AU$80&lt;=0,0,(2/(2050-AU$80+1))*(1-(SUM($E88:AU88)/$I$82))*$I$82*'Fixed Data'!AS$52)),0)</f>
        <v>0</v>
      </c>
      <c r="AW88" s="21">
        <f>IF($I$82&lt;0,(IF(2050-AV$80&lt;=0,0,(2/(2050-AV$80+1))*(1-(SUM($E88:AV88)/$I$82))*$I$82*'Fixed Data'!AT$52)),0)</f>
        <v>0</v>
      </c>
      <c r="AX88" s="21">
        <f>IF($I$82&lt;0,(IF(2050-AW$80&lt;=0,0,(2/(2050-AW$80+1))*(1-(SUM($E88:AW88)/$I$82))*$I$82*'Fixed Data'!AU$52)),0)</f>
        <v>0</v>
      </c>
      <c r="AY88" s="21">
        <f>IF($I$82&lt;0,(IF(2050-AX$80&lt;=0,0,(2/(2050-AX$80+1))*(1-(SUM($E88:AX88)/$I$82))*$I$82*'Fixed Data'!AV$52)),0)</f>
        <v>0</v>
      </c>
      <c r="AZ88" s="21">
        <f>IF($I$82&lt;0,(IF(2050-AY$80&lt;=0,0,(2/(2050-AY$80+1))*(1-(SUM($E88:AY88)/$I$82))*$I$82*'Fixed Data'!AW$52)),0)</f>
        <v>0</v>
      </c>
      <c r="BA88" s="21">
        <f>IF($I$82&lt;0,(IF(2050-AZ$80&lt;=0,0,(2/(2050-AZ$80+1))*(1-(SUM($E88:AZ88)/$I$82))*$I$82*'Fixed Data'!AX$52)),0)</f>
        <v>0</v>
      </c>
      <c r="BB88" s="21">
        <f>IF($I$82&lt;0,(IF(2050-BA$80&lt;=0,0,(2/(2050-BA$80+1))*(1-(SUM($E88:BA88)/$I$82))*$I$82*'Fixed Data'!AY$52)),0)</f>
        <v>0</v>
      </c>
    </row>
    <row r="89" spans="1:54" ht="15" hidden="1" customHeight="1" outlineLevel="3">
      <c r="A89" s="8"/>
      <c r="B89" t="s">
        <v>406</v>
      </c>
      <c r="C89" t="s">
        <v>407</v>
      </c>
      <c r="D89" t="s">
        <v>380</v>
      </c>
      <c r="E89" s="18"/>
      <c r="F89" s="18"/>
      <c r="G89" s="18"/>
      <c r="H89" s="18"/>
      <c r="I89" s="18"/>
      <c r="J89" s="18"/>
      <c r="K89" s="21">
        <f>IF($J$82&lt;0,(IF(2050-J$80&lt;=0,0,(2/(2050-J$80+1))*(1-(SUM($E89:J89)/$J$82))*$J$82*'Fixed Data'!H$52)),0)</f>
        <v>0</v>
      </c>
      <c r="L89" s="21">
        <f>IF($J$82&lt;0,(IF(2050-K$80&lt;=0,0,(2/(2050-K$80+1))*(1-(SUM($E89:K89)/$J$82))*$J$82*'Fixed Data'!I$52)),0)</f>
        <v>0</v>
      </c>
      <c r="M89" s="21">
        <f>IF($J$82&lt;0,(IF(2050-L$80&lt;=0,0,(2/(2050-L$80+1))*(1-(SUM($E89:L89)/$J$82))*$J$82*'Fixed Data'!J$52)),0)</f>
        <v>0</v>
      </c>
      <c r="N89" s="21">
        <f>IF($J$82&lt;0,(IF(2050-M$80&lt;=0,0,(2/(2050-M$80+1))*(1-(SUM($E89:M89)/$J$82))*$J$82*'Fixed Data'!K$52)),0)</f>
        <v>0</v>
      </c>
      <c r="O89" s="21">
        <f>IF($J$82&lt;0,(IF(2050-N$80&lt;=0,0,(2/(2050-N$80+1))*(1-(SUM($E89:N89)/$J$82))*$J$82*'Fixed Data'!L$52)),0)</f>
        <v>0</v>
      </c>
      <c r="P89" s="21">
        <f>IF($J$82&lt;0,(IF(2050-O$80&lt;=0,0,(2/(2050-O$80+1))*(1-(SUM($E89:O89)/$J$82))*$J$82*'Fixed Data'!M$52)),0)</f>
        <v>0</v>
      </c>
      <c r="Q89" s="21">
        <f>IF($J$82&lt;0,(IF(2050-P$80&lt;=0,0,(2/(2050-P$80+1))*(1-(SUM($E89:P89)/$J$82))*$J$82*'Fixed Data'!N$52)),0)</f>
        <v>0</v>
      </c>
      <c r="R89" s="21">
        <f>IF($J$82&lt;0,(IF(2050-Q$80&lt;=0,0,(2/(2050-Q$80+1))*(1-(SUM($E89:Q89)/$J$82))*$J$82*'Fixed Data'!O$52)),0)</f>
        <v>0</v>
      </c>
      <c r="S89" s="21">
        <f>IF($J$82&lt;0,(IF(2050-R$80&lt;=0,0,(2/(2050-R$80+1))*(1-(SUM($E89:R89)/$J$82))*$J$82*'Fixed Data'!P$52)),0)</f>
        <v>0</v>
      </c>
      <c r="T89" s="21">
        <f>IF($J$82&lt;0,(IF(2050-S$80&lt;=0,0,(2/(2050-S$80+1))*(1-(SUM($E89:S89)/$J$82))*$J$82*'Fixed Data'!Q$52)),0)</f>
        <v>0</v>
      </c>
      <c r="U89" s="21">
        <f>IF($J$82&lt;0,(IF(2050-T$80&lt;=0,0,(2/(2050-T$80+1))*(1-(SUM($E89:T89)/$J$82))*$J$82*'Fixed Data'!R$52)),0)</f>
        <v>0</v>
      </c>
      <c r="V89" s="21">
        <f>IF($J$82&lt;0,(IF(2050-U$80&lt;=0,0,(2/(2050-U$80+1))*(1-(SUM($E89:U89)/$J$82))*$J$82*'Fixed Data'!S$52)),0)</f>
        <v>0</v>
      </c>
      <c r="W89" s="21">
        <f>IF($J$82&lt;0,(IF(2050-V$80&lt;=0,0,(2/(2050-V$80+1))*(1-(SUM($E89:V89)/$J$82))*$J$82*'Fixed Data'!T$52)),0)</f>
        <v>0</v>
      </c>
      <c r="X89" s="21">
        <f>IF($J$82&lt;0,(IF(2050-W$80&lt;=0,0,(2/(2050-W$80+1))*(1-(SUM($E89:W89)/$J$82))*$J$82*'Fixed Data'!U$52)),0)</f>
        <v>0</v>
      </c>
      <c r="Y89" s="21">
        <f>IF($J$82&lt;0,(IF(2050-X$80&lt;=0,0,(2/(2050-X$80+1))*(1-(SUM($E89:X89)/$J$82))*$J$82*'Fixed Data'!V$52)),0)</f>
        <v>0</v>
      </c>
      <c r="Z89" s="21">
        <f>IF($J$82&lt;0,(IF(2050-Y$80&lt;=0,0,(2/(2050-Y$80+1))*(1-(SUM($E89:Y89)/$J$82))*$J$82*'Fixed Data'!W$52)),0)</f>
        <v>0</v>
      </c>
      <c r="AA89" s="21">
        <f>IF($J$82&lt;0,(IF(2050-Z$80&lt;=0,0,(2/(2050-Z$80+1))*(1-(SUM($E89:Z89)/$J$82))*$J$82*'Fixed Data'!X$52)),0)</f>
        <v>0</v>
      </c>
      <c r="AB89" s="21">
        <f>IF($J$82&lt;0,(IF(2050-AA$80&lt;=0,0,(2/(2050-AA$80+1))*(1-(SUM($E89:AA89)/$J$82))*$J$82*'Fixed Data'!Y$52)),0)</f>
        <v>0</v>
      </c>
      <c r="AC89" s="21">
        <f>IF($J$82&lt;0,(IF(2050-AB$80&lt;=0,0,(2/(2050-AB$80+1))*(1-(SUM($E89:AB89)/$J$82))*$J$82*'Fixed Data'!Z$52)),0)</f>
        <v>0</v>
      </c>
      <c r="AD89" s="21">
        <f>IF($J$82&lt;0,(IF(2050-AC$80&lt;=0,0,(2/(2050-AC$80+1))*(1-(SUM($E89:AC89)/$J$82))*$J$82*'Fixed Data'!AA$52)),0)</f>
        <v>0</v>
      </c>
      <c r="AE89" s="21">
        <f>IF($J$82&lt;0,(IF(2050-AD$80&lt;=0,0,(2/(2050-AD$80+1))*(1-(SUM($E89:AD89)/$J$82))*$J$82*'Fixed Data'!AB$52)),0)</f>
        <v>0</v>
      </c>
      <c r="AF89" s="21">
        <f>IF($J$82&lt;0,(IF(2050-AE$80&lt;=0,0,(2/(2050-AE$80+1))*(1-(SUM($E89:AE89)/$J$82))*$J$82*'Fixed Data'!AC$52)),0)</f>
        <v>0</v>
      </c>
      <c r="AG89" s="21">
        <f>IF($J$82&lt;0,(IF(2050-AF$80&lt;=0,0,(2/(2050-AF$80+1))*(1-(SUM($E89:AF89)/$J$82))*$J$82*'Fixed Data'!AD$52)),0)</f>
        <v>0</v>
      </c>
      <c r="AH89" s="21">
        <f>IF($J$82&lt;0,(IF(2050-AG$80&lt;=0,0,(2/(2050-AG$80+1))*(1-(SUM($E89:AG89)/$J$82))*$J$82*'Fixed Data'!AE$52)),0)</f>
        <v>0</v>
      </c>
      <c r="AI89" s="21">
        <f>IF($J$82&lt;0,(IF(2050-AH$80&lt;=0,0,(2/(2050-AH$80+1))*(1-(SUM($E89:AH89)/$J$82))*$J$82*'Fixed Data'!AF$52)),0)</f>
        <v>0</v>
      </c>
      <c r="AJ89" s="21">
        <f>IF($J$82&lt;0,(IF(2050-AI$80&lt;=0,0,(2/(2050-AI$80+1))*(1-(SUM($E89:AI89)/$J$82))*$J$82*'Fixed Data'!AG$52)),0)</f>
        <v>0</v>
      </c>
      <c r="AK89" s="21">
        <f>IF($J$82&lt;0,(IF(2050-AJ$80&lt;=0,0,(2/(2050-AJ$80+1))*(1-(SUM($E89:AJ89)/$J$82))*$J$82*'Fixed Data'!AH$52)),0)</f>
        <v>0</v>
      </c>
      <c r="AL89" s="21">
        <f>IF($J$82&lt;0,(IF(2050-AK$80&lt;=0,0,(2/(2050-AK$80+1))*(1-(SUM($E89:AK89)/$J$82))*$J$82*'Fixed Data'!AI$52)),0)</f>
        <v>0</v>
      </c>
      <c r="AM89" s="21">
        <f>IF($J$82&lt;0,(IF(2050-AL$80&lt;=0,0,(2/(2050-AL$80+1))*(1-(SUM($E89:AL89)/$J$82))*$J$82*'Fixed Data'!AJ$52)),0)</f>
        <v>0</v>
      </c>
      <c r="AN89" s="21">
        <f>IF($J$82&lt;0,(IF(2050-AM$80&lt;=0,0,(2/(2050-AM$80+1))*(1-(SUM($E89:AM89)/$J$82))*$J$82*'Fixed Data'!AK$52)),0)</f>
        <v>0</v>
      </c>
      <c r="AO89" s="21">
        <f>IF($J$82&lt;0,(IF(2050-AN$80&lt;=0,0,(2/(2050-AN$80+1))*(1-(SUM($E89:AN89)/$J$82))*$J$82*'Fixed Data'!AL$52)),0)</f>
        <v>0</v>
      </c>
      <c r="AP89" s="21">
        <f>IF($J$82&lt;0,(IF(2050-AO$80&lt;=0,0,(2/(2050-AO$80+1))*(1-(SUM($E89:AO89)/$J$82))*$J$82*'Fixed Data'!AM$52)),0)</f>
        <v>0</v>
      </c>
      <c r="AQ89" s="21">
        <f>IF($J$82&lt;0,(IF(2050-AP$80&lt;=0,0,(2/(2050-AP$80+1))*(1-(SUM($E89:AP89)/$J$82))*$J$82*'Fixed Data'!AN$52)),0)</f>
        <v>0</v>
      </c>
      <c r="AR89" s="21">
        <f>IF($J$82&lt;0,(IF(2050-AQ$80&lt;=0,0,(2/(2050-AQ$80+1))*(1-(SUM($E89:AQ89)/$J$82))*$J$82*'Fixed Data'!AO$52)),0)</f>
        <v>0</v>
      </c>
      <c r="AS89" s="21">
        <f>IF($J$82&lt;0,(IF(2050-AR$80&lt;=0,0,(2/(2050-AR$80+1))*(1-(SUM($E89:AR89)/$J$82))*$J$82*'Fixed Data'!AP$52)),0)</f>
        <v>0</v>
      </c>
      <c r="AT89" s="21">
        <f>IF($J$82&lt;0,(IF(2050-AS$80&lt;=0,0,(2/(2050-AS$80+1))*(1-(SUM($E89:AS89)/$J$82))*$J$82*'Fixed Data'!AQ$52)),0)</f>
        <v>0</v>
      </c>
      <c r="AU89" s="21">
        <f>IF($J$82&lt;0,(IF(2050-AT$80&lt;=0,0,(2/(2050-AT$80+1))*(1-(SUM($E89:AT89)/$J$82))*$J$82*'Fixed Data'!AR$52)),0)</f>
        <v>0</v>
      </c>
      <c r="AV89" s="21">
        <f>IF($J$82&lt;0,(IF(2050-AU$80&lt;=0,0,(2/(2050-AU$80+1))*(1-(SUM($E89:AU89)/$J$82))*$J$82*'Fixed Data'!AS$52)),0)</f>
        <v>0</v>
      </c>
      <c r="AW89" s="21">
        <f>IF($J$82&lt;0,(IF(2050-AV$80&lt;=0,0,(2/(2050-AV$80+1))*(1-(SUM($E89:AV89)/$J$82))*$J$82*'Fixed Data'!AT$52)),0)</f>
        <v>0</v>
      </c>
      <c r="AX89" s="21">
        <f>IF($J$82&lt;0,(IF(2050-AW$80&lt;=0,0,(2/(2050-AW$80+1))*(1-(SUM($E89:AW89)/$J$82))*$J$82*'Fixed Data'!AU$52)),0)</f>
        <v>0</v>
      </c>
      <c r="AY89" s="21">
        <f>IF($J$82&lt;0,(IF(2050-AX$80&lt;=0,0,(2/(2050-AX$80+1))*(1-(SUM($E89:AX89)/$J$82))*$J$82*'Fixed Data'!AV$52)),0)</f>
        <v>0</v>
      </c>
      <c r="AZ89" s="21">
        <f>IF($J$82&lt;0,(IF(2050-AY$80&lt;=0,0,(2/(2050-AY$80+1))*(1-(SUM($E89:AY89)/$J$82))*$J$82*'Fixed Data'!AW$52)),0)</f>
        <v>0</v>
      </c>
      <c r="BA89" s="21">
        <f>IF($J$82&lt;0,(IF(2050-AZ$80&lt;=0,0,(2/(2050-AZ$80+1))*(1-(SUM($E89:AZ89)/$J$82))*$J$82*'Fixed Data'!AX$52)),0)</f>
        <v>0</v>
      </c>
      <c r="BB89" s="21">
        <f>IF($J$82&lt;0,(IF(2050-BA$80&lt;=0,0,(2/(2050-BA$80+1))*(1-(SUM($E89:BA89)/$J$82))*$J$82*'Fixed Data'!AY$52)),0)</f>
        <v>0</v>
      </c>
    </row>
    <row r="90" spans="1:54" ht="15" hidden="1" customHeight="1" outlineLevel="3">
      <c r="A90" s="8"/>
      <c r="B90" t="s">
        <v>408</v>
      </c>
      <c r="C90" t="s">
        <v>409</v>
      </c>
      <c r="D90" t="s">
        <v>380</v>
      </c>
      <c r="E90" s="18"/>
      <c r="F90" s="18"/>
      <c r="G90" s="18"/>
      <c r="H90" s="18"/>
      <c r="I90" s="18"/>
      <c r="J90" s="18"/>
      <c r="K90" s="18"/>
      <c r="L90" s="21">
        <f>IF($K$82&lt;0,(IF(2050-K$80&lt;=0,0,(2/(2050-K$80+1))*(1-(SUM($E90:K90)/$K$82))*$K$82*'Fixed Data'!I$52)),0)</f>
        <v>0</v>
      </c>
      <c r="M90" s="21">
        <f>IF($K$82&lt;0,(IF(2050-L$80&lt;=0,0,(2/(2050-L$80+1))*(1-(SUM($E90:L90)/$K$82))*$K$82*'Fixed Data'!J$52)),0)</f>
        <v>0</v>
      </c>
      <c r="N90" s="21">
        <f>IF($K$82&lt;0,(IF(2050-M$80&lt;=0,0,(2/(2050-M$80+1))*(1-(SUM($E90:M90)/$K$82))*$K$82*'Fixed Data'!K$52)),0)</f>
        <v>0</v>
      </c>
      <c r="O90" s="21">
        <f>IF($K$82&lt;0,(IF(2050-N$80&lt;=0,0,(2/(2050-N$80+1))*(1-(SUM($E90:N90)/$K$82))*$K$82*'Fixed Data'!L$52)),0)</f>
        <v>0</v>
      </c>
      <c r="P90" s="21">
        <f>IF($K$82&lt;0,(IF(2050-O$80&lt;=0,0,(2/(2050-O$80+1))*(1-(SUM($E90:O90)/$K$82))*$K$82*'Fixed Data'!M$52)),0)</f>
        <v>0</v>
      </c>
      <c r="Q90" s="21">
        <f>IF($K$82&lt;0,(IF(2050-P$80&lt;=0,0,(2/(2050-P$80+1))*(1-(SUM($E90:P90)/$K$82))*$K$82*'Fixed Data'!N$52)),0)</f>
        <v>0</v>
      </c>
      <c r="R90" s="21">
        <f>IF($K$82&lt;0,(IF(2050-Q$80&lt;=0,0,(2/(2050-Q$80+1))*(1-(SUM($E90:Q90)/$K$82))*$K$82*'Fixed Data'!O$52)),0)</f>
        <v>0</v>
      </c>
      <c r="S90" s="21">
        <f>IF($K$82&lt;0,(IF(2050-R$80&lt;=0,0,(2/(2050-R$80+1))*(1-(SUM($E90:R90)/$K$82))*$K$82*'Fixed Data'!P$52)),0)</f>
        <v>0</v>
      </c>
      <c r="T90" s="21">
        <f>IF($K$82&lt;0,(IF(2050-S$80&lt;=0,0,(2/(2050-S$80+1))*(1-(SUM($E90:S90)/$K$82))*$K$82*'Fixed Data'!Q$52)),0)</f>
        <v>0</v>
      </c>
      <c r="U90" s="21">
        <f>IF($K$82&lt;0,(IF(2050-T$80&lt;=0,0,(2/(2050-T$80+1))*(1-(SUM($E90:T90)/$K$82))*$K$82*'Fixed Data'!R$52)),0)</f>
        <v>0</v>
      </c>
      <c r="V90" s="21">
        <f>IF($K$82&lt;0,(IF(2050-U$80&lt;=0,0,(2/(2050-U$80+1))*(1-(SUM($E90:U90)/$K$82))*$K$82*'Fixed Data'!S$52)),0)</f>
        <v>0</v>
      </c>
      <c r="W90" s="21">
        <f>IF($K$82&lt;0,(IF(2050-V$80&lt;=0,0,(2/(2050-V$80+1))*(1-(SUM($E90:V90)/$K$82))*$K$82*'Fixed Data'!T$52)),0)</f>
        <v>0</v>
      </c>
      <c r="X90" s="21">
        <f>IF($K$82&lt;0,(IF(2050-W$80&lt;=0,0,(2/(2050-W$80+1))*(1-(SUM($E90:W90)/$K$82))*$K$82*'Fixed Data'!U$52)),0)</f>
        <v>0</v>
      </c>
      <c r="Y90" s="21">
        <f>IF($K$82&lt;0,(IF(2050-X$80&lt;=0,0,(2/(2050-X$80+1))*(1-(SUM($E90:X90)/$K$82))*$K$82*'Fixed Data'!V$52)),0)</f>
        <v>0</v>
      </c>
      <c r="Z90" s="21">
        <f>IF($K$82&lt;0,(IF(2050-Y$80&lt;=0,0,(2/(2050-Y$80+1))*(1-(SUM($E90:Y90)/$K$82))*$K$82*'Fixed Data'!W$52)),0)</f>
        <v>0</v>
      </c>
      <c r="AA90" s="21">
        <f>IF($K$82&lt;0,(IF(2050-Z$80&lt;=0,0,(2/(2050-Z$80+1))*(1-(SUM($E90:Z90)/$K$82))*$K$82*'Fixed Data'!X$52)),0)</f>
        <v>0</v>
      </c>
      <c r="AB90" s="21">
        <f>IF($K$82&lt;0,(IF(2050-AA$80&lt;=0,0,(2/(2050-AA$80+1))*(1-(SUM($E90:AA90)/$K$82))*$K$82*'Fixed Data'!Y$52)),0)</f>
        <v>0</v>
      </c>
      <c r="AC90" s="21">
        <f>IF($K$82&lt;0,(IF(2050-AB$80&lt;=0,0,(2/(2050-AB$80+1))*(1-(SUM($E90:AB90)/$K$82))*$K$82*'Fixed Data'!Z$52)),0)</f>
        <v>0</v>
      </c>
      <c r="AD90" s="21">
        <f>IF($K$82&lt;0,(IF(2050-AC$80&lt;=0,0,(2/(2050-AC$80+1))*(1-(SUM($E90:AC90)/$K$82))*$K$82*'Fixed Data'!AA$52)),0)</f>
        <v>0</v>
      </c>
      <c r="AE90" s="21">
        <f>IF($K$82&lt;0,(IF(2050-AD$80&lt;=0,0,(2/(2050-AD$80+1))*(1-(SUM($E90:AD90)/$K$82))*$K$82*'Fixed Data'!AB$52)),0)</f>
        <v>0</v>
      </c>
      <c r="AF90" s="21">
        <f>IF($K$82&lt;0,(IF(2050-AE$80&lt;=0,0,(2/(2050-AE$80+1))*(1-(SUM($E90:AE90)/$K$82))*$K$82*'Fixed Data'!AC$52)),0)</f>
        <v>0</v>
      </c>
      <c r="AG90" s="21">
        <f>IF($K$82&lt;0,(IF(2050-AF$80&lt;=0,0,(2/(2050-AF$80+1))*(1-(SUM($E90:AF90)/$K$82))*$K$82*'Fixed Data'!AD$52)),0)</f>
        <v>0</v>
      </c>
      <c r="AH90" s="21">
        <f>IF($K$82&lt;0,(IF(2050-AG$80&lt;=0,0,(2/(2050-AG$80+1))*(1-(SUM($E90:AG90)/$K$82))*$K$82*'Fixed Data'!AE$52)),0)</f>
        <v>0</v>
      </c>
      <c r="AI90" s="21">
        <f>IF($K$82&lt;0,(IF(2050-AH$80&lt;=0,0,(2/(2050-AH$80+1))*(1-(SUM($E90:AH90)/$K$82))*$K$82*'Fixed Data'!AF$52)),0)</f>
        <v>0</v>
      </c>
      <c r="AJ90" s="21">
        <f>IF($K$82&lt;0,(IF(2050-AI$80&lt;=0,0,(2/(2050-AI$80+1))*(1-(SUM($E90:AI90)/$K$82))*$K$82*'Fixed Data'!AG$52)),0)</f>
        <v>0</v>
      </c>
      <c r="AK90" s="21">
        <f>IF($K$82&lt;0,(IF(2050-AJ$80&lt;=0,0,(2/(2050-AJ$80+1))*(1-(SUM($E90:AJ90)/$K$82))*$K$82*'Fixed Data'!AH$52)),0)</f>
        <v>0</v>
      </c>
      <c r="AL90" s="21">
        <f>IF($K$82&lt;0,(IF(2050-AK$80&lt;=0,0,(2/(2050-AK$80+1))*(1-(SUM($E90:AK90)/$K$82))*$K$82*'Fixed Data'!AI$52)),0)</f>
        <v>0</v>
      </c>
      <c r="AM90" s="21">
        <f>IF($K$82&lt;0,(IF(2050-AL$80&lt;=0,0,(2/(2050-AL$80+1))*(1-(SUM($E90:AL90)/$K$82))*$K$82*'Fixed Data'!AJ$52)),0)</f>
        <v>0</v>
      </c>
      <c r="AN90" s="21">
        <f>IF($K$82&lt;0,(IF(2050-AM$80&lt;=0,0,(2/(2050-AM$80+1))*(1-(SUM($E90:AM90)/$K$82))*$K$82*'Fixed Data'!AK$52)),0)</f>
        <v>0</v>
      </c>
      <c r="AO90" s="21">
        <f>IF($K$82&lt;0,(IF(2050-AN$80&lt;=0,0,(2/(2050-AN$80+1))*(1-(SUM($E90:AN90)/$K$82))*$K$82*'Fixed Data'!AL$52)),0)</f>
        <v>0</v>
      </c>
      <c r="AP90" s="21">
        <f>IF($K$82&lt;0,(IF(2050-AO$80&lt;=0,0,(2/(2050-AO$80+1))*(1-(SUM($E90:AO90)/$K$82))*$K$82*'Fixed Data'!AM$52)),0)</f>
        <v>0</v>
      </c>
      <c r="AQ90" s="21">
        <f>IF($K$82&lt;0,(IF(2050-AP$80&lt;=0,0,(2/(2050-AP$80+1))*(1-(SUM($E90:AP90)/$K$82))*$K$82*'Fixed Data'!AN$52)),0)</f>
        <v>0</v>
      </c>
      <c r="AR90" s="21">
        <f>IF($K$82&lt;0,(IF(2050-AQ$80&lt;=0,0,(2/(2050-AQ$80+1))*(1-(SUM($E90:AQ90)/$K$82))*$K$82*'Fixed Data'!AO$52)),0)</f>
        <v>0</v>
      </c>
      <c r="AS90" s="21">
        <f>IF($K$82&lt;0,(IF(2050-AR$80&lt;=0,0,(2/(2050-AR$80+1))*(1-(SUM($E90:AR90)/$K$82))*$K$82*'Fixed Data'!AP$52)),0)</f>
        <v>0</v>
      </c>
      <c r="AT90" s="21">
        <f>IF($K$82&lt;0,(IF(2050-AS$80&lt;=0,0,(2/(2050-AS$80+1))*(1-(SUM($E90:AS90)/$K$82))*$K$82*'Fixed Data'!AQ$52)),0)</f>
        <v>0</v>
      </c>
      <c r="AU90" s="21">
        <f>IF($K$82&lt;0,(IF(2050-AT$80&lt;=0,0,(2/(2050-AT$80+1))*(1-(SUM($E90:AT90)/$K$82))*$K$82*'Fixed Data'!AR$52)),0)</f>
        <v>0</v>
      </c>
      <c r="AV90" s="21">
        <f>IF($K$82&lt;0,(IF(2050-AU$80&lt;=0,0,(2/(2050-AU$80+1))*(1-(SUM($E90:AU90)/$K$82))*$K$82*'Fixed Data'!AS$52)),0)</f>
        <v>0</v>
      </c>
      <c r="AW90" s="21">
        <f>IF($K$82&lt;0,(IF(2050-AV$80&lt;=0,0,(2/(2050-AV$80+1))*(1-(SUM($E90:AV90)/$K$82))*$K$82*'Fixed Data'!AT$52)),0)</f>
        <v>0</v>
      </c>
      <c r="AX90" s="21">
        <f>IF($K$82&lt;0,(IF(2050-AW$80&lt;=0,0,(2/(2050-AW$80+1))*(1-(SUM($E90:AW90)/$K$82))*$K$82*'Fixed Data'!AU$52)),0)</f>
        <v>0</v>
      </c>
      <c r="AY90" s="21">
        <f>IF($K$82&lt;0,(IF(2050-AX$80&lt;=0,0,(2/(2050-AX$80+1))*(1-(SUM($E90:AX90)/$K$82))*$K$82*'Fixed Data'!AV$52)),0)</f>
        <v>0</v>
      </c>
      <c r="AZ90" s="21">
        <f>IF($K$82&lt;0,(IF(2050-AY$80&lt;=0,0,(2/(2050-AY$80+1))*(1-(SUM($E90:AY90)/$K$82))*$K$82*'Fixed Data'!AW$52)),0)</f>
        <v>0</v>
      </c>
      <c r="BA90" s="21">
        <f>IF($K$82&lt;0,(IF(2050-AZ$80&lt;=0,0,(2/(2050-AZ$80+1))*(1-(SUM($E90:AZ90)/$K$82))*$K$82*'Fixed Data'!AX$52)),0)</f>
        <v>0</v>
      </c>
      <c r="BB90" s="21">
        <f>IF($K$82&lt;0,(IF(2050-BA$80&lt;=0,0,(2/(2050-BA$80+1))*(1-(SUM($E90:BA90)/$K$82))*$K$82*'Fixed Data'!AY$52)),0)</f>
        <v>0</v>
      </c>
    </row>
    <row r="91" spans="1:54" ht="15" hidden="1" customHeight="1" outlineLevel="3">
      <c r="A91" s="8"/>
      <c r="B91" t="s">
        <v>410</v>
      </c>
      <c r="C91" t="s">
        <v>411</v>
      </c>
      <c r="D91" t="s">
        <v>380</v>
      </c>
      <c r="E91" s="18"/>
      <c r="F91" s="18"/>
      <c r="G91" s="18"/>
      <c r="H91" s="18"/>
      <c r="I91" s="18"/>
      <c r="J91" s="18"/>
      <c r="K91" s="18"/>
      <c r="L91" s="18"/>
      <c r="M91" s="21">
        <f>IF($L$82&lt;0,(IF(2050-L$80&lt;=0,0,(2/(2050-L$80+1))*(1-(SUM($E91:L91)/$L$82))*$L$82*'Fixed Data'!J$52)),0)</f>
        <v>0</v>
      </c>
      <c r="N91" s="21">
        <f>IF($L$82&lt;0,(IF(2050-M$80&lt;=0,0,(2/(2050-M$80+1))*(1-(SUM($E91:M91)/$L$82))*$L$82*'Fixed Data'!K$52)),0)</f>
        <v>0</v>
      </c>
      <c r="O91" s="21">
        <f>IF($L$82&lt;0,(IF(2050-N$80&lt;=0,0,(2/(2050-N$80+1))*(1-(SUM($E91:N91)/$L$82))*$L$82*'Fixed Data'!L$52)),0)</f>
        <v>0</v>
      </c>
      <c r="P91" s="21">
        <f>IF($L$82&lt;0,(IF(2050-O$80&lt;=0,0,(2/(2050-O$80+1))*(1-(SUM($E91:O91)/$L$82))*$L$82*'Fixed Data'!M$52)),0)</f>
        <v>0</v>
      </c>
      <c r="Q91" s="21">
        <f>IF($L$82&lt;0,(IF(2050-P$80&lt;=0,0,(2/(2050-P$80+1))*(1-(SUM($E91:P91)/$L$82))*$L$82*'Fixed Data'!N$52)),0)</f>
        <v>0</v>
      </c>
      <c r="R91" s="21">
        <f>IF($L$82&lt;0,(IF(2050-Q$80&lt;=0,0,(2/(2050-Q$80+1))*(1-(SUM($E91:Q91)/$L$82))*$L$82*'Fixed Data'!O$52)),0)</f>
        <v>0</v>
      </c>
      <c r="S91" s="21">
        <f>IF($L$82&lt;0,(IF(2050-R$80&lt;=0,0,(2/(2050-R$80+1))*(1-(SUM($E91:R91)/$L$82))*$L$82*'Fixed Data'!P$52)),0)</f>
        <v>0</v>
      </c>
      <c r="T91" s="21">
        <f>IF($L$82&lt;0,(IF(2050-S$80&lt;=0,0,(2/(2050-S$80+1))*(1-(SUM($E91:S91)/$L$82))*$L$82*'Fixed Data'!Q$52)),0)</f>
        <v>0</v>
      </c>
      <c r="U91" s="21">
        <f>IF($L$82&lt;0,(IF(2050-T$80&lt;=0,0,(2/(2050-T$80+1))*(1-(SUM($E91:T91)/$L$82))*$L$82*'Fixed Data'!R$52)),0)</f>
        <v>0</v>
      </c>
      <c r="V91" s="21">
        <f>IF($L$82&lt;0,(IF(2050-U$80&lt;=0,0,(2/(2050-U$80+1))*(1-(SUM($E91:U91)/$L$82))*$L$82*'Fixed Data'!S$52)),0)</f>
        <v>0</v>
      </c>
      <c r="W91" s="21">
        <f>IF($L$82&lt;0,(IF(2050-V$80&lt;=0,0,(2/(2050-V$80+1))*(1-(SUM($E91:V91)/$L$82))*$L$82*'Fixed Data'!T$52)),0)</f>
        <v>0</v>
      </c>
      <c r="X91" s="21">
        <f>IF($L$82&lt;0,(IF(2050-W$80&lt;=0,0,(2/(2050-W$80+1))*(1-(SUM($E91:W91)/$L$82))*$L$82*'Fixed Data'!U$52)),0)</f>
        <v>0</v>
      </c>
      <c r="Y91" s="21">
        <f>IF($L$82&lt;0,(IF(2050-X$80&lt;=0,0,(2/(2050-X$80+1))*(1-(SUM($E91:X91)/$L$82))*$L$82*'Fixed Data'!V$52)),0)</f>
        <v>0</v>
      </c>
      <c r="Z91" s="21">
        <f>IF($L$82&lt;0,(IF(2050-Y$80&lt;=0,0,(2/(2050-Y$80+1))*(1-(SUM($E91:Y91)/$L$82))*$L$82*'Fixed Data'!W$52)),0)</f>
        <v>0</v>
      </c>
      <c r="AA91" s="21">
        <f>IF($L$82&lt;0,(IF(2050-Z$80&lt;=0,0,(2/(2050-Z$80+1))*(1-(SUM($E91:Z91)/$L$82))*$L$82*'Fixed Data'!X$52)),0)</f>
        <v>0</v>
      </c>
      <c r="AB91" s="21">
        <f>IF($L$82&lt;0,(IF(2050-AA$80&lt;=0,0,(2/(2050-AA$80+1))*(1-(SUM($E91:AA91)/$L$82))*$L$82*'Fixed Data'!Y$52)),0)</f>
        <v>0</v>
      </c>
      <c r="AC91" s="21">
        <f>IF($L$82&lt;0,(IF(2050-AB$80&lt;=0,0,(2/(2050-AB$80+1))*(1-(SUM($E91:AB91)/$L$82))*$L$82*'Fixed Data'!Z$52)),0)</f>
        <v>0</v>
      </c>
      <c r="AD91" s="21">
        <f>IF($L$82&lt;0,(IF(2050-AC$80&lt;=0,0,(2/(2050-AC$80+1))*(1-(SUM($E91:AC91)/$L$82))*$L$82*'Fixed Data'!AA$52)),0)</f>
        <v>0</v>
      </c>
      <c r="AE91" s="21">
        <f>IF($L$82&lt;0,(IF(2050-AD$80&lt;=0,0,(2/(2050-AD$80+1))*(1-(SUM($E91:AD91)/$L$82))*$L$82*'Fixed Data'!AB$52)),0)</f>
        <v>0</v>
      </c>
      <c r="AF91" s="21">
        <f>IF($L$82&lt;0,(IF(2050-AE$80&lt;=0,0,(2/(2050-AE$80+1))*(1-(SUM($E91:AE91)/$L$82))*$L$82*'Fixed Data'!AC$52)),0)</f>
        <v>0</v>
      </c>
      <c r="AG91" s="21">
        <f>IF($L$82&lt;0,(IF(2050-AF$80&lt;=0,0,(2/(2050-AF$80+1))*(1-(SUM($E91:AF91)/$L$82))*$L$82*'Fixed Data'!AD$52)),0)</f>
        <v>0</v>
      </c>
      <c r="AH91" s="21">
        <f>IF($L$82&lt;0,(IF(2050-AG$80&lt;=0,0,(2/(2050-AG$80+1))*(1-(SUM($E91:AG91)/$L$82))*$L$82*'Fixed Data'!AE$52)),0)</f>
        <v>0</v>
      </c>
      <c r="AI91" s="21">
        <f>IF($L$82&lt;0,(IF(2050-AH$80&lt;=0,0,(2/(2050-AH$80+1))*(1-(SUM($E91:AH91)/$L$82))*$L$82*'Fixed Data'!AF$52)),0)</f>
        <v>0</v>
      </c>
      <c r="AJ91" s="21">
        <f>IF($L$82&lt;0,(IF(2050-AI$80&lt;=0,0,(2/(2050-AI$80+1))*(1-(SUM($E91:AI91)/$L$82))*$L$82*'Fixed Data'!AG$52)),0)</f>
        <v>0</v>
      </c>
      <c r="AK91" s="21">
        <f>IF($L$82&lt;0,(IF(2050-AJ$80&lt;=0,0,(2/(2050-AJ$80+1))*(1-(SUM($E91:AJ91)/$L$82))*$L$82*'Fixed Data'!AH$52)),0)</f>
        <v>0</v>
      </c>
      <c r="AL91" s="21">
        <f>IF($L$82&lt;0,(IF(2050-AK$80&lt;=0,0,(2/(2050-AK$80+1))*(1-(SUM($E91:AK91)/$L$82))*$L$82*'Fixed Data'!AI$52)),0)</f>
        <v>0</v>
      </c>
      <c r="AM91" s="21">
        <f>IF($L$82&lt;0,(IF(2050-AL$80&lt;=0,0,(2/(2050-AL$80+1))*(1-(SUM($E91:AL91)/$L$82))*$L$82*'Fixed Data'!AJ$52)),0)</f>
        <v>0</v>
      </c>
      <c r="AN91" s="21">
        <f>IF($L$82&lt;0,(IF(2050-AM$80&lt;=0,0,(2/(2050-AM$80+1))*(1-(SUM($E91:AM91)/$L$82))*$L$82*'Fixed Data'!AK$52)),0)</f>
        <v>0</v>
      </c>
      <c r="AO91" s="21">
        <f>IF($L$82&lt;0,(IF(2050-AN$80&lt;=0,0,(2/(2050-AN$80+1))*(1-(SUM($E91:AN91)/$L$82))*$L$82*'Fixed Data'!AL$52)),0)</f>
        <v>0</v>
      </c>
      <c r="AP91" s="21">
        <f>IF($L$82&lt;0,(IF(2050-AO$80&lt;=0,0,(2/(2050-AO$80+1))*(1-(SUM($E91:AO91)/$L$82))*$L$82*'Fixed Data'!AM$52)),0)</f>
        <v>0</v>
      </c>
      <c r="AQ91" s="21">
        <f>IF($L$82&lt;0,(IF(2050-AP$80&lt;=0,0,(2/(2050-AP$80+1))*(1-(SUM($E91:AP91)/$L$82))*$L$82*'Fixed Data'!AN$52)),0)</f>
        <v>0</v>
      </c>
      <c r="AR91" s="21">
        <f>IF($L$82&lt;0,(IF(2050-AQ$80&lt;=0,0,(2/(2050-AQ$80+1))*(1-(SUM($E91:AQ91)/$L$82))*$L$82*'Fixed Data'!AO$52)),0)</f>
        <v>0</v>
      </c>
      <c r="AS91" s="21">
        <f>IF($L$82&lt;0,(IF(2050-AR$80&lt;=0,0,(2/(2050-AR$80+1))*(1-(SUM($E91:AR91)/$L$82))*$L$82*'Fixed Data'!AP$52)),0)</f>
        <v>0</v>
      </c>
      <c r="AT91" s="21">
        <f>IF($L$82&lt;0,(IF(2050-AS$80&lt;=0,0,(2/(2050-AS$80+1))*(1-(SUM($E91:AS91)/$L$82))*$L$82*'Fixed Data'!AQ$52)),0)</f>
        <v>0</v>
      </c>
      <c r="AU91" s="21">
        <f>IF($L$82&lt;0,(IF(2050-AT$80&lt;=0,0,(2/(2050-AT$80+1))*(1-(SUM($E91:AT91)/$L$82))*$L$82*'Fixed Data'!AR$52)),0)</f>
        <v>0</v>
      </c>
      <c r="AV91" s="21">
        <f>IF($L$82&lt;0,(IF(2050-AU$80&lt;=0,0,(2/(2050-AU$80+1))*(1-(SUM($E91:AU91)/$L$82))*$L$82*'Fixed Data'!AS$52)),0)</f>
        <v>0</v>
      </c>
      <c r="AW91" s="21">
        <f>IF($L$82&lt;0,(IF(2050-AV$80&lt;=0,0,(2/(2050-AV$80+1))*(1-(SUM($E91:AV91)/$L$82))*$L$82*'Fixed Data'!AT$52)),0)</f>
        <v>0</v>
      </c>
      <c r="AX91" s="21">
        <f>IF($L$82&lt;0,(IF(2050-AW$80&lt;=0,0,(2/(2050-AW$80+1))*(1-(SUM($E91:AW91)/$L$82))*$L$82*'Fixed Data'!AU$52)),0)</f>
        <v>0</v>
      </c>
      <c r="AY91" s="21">
        <f>IF($L$82&lt;0,(IF(2050-AX$80&lt;=0,0,(2/(2050-AX$80+1))*(1-(SUM($E91:AX91)/$L$82))*$L$82*'Fixed Data'!AV$52)),0)</f>
        <v>0</v>
      </c>
      <c r="AZ91" s="21">
        <f>IF($L$82&lt;0,(IF(2050-AY$80&lt;=0,0,(2/(2050-AY$80+1))*(1-(SUM($E91:AY91)/$L$82))*$L$82*'Fixed Data'!AW$52)),0)</f>
        <v>0</v>
      </c>
      <c r="BA91" s="21">
        <f>IF($L$82&lt;0,(IF(2050-AZ$80&lt;=0,0,(2/(2050-AZ$80+1))*(1-(SUM($E91:AZ91)/$L$82))*$L$82*'Fixed Data'!AX$52)),0)</f>
        <v>0</v>
      </c>
      <c r="BB91" s="21">
        <f>IF($L$82&lt;0,(IF(2050-BA$80&lt;=0,0,(2/(2050-BA$80+1))*(1-(SUM($E91:BA91)/$L$82))*$L$82*'Fixed Data'!AY$52)),0)</f>
        <v>0</v>
      </c>
    </row>
    <row r="92" spans="1:54" ht="15" hidden="1" customHeight="1" outlineLevel="3">
      <c r="A92" s="8"/>
      <c r="B92" t="s">
        <v>412</v>
      </c>
      <c r="C92" t="s">
        <v>413</v>
      </c>
      <c r="D92" t="s">
        <v>380</v>
      </c>
      <c r="E92" s="18"/>
      <c r="F92" s="18"/>
      <c r="G92" s="18"/>
      <c r="H92" s="18"/>
      <c r="I92" s="18"/>
      <c r="J92" s="18"/>
      <c r="K92" s="18"/>
      <c r="L92" s="18"/>
      <c r="M92" s="18"/>
      <c r="N92" s="21">
        <f>IF($M$82&lt;0,(IF(2050-M$80&lt;=0,0,(2/(2050-M$80+1))*(1-(SUM($E92:M92)/$M$82))*$M$82*'Fixed Data'!K$52)),0)</f>
        <v>0</v>
      </c>
      <c r="O92" s="21">
        <f>IF($M$82&lt;0,(IF(2050-N$80&lt;=0,0,(2/(2050-N$80+1))*(1-(SUM($E92:N92)/$M$82))*$M$82*'Fixed Data'!L$52)),0)</f>
        <v>0</v>
      </c>
      <c r="P92" s="21">
        <f>IF($M$82&lt;0,(IF(2050-O$80&lt;=0,0,(2/(2050-O$80+1))*(1-(SUM($E92:O92)/$M$82))*$M$82*'Fixed Data'!M$52)),0)</f>
        <v>0</v>
      </c>
      <c r="Q92" s="21">
        <f>IF($M$82&lt;0,(IF(2050-P$80&lt;=0,0,(2/(2050-P$80+1))*(1-(SUM($E92:P92)/$M$82))*$M$82*'Fixed Data'!N$52)),0)</f>
        <v>0</v>
      </c>
      <c r="R92" s="21">
        <f>IF($M$82&lt;0,(IF(2050-Q$80&lt;=0,0,(2/(2050-Q$80+1))*(1-(SUM($E92:Q92)/$M$82))*$M$82*'Fixed Data'!O$52)),0)</f>
        <v>0</v>
      </c>
      <c r="S92" s="21">
        <f>IF($M$82&lt;0,(IF(2050-R$80&lt;=0,0,(2/(2050-R$80+1))*(1-(SUM($E92:R92)/$M$82))*$M$82*'Fixed Data'!P$52)),0)</f>
        <v>0</v>
      </c>
      <c r="T92" s="21">
        <f>IF($M$82&lt;0,(IF(2050-S$80&lt;=0,0,(2/(2050-S$80+1))*(1-(SUM($E92:S92)/$M$82))*$M$82*'Fixed Data'!Q$52)),0)</f>
        <v>0</v>
      </c>
      <c r="U92" s="21">
        <f>IF($M$82&lt;0,(IF(2050-T$80&lt;=0,0,(2/(2050-T$80+1))*(1-(SUM($E92:T92)/$M$82))*$M$82*'Fixed Data'!R$52)),0)</f>
        <v>0</v>
      </c>
      <c r="V92" s="21">
        <f>IF($M$82&lt;0,(IF(2050-U$80&lt;=0,0,(2/(2050-U$80+1))*(1-(SUM($E92:U92)/$M$82))*$M$82*'Fixed Data'!S$52)),0)</f>
        <v>0</v>
      </c>
      <c r="W92" s="21">
        <f>IF($M$82&lt;0,(IF(2050-V$80&lt;=0,0,(2/(2050-V$80+1))*(1-(SUM($E92:V92)/$M$82))*$M$82*'Fixed Data'!T$52)),0)</f>
        <v>0</v>
      </c>
      <c r="X92" s="21">
        <f>IF($M$82&lt;0,(IF(2050-W$80&lt;=0,0,(2/(2050-W$80+1))*(1-(SUM($E92:W92)/$M$82))*$M$82*'Fixed Data'!U$52)),0)</f>
        <v>0</v>
      </c>
      <c r="Y92" s="21">
        <f>IF($M$82&lt;0,(IF(2050-X$80&lt;=0,0,(2/(2050-X$80+1))*(1-(SUM($E92:X92)/$M$82))*$M$82*'Fixed Data'!V$52)),0)</f>
        <v>0</v>
      </c>
      <c r="Z92" s="21">
        <f>IF($M$82&lt;0,(IF(2050-Y$80&lt;=0,0,(2/(2050-Y$80+1))*(1-(SUM($E92:Y92)/$M$82))*$M$82*'Fixed Data'!W$52)),0)</f>
        <v>0</v>
      </c>
      <c r="AA92" s="21">
        <f>IF($M$82&lt;0,(IF(2050-Z$80&lt;=0,0,(2/(2050-Z$80+1))*(1-(SUM($E92:Z92)/$M$82))*$M$82*'Fixed Data'!X$52)),0)</f>
        <v>0</v>
      </c>
      <c r="AB92" s="21">
        <f>IF($M$82&lt;0,(IF(2050-AA$80&lt;=0,0,(2/(2050-AA$80+1))*(1-(SUM($E92:AA92)/$M$82))*$M$82*'Fixed Data'!Y$52)),0)</f>
        <v>0</v>
      </c>
      <c r="AC92" s="21">
        <f>IF($M$82&lt;0,(IF(2050-AB$80&lt;=0,0,(2/(2050-AB$80+1))*(1-(SUM($E92:AB92)/$M$82))*$M$82*'Fixed Data'!Z$52)),0)</f>
        <v>0</v>
      </c>
      <c r="AD92" s="21">
        <f>IF($M$82&lt;0,(IF(2050-AC$80&lt;=0,0,(2/(2050-AC$80+1))*(1-(SUM($E92:AC92)/$M$82))*$M$82*'Fixed Data'!AA$52)),0)</f>
        <v>0</v>
      </c>
      <c r="AE92" s="21">
        <f>IF($M$82&lt;0,(IF(2050-AD$80&lt;=0,0,(2/(2050-AD$80+1))*(1-(SUM($E92:AD92)/$M$82))*$M$82*'Fixed Data'!AB$52)),0)</f>
        <v>0</v>
      </c>
      <c r="AF92" s="21">
        <f>IF($M$82&lt;0,(IF(2050-AE$80&lt;=0,0,(2/(2050-AE$80+1))*(1-(SUM($E92:AE92)/$M$82))*$M$82*'Fixed Data'!AC$52)),0)</f>
        <v>0</v>
      </c>
      <c r="AG92" s="21">
        <f>IF($M$82&lt;0,(IF(2050-AF$80&lt;=0,0,(2/(2050-AF$80+1))*(1-(SUM($E92:AF92)/$M$82))*$M$82*'Fixed Data'!AD$52)),0)</f>
        <v>0</v>
      </c>
      <c r="AH92" s="21">
        <f>IF($M$82&lt;0,(IF(2050-AG$80&lt;=0,0,(2/(2050-AG$80+1))*(1-(SUM($E92:AG92)/$M$82))*$M$82*'Fixed Data'!AE$52)),0)</f>
        <v>0</v>
      </c>
      <c r="AI92" s="21">
        <f>IF($M$82&lt;0,(IF(2050-AH$80&lt;=0,0,(2/(2050-AH$80+1))*(1-(SUM($E92:AH92)/$M$82))*$M$82*'Fixed Data'!AF$52)),0)</f>
        <v>0</v>
      </c>
      <c r="AJ92" s="21">
        <f>IF($M$82&lt;0,(IF(2050-AI$80&lt;=0,0,(2/(2050-AI$80+1))*(1-(SUM($E92:AI92)/$M$82))*$M$82*'Fixed Data'!AG$52)),0)</f>
        <v>0</v>
      </c>
      <c r="AK92" s="21">
        <f>IF($M$82&lt;0,(IF(2050-AJ$80&lt;=0,0,(2/(2050-AJ$80+1))*(1-(SUM($E92:AJ92)/$M$82))*$M$82*'Fixed Data'!AH$52)),0)</f>
        <v>0</v>
      </c>
      <c r="AL92" s="21">
        <f>IF($M$82&lt;0,(IF(2050-AK$80&lt;=0,0,(2/(2050-AK$80+1))*(1-(SUM($E92:AK92)/$M$82))*$M$82*'Fixed Data'!AI$52)),0)</f>
        <v>0</v>
      </c>
      <c r="AM92" s="21">
        <f>IF($M$82&lt;0,(IF(2050-AL$80&lt;=0,0,(2/(2050-AL$80+1))*(1-(SUM($E92:AL92)/$M$82))*$M$82*'Fixed Data'!AJ$52)),0)</f>
        <v>0</v>
      </c>
      <c r="AN92" s="21">
        <f>IF($M$82&lt;0,(IF(2050-AM$80&lt;=0,0,(2/(2050-AM$80+1))*(1-(SUM($E92:AM92)/$M$82))*$M$82*'Fixed Data'!AK$52)),0)</f>
        <v>0</v>
      </c>
      <c r="AO92" s="21">
        <f>IF($M$82&lt;0,(IF(2050-AN$80&lt;=0,0,(2/(2050-AN$80+1))*(1-(SUM($E92:AN92)/$M$82))*$M$82*'Fixed Data'!AL$52)),0)</f>
        <v>0</v>
      </c>
      <c r="AP92" s="21">
        <f>IF($M$82&lt;0,(IF(2050-AO$80&lt;=0,0,(2/(2050-AO$80+1))*(1-(SUM($E92:AO92)/$M$82))*$M$82*'Fixed Data'!AM$52)),0)</f>
        <v>0</v>
      </c>
      <c r="AQ92" s="21">
        <f>IF($M$82&lt;0,(IF(2050-AP$80&lt;=0,0,(2/(2050-AP$80+1))*(1-(SUM($E92:AP92)/$M$82))*$M$82*'Fixed Data'!AN$52)),0)</f>
        <v>0</v>
      </c>
      <c r="AR92" s="21">
        <f>IF($M$82&lt;0,(IF(2050-AQ$80&lt;=0,0,(2/(2050-AQ$80+1))*(1-(SUM($E92:AQ92)/$M$82))*$M$82*'Fixed Data'!AO$52)),0)</f>
        <v>0</v>
      </c>
      <c r="AS92" s="21">
        <f>IF($M$82&lt;0,(IF(2050-AR$80&lt;=0,0,(2/(2050-AR$80+1))*(1-(SUM($E92:AR92)/$M$82))*$M$82*'Fixed Data'!AP$52)),0)</f>
        <v>0</v>
      </c>
      <c r="AT92" s="21">
        <f>IF($M$82&lt;0,(IF(2050-AS$80&lt;=0,0,(2/(2050-AS$80+1))*(1-(SUM($E92:AS92)/$M$82))*$M$82*'Fixed Data'!AQ$52)),0)</f>
        <v>0</v>
      </c>
      <c r="AU92" s="21">
        <f>IF($M$82&lt;0,(IF(2050-AT$80&lt;=0,0,(2/(2050-AT$80+1))*(1-(SUM($E92:AT92)/$M$82))*$M$82*'Fixed Data'!AR$52)),0)</f>
        <v>0</v>
      </c>
      <c r="AV92" s="21">
        <f>IF($M$82&lt;0,(IF(2050-AU$80&lt;=0,0,(2/(2050-AU$80+1))*(1-(SUM($E92:AU92)/$M$82))*$M$82*'Fixed Data'!AS$52)),0)</f>
        <v>0</v>
      </c>
      <c r="AW92" s="21">
        <f>IF($M$82&lt;0,(IF(2050-AV$80&lt;=0,0,(2/(2050-AV$80+1))*(1-(SUM($E92:AV92)/$M$82))*$M$82*'Fixed Data'!AT$52)),0)</f>
        <v>0</v>
      </c>
      <c r="AX92" s="21">
        <f>IF($M$82&lt;0,(IF(2050-AW$80&lt;=0,0,(2/(2050-AW$80+1))*(1-(SUM($E92:AW92)/$M$82))*$M$82*'Fixed Data'!AU$52)),0)</f>
        <v>0</v>
      </c>
      <c r="AY92" s="21">
        <f>IF($M$82&lt;0,(IF(2050-AX$80&lt;=0,0,(2/(2050-AX$80+1))*(1-(SUM($E92:AX92)/$M$82))*$M$82*'Fixed Data'!AV$52)),0)</f>
        <v>0</v>
      </c>
      <c r="AZ92" s="21">
        <f>IF($M$82&lt;0,(IF(2050-AY$80&lt;=0,0,(2/(2050-AY$80+1))*(1-(SUM($E92:AY92)/$M$82))*$M$82*'Fixed Data'!AW$52)),0)</f>
        <v>0</v>
      </c>
      <c r="BA92" s="21">
        <f>IF($M$82&lt;0,(IF(2050-AZ$80&lt;=0,0,(2/(2050-AZ$80+1))*(1-(SUM($E92:AZ92)/$M$82))*$M$82*'Fixed Data'!AX$52)),0)</f>
        <v>0</v>
      </c>
      <c r="BB92" s="21">
        <f>IF($M$82&lt;0,(IF(2050-BA$80&lt;=0,0,(2/(2050-BA$80+1))*(1-(SUM($E92:BA92)/$M$82))*$M$82*'Fixed Data'!AY$52)),0)</f>
        <v>0</v>
      </c>
    </row>
    <row r="93" spans="1:54" ht="15" hidden="1" customHeight="1" outlineLevel="3">
      <c r="A93" s="8"/>
      <c r="B93" t="s">
        <v>414</v>
      </c>
      <c r="C93" t="s">
        <v>415</v>
      </c>
      <c r="D93" t="s">
        <v>380</v>
      </c>
      <c r="E93" s="18"/>
      <c r="F93" s="18"/>
      <c r="G93" s="18"/>
      <c r="H93" s="18"/>
      <c r="I93" s="18"/>
      <c r="J93" s="18"/>
      <c r="K93" s="18"/>
      <c r="L93" s="18"/>
      <c r="M93" s="18"/>
      <c r="N93" s="18"/>
      <c r="O93" s="21">
        <f>IF($N$82&lt;0,(IF(2050-N$80&lt;=0,0,(2/(2050-N$80+1))*(1-(SUM($E93:N93)/$N$82))*$N$82*'Fixed Data'!L$52)),0)</f>
        <v>0</v>
      </c>
      <c r="P93" s="21">
        <f>IF($N$82&lt;0,(IF(2050-O$80&lt;=0,0,(2/(2050-O$80+1))*(1-(SUM($E93:O93)/$N$82))*$N$82*'Fixed Data'!M$52)),0)</f>
        <v>0</v>
      </c>
      <c r="Q93" s="21">
        <f>IF($N$82&lt;0,(IF(2050-P$80&lt;=0,0,(2/(2050-P$80+1))*(1-(SUM($E93:P93)/$N$82))*$N$82*'Fixed Data'!N$52)),0)</f>
        <v>0</v>
      </c>
      <c r="R93" s="21">
        <f>IF($N$82&lt;0,(IF(2050-Q$80&lt;=0,0,(2/(2050-Q$80+1))*(1-(SUM($E93:Q93)/$N$82))*$N$82*'Fixed Data'!O$52)),0)</f>
        <v>0</v>
      </c>
      <c r="S93" s="21">
        <f>IF($N$82&lt;0,(IF(2050-R$80&lt;=0,0,(2/(2050-R$80+1))*(1-(SUM($E93:R93)/$N$82))*$N$82*'Fixed Data'!P$52)),0)</f>
        <v>0</v>
      </c>
      <c r="T93" s="21">
        <f>IF($N$82&lt;0,(IF(2050-S$80&lt;=0,0,(2/(2050-S$80+1))*(1-(SUM($E93:S93)/$N$82))*$N$82*'Fixed Data'!Q$52)),0)</f>
        <v>0</v>
      </c>
      <c r="U93" s="21">
        <f>IF($N$82&lt;0,(IF(2050-T$80&lt;=0,0,(2/(2050-T$80+1))*(1-(SUM($E93:T93)/$N$82))*$N$82*'Fixed Data'!R$52)),0)</f>
        <v>0</v>
      </c>
      <c r="V93" s="21">
        <f>IF($N$82&lt;0,(IF(2050-U$80&lt;=0,0,(2/(2050-U$80+1))*(1-(SUM($E93:U93)/$N$82))*$N$82*'Fixed Data'!S$52)),0)</f>
        <v>0</v>
      </c>
      <c r="W93" s="21">
        <f>IF($N$82&lt;0,(IF(2050-V$80&lt;=0,0,(2/(2050-V$80+1))*(1-(SUM($E93:V93)/$N$82))*$N$82*'Fixed Data'!T$52)),0)</f>
        <v>0</v>
      </c>
      <c r="X93" s="21">
        <f>IF($N$82&lt;0,(IF(2050-W$80&lt;=0,0,(2/(2050-W$80+1))*(1-(SUM($E93:W93)/$N$82))*$N$82*'Fixed Data'!U$52)),0)</f>
        <v>0</v>
      </c>
      <c r="Y93" s="21">
        <f>IF($N$82&lt;0,(IF(2050-X$80&lt;=0,0,(2/(2050-X$80+1))*(1-(SUM($E93:X93)/$N$82))*$N$82*'Fixed Data'!V$52)),0)</f>
        <v>0</v>
      </c>
      <c r="Z93" s="21">
        <f>IF($N$82&lt;0,(IF(2050-Y$80&lt;=0,0,(2/(2050-Y$80+1))*(1-(SUM($E93:Y93)/$N$82))*$N$82*'Fixed Data'!W$52)),0)</f>
        <v>0</v>
      </c>
      <c r="AA93" s="21">
        <f>IF($N$82&lt;0,(IF(2050-Z$80&lt;=0,0,(2/(2050-Z$80+1))*(1-(SUM($E93:Z93)/$N$82))*$N$82*'Fixed Data'!X$52)),0)</f>
        <v>0</v>
      </c>
      <c r="AB93" s="21">
        <f>IF($N$82&lt;0,(IF(2050-AA$80&lt;=0,0,(2/(2050-AA$80+1))*(1-(SUM($E93:AA93)/$N$82))*$N$82*'Fixed Data'!Y$52)),0)</f>
        <v>0</v>
      </c>
      <c r="AC93" s="21">
        <f>IF($N$82&lt;0,(IF(2050-AB$80&lt;=0,0,(2/(2050-AB$80+1))*(1-(SUM($E93:AB93)/$N$82))*$N$82*'Fixed Data'!Z$52)),0)</f>
        <v>0</v>
      </c>
      <c r="AD93" s="21">
        <f>IF($N$82&lt;0,(IF(2050-AC$80&lt;=0,0,(2/(2050-AC$80+1))*(1-(SUM($E93:AC93)/$N$82))*$N$82*'Fixed Data'!AA$52)),0)</f>
        <v>0</v>
      </c>
      <c r="AE93" s="21">
        <f>IF($N$82&lt;0,(IF(2050-AD$80&lt;=0,0,(2/(2050-AD$80+1))*(1-(SUM($E93:AD93)/$N$82))*$N$82*'Fixed Data'!AB$52)),0)</f>
        <v>0</v>
      </c>
      <c r="AF93" s="21">
        <f>IF($N$82&lt;0,(IF(2050-AE$80&lt;=0,0,(2/(2050-AE$80+1))*(1-(SUM($E93:AE93)/$N$82))*$N$82*'Fixed Data'!AC$52)),0)</f>
        <v>0</v>
      </c>
      <c r="AG93" s="21">
        <f>IF($N$82&lt;0,(IF(2050-AF$80&lt;=0,0,(2/(2050-AF$80+1))*(1-(SUM($E93:AF93)/$N$82))*$N$82*'Fixed Data'!AD$52)),0)</f>
        <v>0</v>
      </c>
      <c r="AH93" s="21">
        <f>IF($N$82&lt;0,(IF(2050-AG$80&lt;=0,0,(2/(2050-AG$80+1))*(1-(SUM($E93:AG93)/$N$82))*$N$82*'Fixed Data'!AE$52)),0)</f>
        <v>0</v>
      </c>
      <c r="AI93" s="21">
        <f>IF($N$82&lt;0,(IF(2050-AH$80&lt;=0,0,(2/(2050-AH$80+1))*(1-(SUM($E93:AH93)/$N$82))*$N$82*'Fixed Data'!AF$52)),0)</f>
        <v>0</v>
      </c>
      <c r="AJ93" s="21">
        <f>IF($N$82&lt;0,(IF(2050-AI$80&lt;=0,0,(2/(2050-AI$80+1))*(1-(SUM($E93:AI93)/$N$82))*$N$82*'Fixed Data'!AG$52)),0)</f>
        <v>0</v>
      </c>
      <c r="AK93" s="21">
        <f>IF($N$82&lt;0,(IF(2050-AJ$80&lt;=0,0,(2/(2050-AJ$80+1))*(1-(SUM($E93:AJ93)/$N$82))*$N$82*'Fixed Data'!AH$52)),0)</f>
        <v>0</v>
      </c>
      <c r="AL93" s="21">
        <f>IF($N$82&lt;0,(IF(2050-AK$80&lt;=0,0,(2/(2050-AK$80+1))*(1-(SUM($E93:AK93)/$N$82))*$N$82*'Fixed Data'!AI$52)),0)</f>
        <v>0</v>
      </c>
      <c r="AM93" s="21">
        <f>IF($N$82&lt;0,(IF(2050-AL$80&lt;=0,0,(2/(2050-AL$80+1))*(1-(SUM($E93:AL93)/$N$82))*$N$82*'Fixed Data'!AJ$52)),0)</f>
        <v>0</v>
      </c>
      <c r="AN93" s="21">
        <f>IF($N$82&lt;0,(IF(2050-AM$80&lt;=0,0,(2/(2050-AM$80+1))*(1-(SUM($E93:AM93)/$N$82))*$N$82*'Fixed Data'!AK$52)),0)</f>
        <v>0</v>
      </c>
      <c r="AO93" s="21">
        <f>IF($N$82&lt;0,(IF(2050-AN$80&lt;=0,0,(2/(2050-AN$80+1))*(1-(SUM($E93:AN93)/$N$82))*$N$82*'Fixed Data'!AL$52)),0)</f>
        <v>0</v>
      </c>
      <c r="AP93" s="21">
        <f>IF($N$82&lt;0,(IF(2050-AO$80&lt;=0,0,(2/(2050-AO$80+1))*(1-(SUM($E93:AO93)/$N$82))*$N$82*'Fixed Data'!AM$52)),0)</f>
        <v>0</v>
      </c>
      <c r="AQ93" s="21">
        <f>IF($N$82&lt;0,(IF(2050-AP$80&lt;=0,0,(2/(2050-AP$80+1))*(1-(SUM($E93:AP93)/$N$82))*$N$82*'Fixed Data'!AN$52)),0)</f>
        <v>0</v>
      </c>
      <c r="AR93" s="21">
        <f>IF($N$82&lt;0,(IF(2050-AQ$80&lt;=0,0,(2/(2050-AQ$80+1))*(1-(SUM($E93:AQ93)/$N$82))*$N$82*'Fixed Data'!AO$52)),0)</f>
        <v>0</v>
      </c>
      <c r="AS93" s="21">
        <f>IF($N$82&lt;0,(IF(2050-AR$80&lt;=0,0,(2/(2050-AR$80+1))*(1-(SUM($E93:AR93)/$N$82))*$N$82*'Fixed Data'!AP$52)),0)</f>
        <v>0</v>
      </c>
      <c r="AT93" s="21">
        <f>IF($N$82&lt;0,(IF(2050-AS$80&lt;=0,0,(2/(2050-AS$80+1))*(1-(SUM($E93:AS93)/$N$82))*$N$82*'Fixed Data'!AQ$52)),0)</f>
        <v>0</v>
      </c>
      <c r="AU93" s="21">
        <f>IF($N$82&lt;0,(IF(2050-AT$80&lt;=0,0,(2/(2050-AT$80+1))*(1-(SUM($E93:AT93)/$N$82))*$N$82*'Fixed Data'!AR$52)),0)</f>
        <v>0</v>
      </c>
      <c r="AV93" s="21">
        <f>IF($N$82&lt;0,(IF(2050-AU$80&lt;=0,0,(2/(2050-AU$80+1))*(1-(SUM($E93:AU93)/$N$82))*$N$82*'Fixed Data'!AS$52)),0)</f>
        <v>0</v>
      </c>
      <c r="AW93" s="21">
        <f>IF($N$82&lt;0,(IF(2050-AV$80&lt;=0,0,(2/(2050-AV$80+1))*(1-(SUM($E93:AV93)/$N$82))*$N$82*'Fixed Data'!AT$52)),0)</f>
        <v>0</v>
      </c>
      <c r="AX93" s="21">
        <f>IF($N$82&lt;0,(IF(2050-AW$80&lt;=0,0,(2/(2050-AW$80+1))*(1-(SUM($E93:AW93)/$N$82))*$N$82*'Fixed Data'!AU$52)),0)</f>
        <v>0</v>
      </c>
      <c r="AY93" s="21">
        <f>IF($N$82&lt;0,(IF(2050-AX$80&lt;=0,0,(2/(2050-AX$80+1))*(1-(SUM($E93:AX93)/$N$82))*$N$82*'Fixed Data'!AV$52)),0)</f>
        <v>0</v>
      </c>
      <c r="AZ93" s="21">
        <f>IF($N$82&lt;0,(IF(2050-AY$80&lt;=0,0,(2/(2050-AY$80+1))*(1-(SUM($E93:AY93)/$N$82))*$N$82*'Fixed Data'!AW$52)),0)</f>
        <v>0</v>
      </c>
      <c r="BA93" s="21">
        <f>IF($N$82&lt;0,(IF(2050-AZ$80&lt;=0,0,(2/(2050-AZ$80+1))*(1-(SUM($E93:AZ93)/$N$82))*$N$82*'Fixed Data'!AX$52)),0)</f>
        <v>0</v>
      </c>
      <c r="BB93" s="21">
        <f>IF($N$82&lt;0,(IF(2050-BA$80&lt;=0,0,(2/(2050-BA$80+1))*(1-(SUM($E93:BA93)/$N$82))*$N$82*'Fixed Data'!AY$52)),0)</f>
        <v>0</v>
      </c>
    </row>
    <row r="94" spans="1:54" ht="15" hidden="1" customHeight="1" outlineLevel="3">
      <c r="A94" s="8"/>
      <c r="B94" t="s">
        <v>416</v>
      </c>
      <c r="C94" t="s">
        <v>417</v>
      </c>
      <c r="D94" t="s">
        <v>380</v>
      </c>
      <c r="E94" s="18"/>
      <c r="F94" s="18"/>
      <c r="G94" s="18"/>
      <c r="H94" s="18"/>
      <c r="I94" s="18"/>
      <c r="J94" s="18"/>
      <c r="K94" s="18"/>
      <c r="L94" s="18"/>
      <c r="M94" s="18"/>
      <c r="N94" s="18"/>
      <c r="O94" s="18"/>
      <c r="P94" s="21">
        <f>IF($O$82&lt;0,(IF(2050-O$80&lt;=0,0,(2/(2050-O$80+1))*(1-(SUM($E94:O94)/$O$82))*$O$82*'Fixed Data'!M$52)),0)</f>
        <v>0</v>
      </c>
      <c r="Q94" s="21">
        <f>IF($O$82&lt;0,(IF(2050-P$80&lt;=0,0,(2/(2050-P$80+1))*(1-(SUM($E94:P94)/$O$82))*$O$82*'Fixed Data'!N$52)),0)</f>
        <v>0</v>
      </c>
      <c r="R94" s="21">
        <f>IF($O$82&lt;0,(IF(2050-Q$80&lt;=0,0,(2/(2050-Q$80+1))*(1-(SUM($E94:Q94)/$O$82))*$O$82*'Fixed Data'!O$52)),0)</f>
        <v>0</v>
      </c>
      <c r="S94" s="21">
        <f>IF($O$82&lt;0,(IF(2050-R$80&lt;=0,0,(2/(2050-R$80+1))*(1-(SUM($E94:R94)/$O$82))*$O$82*'Fixed Data'!P$52)),0)</f>
        <v>0</v>
      </c>
      <c r="T94" s="21">
        <f>IF($O$82&lt;0,(IF(2050-S$80&lt;=0,0,(2/(2050-S$80+1))*(1-(SUM($E94:S94)/$O$82))*$O$82*'Fixed Data'!Q$52)),0)</f>
        <v>0</v>
      </c>
      <c r="U94" s="21">
        <f>IF($O$82&lt;0,(IF(2050-T$80&lt;=0,0,(2/(2050-T$80+1))*(1-(SUM($E94:T94)/$O$82))*$O$82*'Fixed Data'!R$52)),0)</f>
        <v>0</v>
      </c>
      <c r="V94" s="21">
        <f>IF($O$82&lt;0,(IF(2050-U$80&lt;=0,0,(2/(2050-U$80+1))*(1-(SUM($E94:U94)/$O$82))*$O$82*'Fixed Data'!S$52)),0)</f>
        <v>0</v>
      </c>
      <c r="W94" s="21">
        <f>IF($O$82&lt;0,(IF(2050-V$80&lt;=0,0,(2/(2050-V$80+1))*(1-(SUM($E94:V94)/$O$82))*$O$82*'Fixed Data'!T$52)),0)</f>
        <v>0</v>
      </c>
      <c r="X94" s="21">
        <f>IF($O$82&lt;0,(IF(2050-W$80&lt;=0,0,(2/(2050-W$80+1))*(1-(SUM($E94:W94)/$O$82))*$O$82*'Fixed Data'!U$52)),0)</f>
        <v>0</v>
      </c>
      <c r="Y94" s="21">
        <f>IF($O$82&lt;0,(IF(2050-X$80&lt;=0,0,(2/(2050-X$80+1))*(1-(SUM($E94:X94)/$O$82))*$O$82*'Fixed Data'!V$52)),0)</f>
        <v>0</v>
      </c>
      <c r="Z94" s="21">
        <f>IF($O$82&lt;0,(IF(2050-Y$80&lt;=0,0,(2/(2050-Y$80+1))*(1-(SUM($E94:Y94)/$O$82))*$O$82*'Fixed Data'!W$52)),0)</f>
        <v>0</v>
      </c>
      <c r="AA94" s="21">
        <f>IF($O$82&lt;0,(IF(2050-Z$80&lt;=0,0,(2/(2050-Z$80+1))*(1-(SUM($E94:Z94)/$O$82))*$O$82*'Fixed Data'!X$52)),0)</f>
        <v>0</v>
      </c>
      <c r="AB94" s="21">
        <f>IF($O$82&lt;0,(IF(2050-AA$80&lt;=0,0,(2/(2050-AA$80+1))*(1-(SUM($E94:AA94)/$O$82))*$O$82*'Fixed Data'!Y$52)),0)</f>
        <v>0</v>
      </c>
      <c r="AC94" s="21">
        <f>IF($O$82&lt;0,(IF(2050-AB$80&lt;=0,0,(2/(2050-AB$80+1))*(1-(SUM($E94:AB94)/$O$82))*$O$82*'Fixed Data'!Z$52)),0)</f>
        <v>0</v>
      </c>
      <c r="AD94" s="21">
        <f>IF($O$82&lt;0,(IF(2050-AC$80&lt;=0,0,(2/(2050-AC$80+1))*(1-(SUM($E94:AC94)/$O$82))*$O$82*'Fixed Data'!AA$52)),0)</f>
        <v>0</v>
      </c>
      <c r="AE94" s="21">
        <f>IF($O$82&lt;0,(IF(2050-AD$80&lt;=0,0,(2/(2050-AD$80+1))*(1-(SUM($E94:AD94)/$O$82))*$O$82*'Fixed Data'!AB$52)),0)</f>
        <v>0</v>
      </c>
      <c r="AF94" s="21">
        <f>IF($O$82&lt;0,(IF(2050-AE$80&lt;=0,0,(2/(2050-AE$80+1))*(1-(SUM($E94:AE94)/$O$82))*$O$82*'Fixed Data'!AC$52)),0)</f>
        <v>0</v>
      </c>
      <c r="AG94" s="21">
        <f>IF($O$82&lt;0,(IF(2050-AF$80&lt;=0,0,(2/(2050-AF$80+1))*(1-(SUM($E94:AF94)/$O$82))*$O$82*'Fixed Data'!AD$52)),0)</f>
        <v>0</v>
      </c>
      <c r="AH94" s="21">
        <f>IF($O$82&lt;0,(IF(2050-AG$80&lt;=0,0,(2/(2050-AG$80+1))*(1-(SUM($E94:AG94)/$O$82))*$O$82*'Fixed Data'!AE$52)),0)</f>
        <v>0</v>
      </c>
      <c r="AI94" s="21">
        <f>IF($O$82&lt;0,(IF(2050-AH$80&lt;=0,0,(2/(2050-AH$80+1))*(1-(SUM($E94:AH94)/$O$82))*$O$82*'Fixed Data'!AF$52)),0)</f>
        <v>0</v>
      </c>
      <c r="AJ94" s="21">
        <f>IF($O$82&lt;0,(IF(2050-AI$80&lt;=0,0,(2/(2050-AI$80+1))*(1-(SUM($E94:AI94)/$O$82))*$O$82*'Fixed Data'!AG$52)),0)</f>
        <v>0</v>
      </c>
      <c r="AK94" s="21">
        <f>IF($O$82&lt;0,(IF(2050-AJ$80&lt;=0,0,(2/(2050-AJ$80+1))*(1-(SUM($E94:AJ94)/$O$82))*$O$82*'Fixed Data'!AH$52)),0)</f>
        <v>0</v>
      </c>
      <c r="AL94" s="21">
        <f>IF($O$82&lt;0,(IF(2050-AK$80&lt;=0,0,(2/(2050-AK$80+1))*(1-(SUM($E94:AK94)/$O$82))*$O$82*'Fixed Data'!AI$52)),0)</f>
        <v>0</v>
      </c>
      <c r="AM94" s="21">
        <f>IF($O$82&lt;0,(IF(2050-AL$80&lt;=0,0,(2/(2050-AL$80+1))*(1-(SUM($E94:AL94)/$O$82))*$O$82*'Fixed Data'!AJ$52)),0)</f>
        <v>0</v>
      </c>
      <c r="AN94" s="21">
        <f>IF($O$82&lt;0,(IF(2050-AM$80&lt;=0,0,(2/(2050-AM$80+1))*(1-(SUM($E94:AM94)/$O$82))*$O$82*'Fixed Data'!AK$52)),0)</f>
        <v>0</v>
      </c>
      <c r="AO94" s="21">
        <f>IF($O$82&lt;0,(IF(2050-AN$80&lt;=0,0,(2/(2050-AN$80+1))*(1-(SUM($E94:AN94)/$O$82))*$O$82*'Fixed Data'!AL$52)),0)</f>
        <v>0</v>
      </c>
      <c r="AP94" s="21">
        <f>IF($O$82&lt;0,(IF(2050-AO$80&lt;=0,0,(2/(2050-AO$80+1))*(1-(SUM($E94:AO94)/$O$82))*$O$82*'Fixed Data'!AM$52)),0)</f>
        <v>0</v>
      </c>
      <c r="AQ94" s="21">
        <f>IF($O$82&lt;0,(IF(2050-AP$80&lt;=0,0,(2/(2050-AP$80+1))*(1-(SUM($E94:AP94)/$O$82))*$O$82*'Fixed Data'!AN$52)),0)</f>
        <v>0</v>
      </c>
      <c r="AR94" s="21">
        <f>IF($O$82&lt;0,(IF(2050-AQ$80&lt;=0,0,(2/(2050-AQ$80+1))*(1-(SUM($E94:AQ94)/$O$82))*$O$82*'Fixed Data'!AO$52)),0)</f>
        <v>0</v>
      </c>
      <c r="AS94" s="21">
        <f>IF($O$82&lt;0,(IF(2050-AR$80&lt;=0,0,(2/(2050-AR$80+1))*(1-(SUM($E94:AR94)/$O$82))*$O$82*'Fixed Data'!AP$52)),0)</f>
        <v>0</v>
      </c>
      <c r="AT94" s="21">
        <f>IF($O$82&lt;0,(IF(2050-AS$80&lt;=0,0,(2/(2050-AS$80+1))*(1-(SUM($E94:AS94)/$O$82))*$O$82*'Fixed Data'!AQ$52)),0)</f>
        <v>0</v>
      </c>
      <c r="AU94" s="21">
        <f>IF($O$82&lt;0,(IF(2050-AT$80&lt;=0,0,(2/(2050-AT$80+1))*(1-(SUM($E94:AT94)/$O$82))*$O$82*'Fixed Data'!AR$52)),0)</f>
        <v>0</v>
      </c>
      <c r="AV94" s="21">
        <f>IF($O$82&lt;0,(IF(2050-AU$80&lt;=0,0,(2/(2050-AU$80+1))*(1-(SUM($E94:AU94)/$O$82))*$O$82*'Fixed Data'!AS$52)),0)</f>
        <v>0</v>
      </c>
      <c r="AW94" s="21">
        <f>IF($O$82&lt;0,(IF(2050-AV$80&lt;=0,0,(2/(2050-AV$80+1))*(1-(SUM($E94:AV94)/$O$82))*$O$82*'Fixed Data'!AT$52)),0)</f>
        <v>0</v>
      </c>
      <c r="AX94" s="21">
        <f>IF($O$82&lt;0,(IF(2050-AW$80&lt;=0,0,(2/(2050-AW$80+1))*(1-(SUM($E94:AW94)/$O$82))*$O$82*'Fixed Data'!AU$52)),0)</f>
        <v>0</v>
      </c>
      <c r="AY94" s="21">
        <f>IF($O$82&lt;0,(IF(2050-AX$80&lt;=0,0,(2/(2050-AX$80+1))*(1-(SUM($E94:AX94)/$O$82))*$O$82*'Fixed Data'!AV$52)),0)</f>
        <v>0</v>
      </c>
      <c r="AZ94" s="21">
        <f>IF($O$82&lt;0,(IF(2050-AY$80&lt;=0,0,(2/(2050-AY$80+1))*(1-(SUM($E94:AY94)/$O$82))*$O$82*'Fixed Data'!AW$52)),0)</f>
        <v>0</v>
      </c>
      <c r="BA94" s="21">
        <f>IF($O$82&lt;0,(IF(2050-AZ$80&lt;=0,0,(2/(2050-AZ$80+1))*(1-(SUM($E94:AZ94)/$O$82))*$O$82*'Fixed Data'!AX$52)),0)</f>
        <v>0</v>
      </c>
      <c r="BB94" s="21">
        <f>IF($O$82&lt;0,(IF(2050-BA$80&lt;=0,0,(2/(2050-BA$80+1))*(1-(SUM($E94:BA94)/$O$82))*$O$82*'Fixed Data'!AY$52)),0)</f>
        <v>0</v>
      </c>
    </row>
    <row r="95" spans="1:54" ht="15" hidden="1" customHeight="1" outlineLevel="3">
      <c r="A95" s="8"/>
      <c r="B95" t="s">
        <v>418</v>
      </c>
      <c r="C95" t="s">
        <v>419</v>
      </c>
      <c r="D95" t="s">
        <v>380</v>
      </c>
      <c r="E95" s="18"/>
      <c r="F95" s="18"/>
      <c r="G95" s="18"/>
      <c r="H95" s="18"/>
      <c r="I95" s="18"/>
      <c r="J95" s="18"/>
      <c r="K95" s="18"/>
      <c r="L95" s="18"/>
      <c r="M95" s="18"/>
      <c r="N95" s="18"/>
      <c r="O95" s="18"/>
      <c r="P95" s="18"/>
      <c r="Q95" s="21">
        <f>IF($P$82&lt;0,(IF(2050-P$80&lt;=0,0,(2/(2050-P$80+1))*(1-(SUM($E95:P95)/$P$82))*$P$82*'Fixed Data'!N$52)),0)</f>
        <v>0</v>
      </c>
      <c r="R95" s="21">
        <f>IF($P$82&lt;0,(IF(2050-Q$80&lt;=0,0,(2/(2050-Q$80+1))*(1-(SUM($E95:Q95)/$P$82))*$P$82*'Fixed Data'!O$52)),0)</f>
        <v>0</v>
      </c>
      <c r="S95" s="21">
        <f>IF($P$82&lt;0,(IF(2050-R$80&lt;=0,0,(2/(2050-R$80+1))*(1-(SUM($E95:R95)/$P$82))*$P$82*'Fixed Data'!P$52)),0)</f>
        <v>0</v>
      </c>
      <c r="T95" s="21">
        <f>IF($P$82&lt;0,(IF(2050-S$80&lt;=0,0,(2/(2050-S$80+1))*(1-(SUM($E95:S95)/$P$82))*$P$82*'Fixed Data'!Q$52)),0)</f>
        <v>0</v>
      </c>
      <c r="U95" s="21">
        <f>IF($P$82&lt;0,(IF(2050-T$80&lt;=0,0,(2/(2050-T$80+1))*(1-(SUM($E95:T95)/$P$82))*$P$82*'Fixed Data'!R$52)),0)</f>
        <v>0</v>
      </c>
      <c r="V95" s="21">
        <f>IF($P$82&lt;0,(IF(2050-U$80&lt;=0,0,(2/(2050-U$80+1))*(1-(SUM($E95:U95)/$P$82))*$P$82*'Fixed Data'!S$52)),0)</f>
        <v>0</v>
      </c>
      <c r="W95" s="21">
        <f>IF($P$82&lt;0,(IF(2050-V$80&lt;=0,0,(2/(2050-V$80+1))*(1-(SUM($E95:V95)/$P$82))*$P$82*'Fixed Data'!T$52)),0)</f>
        <v>0</v>
      </c>
      <c r="X95" s="21">
        <f>IF($P$82&lt;0,(IF(2050-W$80&lt;=0,0,(2/(2050-W$80+1))*(1-(SUM($E95:W95)/$P$82))*$P$82*'Fixed Data'!U$52)),0)</f>
        <v>0</v>
      </c>
      <c r="Y95" s="21">
        <f>IF($P$82&lt;0,(IF(2050-X$80&lt;=0,0,(2/(2050-X$80+1))*(1-(SUM($E95:X95)/$P$82))*$P$82*'Fixed Data'!V$52)),0)</f>
        <v>0</v>
      </c>
      <c r="Z95" s="21">
        <f>IF($P$82&lt;0,(IF(2050-Y$80&lt;=0,0,(2/(2050-Y$80+1))*(1-(SUM($E95:Y95)/$P$82))*$P$82*'Fixed Data'!W$52)),0)</f>
        <v>0</v>
      </c>
      <c r="AA95" s="21">
        <f>IF($P$82&lt;0,(IF(2050-Z$80&lt;=0,0,(2/(2050-Z$80+1))*(1-(SUM($E95:Z95)/$P$82))*$P$82*'Fixed Data'!X$52)),0)</f>
        <v>0</v>
      </c>
      <c r="AB95" s="21">
        <f>IF($P$82&lt;0,(IF(2050-AA$80&lt;=0,0,(2/(2050-AA$80+1))*(1-(SUM($E95:AA95)/$P$82))*$P$82*'Fixed Data'!Y$52)),0)</f>
        <v>0</v>
      </c>
      <c r="AC95" s="21">
        <f>IF($P$82&lt;0,(IF(2050-AB$80&lt;=0,0,(2/(2050-AB$80+1))*(1-(SUM($E95:AB95)/$P$82))*$P$82*'Fixed Data'!Z$52)),0)</f>
        <v>0</v>
      </c>
      <c r="AD95" s="21">
        <f>IF($P$82&lt;0,(IF(2050-AC$80&lt;=0,0,(2/(2050-AC$80+1))*(1-(SUM($E95:AC95)/$P$82))*$P$82*'Fixed Data'!AA$52)),0)</f>
        <v>0</v>
      </c>
      <c r="AE95" s="21">
        <f>IF($P$82&lt;0,(IF(2050-AD$80&lt;=0,0,(2/(2050-AD$80+1))*(1-(SUM($E95:AD95)/$P$82))*$P$82*'Fixed Data'!AB$52)),0)</f>
        <v>0</v>
      </c>
      <c r="AF95" s="21">
        <f>IF($P$82&lt;0,(IF(2050-AE$80&lt;=0,0,(2/(2050-AE$80+1))*(1-(SUM($E95:AE95)/$P$82))*$P$82*'Fixed Data'!AC$52)),0)</f>
        <v>0</v>
      </c>
      <c r="AG95" s="21">
        <f>IF($P$82&lt;0,(IF(2050-AF$80&lt;=0,0,(2/(2050-AF$80+1))*(1-(SUM($E95:AF95)/$P$82))*$P$82*'Fixed Data'!AD$52)),0)</f>
        <v>0</v>
      </c>
      <c r="AH95" s="21">
        <f>IF($P$82&lt;0,(IF(2050-AG$80&lt;=0,0,(2/(2050-AG$80+1))*(1-(SUM($E95:AG95)/$P$82))*$P$82*'Fixed Data'!AE$52)),0)</f>
        <v>0</v>
      </c>
      <c r="AI95" s="21">
        <f>IF($P$82&lt;0,(IF(2050-AH$80&lt;=0,0,(2/(2050-AH$80+1))*(1-(SUM($E95:AH95)/$P$82))*$P$82*'Fixed Data'!AF$52)),0)</f>
        <v>0</v>
      </c>
      <c r="AJ95" s="21">
        <f>IF($P$82&lt;0,(IF(2050-AI$80&lt;=0,0,(2/(2050-AI$80+1))*(1-(SUM($E95:AI95)/$P$82))*$P$82*'Fixed Data'!AG$52)),0)</f>
        <v>0</v>
      </c>
      <c r="AK95" s="21">
        <f>IF($P$82&lt;0,(IF(2050-AJ$80&lt;=0,0,(2/(2050-AJ$80+1))*(1-(SUM($E95:AJ95)/$P$82))*$P$82*'Fixed Data'!AH$52)),0)</f>
        <v>0</v>
      </c>
      <c r="AL95" s="21">
        <f>IF($P$82&lt;0,(IF(2050-AK$80&lt;=0,0,(2/(2050-AK$80+1))*(1-(SUM($E95:AK95)/$P$82))*$P$82*'Fixed Data'!AI$52)),0)</f>
        <v>0</v>
      </c>
      <c r="AM95" s="21">
        <f>IF($P$82&lt;0,(IF(2050-AL$80&lt;=0,0,(2/(2050-AL$80+1))*(1-(SUM($E95:AL95)/$P$82))*$P$82*'Fixed Data'!AJ$52)),0)</f>
        <v>0</v>
      </c>
      <c r="AN95" s="21">
        <f>IF($P$82&lt;0,(IF(2050-AM$80&lt;=0,0,(2/(2050-AM$80+1))*(1-(SUM($E95:AM95)/$P$82))*$P$82*'Fixed Data'!AK$52)),0)</f>
        <v>0</v>
      </c>
      <c r="AO95" s="21">
        <f>IF($P$82&lt;0,(IF(2050-AN$80&lt;=0,0,(2/(2050-AN$80+1))*(1-(SUM($E95:AN95)/$P$82))*$P$82*'Fixed Data'!AL$52)),0)</f>
        <v>0</v>
      </c>
      <c r="AP95" s="21">
        <f>IF($P$82&lt;0,(IF(2050-AO$80&lt;=0,0,(2/(2050-AO$80+1))*(1-(SUM($E95:AO95)/$P$82))*$P$82*'Fixed Data'!AM$52)),0)</f>
        <v>0</v>
      </c>
      <c r="AQ95" s="21">
        <f>IF($P$82&lt;0,(IF(2050-AP$80&lt;=0,0,(2/(2050-AP$80+1))*(1-(SUM($E95:AP95)/$P$82))*$P$82*'Fixed Data'!AN$52)),0)</f>
        <v>0</v>
      </c>
      <c r="AR95" s="21">
        <f>IF($P$82&lt;0,(IF(2050-AQ$80&lt;=0,0,(2/(2050-AQ$80+1))*(1-(SUM($E95:AQ95)/$P$82))*$P$82*'Fixed Data'!AO$52)),0)</f>
        <v>0</v>
      </c>
      <c r="AS95" s="21">
        <f>IF($P$82&lt;0,(IF(2050-AR$80&lt;=0,0,(2/(2050-AR$80+1))*(1-(SUM($E95:AR95)/$P$82))*$P$82*'Fixed Data'!AP$52)),0)</f>
        <v>0</v>
      </c>
      <c r="AT95" s="21">
        <f>IF($P$82&lt;0,(IF(2050-AS$80&lt;=0,0,(2/(2050-AS$80+1))*(1-(SUM($E95:AS95)/$P$82))*$P$82*'Fixed Data'!AQ$52)),0)</f>
        <v>0</v>
      </c>
      <c r="AU95" s="21">
        <f>IF($P$82&lt;0,(IF(2050-AT$80&lt;=0,0,(2/(2050-AT$80+1))*(1-(SUM($E95:AT95)/$P$82))*$P$82*'Fixed Data'!AR$52)),0)</f>
        <v>0</v>
      </c>
      <c r="AV95" s="21">
        <f>IF($P$82&lt;0,(IF(2050-AU$80&lt;=0,0,(2/(2050-AU$80+1))*(1-(SUM($E95:AU95)/$P$82))*$P$82*'Fixed Data'!AS$52)),0)</f>
        <v>0</v>
      </c>
      <c r="AW95" s="21">
        <f>IF($P$82&lt;0,(IF(2050-AV$80&lt;=0,0,(2/(2050-AV$80+1))*(1-(SUM($E95:AV95)/$P$82))*$P$82*'Fixed Data'!AT$52)),0)</f>
        <v>0</v>
      </c>
      <c r="AX95" s="21">
        <f>IF($P$82&lt;0,(IF(2050-AW$80&lt;=0,0,(2/(2050-AW$80+1))*(1-(SUM($E95:AW95)/$P$82))*$P$82*'Fixed Data'!AU$52)),0)</f>
        <v>0</v>
      </c>
      <c r="AY95" s="21">
        <f>IF($P$82&lt;0,(IF(2050-AX$80&lt;=0,0,(2/(2050-AX$80+1))*(1-(SUM($E95:AX95)/$P$82))*$P$82*'Fixed Data'!AV$52)),0)</f>
        <v>0</v>
      </c>
      <c r="AZ95" s="21">
        <f>IF($P$82&lt;0,(IF(2050-AY$80&lt;=0,0,(2/(2050-AY$80+1))*(1-(SUM($E95:AY95)/$P$82))*$P$82*'Fixed Data'!AW$52)),0)</f>
        <v>0</v>
      </c>
      <c r="BA95" s="21">
        <f>IF($P$82&lt;0,(IF(2050-AZ$80&lt;=0,0,(2/(2050-AZ$80+1))*(1-(SUM($E95:AZ95)/$P$82))*$P$82*'Fixed Data'!AX$52)),0)</f>
        <v>0</v>
      </c>
      <c r="BB95" s="21">
        <f>IF($P$82&lt;0,(IF(2050-BA$80&lt;=0,0,(2/(2050-BA$80+1))*(1-(SUM($E95:BA95)/$P$82))*$P$82*'Fixed Data'!AY$52)),0)</f>
        <v>0</v>
      </c>
    </row>
    <row r="96" spans="1:54" ht="15" hidden="1" customHeight="1" outlineLevel="3">
      <c r="A96" s="8"/>
      <c r="B96" t="s">
        <v>420</v>
      </c>
      <c r="C96" t="s">
        <v>421</v>
      </c>
      <c r="D96" t="s">
        <v>380</v>
      </c>
      <c r="E96" s="18"/>
      <c r="F96" s="18"/>
      <c r="G96" s="18"/>
      <c r="H96" s="18"/>
      <c r="I96" s="18"/>
      <c r="J96" s="18"/>
      <c r="K96" s="18"/>
      <c r="L96" s="18"/>
      <c r="M96" s="18"/>
      <c r="N96" s="18"/>
      <c r="O96" s="18"/>
      <c r="P96" s="18"/>
      <c r="Q96" s="18"/>
      <c r="R96" s="21">
        <f>IF($Q$82&lt;0,(IF(2050-Q$80&lt;=0,0,(2/(2050-Q$80+1))*(1-(SUM($E96:Q96)/$Q$82))*$Q$82*'Fixed Data'!O$52)),0)</f>
        <v>0</v>
      </c>
      <c r="S96" s="21">
        <f>IF($Q$82&lt;0,(IF(2050-R$80&lt;=0,0,(2/(2050-R$80+1))*(1-(SUM($E96:R96)/$Q$82))*$Q$82*'Fixed Data'!P$52)),0)</f>
        <v>0</v>
      </c>
      <c r="T96" s="21">
        <f>IF($Q$82&lt;0,(IF(2050-S$80&lt;=0,0,(2/(2050-S$80+1))*(1-(SUM($E96:S96)/$Q$82))*$Q$82*'Fixed Data'!Q$52)),0)</f>
        <v>0</v>
      </c>
      <c r="U96" s="21">
        <f>IF($Q$82&lt;0,(IF(2050-T$80&lt;=0,0,(2/(2050-T$80+1))*(1-(SUM($E96:T96)/$Q$82))*$Q$82*'Fixed Data'!R$52)),0)</f>
        <v>0</v>
      </c>
      <c r="V96" s="21">
        <f>IF($Q$82&lt;0,(IF(2050-U$80&lt;=0,0,(2/(2050-U$80+1))*(1-(SUM($E96:U96)/$Q$82))*$Q$82*'Fixed Data'!S$52)),0)</f>
        <v>0</v>
      </c>
      <c r="W96" s="21">
        <f>IF($Q$82&lt;0,(IF(2050-V$80&lt;=0,0,(2/(2050-V$80+1))*(1-(SUM($E96:V96)/$Q$82))*$Q$82*'Fixed Data'!T$52)),0)</f>
        <v>0</v>
      </c>
      <c r="X96" s="21">
        <f>IF($Q$82&lt;0,(IF(2050-W$80&lt;=0,0,(2/(2050-W$80+1))*(1-(SUM($E96:W96)/$Q$82))*$Q$82*'Fixed Data'!U$52)),0)</f>
        <v>0</v>
      </c>
      <c r="Y96" s="21">
        <f>IF($Q$82&lt;0,(IF(2050-X$80&lt;=0,0,(2/(2050-X$80+1))*(1-(SUM($E96:X96)/$Q$82))*$Q$82*'Fixed Data'!V$52)),0)</f>
        <v>0</v>
      </c>
      <c r="Z96" s="21">
        <f>IF($Q$82&lt;0,(IF(2050-Y$80&lt;=0,0,(2/(2050-Y$80+1))*(1-(SUM($E96:Y96)/$Q$82))*$Q$82*'Fixed Data'!W$52)),0)</f>
        <v>0</v>
      </c>
      <c r="AA96" s="21">
        <f>IF($Q$82&lt;0,(IF(2050-Z$80&lt;=0,0,(2/(2050-Z$80+1))*(1-(SUM($E96:Z96)/$Q$82))*$Q$82*'Fixed Data'!X$52)),0)</f>
        <v>0</v>
      </c>
      <c r="AB96" s="21">
        <f>IF($Q$82&lt;0,(IF(2050-AA$80&lt;=0,0,(2/(2050-AA$80+1))*(1-(SUM($E96:AA96)/$Q$82))*$Q$82*'Fixed Data'!Y$52)),0)</f>
        <v>0</v>
      </c>
      <c r="AC96" s="21">
        <f>IF($Q$82&lt;0,(IF(2050-AB$80&lt;=0,0,(2/(2050-AB$80+1))*(1-(SUM($E96:AB96)/$Q$82))*$Q$82*'Fixed Data'!Z$52)),0)</f>
        <v>0</v>
      </c>
      <c r="AD96" s="21">
        <f>IF($Q$82&lt;0,(IF(2050-AC$80&lt;=0,0,(2/(2050-AC$80+1))*(1-(SUM($E96:AC96)/$Q$82))*$Q$82*'Fixed Data'!AA$52)),0)</f>
        <v>0</v>
      </c>
      <c r="AE96" s="21">
        <f>IF($Q$82&lt;0,(IF(2050-AD$80&lt;=0,0,(2/(2050-AD$80+1))*(1-(SUM($E96:AD96)/$Q$82))*$Q$82*'Fixed Data'!AB$52)),0)</f>
        <v>0</v>
      </c>
      <c r="AF96" s="21">
        <f>IF($Q$82&lt;0,(IF(2050-AE$80&lt;=0,0,(2/(2050-AE$80+1))*(1-(SUM($E96:AE96)/$Q$82))*$Q$82*'Fixed Data'!AC$52)),0)</f>
        <v>0</v>
      </c>
      <c r="AG96" s="21">
        <f>IF($Q$82&lt;0,(IF(2050-AF$80&lt;=0,0,(2/(2050-AF$80+1))*(1-(SUM($E96:AF96)/$Q$82))*$Q$82*'Fixed Data'!AD$52)),0)</f>
        <v>0</v>
      </c>
      <c r="AH96" s="21">
        <f>IF($Q$82&lt;0,(IF(2050-AG$80&lt;=0,0,(2/(2050-AG$80+1))*(1-(SUM($E96:AG96)/$Q$82))*$Q$82*'Fixed Data'!AE$52)),0)</f>
        <v>0</v>
      </c>
      <c r="AI96" s="21">
        <f>IF($Q$82&lt;0,(IF(2050-AH$80&lt;=0,0,(2/(2050-AH$80+1))*(1-(SUM($E96:AH96)/$Q$82))*$Q$82*'Fixed Data'!AF$52)),0)</f>
        <v>0</v>
      </c>
      <c r="AJ96" s="21">
        <f>IF($Q$82&lt;0,(IF(2050-AI$80&lt;=0,0,(2/(2050-AI$80+1))*(1-(SUM($E96:AI96)/$Q$82))*$Q$82*'Fixed Data'!AG$52)),0)</f>
        <v>0</v>
      </c>
      <c r="AK96" s="21">
        <f>IF($Q$82&lt;0,(IF(2050-AJ$80&lt;=0,0,(2/(2050-AJ$80+1))*(1-(SUM($E96:AJ96)/$Q$82))*$Q$82*'Fixed Data'!AH$52)),0)</f>
        <v>0</v>
      </c>
      <c r="AL96" s="21">
        <f>IF($Q$82&lt;0,(IF(2050-AK$80&lt;=0,0,(2/(2050-AK$80+1))*(1-(SUM($E96:AK96)/$Q$82))*$Q$82*'Fixed Data'!AI$52)),0)</f>
        <v>0</v>
      </c>
      <c r="AM96" s="21">
        <f>IF($Q$82&lt;0,(IF(2050-AL$80&lt;=0,0,(2/(2050-AL$80+1))*(1-(SUM($E96:AL96)/$Q$82))*$Q$82*'Fixed Data'!AJ$52)),0)</f>
        <v>0</v>
      </c>
      <c r="AN96" s="21">
        <f>IF($Q$82&lt;0,(IF(2050-AM$80&lt;=0,0,(2/(2050-AM$80+1))*(1-(SUM($E96:AM96)/$Q$82))*$Q$82*'Fixed Data'!AK$52)),0)</f>
        <v>0</v>
      </c>
      <c r="AO96" s="21">
        <f>IF($Q$82&lt;0,(IF(2050-AN$80&lt;=0,0,(2/(2050-AN$80+1))*(1-(SUM($E96:AN96)/$Q$82))*$Q$82*'Fixed Data'!AL$52)),0)</f>
        <v>0</v>
      </c>
      <c r="AP96" s="21">
        <f>IF($Q$82&lt;0,(IF(2050-AO$80&lt;=0,0,(2/(2050-AO$80+1))*(1-(SUM($E96:AO96)/$Q$82))*$Q$82*'Fixed Data'!AM$52)),0)</f>
        <v>0</v>
      </c>
      <c r="AQ96" s="21">
        <f>IF($Q$82&lt;0,(IF(2050-AP$80&lt;=0,0,(2/(2050-AP$80+1))*(1-(SUM($E96:AP96)/$Q$82))*$Q$82*'Fixed Data'!AN$52)),0)</f>
        <v>0</v>
      </c>
      <c r="AR96" s="21">
        <f>IF($Q$82&lt;0,(IF(2050-AQ$80&lt;=0,0,(2/(2050-AQ$80+1))*(1-(SUM($E96:AQ96)/$Q$82))*$Q$82*'Fixed Data'!AO$52)),0)</f>
        <v>0</v>
      </c>
      <c r="AS96" s="21">
        <f>IF($Q$82&lt;0,(IF(2050-AR$80&lt;=0,0,(2/(2050-AR$80+1))*(1-(SUM($E96:AR96)/$Q$82))*$Q$82*'Fixed Data'!AP$52)),0)</f>
        <v>0</v>
      </c>
      <c r="AT96" s="21">
        <f>IF($Q$82&lt;0,(IF(2050-AS$80&lt;=0,0,(2/(2050-AS$80+1))*(1-(SUM($E96:AS96)/$Q$82))*$Q$82*'Fixed Data'!AQ$52)),0)</f>
        <v>0</v>
      </c>
      <c r="AU96" s="21">
        <f>IF($Q$82&lt;0,(IF(2050-AT$80&lt;=0,0,(2/(2050-AT$80+1))*(1-(SUM($E96:AT96)/$Q$82))*$Q$82*'Fixed Data'!AR$52)),0)</f>
        <v>0</v>
      </c>
      <c r="AV96" s="21">
        <f>IF($Q$82&lt;0,(IF(2050-AU$80&lt;=0,0,(2/(2050-AU$80+1))*(1-(SUM($E96:AU96)/$Q$82))*$Q$82*'Fixed Data'!AS$52)),0)</f>
        <v>0</v>
      </c>
      <c r="AW96" s="21">
        <f>IF($Q$82&lt;0,(IF(2050-AV$80&lt;=0,0,(2/(2050-AV$80+1))*(1-(SUM($E96:AV96)/$Q$82))*$Q$82*'Fixed Data'!AT$52)),0)</f>
        <v>0</v>
      </c>
      <c r="AX96" s="21">
        <f>IF($Q$82&lt;0,(IF(2050-AW$80&lt;=0,0,(2/(2050-AW$80+1))*(1-(SUM($E96:AW96)/$Q$82))*$Q$82*'Fixed Data'!AU$52)),0)</f>
        <v>0</v>
      </c>
      <c r="AY96" s="21">
        <f>IF($Q$82&lt;0,(IF(2050-AX$80&lt;=0,0,(2/(2050-AX$80+1))*(1-(SUM($E96:AX96)/$Q$82))*$Q$82*'Fixed Data'!AV$52)),0)</f>
        <v>0</v>
      </c>
      <c r="AZ96" s="21">
        <f>IF($Q$82&lt;0,(IF(2050-AY$80&lt;=0,0,(2/(2050-AY$80+1))*(1-(SUM($E96:AY96)/$Q$82))*$Q$82*'Fixed Data'!AW$52)),0)</f>
        <v>0</v>
      </c>
      <c r="BA96" s="21">
        <f>IF($Q$82&lt;0,(IF(2050-AZ$80&lt;=0,0,(2/(2050-AZ$80+1))*(1-(SUM($E96:AZ96)/$Q$82))*$Q$82*'Fixed Data'!AX$52)),0)</f>
        <v>0</v>
      </c>
      <c r="BB96" s="21">
        <f>IF($Q$82&lt;0,(IF(2050-BA$80&lt;=0,0,(2/(2050-BA$80+1))*(1-(SUM($E96:BA96)/$Q$82))*$Q$82*'Fixed Data'!AY$52)),0)</f>
        <v>0</v>
      </c>
    </row>
    <row r="97" spans="1:54" ht="15" hidden="1" customHeight="1" outlineLevel="3">
      <c r="A97" s="8"/>
      <c r="B97" t="s">
        <v>422</v>
      </c>
      <c r="C97" t="s">
        <v>423</v>
      </c>
      <c r="D97" t="s">
        <v>380</v>
      </c>
      <c r="E97" s="18"/>
      <c r="F97" s="18"/>
      <c r="G97" s="18"/>
      <c r="H97" s="18"/>
      <c r="I97" s="18"/>
      <c r="J97" s="18"/>
      <c r="K97" s="18"/>
      <c r="L97" s="18"/>
      <c r="M97" s="18"/>
      <c r="N97" s="18"/>
      <c r="O97" s="18"/>
      <c r="P97" s="18"/>
      <c r="Q97" s="18"/>
      <c r="R97" s="18"/>
      <c r="S97" s="21">
        <f>IF($R$82&lt;0,(IF(2050-R$80&lt;=0,0,(2/(2050-R$80+1))*(1-(SUM($E97:R97)/$R$82))*$R$82*'Fixed Data'!P$52)),0)</f>
        <v>0</v>
      </c>
      <c r="T97" s="21">
        <f>IF($R$82&lt;0,(IF(2050-S$80&lt;=0,0,(2/(2050-S$80+1))*(1-(SUM($E97:S97)/$R$82))*$R$82*'Fixed Data'!Q$52)),0)</f>
        <v>0</v>
      </c>
      <c r="U97" s="21">
        <f>IF($R$82&lt;0,(IF(2050-T$80&lt;=0,0,(2/(2050-T$80+1))*(1-(SUM($E97:T97)/$R$82))*$R$82*'Fixed Data'!R$52)),0)</f>
        <v>0</v>
      </c>
      <c r="V97" s="21">
        <f>IF($R$82&lt;0,(IF(2050-U$80&lt;=0,0,(2/(2050-U$80+1))*(1-(SUM($E97:U97)/$R$82))*$R$82*'Fixed Data'!S$52)),0)</f>
        <v>0</v>
      </c>
      <c r="W97" s="21">
        <f>IF($R$82&lt;0,(IF(2050-V$80&lt;=0,0,(2/(2050-V$80+1))*(1-(SUM($E97:V97)/$R$82))*$R$82*'Fixed Data'!T$52)),0)</f>
        <v>0</v>
      </c>
      <c r="X97" s="21">
        <f>IF($R$82&lt;0,(IF(2050-W$80&lt;=0,0,(2/(2050-W$80+1))*(1-(SUM($E97:W97)/$R$82))*$R$82*'Fixed Data'!U$52)),0)</f>
        <v>0</v>
      </c>
      <c r="Y97" s="21">
        <f>IF($R$82&lt;0,(IF(2050-X$80&lt;=0,0,(2/(2050-X$80+1))*(1-(SUM($E97:X97)/$R$82))*$R$82*'Fixed Data'!V$52)),0)</f>
        <v>0</v>
      </c>
      <c r="Z97" s="21">
        <f>IF($R$82&lt;0,(IF(2050-Y$80&lt;=0,0,(2/(2050-Y$80+1))*(1-(SUM($E97:Y97)/$R$82))*$R$82*'Fixed Data'!W$52)),0)</f>
        <v>0</v>
      </c>
      <c r="AA97" s="21">
        <f>IF($R$82&lt;0,(IF(2050-Z$80&lt;=0,0,(2/(2050-Z$80+1))*(1-(SUM($E97:Z97)/$R$82))*$R$82*'Fixed Data'!X$52)),0)</f>
        <v>0</v>
      </c>
      <c r="AB97" s="21">
        <f>IF($R$82&lt;0,(IF(2050-AA$80&lt;=0,0,(2/(2050-AA$80+1))*(1-(SUM($E97:AA97)/$R$82))*$R$82*'Fixed Data'!Y$52)),0)</f>
        <v>0</v>
      </c>
      <c r="AC97" s="21">
        <f>IF($R$82&lt;0,(IF(2050-AB$80&lt;=0,0,(2/(2050-AB$80+1))*(1-(SUM($E97:AB97)/$R$82))*$R$82*'Fixed Data'!Z$52)),0)</f>
        <v>0</v>
      </c>
      <c r="AD97" s="21">
        <f>IF($R$82&lt;0,(IF(2050-AC$80&lt;=0,0,(2/(2050-AC$80+1))*(1-(SUM($E97:AC97)/$R$82))*$R$82*'Fixed Data'!AA$52)),0)</f>
        <v>0</v>
      </c>
      <c r="AE97" s="21">
        <f>IF($R$82&lt;0,(IF(2050-AD$80&lt;=0,0,(2/(2050-AD$80+1))*(1-(SUM($E97:AD97)/$R$82))*$R$82*'Fixed Data'!AB$52)),0)</f>
        <v>0</v>
      </c>
      <c r="AF97" s="21">
        <f>IF($R$82&lt;0,(IF(2050-AE$80&lt;=0,0,(2/(2050-AE$80+1))*(1-(SUM($E97:AE97)/$R$82))*$R$82*'Fixed Data'!AC$52)),0)</f>
        <v>0</v>
      </c>
      <c r="AG97" s="21">
        <f>IF($R$82&lt;0,(IF(2050-AF$80&lt;=0,0,(2/(2050-AF$80+1))*(1-(SUM($E97:AF97)/$R$82))*$R$82*'Fixed Data'!AD$52)),0)</f>
        <v>0</v>
      </c>
      <c r="AH97" s="21">
        <f>IF($R$82&lt;0,(IF(2050-AG$80&lt;=0,0,(2/(2050-AG$80+1))*(1-(SUM($E97:AG97)/$R$82))*$R$82*'Fixed Data'!AE$52)),0)</f>
        <v>0</v>
      </c>
      <c r="AI97" s="21">
        <f>IF($R$82&lt;0,(IF(2050-AH$80&lt;=0,0,(2/(2050-AH$80+1))*(1-(SUM($E97:AH97)/$R$82))*$R$82*'Fixed Data'!AF$52)),0)</f>
        <v>0</v>
      </c>
      <c r="AJ97" s="21">
        <f>IF($R$82&lt;0,(IF(2050-AI$80&lt;=0,0,(2/(2050-AI$80+1))*(1-(SUM($E97:AI97)/$R$82))*$R$82*'Fixed Data'!AG$52)),0)</f>
        <v>0</v>
      </c>
      <c r="AK97" s="21">
        <f>IF($R$82&lt;0,(IF(2050-AJ$80&lt;=0,0,(2/(2050-AJ$80+1))*(1-(SUM($E97:AJ97)/$R$82))*$R$82*'Fixed Data'!AH$52)),0)</f>
        <v>0</v>
      </c>
      <c r="AL97" s="21">
        <f>IF($R$82&lt;0,(IF(2050-AK$80&lt;=0,0,(2/(2050-AK$80+1))*(1-(SUM($E97:AK97)/$R$82))*$R$82*'Fixed Data'!AI$52)),0)</f>
        <v>0</v>
      </c>
      <c r="AM97" s="21">
        <f>IF($R$82&lt;0,(IF(2050-AL$80&lt;=0,0,(2/(2050-AL$80+1))*(1-(SUM($E97:AL97)/$R$82))*$R$82*'Fixed Data'!AJ$52)),0)</f>
        <v>0</v>
      </c>
      <c r="AN97" s="21">
        <f>IF($R$82&lt;0,(IF(2050-AM$80&lt;=0,0,(2/(2050-AM$80+1))*(1-(SUM($E97:AM97)/$R$82))*$R$82*'Fixed Data'!AK$52)),0)</f>
        <v>0</v>
      </c>
      <c r="AO97" s="21">
        <f>IF($R$82&lt;0,(IF(2050-AN$80&lt;=0,0,(2/(2050-AN$80+1))*(1-(SUM($E97:AN97)/$R$82))*$R$82*'Fixed Data'!AL$52)),0)</f>
        <v>0</v>
      </c>
      <c r="AP97" s="21">
        <f>IF($R$82&lt;0,(IF(2050-AO$80&lt;=0,0,(2/(2050-AO$80+1))*(1-(SUM($E97:AO97)/$R$82))*$R$82*'Fixed Data'!AM$52)),0)</f>
        <v>0</v>
      </c>
      <c r="AQ97" s="21">
        <f>IF($R$82&lt;0,(IF(2050-AP$80&lt;=0,0,(2/(2050-AP$80+1))*(1-(SUM($E97:AP97)/$R$82))*$R$82*'Fixed Data'!AN$52)),0)</f>
        <v>0</v>
      </c>
      <c r="AR97" s="21">
        <f>IF($R$82&lt;0,(IF(2050-AQ$80&lt;=0,0,(2/(2050-AQ$80+1))*(1-(SUM($E97:AQ97)/$R$82))*$R$82*'Fixed Data'!AO$52)),0)</f>
        <v>0</v>
      </c>
      <c r="AS97" s="21">
        <f>IF($R$82&lt;0,(IF(2050-AR$80&lt;=0,0,(2/(2050-AR$80+1))*(1-(SUM($E97:AR97)/$R$82))*$R$82*'Fixed Data'!AP$52)),0)</f>
        <v>0</v>
      </c>
      <c r="AT97" s="21">
        <f>IF($R$82&lt;0,(IF(2050-AS$80&lt;=0,0,(2/(2050-AS$80+1))*(1-(SUM($E97:AS97)/$R$82))*$R$82*'Fixed Data'!AQ$52)),0)</f>
        <v>0</v>
      </c>
      <c r="AU97" s="21">
        <f>IF($R$82&lt;0,(IF(2050-AT$80&lt;=0,0,(2/(2050-AT$80+1))*(1-(SUM($E97:AT97)/$R$82))*$R$82*'Fixed Data'!AR$52)),0)</f>
        <v>0</v>
      </c>
      <c r="AV97" s="21">
        <f>IF($R$82&lt;0,(IF(2050-AU$80&lt;=0,0,(2/(2050-AU$80+1))*(1-(SUM($E97:AU97)/$R$82))*$R$82*'Fixed Data'!AS$52)),0)</f>
        <v>0</v>
      </c>
      <c r="AW97" s="21">
        <f>IF($R$82&lt;0,(IF(2050-AV$80&lt;=0,0,(2/(2050-AV$80+1))*(1-(SUM($E97:AV97)/$R$82))*$R$82*'Fixed Data'!AT$52)),0)</f>
        <v>0</v>
      </c>
      <c r="AX97" s="21">
        <f>IF($R$82&lt;0,(IF(2050-AW$80&lt;=0,0,(2/(2050-AW$80+1))*(1-(SUM($E97:AW97)/$R$82))*$R$82*'Fixed Data'!AU$52)),0)</f>
        <v>0</v>
      </c>
      <c r="AY97" s="21">
        <f>IF($R$82&lt;0,(IF(2050-AX$80&lt;=0,0,(2/(2050-AX$80+1))*(1-(SUM($E97:AX97)/$R$82))*$R$82*'Fixed Data'!AV$52)),0)</f>
        <v>0</v>
      </c>
      <c r="AZ97" s="21">
        <f>IF($R$82&lt;0,(IF(2050-AY$80&lt;=0,0,(2/(2050-AY$80+1))*(1-(SUM($E97:AY97)/$R$82))*$R$82*'Fixed Data'!AW$52)),0)</f>
        <v>0</v>
      </c>
      <c r="BA97" s="21">
        <f>IF($R$82&lt;0,(IF(2050-AZ$80&lt;=0,0,(2/(2050-AZ$80+1))*(1-(SUM($E97:AZ97)/$R$82))*$R$82*'Fixed Data'!AX$52)),0)</f>
        <v>0</v>
      </c>
      <c r="BB97" s="21">
        <f>IF($R$82&lt;0,(IF(2050-BA$80&lt;=0,0,(2/(2050-BA$80+1))*(1-(SUM($E97:BA97)/$R$82))*$R$82*'Fixed Data'!AY$52)),0)</f>
        <v>0</v>
      </c>
    </row>
    <row r="98" spans="1:54" ht="15" hidden="1" customHeight="1" outlineLevel="3">
      <c r="A98" s="8"/>
      <c r="B98" t="s">
        <v>424</v>
      </c>
      <c r="C98" t="s">
        <v>425</v>
      </c>
      <c r="D98" t="s">
        <v>380</v>
      </c>
      <c r="E98" s="18"/>
      <c r="F98" s="18"/>
      <c r="G98" s="18"/>
      <c r="H98" s="18"/>
      <c r="I98" s="18"/>
      <c r="J98" s="18"/>
      <c r="K98" s="18"/>
      <c r="L98" s="18"/>
      <c r="M98" s="18"/>
      <c r="N98" s="18"/>
      <c r="O98" s="18"/>
      <c r="P98" s="18"/>
      <c r="Q98" s="18"/>
      <c r="R98" s="18"/>
      <c r="S98" s="18"/>
      <c r="T98" s="21">
        <f>IF($S$82&lt;0,(IF(2050-S$80&lt;=0,0,(2/(2050-S$80+1))*(1-(SUM($E98:S98)/$S$82))*$S$82*'Fixed Data'!Q$52)),0)</f>
        <v>0</v>
      </c>
      <c r="U98" s="21">
        <f>IF($S$82&lt;0,(IF(2050-T$80&lt;=0,0,(2/(2050-T$80+1))*(1-(SUM($E98:T98)/$S$82))*$S$82*'Fixed Data'!R$52)),0)</f>
        <v>0</v>
      </c>
      <c r="V98" s="21">
        <f>IF($S$82&lt;0,(IF(2050-U$80&lt;=0,0,(2/(2050-U$80+1))*(1-(SUM($E98:U98)/$S$82))*$S$82*'Fixed Data'!S$52)),0)</f>
        <v>0</v>
      </c>
      <c r="W98" s="21">
        <f>IF($S$82&lt;0,(IF(2050-V$80&lt;=0,0,(2/(2050-V$80+1))*(1-(SUM($E98:V98)/$S$82))*$S$82*'Fixed Data'!T$52)),0)</f>
        <v>0</v>
      </c>
      <c r="X98" s="21">
        <f>IF($S$82&lt;0,(IF(2050-W$80&lt;=0,0,(2/(2050-W$80+1))*(1-(SUM($E98:W98)/$S$82))*$S$82*'Fixed Data'!U$52)),0)</f>
        <v>0</v>
      </c>
      <c r="Y98" s="21">
        <f>IF($S$82&lt;0,(IF(2050-X$80&lt;=0,0,(2/(2050-X$80+1))*(1-(SUM($E98:X98)/$S$82))*$S$82*'Fixed Data'!V$52)),0)</f>
        <v>0</v>
      </c>
      <c r="Z98" s="21">
        <f>IF($S$82&lt;0,(IF(2050-Y$80&lt;=0,0,(2/(2050-Y$80+1))*(1-(SUM($E98:Y98)/$S$82))*$S$82*'Fixed Data'!W$52)),0)</f>
        <v>0</v>
      </c>
      <c r="AA98" s="21">
        <f>IF($S$82&lt;0,(IF(2050-Z$80&lt;=0,0,(2/(2050-Z$80+1))*(1-(SUM($E98:Z98)/$S$82))*$S$82*'Fixed Data'!X$52)),0)</f>
        <v>0</v>
      </c>
      <c r="AB98" s="21">
        <f>IF($S$82&lt;0,(IF(2050-AA$80&lt;=0,0,(2/(2050-AA$80+1))*(1-(SUM($E98:AA98)/$S$82))*$S$82*'Fixed Data'!Y$52)),0)</f>
        <v>0</v>
      </c>
      <c r="AC98" s="21">
        <f>IF($S$82&lt;0,(IF(2050-AB$80&lt;=0,0,(2/(2050-AB$80+1))*(1-(SUM($E98:AB98)/$S$82))*$S$82*'Fixed Data'!Z$52)),0)</f>
        <v>0</v>
      </c>
      <c r="AD98" s="21">
        <f>IF($S$82&lt;0,(IF(2050-AC$80&lt;=0,0,(2/(2050-AC$80+1))*(1-(SUM($E98:AC98)/$S$82))*$S$82*'Fixed Data'!AA$52)),0)</f>
        <v>0</v>
      </c>
      <c r="AE98" s="21">
        <f>IF($S$82&lt;0,(IF(2050-AD$80&lt;=0,0,(2/(2050-AD$80+1))*(1-(SUM($E98:AD98)/$S$82))*$S$82*'Fixed Data'!AB$52)),0)</f>
        <v>0</v>
      </c>
      <c r="AF98" s="21">
        <f>IF($S$82&lt;0,(IF(2050-AE$80&lt;=0,0,(2/(2050-AE$80+1))*(1-(SUM($E98:AE98)/$S$82))*$S$82*'Fixed Data'!AC$52)),0)</f>
        <v>0</v>
      </c>
      <c r="AG98" s="21">
        <f>IF($S$82&lt;0,(IF(2050-AF$80&lt;=0,0,(2/(2050-AF$80+1))*(1-(SUM($E98:AF98)/$S$82))*$S$82*'Fixed Data'!AD$52)),0)</f>
        <v>0</v>
      </c>
      <c r="AH98" s="21">
        <f>IF($S$82&lt;0,(IF(2050-AG$80&lt;=0,0,(2/(2050-AG$80+1))*(1-(SUM($E98:AG98)/$S$82))*$S$82*'Fixed Data'!AE$52)),0)</f>
        <v>0</v>
      </c>
      <c r="AI98" s="21">
        <f>IF($S$82&lt;0,(IF(2050-AH$80&lt;=0,0,(2/(2050-AH$80+1))*(1-(SUM($E98:AH98)/$S$82))*$S$82*'Fixed Data'!AF$52)),0)</f>
        <v>0</v>
      </c>
      <c r="AJ98" s="21">
        <f>IF($S$82&lt;0,(IF(2050-AI$80&lt;=0,0,(2/(2050-AI$80+1))*(1-(SUM($E98:AI98)/$S$82))*$S$82*'Fixed Data'!AG$52)),0)</f>
        <v>0</v>
      </c>
      <c r="AK98" s="21">
        <f>IF($S$82&lt;0,(IF(2050-AJ$80&lt;=0,0,(2/(2050-AJ$80+1))*(1-(SUM($E98:AJ98)/$S$82))*$S$82*'Fixed Data'!AH$52)),0)</f>
        <v>0</v>
      </c>
      <c r="AL98" s="21">
        <f>IF($S$82&lt;0,(IF(2050-AK$80&lt;=0,0,(2/(2050-AK$80+1))*(1-(SUM($E98:AK98)/$S$82))*$S$82*'Fixed Data'!AI$52)),0)</f>
        <v>0</v>
      </c>
      <c r="AM98" s="21">
        <f>IF($S$82&lt;0,(IF(2050-AL$80&lt;=0,0,(2/(2050-AL$80+1))*(1-(SUM($E98:AL98)/$S$82))*$S$82*'Fixed Data'!AJ$52)),0)</f>
        <v>0</v>
      </c>
      <c r="AN98" s="21">
        <f>IF($S$82&lt;0,(IF(2050-AM$80&lt;=0,0,(2/(2050-AM$80+1))*(1-(SUM($E98:AM98)/$S$82))*$S$82*'Fixed Data'!AK$52)),0)</f>
        <v>0</v>
      </c>
      <c r="AO98" s="21">
        <f>IF($S$82&lt;0,(IF(2050-AN$80&lt;=0,0,(2/(2050-AN$80+1))*(1-(SUM($E98:AN98)/$S$82))*$S$82*'Fixed Data'!AL$52)),0)</f>
        <v>0</v>
      </c>
      <c r="AP98" s="21">
        <f>IF($S$82&lt;0,(IF(2050-AO$80&lt;=0,0,(2/(2050-AO$80+1))*(1-(SUM($E98:AO98)/$S$82))*$S$82*'Fixed Data'!AM$52)),0)</f>
        <v>0</v>
      </c>
      <c r="AQ98" s="21">
        <f>IF($S$82&lt;0,(IF(2050-AP$80&lt;=0,0,(2/(2050-AP$80+1))*(1-(SUM($E98:AP98)/$S$82))*$S$82*'Fixed Data'!AN$52)),0)</f>
        <v>0</v>
      </c>
      <c r="AR98" s="21">
        <f>IF($S$82&lt;0,(IF(2050-AQ$80&lt;=0,0,(2/(2050-AQ$80+1))*(1-(SUM($E98:AQ98)/$S$82))*$S$82*'Fixed Data'!AO$52)),0)</f>
        <v>0</v>
      </c>
      <c r="AS98" s="21">
        <f>IF($S$82&lt;0,(IF(2050-AR$80&lt;=0,0,(2/(2050-AR$80+1))*(1-(SUM($E98:AR98)/$S$82))*$S$82*'Fixed Data'!AP$52)),0)</f>
        <v>0</v>
      </c>
      <c r="AT98" s="21">
        <f>IF($S$82&lt;0,(IF(2050-AS$80&lt;=0,0,(2/(2050-AS$80+1))*(1-(SUM($E98:AS98)/$S$82))*$S$82*'Fixed Data'!AQ$52)),0)</f>
        <v>0</v>
      </c>
      <c r="AU98" s="21">
        <f>IF($S$82&lt;0,(IF(2050-AT$80&lt;=0,0,(2/(2050-AT$80+1))*(1-(SUM($E98:AT98)/$S$82))*$S$82*'Fixed Data'!AR$52)),0)</f>
        <v>0</v>
      </c>
      <c r="AV98" s="21">
        <f>IF($S$82&lt;0,(IF(2050-AU$80&lt;=0,0,(2/(2050-AU$80+1))*(1-(SUM($E98:AU98)/$S$82))*$S$82*'Fixed Data'!AS$52)),0)</f>
        <v>0</v>
      </c>
      <c r="AW98" s="21">
        <f>IF($S$82&lt;0,(IF(2050-AV$80&lt;=0,0,(2/(2050-AV$80+1))*(1-(SUM($E98:AV98)/$S$82))*$S$82*'Fixed Data'!AT$52)),0)</f>
        <v>0</v>
      </c>
      <c r="AX98" s="21">
        <f>IF($S$82&lt;0,(IF(2050-AW$80&lt;=0,0,(2/(2050-AW$80+1))*(1-(SUM($E98:AW98)/$S$82))*$S$82*'Fixed Data'!AU$52)),0)</f>
        <v>0</v>
      </c>
      <c r="AY98" s="21">
        <f>IF($S$82&lt;0,(IF(2050-AX$80&lt;=0,0,(2/(2050-AX$80+1))*(1-(SUM($E98:AX98)/$S$82))*$S$82*'Fixed Data'!AV$52)),0)</f>
        <v>0</v>
      </c>
      <c r="AZ98" s="21">
        <f>IF($S$82&lt;0,(IF(2050-AY$80&lt;=0,0,(2/(2050-AY$80+1))*(1-(SUM($E98:AY98)/$S$82))*$S$82*'Fixed Data'!AW$52)),0)</f>
        <v>0</v>
      </c>
      <c r="BA98" s="21">
        <f>IF($S$82&lt;0,(IF(2050-AZ$80&lt;=0,0,(2/(2050-AZ$80+1))*(1-(SUM($E98:AZ98)/$S$82))*$S$82*'Fixed Data'!AX$52)),0)</f>
        <v>0</v>
      </c>
      <c r="BB98" s="21">
        <f>IF($S$82&lt;0,(IF(2050-BA$80&lt;=0,0,(2/(2050-BA$80+1))*(1-(SUM($E98:BA98)/$S$82))*$S$82*'Fixed Data'!AY$52)),0)</f>
        <v>0</v>
      </c>
    </row>
    <row r="99" spans="1:54" ht="15" hidden="1" customHeight="1" outlineLevel="3">
      <c r="A99" s="8"/>
      <c r="B99" t="s">
        <v>426</v>
      </c>
      <c r="C99" t="s">
        <v>427</v>
      </c>
      <c r="D99" t="s">
        <v>380</v>
      </c>
      <c r="E99" s="18"/>
      <c r="F99" s="18"/>
      <c r="G99" s="18"/>
      <c r="H99" s="18"/>
      <c r="I99" s="18"/>
      <c r="J99" s="18"/>
      <c r="K99" s="18"/>
      <c r="L99" s="18"/>
      <c r="M99" s="18"/>
      <c r="N99" s="18"/>
      <c r="O99" s="18"/>
      <c r="P99" s="18"/>
      <c r="Q99" s="18"/>
      <c r="R99" s="18"/>
      <c r="S99" s="18"/>
      <c r="T99" s="18"/>
      <c r="U99" s="21">
        <f>IF($T$82&lt;0,(IF(2050-T$80&lt;=0,0,(2/(2050-T$80+1))*(1-(SUM($E99:T99)/$T$82))*$T$82*'Fixed Data'!R$52)),0)</f>
        <v>0</v>
      </c>
      <c r="V99" s="21">
        <f>IF($T$82&lt;0,(IF(2050-U$80&lt;=0,0,(2/(2050-U$80+1))*(1-(SUM($E99:U99)/$T$82))*$T$82*'Fixed Data'!S$52)),0)</f>
        <v>0</v>
      </c>
      <c r="W99" s="21">
        <f>IF($T$82&lt;0,(IF(2050-V$80&lt;=0,0,(2/(2050-V$80+1))*(1-(SUM($E99:V99)/$T$82))*$T$82*'Fixed Data'!T$52)),0)</f>
        <v>0</v>
      </c>
      <c r="X99" s="21">
        <f>IF($T$82&lt;0,(IF(2050-W$80&lt;=0,0,(2/(2050-W$80+1))*(1-(SUM($E99:W99)/$T$82))*$T$82*'Fixed Data'!U$52)),0)</f>
        <v>0</v>
      </c>
      <c r="Y99" s="21">
        <f>IF($T$82&lt;0,(IF(2050-X$80&lt;=0,0,(2/(2050-X$80+1))*(1-(SUM($E99:X99)/$T$82))*$T$82*'Fixed Data'!V$52)),0)</f>
        <v>0</v>
      </c>
      <c r="Z99" s="21">
        <f>IF($T$82&lt;0,(IF(2050-Y$80&lt;=0,0,(2/(2050-Y$80+1))*(1-(SUM($E99:Y99)/$T$82))*$T$82*'Fixed Data'!W$52)),0)</f>
        <v>0</v>
      </c>
      <c r="AA99" s="21">
        <f>IF($T$82&lt;0,(IF(2050-Z$80&lt;=0,0,(2/(2050-Z$80+1))*(1-(SUM($E99:Z99)/$T$82))*$T$82*'Fixed Data'!X$52)),0)</f>
        <v>0</v>
      </c>
      <c r="AB99" s="21">
        <f>IF($T$82&lt;0,(IF(2050-AA$80&lt;=0,0,(2/(2050-AA$80+1))*(1-(SUM($E99:AA99)/$T$82))*$T$82*'Fixed Data'!Y$52)),0)</f>
        <v>0</v>
      </c>
      <c r="AC99" s="21">
        <f>IF($T$82&lt;0,(IF(2050-AB$80&lt;=0,0,(2/(2050-AB$80+1))*(1-(SUM($E99:AB99)/$T$82))*$T$82*'Fixed Data'!Z$52)),0)</f>
        <v>0</v>
      </c>
      <c r="AD99" s="21">
        <f>IF($T$82&lt;0,(IF(2050-AC$80&lt;=0,0,(2/(2050-AC$80+1))*(1-(SUM($E99:AC99)/$T$82))*$T$82*'Fixed Data'!AA$52)),0)</f>
        <v>0</v>
      </c>
      <c r="AE99" s="21">
        <f>IF($T$82&lt;0,(IF(2050-AD$80&lt;=0,0,(2/(2050-AD$80+1))*(1-(SUM($E99:AD99)/$T$82))*$T$82*'Fixed Data'!AB$52)),0)</f>
        <v>0</v>
      </c>
      <c r="AF99" s="21">
        <f>IF($T$82&lt;0,(IF(2050-AE$80&lt;=0,0,(2/(2050-AE$80+1))*(1-(SUM($E99:AE99)/$T$82))*$T$82*'Fixed Data'!AC$52)),0)</f>
        <v>0</v>
      </c>
      <c r="AG99" s="21">
        <f>IF($T$82&lt;0,(IF(2050-AF$80&lt;=0,0,(2/(2050-AF$80+1))*(1-(SUM($E99:AF99)/$T$82))*$T$82*'Fixed Data'!AD$52)),0)</f>
        <v>0</v>
      </c>
      <c r="AH99" s="21">
        <f>IF($T$82&lt;0,(IF(2050-AG$80&lt;=0,0,(2/(2050-AG$80+1))*(1-(SUM($E99:AG99)/$T$82))*$T$82*'Fixed Data'!AE$52)),0)</f>
        <v>0</v>
      </c>
      <c r="AI99" s="21">
        <f>IF($T$82&lt;0,(IF(2050-AH$80&lt;=0,0,(2/(2050-AH$80+1))*(1-(SUM($E99:AH99)/$T$82))*$T$82*'Fixed Data'!AF$52)),0)</f>
        <v>0</v>
      </c>
      <c r="AJ99" s="21">
        <f>IF($T$82&lt;0,(IF(2050-AI$80&lt;=0,0,(2/(2050-AI$80+1))*(1-(SUM($E99:AI99)/$T$82))*$T$82*'Fixed Data'!AG$52)),0)</f>
        <v>0</v>
      </c>
      <c r="AK99" s="21">
        <f>IF($T$82&lt;0,(IF(2050-AJ$80&lt;=0,0,(2/(2050-AJ$80+1))*(1-(SUM($E99:AJ99)/$T$82))*$T$82*'Fixed Data'!AH$52)),0)</f>
        <v>0</v>
      </c>
      <c r="AL99" s="21">
        <f>IF($T$82&lt;0,(IF(2050-AK$80&lt;=0,0,(2/(2050-AK$80+1))*(1-(SUM($E99:AK99)/$T$82))*$T$82*'Fixed Data'!AI$52)),0)</f>
        <v>0</v>
      </c>
      <c r="AM99" s="21">
        <f>IF($T$82&lt;0,(IF(2050-AL$80&lt;=0,0,(2/(2050-AL$80+1))*(1-(SUM($E99:AL99)/$T$82))*$T$82*'Fixed Data'!AJ$52)),0)</f>
        <v>0</v>
      </c>
      <c r="AN99" s="21">
        <f>IF($T$82&lt;0,(IF(2050-AM$80&lt;=0,0,(2/(2050-AM$80+1))*(1-(SUM($E99:AM99)/$T$82))*$T$82*'Fixed Data'!AK$52)),0)</f>
        <v>0</v>
      </c>
      <c r="AO99" s="21">
        <f>IF($T$82&lt;0,(IF(2050-AN$80&lt;=0,0,(2/(2050-AN$80+1))*(1-(SUM($E99:AN99)/$T$82))*$T$82*'Fixed Data'!AL$52)),0)</f>
        <v>0</v>
      </c>
      <c r="AP99" s="21">
        <f>IF($T$82&lt;0,(IF(2050-AO$80&lt;=0,0,(2/(2050-AO$80+1))*(1-(SUM($E99:AO99)/$T$82))*$T$82*'Fixed Data'!AM$52)),0)</f>
        <v>0</v>
      </c>
      <c r="AQ99" s="21">
        <f>IF($T$82&lt;0,(IF(2050-AP$80&lt;=0,0,(2/(2050-AP$80+1))*(1-(SUM($E99:AP99)/$T$82))*$T$82*'Fixed Data'!AN$52)),0)</f>
        <v>0</v>
      </c>
      <c r="AR99" s="21">
        <f>IF($T$82&lt;0,(IF(2050-AQ$80&lt;=0,0,(2/(2050-AQ$80+1))*(1-(SUM($E99:AQ99)/$T$82))*$T$82*'Fixed Data'!AO$52)),0)</f>
        <v>0</v>
      </c>
      <c r="AS99" s="21">
        <f>IF($T$82&lt;0,(IF(2050-AR$80&lt;=0,0,(2/(2050-AR$80+1))*(1-(SUM($E99:AR99)/$T$82))*$T$82*'Fixed Data'!AP$52)),0)</f>
        <v>0</v>
      </c>
      <c r="AT99" s="21">
        <f>IF($T$82&lt;0,(IF(2050-AS$80&lt;=0,0,(2/(2050-AS$80+1))*(1-(SUM($E99:AS99)/$T$82))*$T$82*'Fixed Data'!AQ$52)),0)</f>
        <v>0</v>
      </c>
      <c r="AU99" s="21">
        <f>IF($T$82&lt;0,(IF(2050-AT$80&lt;=0,0,(2/(2050-AT$80+1))*(1-(SUM($E99:AT99)/$T$82))*$T$82*'Fixed Data'!AR$52)),0)</f>
        <v>0</v>
      </c>
      <c r="AV99" s="21">
        <f>IF($T$82&lt;0,(IF(2050-AU$80&lt;=0,0,(2/(2050-AU$80+1))*(1-(SUM($E99:AU99)/$T$82))*$T$82*'Fixed Data'!AS$52)),0)</f>
        <v>0</v>
      </c>
      <c r="AW99" s="21">
        <f>IF($T$82&lt;0,(IF(2050-AV$80&lt;=0,0,(2/(2050-AV$80+1))*(1-(SUM($E99:AV99)/$T$82))*$T$82*'Fixed Data'!AT$52)),0)</f>
        <v>0</v>
      </c>
      <c r="AX99" s="21">
        <f>IF($T$82&lt;0,(IF(2050-AW$80&lt;=0,0,(2/(2050-AW$80+1))*(1-(SUM($E99:AW99)/$T$82))*$T$82*'Fixed Data'!AU$52)),0)</f>
        <v>0</v>
      </c>
      <c r="AY99" s="21">
        <f>IF($T$82&lt;0,(IF(2050-AX$80&lt;=0,0,(2/(2050-AX$80+1))*(1-(SUM($E99:AX99)/$T$82))*$T$82*'Fixed Data'!AV$52)),0)</f>
        <v>0</v>
      </c>
      <c r="AZ99" s="21">
        <f>IF($T$82&lt;0,(IF(2050-AY$80&lt;=0,0,(2/(2050-AY$80+1))*(1-(SUM($E99:AY99)/$T$82))*$T$82*'Fixed Data'!AW$52)),0)</f>
        <v>0</v>
      </c>
      <c r="BA99" s="21">
        <f>IF($T$82&lt;0,(IF(2050-AZ$80&lt;=0,0,(2/(2050-AZ$80+1))*(1-(SUM($E99:AZ99)/$T$82))*$T$82*'Fixed Data'!AX$52)),0)</f>
        <v>0</v>
      </c>
      <c r="BB99" s="21">
        <f>IF($T$82&lt;0,(IF(2050-BA$80&lt;=0,0,(2/(2050-BA$80+1))*(1-(SUM($E99:BA99)/$T$82))*$T$82*'Fixed Data'!AY$52)),0)</f>
        <v>0</v>
      </c>
    </row>
    <row r="100" spans="1:54" ht="15" hidden="1" customHeight="1" outlineLevel="3">
      <c r="A100" s="8"/>
      <c r="B100" t="s">
        <v>428</v>
      </c>
      <c r="C100" t="s">
        <v>429</v>
      </c>
      <c r="D100" t="s">
        <v>380</v>
      </c>
      <c r="E100" s="18"/>
      <c r="F100" s="18"/>
      <c r="G100" s="18"/>
      <c r="H100" s="18"/>
      <c r="I100" s="18"/>
      <c r="J100" s="18"/>
      <c r="K100" s="18"/>
      <c r="L100" s="18"/>
      <c r="M100" s="18"/>
      <c r="N100" s="18"/>
      <c r="O100" s="18"/>
      <c r="P100" s="18"/>
      <c r="Q100" s="18"/>
      <c r="R100" s="18"/>
      <c r="S100" s="18"/>
      <c r="T100" s="18"/>
      <c r="U100" s="18"/>
      <c r="V100" s="21">
        <f>IF($U$82&lt;0,(IF(2050-U$80&lt;=0,0,(2/(2050-U$80+1))*(1-(SUM($E100:U100)/$U$82))*$U$82*'Fixed Data'!S$52)),0)</f>
        <v>0</v>
      </c>
      <c r="W100" s="21">
        <f>IF($U$82&lt;0,(IF(2050-V$80&lt;=0,0,(2/(2050-V$80+1))*(1-(SUM($E100:V100)/$U$82))*$U$82*'Fixed Data'!T$52)),0)</f>
        <v>0</v>
      </c>
      <c r="X100" s="21">
        <f>IF($U$82&lt;0,(IF(2050-W$80&lt;=0,0,(2/(2050-W$80+1))*(1-(SUM($E100:W100)/$U$82))*$U$82*'Fixed Data'!U$52)),0)</f>
        <v>0</v>
      </c>
      <c r="Y100" s="21">
        <f>IF($U$82&lt;0,(IF(2050-X$80&lt;=0,0,(2/(2050-X$80+1))*(1-(SUM($E100:X100)/$U$82))*$U$82*'Fixed Data'!V$52)),0)</f>
        <v>0</v>
      </c>
      <c r="Z100" s="21">
        <f>IF($U$82&lt;0,(IF(2050-Y$80&lt;=0,0,(2/(2050-Y$80+1))*(1-(SUM($E100:Y100)/$U$82))*$U$82*'Fixed Data'!W$52)),0)</f>
        <v>0</v>
      </c>
      <c r="AA100" s="21">
        <f>IF($U$82&lt;0,(IF(2050-Z$80&lt;=0,0,(2/(2050-Z$80+1))*(1-(SUM($E100:Z100)/$U$82))*$U$82*'Fixed Data'!X$52)),0)</f>
        <v>0</v>
      </c>
      <c r="AB100" s="21">
        <f>IF($U$82&lt;0,(IF(2050-AA$80&lt;=0,0,(2/(2050-AA$80+1))*(1-(SUM($E100:AA100)/$U$82))*$U$82*'Fixed Data'!Y$52)),0)</f>
        <v>0</v>
      </c>
      <c r="AC100" s="21">
        <f>IF($U$82&lt;0,(IF(2050-AB$80&lt;=0,0,(2/(2050-AB$80+1))*(1-(SUM($E100:AB100)/$U$82))*$U$82*'Fixed Data'!Z$52)),0)</f>
        <v>0</v>
      </c>
      <c r="AD100" s="21">
        <f>IF($U$82&lt;0,(IF(2050-AC$80&lt;=0,0,(2/(2050-AC$80+1))*(1-(SUM($E100:AC100)/$U$82))*$U$82*'Fixed Data'!AA$52)),0)</f>
        <v>0</v>
      </c>
      <c r="AE100" s="21">
        <f>IF($U$82&lt;0,(IF(2050-AD$80&lt;=0,0,(2/(2050-AD$80+1))*(1-(SUM($E100:AD100)/$U$82))*$U$82*'Fixed Data'!AB$52)),0)</f>
        <v>0</v>
      </c>
      <c r="AF100" s="21">
        <f>IF($U$82&lt;0,(IF(2050-AE$80&lt;=0,0,(2/(2050-AE$80+1))*(1-(SUM($E100:AE100)/$U$82))*$U$82*'Fixed Data'!AC$52)),0)</f>
        <v>0</v>
      </c>
      <c r="AG100" s="21">
        <f>IF($U$82&lt;0,(IF(2050-AF$80&lt;=0,0,(2/(2050-AF$80+1))*(1-(SUM($E100:AF100)/$U$82))*$U$82*'Fixed Data'!AD$52)),0)</f>
        <v>0</v>
      </c>
      <c r="AH100" s="21">
        <f>IF($U$82&lt;0,(IF(2050-AG$80&lt;=0,0,(2/(2050-AG$80+1))*(1-(SUM($E100:AG100)/$U$82))*$U$82*'Fixed Data'!AE$52)),0)</f>
        <v>0</v>
      </c>
      <c r="AI100" s="21">
        <f>IF($U$82&lt;0,(IF(2050-AH$80&lt;=0,0,(2/(2050-AH$80+1))*(1-(SUM($E100:AH100)/$U$82))*$U$82*'Fixed Data'!AF$52)),0)</f>
        <v>0</v>
      </c>
      <c r="AJ100" s="21">
        <f>IF($U$82&lt;0,(IF(2050-AI$80&lt;=0,0,(2/(2050-AI$80+1))*(1-(SUM($E100:AI100)/$U$82))*$U$82*'Fixed Data'!AG$52)),0)</f>
        <v>0</v>
      </c>
      <c r="AK100" s="21">
        <f>IF($U$82&lt;0,(IF(2050-AJ$80&lt;=0,0,(2/(2050-AJ$80+1))*(1-(SUM($E100:AJ100)/$U$82))*$U$82*'Fixed Data'!AH$52)),0)</f>
        <v>0</v>
      </c>
      <c r="AL100" s="21">
        <f>IF($U$82&lt;0,(IF(2050-AK$80&lt;=0,0,(2/(2050-AK$80+1))*(1-(SUM($E100:AK100)/$U$82))*$U$82*'Fixed Data'!AI$52)),0)</f>
        <v>0</v>
      </c>
      <c r="AM100" s="21">
        <f>IF($U$82&lt;0,(IF(2050-AL$80&lt;=0,0,(2/(2050-AL$80+1))*(1-(SUM($E100:AL100)/$U$82))*$U$82*'Fixed Data'!AJ$52)),0)</f>
        <v>0</v>
      </c>
      <c r="AN100" s="21">
        <f>IF($U$82&lt;0,(IF(2050-AM$80&lt;=0,0,(2/(2050-AM$80+1))*(1-(SUM($E100:AM100)/$U$82))*$U$82*'Fixed Data'!AK$52)),0)</f>
        <v>0</v>
      </c>
      <c r="AO100" s="21">
        <f>IF($U$82&lt;0,(IF(2050-AN$80&lt;=0,0,(2/(2050-AN$80+1))*(1-(SUM($E100:AN100)/$U$82))*$U$82*'Fixed Data'!AL$52)),0)</f>
        <v>0</v>
      </c>
      <c r="AP100" s="21">
        <f>IF($U$82&lt;0,(IF(2050-AO$80&lt;=0,0,(2/(2050-AO$80+1))*(1-(SUM($E100:AO100)/$U$82))*$U$82*'Fixed Data'!AM$52)),0)</f>
        <v>0</v>
      </c>
      <c r="AQ100" s="21">
        <f>IF($U$82&lt;0,(IF(2050-AP$80&lt;=0,0,(2/(2050-AP$80+1))*(1-(SUM($E100:AP100)/$U$82))*$U$82*'Fixed Data'!AN$52)),0)</f>
        <v>0</v>
      </c>
      <c r="AR100" s="21">
        <f>IF($U$82&lt;0,(IF(2050-AQ$80&lt;=0,0,(2/(2050-AQ$80+1))*(1-(SUM($E100:AQ100)/$U$82))*$U$82*'Fixed Data'!AO$52)),0)</f>
        <v>0</v>
      </c>
      <c r="AS100" s="21">
        <f>IF($U$82&lt;0,(IF(2050-AR$80&lt;=0,0,(2/(2050-AR$80+1))*(1-(SUM($E100:AR100)/$U$82))*$U$82*'Fixed Data'!AP$52)),0)</f>
        <v>0</v>
      </c>
      <c r="AT100" s="21">
        <f>IF($U$82&lt;0,(IF(2050-AS$80&lt;=0,0,(2/(2050-AS$80+1))*(1-(SUM($E100:AS100)/$U$82))*$U$82*'Fixed Data'!AQ$52)),0)</f>
        <v>0</v>
      </c>
      <c r="AU100" s="21">
        <f>IF($U$82&lt;0,(IF(2050-AT$80&lt;=0,0,(2/(2050-AT$80+1))*(1-(SUM($E100:AT100)/$U$82))*$U$82*'Fixed Data'!AR$52)),0)</f>
        <v>0</v>
      </c>
      <c r="AV100" s="21">
        <f>IF($U$82&lt;0,(IF(2050-AU$80&lt;=0,0,(2/(2050-AU$80+1))*(1-(SUM($E100:AU100)/$U$82))*$U$82*'Fixed Data'!AS$52)),0)</f>
        <v>0</v>
      </c>
      <c r="AW100" s="21">
        <f>IF($U$82&lt;0,(IF(2050-AV$80&lt;=0,0,(2/(2050-AV$80+1))*(1-(SUM($E100:AV100)/$U$82))*$U$82*'Fixed Data'!AT$52)),0)</f>
        <v>0</v>
      </c>
      <c r="AX100" s="21">
        <f>IF($U$82&lt;0,(IF(2050-AW$80&lt;=0,0,(2/(2050-AW$80+1))*(1-(SUM($E100:AW100)/$U$82))*$U$82*'Fixed Data'!AU$52)),0)</f>
        <v>0</v>
      </c>
      <c r="AY100" s="21">
        <f>IF($U$82&lt;0,(IF(2050-AX$80&lt;=0,0,(2/(2050-AX$80+1))*(1-(SUM($E100:AX100)/$U$82))*$U$82*'Fixed Data'!AV$52)),0)</f>
        <v>0</v>
      </c>
      <c r="AZ100" s="21">
        <f>IF($U$82&lt;0,(IF(2050-AY$80&lt;=0,0,(2/(2050-AY$80+1))*(1-(SUM($E100:AY100)/$U$82))*$U$82*'Fixed Data'!AW$52)),0)</f>
        <v>0</v>
      </c>
      <c r="BA100" s="21">
        <f>IF($U$82&lt;0,(IF(2050-AZ$80&lt;=0,0,(2/(2050-AZ$80+1))*(1-(SUM($E100:AZ100)/$U$82))*$U$82*'Fixed Data'!AX$52)),0)</f>
        <v>0</v>
      </c>
      <c r="BB100" s="21">
        <f>IF($U$82&lt;0,(IF(2050-BA$80&lt;=0,0,(2/(2050-BA$80+1))*(1-(SUM($E100:BA100)/$U$82))*$U$82*'Fixed Data'!AY$52)),0)</f>
        <v>0</v>
      </c>
    </row>
    <row r="101" spans="1:54" ht="15" hidden="1" customHeight="1" outlineLevel="3">
      <c r="A101" s="8"/>
      <c r="B101" t="s">
        <v>430</v>
      </c>
      <c r="C101" t="s">
        <v>431</v>
      </c>
      <c r="D101" t="s">
        <v>380</v>
      </c>
      <c r="E101" s="18"/>
      <c r="F101" s="18"/>
      <c r="G101" s="18"/>
      <c r="H101" s="18"/>
      <c r="I101" s="18"/>
      <c r="J101" s="18"/>
      <c r="K101" s="18"/>
      <c r="L101" s="18"/>
      <c r="M101" s="18"/>
      <c r="N101" s="18"/>
      <c r="O101" s="18"/>
      <c r="P101" s="18"/>
      <c r="Q101" s="18"/>
      <c r="R101" s="18"/>
      <c r="S101" s="18"/>
      <c r="T101" s="18"/>
      <c r="U101" s="18"/>
      <c r="V101" s="18"/>
      <c r="W101" s="21">
        <f>IF($V$82&lt;0,(IF(2050-V$80&lt;=0,0,(2/(2050-V$80+1))*(1-(SUM($E101:V101)/$V$82))*$V$82*'Fixed Data'!T$52)),0)</f>
        <v>0</v>
      </c>
      <c r="X101" s="21">
        <f>IF($V$82&lt;0,(IF(2050-W$80&lt;=0,0,(2/(2050-W$80+1))*(1-(SUM($E101:W101)/$V$82))*$V$82*'Fixed Data'!U$52)),0)</f>
        <v>0</v>
      </c>
      <c r="Y101" s="21">
        <f>IF($V$82&lt;0,(IF(2050-X$80&lt;=0,0,(2/(2050-X$80+1))*(1-(SUM($E101:X101)/$V$82))*$V$82*'Fixed Data'!V$52)),0)</f>
        <v>0</v>
      </c>
      <c r="Z101" s="21">
        <f>IF($V$82&lt;0,(IF(2050-Y$80&lt;=0,0,(2/(2050-Y$80+1))*(1-(SUM($E101:Y101)/$V$82))*$V$82*'Fixed Data'!W$52)),0)</f>
        <v>0</v>
      </c>
      <c r="AA101" s="21">
        <f>IF($V$82&lt;0,(IF(2050-Z$80&lt;=0,0,(2/(2050-Z$80+1))*(1-(SUM($E101:Z101)/$V$82))*$V$82*'Fixed Data'!X$52)),0)</f>
        <v>0</v>
      </c>
      <c r="AB101" s="21">
        <f>IF($V$82&lt;0,(IF(2050-AA$80&lt;=0,0,(2/(2050-AA$80+1))*(1-(SUM($E101:AA101)/$V$82))*$V$82*'Fixed Data'!Y$52)),0)</f>
        <v>0</v>
      </c>
      <c r="AC101" s="21">
        <f>IF($V$82&lt;0,(IF(2050-AB$80&lt;=0,0,(2/(2050-AB$80+1))*(1-(SUM($E101:AB101)/$V$82))*$V$82*'Fixed Data'!Z$52)),0)</f>
        <v>0</v>
      </c>
      <c r="AD101" s="21">
        <f>IF($V$82&lt;0,(IF(2050-AC$80&lt;=0,0,(2/(2050-AC$80+1))*(1-(SUM($E101:AC101)/$V$82))*$V$82*'Fixed Data'!AA$52)),0)</f>
        <v>0</v>
      </c>
      <c r="AE101" s="21">
        <f>IF($V$82&lt;0,(IF(2050-AD$80&lt;=0,0,(2/(2050-AD$80+1))*(1-(SUM($E101:AD101)/$V$82))*$V$82*'Fixed Data'!AB$52)),0)</f>
        <v>0</v>
      </c>
      <c r="AF101" s="21">
        <f>IF($V$82&lt;0,(IF(2050-AE$80&lt;=0,0,(2/(2050-AE$80+1))*(1-(SUM($E101:AE101)/$V$82))*$V$82*'Fixed Data'!AC$52)),0)</f>
        <v>0</v>
      </c>
      <c r="AG101" s="21">
        <f>IF($V$82&lt;0,(IF(2050-AF$80&lt;=0,0,(2/(2050-AF$80+1))*(1-(SUM($E101:AF101)/$V$82))*$V$82*'Fixed Data'!AD$52)),0)</f>
        <v>0</v>
      </c>
      <c r="AH101" s="21">
        <f>IF($V$82&lt;0,(IF(2050-AG$80&lt;=0,0,(2/(2050-AG$80+1))*(1-(SUM($E101:AG101)/$V$82))*$V$82*'Fixed Data'!AE$52)),0)</f>
        <v>0</v>
      </c>
      <c r="AI101" s="21">
        <f>IF($V$82&lt;0,(IF(2050-AH$80&lt;=0,0,(2/(2050-AH$80+1))*(1-(SUM($E101:AH101)/$V$82))*$V$82*'Fixed Data'!AF$52)),0)</f>
        <v>0</v>
      </c>
      <c r="AJ101" s="21">
        <f>IF($V$82&lt;0,(IF(2050-AI$80&lt;=0,0,(2/(2050-AI$80+1))*(1-(SUM($E101:AI101)/$V$82))*$V$82*'Fixed Data'!AG$52)),0)</f>
        <v>0</v>
      </c>
      <c r="AK101" s="21">
        <f>IF($V$82&lt;0,(IF(2050-AJ$80&lt;=0,0,(2/(2050-AJ$80+1))*(1-(SUM($E101:AJ101)/$V$82))*$V$82*'Fixed Data'!AH$52)),0)</f>
        <v>0</v>
      </c>
      <c r="AL101" s="21">
        <f>IF($V$82&lt;0,(IF(2050-AK$80&lt;=0,0,(2/(2050-AK$80+1))*(1-(SUM($E101:AK101)/$V$82))*$V$82*'Fixed Data'!AI$52)),0)</f>
        <v>0</v>
      </c>
      <c r="AM101" s="21">
        <f>IF($V$82&lt;0,(IF(2050-AL$80&lt;=0,0,(2/(2050-AL$80+1))*(1-(SUM($E101:AL101)/$V$82))*$V$82*'Fixed Data'!AJ$52)),0)</f>
        <v>0</v>
      </c>
      <c r="AN101" s="21">
        <f>IF($V$82&lt;0,(IF(2050-AM$80&lt;=0,0,(2/(2050-AM$80+1))*(1-(SUM($E101:AM101)/$V$82))*$V$82*'Fixed Data'!AK$52)),0)</f>
        <v>0</v>
      </c>
      <c r="AO101" s="21">
        <f>IF($V$82&lt;0,(IF(2050-AN$80&lt;=0,0,(2/(2050-AN$80+1))*(1-(SUM($E101:AN101)/$V$82))*$V$82*'Fixed Data'!AL$52)),0)</f>
        <v>0</v>
      </c>
      <c r="AP101" s="21">
        <f>IF($V$82&lt;0,(IF(2050-AO$80&lt;=0,0,(2/(2050-AO$80+1))*(1-(SUM($E101:AO101)/$V$82))*$V$82*'Fixed Data'!AM$52)),0)</f>
        <v>0</v>
      </c>
      <c r="AQ101" s="21">
        <f>IF($V$82&lt;0,(IF(2050-AP$80&lt;=0,0,(2/(2050-AP$80+1))*(1-(SUM($E101:AP101)/$V$82))*$V$82*'Fixed Data'!AN$52)),0)</f>
        <v>0</v>
      </c>
      <c r="AR101" s="21">
        <f>IF($V$82&lt;0,(IF(2050-AQ$80&lt;=0,0,(2/(2050-AQ$80+1))*(1-(SUM($E101:AQ101)/$V$82))*$V$82*'Fixed Data'!AO$52)),0)</f>
        <v>0</v>
      </c>
      <c r="AS101" s="21">
        <f>IF($V$82&lt;0,(IF(2050-AR$80&lt;=0,0,(2/(2050-AR$80+1))*(1-(SUM($E101:AR101)/$V$82))*$V$82*'Fixed Data'!AP$52)),0)</f>
        <v>0</v>
      </c>
      <c r="AT101" s="21">
        <f>IF($V$82&lt;0,(IF(2050-AS$80&lt;=0,0,(2/(2050-AS$80+1))*(1-(SUM($E101:AS101)/$V$82))*$V$82*'Fixed Data'!AQ$52)),0)</f>
        <v>0</v>
      </c>
      <c r="AU101" s="21">
        <f>IF($V$82&lt;0,(IF(2050-AT$80&lt;=0,0,(2/(2050-AT$80+1))*(1-(SUM($E101:AT101)/$V$82))*$V$82*'Fixed Data'!AR$52)),0)</f>
        <v>0</v>
      </c>
      <c r="AV101" s="21">
        <f>IF($V$82&lt;0,(IF(2050-AU$80&lt;=0,0,(2/(2050-AU$80+1))*(1-(SUM($E101:AU101)/$V$82))*$V$82*'Fixed Data'!AS$52)),0)</f>
        <v>0</v>
      </c>
      <c r="AW101" s="21">
        <f>IF($V$82&lt;0,(IF(2050-AV$80&lt;=0,0,(2/(2050-AV$80+1))*(1-(SUM($E101:AV101)/$V$82))*$V$82*'Fixed Data'!AT$52)),0)</f>
        <v>0</v>
      </c>
      <c r="AX101" s="21">
        <f>IF($V$82&lt;0,(IF(2050-AW$80&lt;=0,0,(2/(2050-AW$80+1))*(1-(SUM($E101:AW101)/$V$82))*$V$82*'Fixed Data'!AU$52)),0)</f>
        <v>0</v>
      </c>
      <c r="AY101" s="21">
        <f>IF($V$82&lt;0,(IF(2050-AX$80&lt;=0,0,(2/(2050-AX$80+1))*(1-(SUM($E101:AX101)/$V$82))*$V$82*'Fixed Data'!AV$52)),0)</f>
        <v>0</v>
      </c>
      <c r="AZ101" s="21">
        <f>IF($V$82&lt;0,(IF(2050-AY$80&lt;=0,0,(2/(2050-AY$80+1))*(1-(SUM($E101:AY101)/$V$82))*$V$82*'Fixed Data'!AW$52)),0)</f>
        <v>0</v>
      </c>
      <c r="BA101" s="21">
        <f>IF($V$82&lt;0,(IF(2050-AZ$80&lt;=0,0,(2/(2050-AZ$80+1))*(1-(SUM($E101:AZ101)/$V$82))*$V$82*'Fixed Data'!AX$52)),0)</f>
        <v>0</v>
      </c>
      <c r="BB101" s="21">
        <f>IF($V$82&lt;0,(IF(2050-BA$80&lt;=0,0,(2/(2050-BA$80+1))*(1-(SUM($E101:BA101)/$V$82))*$V$82*'Fixed Data'!AY$52)),0)</f>
        <v>0</v>
      </c>
    </row>
    <row r="102" spans="1:54" ht="15" hidden="1" customHeight="1" outlineLevel="3">
      <c r="A102" s="8"/>
      <c r="B102" t="s">
        <v>432</v>
      </c>
      <c r="C102" t="s">
        <v>433</v>
      </c>
      <c r="D102" t="s">
        <v>380</v>
      </c>
      <c r="E102" s="18"/>
      <c r="F102" s="18"/>
      <c r="G102" s="18"/>
      <c r="H102" s="18"/>
      <c r="I102" s="18"/>
      <c r="J102" s="18"/>
      <c r="K102" s="18"/>
      <c r="L102" s="18"/>
      <c r="M102" s="18"/>
      <c r="N102" s="18"/>
      <c r="O102" s="18"/>
      <c r="P102" s="18"/>
      <c r="Q102" s="18"/>
      <c r="R102" s="18"/>
      <c r="S102" s="18"/>
      <c r="T102" s="18"/>
      <c r="U102" s="18"/>
      <c r="V102" s="18"/>
      <c r="W102" s="18"/>
      <c r="X102" s="21">
        <f>IF($W$82&lt;0,(IF(2050-W$80&lt;=0,0,(2/(2050-W$80+1))*(1-(SUM($E102:W102)/$W$82))*$W$82*'Fixed Data'!U$52)),0)</f>
        <v>0</v>
      </c>
      <c r="Y102" s="21">
        <f>IF($W$82&lt;0,(IF(2050-X$80&lt;=0,0,(2/(2050-X$80+1))*(1-(SUM($E102:X102)/$W$82))*$W$82*'Fixed Data'!V$52)),0)</f>
        <v>0</v>
      </c>
      <c r="Z102" s="21">
        <f>IF($W$82&lt;0,(IF(2050-Y$80&lt;=0,0,(2/(2050-Y$80+1))*(1-(SUM($E102:Y102)/$W$82))*$W$82*'Fixed Data'!W$52)),0)</f>
        <v>0</v>
      </c>
      <c r="AA102" s="21">
        <f>IF($W$82&lt;0,(IF(2050-Z$80&lt;=0,0,(2/(2050-Z$80+1))*(1-(SUM($E102:Z102)/$W$82))*$W$82*'Fixed Data'!X$52)),0)</f>
        <v>0</v>
      </c>
      <c r="AB102" s="21">
        <f>IF($W$82&lt;0,(IF(2050-AA$80&lt;=0,0,(2/(2050-AA$80+1))*(1-(SUM($E102:AA102)/$W$82))*$W$82*'Fixed Data'!Y$52)),0)</f>
        <v>0</v>
      </c>
      <c r="AC102" s="21">
        <f>IF($W$82&lt;0,(IF(2050-AB$80&lt;=0,0,(2/(2050-AB$80+1))*(1-(SUM($E102:AB102)/$W$82))*$W$82*'Fixed Data'!Z$52)),0)</f>
        <v>0</v>
      </c>
      <c r="AD102" s="21">
        <f>IF($W$82&lt;0,(IF(2050-AC$80&lt;=0,0,(2/(2050-AC$80+1))*(1-(SUM($E102:AC102)/$W$82))*$W$82*'Fixed Data'!AA$52)),0)</f>
        <v>0</v>
      </c>
      <c r="AE102" s="21">
        <f>IF($W$82&lt;0,(IF(2050-AD$80&lt;=0,0,(2/(2050-AD$80+1))*(1-(SUM($E102:AD102)/$W$82))*$W$82*'Fixed Data'!AB$52)),0)</f>
        <v>0</v>
      </c>
      <c r="AF102" s="21">
        <f>IF($W$82&lt;0,(IF(2050-AE$80&lt;=0,0,(2/(2050-AE$80+1))*(1-(SUM($E102:AE102)/$W$82))*$W$82*'Fixed Data'!AC$52)),0)</f>
        <v>0</v>
      </c>
      <c r="AG102" s="21">
        <f>IF($W$82&lt;0,(IF(2050-AF$80&lt;=0,0,(2/(2050-AF$80+1))*(1-(SUM($E102:AF102)/$W$82))*$W$82*'Fixed Data'!AD$52)),0)</f>
        <v>0</v>
      </c>
      <c r="AH102" s="21">
        <f>IF($W$82&lt;0,(IF(2050-AG$80&lt;=0,0,(2/(2050-AG$80+1))*(1-(SUM($E102:AG102)/$W$82))*$W$82*'Fixed Data'!AE$52)),0)</f>
        <v>0</v>
      </c>
      <c r="AI102" s="21">
        <f>IF($W$82&lt;0,(IF(2050-AH$80&lt;=0,0,(2/(2050-AH$80+1))*(1-(SUM($E102:AH102)/$W$82))*$W$82*'Fixed Data'!AF$52)),0)</f>
        <v>0</v>
      </c>
      <c r="AJ102" s="21">
        <f>IF($W$82&lt;0,(IF(2050-AI$80&lt;=0,0,(2/(2050-AI$80+1))*(1-(SUM($E102:AI102)/$W$82))*$W$82*'Fixed Data'!AG$52)),0)</f>
        <v>0</v>
      </c>
      <c r="AK102" s="21">
        <f>IF($W$82&lt;0,(IF(2050-AJ$80&lt;=0,0,(2/(2050-AJ$80+1))*(1-(SUM($E102:AJ102)/$W$82))*$W$82*'Fixed Data'!AH$52)),0)</f>
        <v>0</v>
      </c>
      <c r="AL102" s="21">
        <f>IF($W$82&lt;0,(IF(2050-AK$80&lt;=0,0,(2/(2050-AK$80+1))*(1-(SUM($E102:AK102)/$W$82))*$W$82*'Fixed Data'!AI$52)),0)</f>
        <v>0</v>
      </c>
      <c r="AM102" s="21">
        <f>IF($W$82&lt;0,(IF(2050-AL$80&lt;=0,0,(2/(2050-AL$80+1))*(1-(SUM($E102:AL102)/$W$82))*$W$82*'Fixed Data'!AJ$52)),0)</f>
        <v>0</v>
      </c>
      <c r="AN102" s="21">
        <f>IF($W$82&lt;0,(IF(2050-AM$80&lt;=0,0,(2/(2050-AM$80+1))*(1-(SUM($E102:AM102)/$W$82))*$W$82*'Fixed Data'!AK$52)),0)</f>
        <v>0</v>
      </c>
      <c r="AO102" s="21">
        <f>IF($W$82&lt;0,(IF(2050-AN$80&lt;=0,0,(2/(2050-AN$80+1))*(1-(SUM($E102:AN102)/$W$82))*$W$82*'Fixed Data'!AL$52)),0)</f>
        <v>0</v>
      </c>
      <c r="AP102" s="21">
        <f>IF($W$82&lt;0,(IF(2050-AO$80&lt;=0,0,(2/(2050-AO$80+1))*(1-(SUM($E102:AO102)/$W$82))*$W$82*'Fixed Data'!AM$52)),0)</f>
        <v>0</v>
      </c>
      <c r="AQ102" s="21">
        <f>IF($W$82&lt;0,(IF(2050-AP$80&lt;=0,0,(2/(2050-AP$80+1))*(1-(SUM($E102:AP102)/$W$82))*$W$82*'Fixed Data'!AN$52)),0)</f>
        <v>0</v>
      </c>
      <c r="AR102" s="21">
        <f>IF($W$82&lt;0,(IF(2050-AQ$80&lt;=0,0,(2/(2050-AQ$80+1))*(1-(SUM($E102:AQ102)/$W$82))*$W$82*'Fixed Data'!AO$52)),0)</f>
        <v>0</v>
      </c>
      <c r="AS102" s="21">
        <f>IF($W$82&lt;0,(IF(2050-AR$80&lt;=0,0,(2/(2050-AR$80+1))*(1-(SUM($E102:AR102)/$W$82))*$W$82*'Fixed Data'!AP$52)),0)</f>
        <v>0</v>
      </c>
      <c r="AT102" s="21">
        <f>IF($W$82&lt;0,(IF(2050-AS$80&lt;=0,0,(2/(2050-AS$80+1))*(1-(SUM($E102:AS102)/$W$82))*$W$82*'Fixed Data'!AQ$52)),0)</f>
        <v>0</v>
      </c>
      <c r="AU102" s="21">
        <f>IF($W$82&lt;0,(IF(2050-AT$80&lt;=0,0,(2/(2050-AT$80+1))*(1-(SUM($E102:AT102)/$W$82))*$W$82*'Fixed Data'!AR$52)),0)</f>
        <v>0</v>
      </c>
      <c r="AV102" s="21">
        <f>IF($W$82&lt;0,(IF(2050-AU$80&lt;=0,0,(2/(2050-AU$80+1))*(1-(SUM($E102:AU102)/$W$82))*$W$82*'Fixed Data'!AS$52)),0)</f>
        <v>0</v>
      </c>
      <c r="AW102" s="21">
        <f>IF($W$82&lt;0,(IF(2050-AV$80&lt;=0,0,(2/(2050-AV$80+1))*(1-(SUM($E102:AV102)/$W$82))*$W$82*'Fixed Data'!AT$52)),0)</f>
        <v>0</v>
      </c>
      <c r="AX102" s="21">
        <f>IF($W$82&lt;0,(IF(2050-AW$80&lt;=0,0,(2/(2050-AW$80+1))*(1-(SUM($E102:AW102)/$W$82))*$W$82*'Fixed Data'!AU$52)),0)</f>
        <v>0</v>
      </c>
      <c r="AY102" s="21">
        <f>IF($W$82&lt;0,(IF(2050-AX$80&lt;=0,0,(2/(2050-AX$80+1))*(1-(SUM($E102:AX102)/$W$82))*$W$82*'Fixed Data'!AV$52)),0)</f>
        <v>0</v>
      </c>
      <c r="AZ102" s="21">
        <f>IF($W$82&lt;0,(IF(2050-AY$80&lt;=0,0,(2/(2050-AY$80+1))*(1-(SUM($E102:AY102)/$W$82))*$W$82*'Fixed Data'!AW$52)),0)</f>
        <v>0</v>
      </c>
      <c r="BA102" s="21">
        <f>IF($W$82&lt;0,(IF(2050-AZ$80&lt;=0,0,(2/(2050-AZ$80+1))*(1-(SUM($E102:AZ102)/$W$82))*$W$82*'Fixed Data'!AX$52)),0)</f>
        <v>0</v>
      </c>
      <c r="BB102" s="21">
        <f>IF($W$82&lt;0,(IF(2050-BA$80&lt;=0,0,(2/(2050-BA$80+1))*(1-(SUM($E102:BA102)/$W$82))*$W$82*'Fixed Data'!AY$52)),0)</f>
        <v>0</v>
      </c>
    </row>
    <row r="103" spans="1:54" ht="15" hidden="1" customHeight="1" outlineLevel="3">
      <c r="A103" s="8"/>
      <c r="B103" t="s">
        <v>434</v>
      </c>
      <c r="C103" t="s">
        <v>435</v>
      </c>
      <c r="D103" t="s">
        <v>380</v>
      </c>
      <c r="E103" s="18"/>
      <c r="F103" s="18"/>
      <c r="G103" s="18"/>
      <c r="H103" s="18"/>
      <c r="I103" s="18"/>
      <c r="J103" s="18"/>
      <c r="K103" s="18"/>
      <c r="L103" s="18"/>
      <c r="M103" s="18"/>
      <c r="N103" s="18"/>
      <c r="O103" s="18"/>
      <c r="P103" s="18"/>
      <c r="Q103" s="18"/>
      <c r="R103" s="18"/>
      <c r="S103" s="18"/>
      <c r="T103" s="18"/>
      <c r="U103" s="18"/>
      <c r="V103" s="18"/>
      <c r="W103" s="18"/>
      <c r="X103" s="18"/>
      <c r="Y103" s="21">
        <f>IF($X$82&lt;0,(IF(2050-X$80&lt;=0,0,(2/(2050-X$80+1))*(1-(SUM($E103:X103)/$X$82))*$X$82*'Fixed Data'!V$52)),0)</f>
        <v>0</v>
      </c>
      <c r="Z103" s="21">
        <f>IF($X$82&lt;0,(IF(2050-Y$80&lt;=0,0,(2/(2050-Y$80+1))*(1-(SUM($E103:Y103)/$X$82))*$X$82*'Fixed Data'!W$52)),0)</f>
        <v>0</v>
      </c>
      <c r="AA103" s="21">
        <f>IF($X$82&lt;0,(IF(2050-Z$80&lt;=0,0,(2/(2050-Z$80+1))*(1-(SUM($E103:Z103)/$X$82))*$X$82*'Fixed Data'!X$52)),0)</f>
        <v>0</v>
      </c>
      <c r="AB103" s="21">
        <f>IF($X$82&lt;0,(IF(2050-AA$80&lt;=0,0,(2/(2050-AA$80+1))*(1-(SUM($E103:AA103)/$X$82))*$X$82*'Fixed Data'!Y$52)),0)</f>
        <v>0</v>
      </c>
      <c r="AC103" s="21">
        <f>IF($X$82&lt;0,(IF(2050-AB$80&lt;=0,0,(2/(2050-AB$80+1))*(1-(SUM($E103:AB103)/$X$82))*$X$82*'Fixed Data'!Z$52)),0)</f>
        <v>0</v>
      </c>
      <c r="AD103" s="21">
        <f>IF($X$82&lt;0,(IF(2050-AC$80&lt;=0,0,(2/(2050-AC$80+1))*(1-(SUM($E103:AC103)/$X$82))*$X$82*'Fixed Data'!AA$52)),0)</f>
        <v>0</v>
      </c>
      <c r="AE103" s="21">
        <f>IF($X$82&lt;0,(IF(2050-AD$80&lt;=0,0,(2/(2050-AD$80+1))*(1-(SUM($E103:AD103)/$X$82))*$X$82*'Fixed Data'!AB$52)),0)</f>
        <v>0</v>
      </c>
      <c r="AF103" s="21">
        <f>IF($X$82&lt;0,(IF(2050-AE$80&lt;=0,0,(2/(2050-AE$80+1))*(1-(SUM($E103:AE103)/$X$82))*$X$82*'Fixed Data'!AC$52)),0)</f>
        <v>0</v>
      </c>
      <c r="AG103" s="21">
        <f>IF($X$82&lt;0,(IF(2050-AF$80&lt;=0,0,(2/(2050-AF$80+1))*(1-(SUM($E103:AF103)/$X$82))*$X$82*'Fixed Data'!AD$52)),0)</f>
        <v>0</v>
      </c>
      <c r="AH103" s="21">
        <f>IF($X$82&lt;0,(IF(2050-AG$80&lt;=0,0,(2/(2050-AG$80+1))*(1-(SUM($E103:AG103)/$X$82))*$X$82*'Fixed Data'!AE$52)),0)</f>
        <v>0</v>
      </c>
      <c r="AI103" s="21">
        <f>IF($X$82&lt;0,(IF(2050-AH$80&lt;=0,0,(2/(2050-AH$80+1))*(1-(SUM($E103:AH103)/$X$82))*$X$82*'Fixed Data'!AF$52)),0)</f>
        <v>0</v>
      </c>
      <c r="AJ103" s="21">
        <f>IF($X$82&lt;0,(IF(2050-AI$80&lt;=0,0,(2/(2050-AI$80+1))*(1-(SUM($E103:AI103)/$X$82))*$X$82*'Fixed Data'!AG$52)),0)</f>
        <v>0</v>
      </c>
      <c r="AK103" s="21">
        <f>IF($X$82&lt;0,(IF(2050-AJ$80&lt;=0,0,(2/(2050-AJ$80+1))*(1-(SUM($E103:AJ103)/$X$82))*$X$82*'Fixed Data'!AH$52)),0)</f>
        <v>0</v>
      </c>
      <c r="AL103" s="21">
        <f>IF($X$82&lt;0,(IF(2050-AK$80&lt;=0,0,(2/(2050-AK$80+1))*(1-(SUM($E103:AK103)/$X$82))*$X$82*'Fixed Data'!AI$52)),0)</f>
        <v>0</v>
      </c>
      <c r="AM103" s="21">
        <f>IF($X$82&lt;0,(IF(2050-AL$80&lt;=0,0,(2/(2050-AL$80+1))*(1-(SUM($E103:AL103)/$X$82))*$X$82*'Fixed Data'!AJ$52)),0)</f>
        <v>0</v>
      </c>
      <c r="AN103" s="21">
        <f>IF($X$82&lt;0,(IF(2050-AM$80&lt;=0,0,(2/(2050-AM$80+1))*(1-(SUM($E103:AM103)/$X$82))*$X$82*'Fixed Data'!AK$52)),0)</f>
        <v>0</v>
      </c>
      <c r="AO103" s="21">
        <f>IF($X$82&lt;0,(IF(2050-AN$80&lt;=0,0,(2/(2050-AN$80+1))*(1-(SUM($E103:AN103)/$X$82))*$X$82*'Fixed Data'!AL$52)),0)</f>
        <v>0</v>
      </c>
      <c r="AP103" s="21">
        <f>IF($X$82&lt;0,(IF(2050-AO$80&lt;=0,0,(2/(2050-AO$80+1))*(1-(SUM($E103:AO103)/$X$82))*$X$82*'Fixed Data'!AM$52)),0)</f>
        <v>0</v>
      </c>
      <c r="AQ103" s="21">
        <f>IF($X$82&lt;0,(IF(2050-AP$80&lt;=0,0,(2/(2050-AP$80+1))*(1-(SUM($E103:AP103)/$X$82))*$X$82*'Fixed Data'!AN$52)),0)</f>
        <v>0</v>
      </c>
      <c r="AR103" s="21">
        <f>IF($X$82&lt;0,(IF(2050-AQ$80&lt;=0,0,(2/(2050-AQ$80+1))*(1-(SUM($E103:AQ103)/$X$82))*$X$82*'Fixed Data'!AO$52)),0)</f>
        <v>0</v>
      </c>
      <c r="AS103" s="21">
        <f>IF($X$82&lt;0,(IF(2050-AR$80&lt;=0,0,(2/(2050-AR$80+1))*(1-(SUM($E103:AR103)/$X$82))*$X$82*'Fixed Data'!AP$52)),0)</f>
        <v>0</v>
      </c>
      <c r="AT103" s="21">
        <f>IF($X$82&lt;0,(IF(2050-AS$80&lt;=0,0,(2/(2050-AS$80+1))*(1-(SUM($E103:AS103)/$X$82))*$X$82*'Fixed Data'!AQ$52)),0)</f>
        <v>0</v>
      </c>
      <c r="AU103" s="21">
        <f>IF($X$82&lt;0,(IF(2050-AT$80&lt;=0,0,(2/(2050-AT$80+1))*(1-(SUM($E103:AT103)/$X$82))*$X$82*'Fixed Data'!AR$52)),0)</f>
        <v>0</v>
      </c>
      <c r="AV103" s="21">
        <f>IF($X$82&lt;0,(IF(2050-AU$80&lt;=0,0,(2/(2050-AU$80+1))*(1-(SUM($E103:AU103)/$X$82))*$X$82*'Fixed Data'!AS$52)),0)</f>
        <v>0</v>
      </c>
      <c r="AW103" s="21">
        <f>IF($X$82&lt;0,(IF(2050-AV$80&lt;=0,0,(2/(2050-AV$80+1))*(1-(SUM($E103:AV103)/$X$82))*$X$82*'Fixed Data'!AT$52)),0)</f>
        <v>0</v>
      </c>
      <c r="AX103" s="21">
        <f>IF($X$82&lt;0,(IF(2050-AW$80&lt;=0,0,(2/(2050-AW$80+1))*(1-(SUM($E103:AW103)/$X$82))*$X$82*'Fixed Data'!AU$52)),0)</f>
        <v>0</v>
      </c>
      <c r="AY103" s="21">
        <f>IF($X$82&lt;0,(IF(2050-AX$80&lt;=0,0,(2/(2050-AX$80+1))*(1-(SUM($E103:AX103)/$X$82))*$X$82*'Fixed Data'!AV$52)),0)</f>
        <v>0</v>
      </c>
      <c r="AZ103" s="21">
        <f>IF($X$82&lt;0,(IF(2050-AY$80&lt;=0,0,(2/(2050-AY$80+1))*(1-(SUM($E103:AY103)/$X$82))*$X$82*'Fixed Data'!AW$52)),0)</f>
        <v>0</v>
      </c>
      <c r="BA103" s="21">
        <f>IF($X$82&lt;0,(IF(2050-AZ$80&lt;=0,0,(2/(2050-AZ$80+1))*(1-(SUM($E103:AZ103)/$X$82))*$X$82*'Fixed Data'!AX$52)),0)</f>
        <v>0</v>
      </c>
      <c r="BB103" s="21">
        <f>IF($X$82&lt;0,(IF(2050-BA$80&lt;=0,0,(2/(2050-BA$80+1))*(1-(SUM($E103:BA103)/$X$82))*$X$82*'Fixed Data'!AY$52)),0)</f>
        <v>0</v>
      </c>
    </row>
    <row r="104" spans="1:54" ht="15" hidden="1" customHeight="1" outlineLevel="3">
      <c r="A104" s="8"/>
      <c r="B104" t="s">
        <v>436</v>
      </c>
      <c r="C104" t="s">
        <v>437</v>
      </c>
      <c r="D104" t="s">
        <v>380</v>
      </c>
      <c r="E104" s="18"/>
      <c r="F104" s="18"/>
      <c r="G104" s="18"/>
      <c r="H104" s="18"/>
      <c r="I104" s="18"/>
      <c r="J104" s="18"/>
      <c r="K104" s="18"/>
      <c r="L104" s="18"/>
      <c r="M104" s="18"/>
      <c r="N104" s="18"/>
      <c r="O104" s="18"/>
      <c r="P104" s="18"/>
      <c r="Q104" s="18"/>
      <c r="R104" s="18"/>
      <c r="S104" s="18"/>
      <c r="T104" s="18"/>
      <c r="U104" s="18"/>
      <c r="V104" s="18"/>
      <c r="W104" s="18"/>
      <c r="X104" s="18"/>
      <c r="Y104" s="18"/>
      <c r="Z104" s="21">
        <f>IF($Y$82&lt;0,(IF(2050-Y$80&lt;=0,0,(2/(2050-Y$80+1))*(1-(SUM($E104:Y104)/$Y$82))*$Y$82*'Fixed Data'!W$52)),0)</f>
        <v>0</v>
      </c>
      <c r="AA104" s="21">
        <f>IF($Y$82&lt;0,(IF(2050-Z$80&lt;=0,0,(2/(2050-Z$80+1))*(1-(SUM($E104:Z104)/$Y$82))*$Y$82*'Fixed Data'!X$52)),0)</f>
        <v>0</v>
      </c>
      <c r="AB104" s="21">
        <f>IF($Y$82&lt;0,(IF(2050-AA$80&lt;=0,0,(2/(2050-AA$80+1))*(1-(SUM($E104:AA104)/$Y$82))*$Y$82*'Fixed Data'!Y$52)),0)</f>
        <v>0</v>
      </c>
      <c r="AC104" s="21">
        <f>IF($Y$82&lt;0,(IF(2050-AB$80&lt;=0,0,(2/(2050-AB$80+1))*(1-(SUM($E104:AB104)/$Y$82))*$Y$82*'Fixed Data'!Z$52)),0)</f>
        <v>0</v>
      </c>
      <c r="AD104" s="21">
        <f>IF($Y$82&lt;0,(IF(2050-AC$80&lt;=0,0,(2/(2050-AC$80+1))*(1-(SUM($E104:AC104)/$Y$82))*$Y$82*'Fixed Data'!AA$52)),0)</f>
        <v>0</v>
      </c>
      <c r="AE104" s="21">
        <f>IF($Y$82&lt;0,(IF(2050-AD$80&lt;=0,0,(2/(2050-AD$80+1))*(1-(SUM($E104:AD104)/$Y$82))*$Y$82*'Fixed Data'!AB$52)),0)</f>
        <v>0</v>
      </c>
      <c r="AF104" s="21">
        <f>IF($Y$82&lt;0,(IF(2050-AE$80&lt;=0,0,(2/(2050-AE$80+1))*(1-(SUM($E104:AE104)/$Y$82))*$Y$82*'Fixed Data'!AC$52)),0)</f>
        <v>0</v>
      </c>
      <c r="AG104" s="21">
        <f>IF($Y$82&lt;0,(IF(2050-AF$80&lt;=0,0,(2/(2050-AF$80+1))*(1-(SUM($E104:AF104)/$Y$82))*$Y$82*'Fixed Data'!AD$52)),0)</f>
        <v>0</v>
      </c>
      <c r="AH104" s="21">
        <f>IF($Y$82&lt;0,(IF(2050-AG$80&lt;=0,0,(2/(2050-AG$80+1))*(1-(SUM($E104:AG104)/$Y$82))*$Y$82*'Fixed Data'!AE$52)),0)</f>
        <v>0</v>
      </c>
      <c r="AI104" s="21">
        <f>IF($Y$82&lt;0,(IF(2050-AH$80&lt;=0,0,(2/(2050-AH$80+1))*(1-(SUM($E104:AH104)/$Y$82))*$Y$82*'Fixed Data'!AF$52)),0)</f>
        <v>0</v>
      </c>
      <c r="AJ104" s="21">
        <f>IF($Y$82&lt;0,(IF(2050-AI$80&lt;=0,0,(2/(2050-AI$80+1))*(1-(SUM($E104:AI104)/$Y$82))*$Y$82*'Fixed Data'!AG$52)),0)</f>
        <v>0</v>
      </c>
      <c r="AK104" s="21">
        <f>IF($Y$82&lt;0,(IF(2050-AJ$80&lt;=0,0,(2/(2050-AJ$80+1))*(1-(SUM($E104:AJ104)/$Y$82))*$Y$82*'Fixed Data'!AH$52)),0)</f>
        <v>0</v>
      </c>
      <c r="AL104" s="21">
        <f>IF($Y$82&lt;0,(IF(2050-AK$80&lt;=0,0,(2/(2050-AK$80+1))*(1-(SUM($E104:AK104)/$Y$82))*$Y$82*'Fixed Data'!AI$52)),0)</f>
        <v>0</v>
      </c>
      <c r="AM104" s="21">
        <f>IF($Y$82&lt;0,(IF(2050-AL$80&lt;=0,0,(2/(2050-AL$80+1))*(1-(SUM($E104:AL104)/$Y$82))*$Y$82*'Fixed Data'!AJ$52)),0)</f>
        <v>0</v>
      </c>
      <c r="AN104" s="21">
        <f>IF($Y$82&lt;0,(IF(2050-AM$80&lt;=0,0,(2/(2050-AM$80+1))*(1-(SUM($E104:AM104)/$Y$82))*$Y$82*'Fixed Data'!AK$52)),0)</f>
        <v>0</v>
      </c>
      <c r="AO104" s="21">
        <f>IF($Y$82&lt;0,(IF(2050-AN$80&lt;=0,0,(2/(2050-AN$80+1))*(1-(SUM($E104:AN104)/$Y$82))*$Y$82*'Fixed Data'!AL$52)),0)</f>
        <v>0</v>
      </c>
      <c r="AP104" s="21">
        <f>IF($Y$82&lt;0,(IF(2050-AO$80&lt;=0,0,(2/(2050-AO$80+1))*(1-(SUM($E104:AO104)/$Y$82))*$Y$82*'Fixed Data'!AM$52)),0)</f>
        <v>0</v>
      </c>
      <c r="AQ104" s="21">
        <f>IF($Y$82&lt;0,(IF(2050-AP$80&lt;=0,0,(2/(2050-AP$80+1))*(1-(SUM($E104:AP104)/$Y$82))*$Y$82*'Fixed Data'!AN$52)),0)</f>
        <v>0</v>
      </c>
      <c r="AR104" s="21">
        <f>IF($Y$82&lt;0,(IF(2050-AQ$80&lt;=0,0,(2/(2050-AQ$80+1))*(1-(SUM($E104:AQ104)/$Y$82))*$Y$82*'Fixed Data'!AO$52)),0)</f>
        <v>0</v>
      </c>
      <c r="AS104" s="21">
        <f>IF($Y$82&lt;0,(IF(2050-AR$80&lt;=0,0,(2/(2050-AR$80+1))*(1-(SUM($E104:AR104)/$Y$82))*$Y$82*'Fixed Data'!AP$52)),0)</f>
        <v>0</v>
      </c>
      <c r="AT104" s="21">
        <f>IF($Y$82&lt;0,(IF(2050-AS$80&lt;=0,0,(2/(2050-AS$80+1))*(1-(SUM($E104:AS104)/$Y$82))*$Y$82*'Fixed Data'!AQ$52)),0)</f>
        <v>0</v>
      </c>
      <c r="AU104" s="21">
        <f>IF($Y$82&lt;0,(IF(2050-AT$80&lt;=0,0,(2/(2050-AT$80+1))*(1-(SUM($E104:AT104)/$Y$82))*$Y$82*'Fixed Data'!AR$52)),0)</f>
        <v>0</v>
      </c>
      <c r="AV104" s="21">
        <f>IF($Y$82&lt;0,(IF(2050-AU$80&lt;=0,0,(2/(2050-AU$80+1))*(1-(SUM($E104:AU104)/$Y$82))*$Y$82*'Fixed Data'!AS$52)),0)</f>
        <v>0</v>
      </c>
      <c r="AW104" s="21">
        <f>IF($Y$82&lt;0,(IF(2050-AV$80&lt;=0,0,(2/(2050-AV$80+1))*(1-(SUM($E104:AV104)/$Y$82))*$Y$82*'Fixed Data'!AT$52)),0)</f>
        <v>0</v>
      </c>
      <c r="AX104" s="21">
        <f>IF($Y$82&lt;0,(IF(2050-AW$80&lt;=0,0,(2/(2050-AW$80+1))*(1-(SUM($E104:AW104)/$Y$82))*$Y$82*'Fixed Data'!AU$52)),0)</f>
        <v>0</v>
      </c>
      <c r="AY104" s="21">
        <f>IF($Y$82&lt;0,(IF(2050-AX$80&lt;=0,0,(2/(2050-AX$80+1))*(1-(SUM($E104:AX104)/$Y$82))*$Y$82*'Fixed Data'!AV$52)),0)</f>
        <v>0</v>
      </c>
      <c r="AZ104" s="21">
        <f>IF($Y$82&lt;0,(IF(2050-AY$80&lt;=0,0,(2/(2050-AY$80+1))*(1-(SUM($E104:AY104)/$Y$82))*$Y$82*'Fixed Data'!AW$52)),0)</f>
        <v>0</v>
      </c>
      <c r="BA104" s="21">
        <f>IF($Y$82&lt;0,(IF(2050-AZ$80&lt;=0,0,(2/(2050-AZ$80+1))*(1-(SUM($E104:AZ104)/$Y$82))*$Y$82*'Fixed Data'!AX$52)),0)</f>
        <v>0</v>
      </c>
      <c r="BB104" s="21">
        <f>IF($Y$82&lt;0,(IF(2050-BA$80&lt;=0,0,(2/(2050-BA$80+1))*(1-(SUM($E104:BA104)/$Y$82))*$Y$82*'Fixed Data'!AY$52)),0)</f>
        <v>0</v>
      </c>
    </row>
    <row r="105" spans="1:54" ht="15" hidden="1" customHeight="1" outlineLevel="3">
      <c r="A105" s="8"/>
      <c r="B105" t="s">
        <v>438</v>
      </c>
      <c r="C105" t="s">
        <v>439</v>
      </c>
      <c r="D105" t="s">
        <v>380</v>
      </c>
      <c r="E105" s="18"/>
      <c r="F105" s="18"/>
      <c r="G105" s="18"/>
      <c r="H105" s="18"/>
      <c r="I105" s="18"/>
      <c r="J105" s="18"/>
      <c r="K105" s="18"/>
      <c r="L105" s="18"/>
      <c r="M105" s="18"/>
      <c r="N105" s="18"/>
      <c r="O105" s="18"/>
      <c r="P105" s="18"/>
      <c r="Q105" s="18"/>
      <c r="R105" s="18"/>
      <c r="S105" s="18"/>
      <c r="T105" s="18"/>
      <c r="U105" s="18"/>
      <c r="V105" s="18"/>
      <c r="W105" s="18"/>
      <c r="X105" s="18"/>
      <c r="Y105" s="18"/>
      <c r="Z105" s="18"/>
      <c r="AA105" s="21">
        <f>IF($Z$82&lt;0,(IF(2050-Z$80&lt;=0,0,(2/(2050-Z$80+1))*(1-(SUM($E105:Z105)/$Z$82))*$Z$82*'Fixed Data'!X$52)),0)</f>
        <v>0</v>
      </c>
      <c r="AB105" s="21">
        <f>IF($Z$82&lt;0,(IF(2050-AA$80&lt;=0,0,(2/(2050-AA$80+1))*(1-(SUM($E105:AA105)/$Z$82))*$Z$82*'Fixed Data'!Y$52)),0)</f>
        <v>0</v>
      </c>
      <c r="AC105" s="21">
        <f>IF($Z$82&lt;0,(IF(2050-AB$80&lt;=0,0,(2/(2050-AB$80+1))*(1-(SUM($E105:AB105)/$Z$82))*$Z$82*'Fixed Data'!Z$52)),0)</f>
        <v>0</v>
      </c>
      <c r="AD105" s="21">
        <f>IF($Z$82&lt;0,(IF(2050-AC$80&lt;=0,0,(2/(2050-AC$80+1))*(1-(SUM($E105:AC105)/$Z$82))*$Z$82*'Fixed Data'!AA$52)),0)</f>
        <v>0</v>
      </c>
      <c r="AE105" s="21">
        <f>IF($Z$82&lt;0,(IF(2050-AD$80&lt;=0,0,(2/(2050-AD$80+1))*(1-(SUM($E105:AD105)/$Z$82))*$Z$82*'Fixed Data'!AB$52)),0)</f>
        <v>0</v>
      </c>
      <c r="AF105" s="21">
        <f>IF($Z$82&lt;0,(IF(2050-AE$80&lt;=0,0,(2/(2050-AE$80+1))*(1-(SUM($E105:AE105)/$Z$82))*$Z$82*'Fixed Data'!AC$52)),0)</f>
        <v>0</v>
      </c>
      <c r="AG105" s="21">
        <f>IF($Z$82&lt;0,(IF(2050-AF$80&lt;=0,0,(2/(2050-AF$80+1))*(1-(SUM($E105:AF105)/$Z$82))*$Z$82*'Fixed Data'!AD$52)),0)</f>
        <v>0</v>
      </c>
      <c r="AH105" s="21">
        <f>IF($Z$82&lt;0,(IF(2050-AG$80&lt;=0,0,(2/(2050-AG$80+1))*(1-(SUM($E105:AG105)/$Z$82))*$Z$82*'Fixed Data'!AE$52)),0)</f>
        <v>0</v>
      </c>
      <c r="AI105" s="21">
        <f>IF($Z$82&lt;0,(IF(2050-AH$80&lt;=0,0,(2/(2050-AH$80+1))*(1-(SUM($E105:AH105)/$Z$82))*$Z$82*'Fixed Data'!AF$52)),0)</f>
        <v>0</v>
      </c>
      <c r="AJ105" s="21">
        <f>IF($Z$82&lt;0,(IF(2050-AI$80&lt;=0,0,(2/(2050-AI$80+1))*(1-(SUM($E105:AI105)/$Z$82))*$Z$82*'Fixed Data'!AG$52)),0)</f>
        <v>0</v>
      </c>
      <c r="AK105" s="21">
        <f>IF($Z$82&lt;0,(IF(2050-AJ$80&lt;=0,0,(2/(2050-AJ$80+1))*(1-(SUM($E105:AJ105)/$Z$82))*$Z$82*'Fixed Data'!AH$52)),0)</f>
        <v>0</v>
      </c>
      <c r="AL105" s="21">
        <f>IF($Z$82&lt;0,(IF(2050-AK$80&lt;=0,0,(2/(2050-AK$80+1))*(1-(SUM($E105:AK105)/$Z$82))*$Z$82*'Fixed Data'!AI$52)),0)</f>
        <v>0</v>
      </c>
      <c r="AM105" s="21">
        <f>IF($Z$82&lt;0,(IF(2050-AL$80&lt;=0,0,(2/(2050-AL$80+1))*(1-(SUM($E105:AL105)/$Z$82))*$Z$82*'Fixed Data'!AJ$52)),0)</f>
        <v>0</v>
      </c>
      <c r="AN105" s="21">
        <f>IF($Z$82&lt;0,(IF(2050-AM$80&lt;=0,0,(2/(2050-AM$80+1))*(1-(SUM($E105:AM105)/$Z$82))*$Z$82*'Fixed Data'!AK$52)),0)</f>
        <v>0</v>
      </c>
      <c r="AO105" s="21">
        <f>IF($Z$82&lt;0,(IF(2050-AN$80&lt;=0,0,(2/(2050-AN$80+1))*(1-(SUM($E105:AN105)/$Z$82))*$Z$82*'Fixed Data'!AL$52)),0)</f>
        <v>0</v>
      </c>
      <c r="AP105" s="21">
        <f>IF($Z$82&lt;0,(IF(2050-AO$80&lt;=0,0,(2/(2050-AO$80+1))*(1-(SUM($E105:AO105)/$Z$82))*$Z$82*'Fixed Data'!AM$52)),0)</f>
        <v>0</v>
      </c>
      <c r="AQ105" s="21">
        <f>IF($Z$82&lt;0,(IF(2050-AP$80&lt;=0,0,(2/(2050-AP$80+1))*(1-(SUM($E105:AP105)/$Z$82))*$Z$82*'Fixed Data'!AN$52)),0)</f>
        <v>0</v>
      </c>
      <c r="AR105" s="21">
        <f>IF($Z$82&lt;0,(IF(2050-AQ$80&lt;=0,0,(2/(2050-AQ$80+1))*(1-(SUM($E105:AQ105)/$Z$82))*$Z$82*'Fixed Data'!AO$52)),0)</f>
        <v>0</v>
      </c>
      <c r="AS105" s="21">
        <f>IF($Z$82&lt;0,(IF(2050-AR$80&lt;=0,0,(2/(2050-AR$80+1))*(1-(SUM($E105:AR105)/$Z$82))*$Z$82*'Fixed Data'!AP$52)),0)</f>
        <v>0</v>
      </c>
      <c r="AT105" s="21">
        <f>IF($Z$82&lt;0,(IF(2050-AS$80&lt;=0,0,(2/(2050-AS$80+1))*(1-(SUM($E105:AS105)/$Z$82))*$Z$82*'Fixed Data'!AQ$52)),0)</f>
        <v>0</v>
      </c>
      <c r="AU105" s="21">
        <f>IF($Z$82&lt;0,(IF(2050-AT$80&lt;=0,0,(2/(2050-AT$80+1))*(1-(SUM($E105:AT105)/$Z$82))*$Z$82*'Fixed Data'!AR$52)),0)</f>
        <v>0</v>
      </c>
      <c r="AV105" s="21">
        <f>IF($Z$82&lt;0,(IF(2050-AU$80&lt;=0,0,(2/(2050-AU$80+1))*(1-(SUM($E105:AU105)/$Z$82))*$Z$82*'Fixed Data'!AS$52)),0)</f>
        <v>0</v>
      </c>
      <c r="AW105" s="21">
        <f>IF($Z$82&lt;0,(IF(2050-AV$80&lt;=0,0,(2/(2050-AV$80+1))*(1-(SUM($E105:AV105)/$Z$82))*$Z$82*'Fixed Data'!AT$52)),0)</f>
        <v>0</v>
      </c>
      <c r="AX105" s="21">
        <f>IF($Z$82&lt;0,(IF(2050-AW$80&lt;=0,0,(2/(2050-AW$80+1))*(1-(SUM($E105:AW105)/$Z$82))*$Z$82*'Fixed Data'!AU$52)),0)</f>
        <v>0</v>
      </c>
      <c r="AY105" s="21">
        <f>IF($Z$82&lt;0,(IF(2050-AX$80&lt;=0,0,(2/(2050-AX$80+1))*(1-(SUM($E105:AX105)/$Z$82))*$Z$82*'Fixed Data'!AV$52)),0)</f>
        <v>0</v>
      </c>
      <c r="AZ105" s="21">
        <f>IF($Z$82&lt;0,(IF(2050-AY$80&lt;=0,0,(2/(2050-AY$80+1))*(1-(SUM($E105:AY105)/$Z$82))*$Z$82*'Fixed Data'!AW$52)),0)</f>
        <v>0</v>
      </c>
      <c r="BA105" s="21">
        <f>IF($Z$82&lt;0,(IF(2050-AZ$80&lt;=0,0,(2/(2050-AZ$80+1))*(1-(SUM($E105:AZ105)/$Z$82))*$Z$82*'Fixed Data'!AX$52)),0)</f>
        <v>0</v>
      </c>
      <c r="BB105" s="21">
        <f>IF($Z$82&lt;0,(IF(2050-BA$80&lt;=0,0,(2/(2050-BA$80+1))*(1-(SUM($E105:BA105)/$Z$82))*$Z$82*'Fixed Data'!AY$52)),0)</f>
        <v>0</v>
      </c>
    </row>
    <row r="106" spans="1:54" ht="15" hidden="1" customHeight="1" outlineLevel="3">
      <c r="A106" s="8"/>
      <c r="B106" t="s">
        <v>440</v>
      </c>
      <c r="C106" t="s">
        <v>441</v>
      </c>
      <c r="D106" t="s">
        <v>380</v>
      </c>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21">
        <f>IF($AA$82&lt;0,(IF(2050-AA$80&lt;=0,0,(2/(2050-AA$80+1))*(1-(SUM($E106:AA106)/$AA$82))*$AA$82*'Fixed Data'!Y$52)),0)</f>
        <v>0</v>
      </c>
      <c r="AC106" s="21">
        <f>IF($AA$82&lt;0,(IF(2050-AB$80&lt;=0,0,(2/(2050-AB$80+1))*(1-(SUM($E106:AB106)/$AA$82))*$AA$82*'Fixed Data'!Z$52)),0)</f>
        <v>0</v>
      </c>
      <c r="AD106" s="21">
        <f>IF($AA$82&lt;0,(IF(2050-AC$80&lt;=0,0,(2/(2050-AC$80+1))*(1-(SUM($E106:AC106)/$AA$82))*$AA$82*'Fixed Data'!AA$52)),0)</f>
        <v>0</v>
      </c>
      <c r="AE106" s="21">
        <f>IF($AA$82&lt;0,(IF(2050-AD$80&lt;=0,0,(2/(2050-AD$80+1))*(1-(SUM($E106:AD106)/$AA$82))*$AA$82*'Fixed Data'!AB$52)),0)</f>
        <v>0</v>
      </c>
      <c r="AF106" s="21">
        <f>IF($AA$82&lt;0,(IF(2050-AE$80&lt;=0,0,(2/(2050-AE$80+1))*(1-(SUM($E106:AE106)/$AA$82))*$AA$82*'Fixed Data'!AC$52)),0)</f>
        <v>0</v>
      </c>
      <c r="AG106" s="21">
        <f>IF($AA$82&lt;0,(IF(2050-AF$80&lt;=0,0,(2/(2050-AF$80+1))*(1-(SUM($E106:AF106)/$AA$82))*$AA$82*'Fixed Data'!AD$52)),0)</f>
        <v>0</v>
      </c>
      <c r="AH106" s="21">
        <f>IF($AA$82&lt;0,(IF(2050-AG$80&lt;=0,0,(2/(2050-AG$80+1))*(1-(SUM($E106:AG106)/$AA$82))*$AA$82*'Fixed Data'!AE$52)),0)</f>
        <v>0</v>
      </c>
      <c r="AI106" s="21">
        <f>IF($AA$82&lt;0,(IF(2050-AH$80&lt;=0,0,(2/(2050-AH$80+1))*(1-(SUM($E106:AH106)/$AA$82))*$AA$82*'Fixed Data'!AF$52)),0)</f>
        <v>0</v>
      </c>
      <c r="AJ106" s="21">
        <f>IF($AA$82&lt;0,(IF(2050-AI$80&lt;=0,0,(2/(2050-AI$80+1))*(1-(SUM($E106:AI106)/$AA$82))*$AA$82*'Fixed Data'!AG$52)),0)</f>
        <v>0</v>
      </c>
      <c r="AK106" s="21">
        <f>IF($AA$82&lt;0,(IF(2050-AJ$80&lt;=0,0,(2/(2050-AJ$80+1))*(1-(SUM($E106:AJ106)/$AA$82))*$AA$82*'Fixed Data'!AH$52)),0)</f>
        <v>0</v>
      </c>
      <c r="AL106" s="21">
        <f>IF($AA$82&lt;0,(IF(2050-AK$80&lt;=0,0,(2/(2050-AK$80+1))*(1-(SUM($E106:AK106)/$AA$82))*$AA$82*'Fixed Data'!AI$52)),0)</f>
        <v>0</v>
      </c>
      <c r="AM106" s="21">
        <f>IF($AA$82&lt;0,(IF(2050-AL$80&lt;=0,0,(2/(2050-AL$80+1))*(1-(SUM($E106:AL106)/$AA$82))*$AA$82*'Fixed Data'!AJ$52)),0)</f>
        <v>0</v>
      </c>
      <c r="AN106" s="21">
        <f>IF($AA$82&lt;0,(IF(2050-AM$80&lt;=0,0,(2/(2050-AM$80+1))*(1-(SUM($E106:AM106)/$AA$82))*$AA$82*'Fixed Data'!AK$52)),0)</f>
        <v>0</v>
      </c>
      <c r="AO106" s="21">
        <f>IF($AA$82&lt;0,(IF(2050-AN$80&lt;=0,0,(2/(2050-AN$80+1))*(1-(SUM($E106:AN106)/$AA$82))*$AA$82*'Fixed Data'!AL$52)),0)</f>
        <v>0</v>
      </c>
      <c r="AP106" s="21">
        <f>IF($AA$82&lt;0,(IF(2050-AO$80&lt;=0,0,(2/(2050-AO$80+1))*(1-(SUM($E106:AO106)/$AA$82))*$AA$82*'Fixed Data'!AM$52)),0)</f>
        <v>0</v>
      </c>
      <c r="AQ106" s="21">
        <f>IF($AA$82&lt;0,(IF(2050-AP$80&lt;=0,0,(2/(2050-AP$80+1))*(1-(SUM($E106:AP106)/$AA$82))*$AA$82*'Fixed Data'!AN$52)),0)</f>
        <v>0</v>
      </c>
      <c r="AR106" s="21">
        <f>IF($AA$82&lt;0,(IF(2050-AQ$80&lt;=0,0,(2/(2050-AQ$80+1))*(1-(SUM($E106:AQ106)/$AA$82))*$AA$82*'Fixed Data'!AO$52)),0)</f>
        <v>0</v>
      </c>
      <c r="AS106" s="21">
        <f>IF($AA$82&lt;0,(IF(2050-AR$80&lt;=0,0,(2/(2050-AR$80+1))*(1-(SUM($E106:AR106)/$AA$82))*$AA$82*'Fixed Data'!AP$52)),0)</f>
        <v>0</v>
      </c>
      <c r="AT106" s="21">
        <f>IF($AA$82&lt;0,(IF(2050-AS$80&lt;=0,0,(2/(2050-AS$80+1))*(1-(SUM($E106:AS106)/$AA$82))*$AA$82*'Fixed Data'!AQ$52)),0)</f>
        <v>0</v>
      </c>
      <c r="AU106" s="21">
        <f>IF($AA$82&lt;0,(IF(2050-AT$80&lt;=0,0,(2/(2050-AT$80+1))*(1-(SUM($E106:AT106)/$AA$82))*$AA$82*'Fixed Data'!AR$52)),0)</f>
        <v>0</v>
      </c>
      <c r="AV106" s="21">
        <f>IF($AA$82&lt;0,(IF(2050-AU$80&lt;=0,0,(2/(2050-AU$80+1))*(1-(SUM($E106:AU106)/$AA$82))*$AA$82*'Fixed Data'!AS$52)),0)</f>
        <v>0</v>
      </c>
      <c r="AW106" s="21">
        <f>IF($AA$82&lt;0,(IF(2050-AV$80&lt;=0,0,(2/(2050-AV$80+1))*(1-(SUM($E106:AV106)/$AA$82))*$AA$82*'Fixed Data'!AT$52)),0)</f>
        <v>0</v>
      </c>
      <c r="AX106" s="21">
        <f>IF($AA$82&lt;0,(IF(2050-AW$80&lt;=0,0,(2/(2050-AW$80+1))*(1-(SUM($E106:AW106)/$AA$82))*$AA$82*'Fixed Data'!AU$52)),0)</f>
        <v>0</v>
      </c>
      <c r="AY106" s="21">
        <f>IF($AA$82&lt;0,(IF(2050-AX$80&lt;=0,0,(2/(2050-AX$80+1))*(1-(SUM($E106:AX106)/$AA$82))*$AA$82*'Fixed Data'!AV$52)),0)</f>
        <v>0</v>
      </c>
      <c r="AZ106" s="21">
        <f>IF($AA$82&lt;0,(IF(2050-AY$80&lt;=0,0,(2/(2050-AY$80+1))*(1-(SUM($E106:AY106)/$AA$82))*$AA$82*'Fixed Data'!AW$52)),0)</f>
        <v>0</v>
      </c>
      <c r="BA106" s="21">
        <f>IF($AA$82&lt;0,(IF(2050-AZ$80&lt;=0,0,(2/(2050-AZ$80+1))*(1-(SUM($E106:AZ106)/$AA$82))*$AA$82*'Fixed Data'!AX$52)),0)</f>
        <v>0</v>
      </c>
      <c r="BB106" s="21">
        <f>IF($AA$82&lt;0,(IF(2050-BA$80&lt;=0,0,(2/(2050-BA$80+1))*(1-(SUM($E106:BA106)/$AA$82))*$AA$82*'Fixed Data'!AY$52)),0)</f>
        <v>0</v>
      </c>
    </row>
    <row r="107" spans="1:54" ht="15" hidden="1" customHeight="1" outlineLevel="3">
      <c r="A107" s="8"/>
      <c r="B107" t="s">
        <v>442</v>
      </c>
      <c r="C107" t="s">
        <v>443</v>
      </c>
      <c r="D107" t="s">
        <v>380</v>
      </c>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row>
    <row r="108" spans="1:54" ht="15" hidden="1" customHeight="1" outlineLevel="3">
      <c r="A108" s="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row>
    <row r="109" spans="1:54" ht="15" hidden="1" customHeight="1" outlineLevel="3">
      <c r="A109" s="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21"/>
      <c r="AF109" s="21"/>
      <c r="AG109" s="21"/>
      <c r="AH109" s="21"/>
      <c r="AI109" s="21"/>
      <c r="AJ109" s="21"/>
      <c r="AK109" s="21"/>
      <c r="AL109" s="21"/>
      <c r="AM109" s="21"/>
      <c r="AN109" s="21"/>
      <c r="AO109" s="21"/>
      <c r="AP109" s="21"/>
      <c r="AQ109" s="21"/>
      <c r="AR109" s="21"/>
      <c r="AS109" s="21"/>
      <c r="AT109" s="21"/>
      <c r="AU109" s="21"/>
      <c r="AV109" s="21"/>
      <c r="AW109" s="21"/>
      <c r="AX109" s="21"/>
      <c r="AY109" s="21"/>
      <c r="AZ109" s="21"/>
      <c r="BA109" s="21"/>
      <c r="BB109" s="21"/>
    </row>
    <row r="110" spans="1:54" ht="15" hidden="1" customHeight="1" outlineLevel="3">
      <c r="A110" s="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row>
    <row r="111" spans="1:54" ht="15" hidden="1" customHeight="1" outlineLevel="3">
      <c r="A111" s="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row>
    <row r="112" spans="1:54" ht="15" hidden="1" customHeight="1" outlineLevel="3">
      <c r="A112" s="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21"/>
      <c r="AI112" s="21"/>
      <c r="AJ112" s="21"/>
      <c r="AK112" s="21"/>
      <c r="AL112" s="21"/>
      <c r="AM112" s="21"/>
      <c r="AN112" s="21"/>
      <c r="AO112" s="21"/>
      <c r="AP112" s="21"/>
      <c r="AQ112" s="21"/>
      <c r="AR112" s="21"/>
      <c r="AS112" s="21"/>
      <c r="AT112" s="21"/>
      <c r="AU112" s="21"/>
      <c r="AV112" s="21"/>
      <c r="AW112" s="21"/>
      <c r="AX112" s="21"/>
      <c r="AY112" s="21"/>
      <c r="AZ112" s="21"/>
      <c r="BA112" s="21"/>
      <c r="BB112" s="21"/>
    </row>
    <row r="113" spans="1:54" ht="15" hidden="1" customHeight="1" outlineLevel="3">
      <c r="A113" s="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21"/>
      <c r="AJ113" s="21"/>
      <c r="AK113" s="21"/>
      <c r="AL113" s="21"/>
      <c r="AM113" s="21"/>
      <c r="AN113" s="21"/>
      <c r="AO113" s="21"/>
      <c r="AP113" s="21"/>
      <c r="AQ113" s="21"/>
      <c r="AR113" s="21"/>
      <c r="AS113" s="21"/>
      <c r="AT113" s="21"/>
      <c r="AU113" s="21"/>
      <c r="AV113" s="21"/>
      <c r="AW113" s="21"/>
      <c r="AX113" s="21"/>
      <c r="AY113" s="21"/>
      <c r="AZ113" s="21"/>
      <c r="BA113" s="21"/>
      <c r="BB113" s="21"/>
    </row>
    <row r="114" spans="1:54" ht="15" hidden="1" customHeight="1" outlineLevel="3">
      <c r="A114" s="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21"/>
      <c r="AK114" s="21"/>
      <c r="AL114" s="21"/>
      <c r="AM114" s="21"/>
      <c r="AN114" s="21"/>
      <c r="AO114" s="21"/>
      <c r="AP114" s="21"/>
      <c r="AQ114" s="21"/>
      <c r="AR114" s="21"/>
      <c r="AS114" s="21"/>
      <c r="AT114" s="21"/>
      <c r="AU114" s="21"/>
      <c r="AV114" s="21"/>
      <c r="AW114" s="21"/>
      <c r="AX114" s="21"/>
      <c r="AY114" s="21"/>
      <c r="AZ114" s="21"/>
      <c r="BA114" s="21"/>
      <c r="BB114" s="21"/>
    </row>
    <row r="115" spans="1:54" ht="15" hidden="1" customHeight="1" outlineLevel="3">
      <c r="A115" s="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21"/>
      <c r="AL115" s="21"/>
      <c r="AM115" s="21"/>
      <c r="AN115" s="21"/>
      <c r="AO115" s="21"/>
      <c r="AP115" s="21"/>
      <c r="AQ115" s="21"/>
      <c r="AR115" s="21"/>
      <c r="AS115" s="21"/>
      <c r="AT115" s="21"/>
      <c r="AU115" s="21"/>
      <c r="AV115" s="21"/>
      <c r="AW115" s="21"/>
      <c r="AX115" s="21"/>
      <c r="AY115" s="21"/>
      <c r="AZ115" s="21"/>
      <c r="BA115" s="21"/>
      <c r="BB115" s="21"/>
    </row>
    <row r="116" spans="1:54" ht="15" hidden="1" customHeight="1" outlineLevel="3">
      <c r="A116" s="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21"/>
      <c r="AM116" s="21"/>
      <c r="AN116" s="21"/>
      <c r="AO116" s="21"/>
      <c r="AP116" s="21"/>
      <c r="AQ116" s="21"/>
      <c r="AR116" s="21"/>
      <c r="AS116" s="21"/>
      <c r="AT116" s="21"/>
      <c r="AU116" s="21"/>
      <c r="AV116" s="21"/>
      <c r="AW116" s="21"/>
      <c r="AX116" s="21"/>
      <c r="AY116" s="21"/>
      <c r="AZ116" s="21"/>
      <c r="BA116" s="21"/>
      <c r="BB116" s="21"/>
    </row>
    <row r="117" spans="1:54" ht="15" hidden="1" customHeight="1" outlineLevel="3">
      <c r="A117" s="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21"/>
      <c r="AN117" s="21"/>
      <c r="AO117" s="21"/>
      <c r="AP117" s="21"/>
      <c r="AQ117" s="21"/>
      <c r="AR117" s="21"/>
      <c r="AS117" s="21"/>
      <c r="AT117" s="21"/>
      <c r="AU117" s="21"/>
      <c r="AV117" s="21"/>
      <c r="AW117" s="21"/>
      <c r="AX117" s="21"/>
      <c r="AY117" s="21"/>
      <c r="AZ117" s="21"/>
      <c r="BA117" s="21"/>
      <c r="BB117" s="21"/>
    </row>
    <row r="118" spans="1:54" ht="15" hidden="1" customHeight="1" outlineLevel="3">
      <c r="A118" s="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21"/>
      <c r="AO118" s="21"/>
      <c r="AP118" s="21"/>
      <c r="AQ118" s="21"/>
      <c r="AR118" s="21"/>
      <c r="AS118" s="21"/>
      <c r="AT118" s="21"/>
      <c r="AU118" s="21"/>
      <c r="AV118" s="21"/>
      <c r="AW118" s="21"/>
      <c r="AX118" s="21"/>
      <c r="AY118" s="21"/>
      <c r="AZ118" s="21"/>
      <c r="BA118" s="21"/>
      <c r="BB118" s="21"/>
    </row>
    <row r="119" spans="1:54" ht="15" hidden="1" customHeight="1" outlineLevel="3">
      <c r="A119" s="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21"/>
      <c r="AP119" s="21"/>
      <c r="AQ119" s="21"/>
      <c r="AR119" s="21"/>
      <c r="AS119" s="21"/>
      <c r="AT119" s="21"/>
      <c r="AU119" s="21"/>
      <c r="AV119" s="21"/>
      <c r="AW119" s="21"/>
      <c r="AX119" s="21"/>
      <c r="AY119" s="21"/>
      <c r="AZ119" s="21"/>
      <c r="BA119" s="21"/>
      <c r="BB119" s="21"/>
    </row>
    <row r="120" spans="1:54" ht="15" hidden="1" customHeight="1" outlineLevel="3">
      <c r="A120" s="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21"/>
      <c r="AQ120" s="21"/>
      <c r="AR120" s="21"/>
      <c r="AS120" s="21"/>
      <c r="AT120" s="21"/>
      <c r="AU120" s="21"/>
      <c r="AV120" s="21"/>
      <c r="AW120" s="21"/>
      <c r="AX120" s="21"/>
      <c r="AY120" s="21"/>
      <c r="AZ120" s="21"/>
      <c r="BA120" s="21"/>
      <c r="BB120" s="21"/>
    </row>
    <row r="121" spans="1:54" ht="15" hidden="1" customHeight="1" outlineLevel="3">
      <c r="A121" s="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21"/>
      <c r="AR121" s="21"/>
      <c r="AS121" s="21"/>
      <c r="AT121" s="21"/>
      <c r="AU121" s="21"/>
      <c r="AV121" s="21"/>
      <c r="AW121" s="21"/>
      <c r="AX121" s="21"/>
      <c r="AY121" s="21"/>
      <c r="AZ121" s="21"/>
      <c r="BA121" s="21"/>
      <c r="BB121" s="21"/>
    </row>
    <row r="122" spans="1:54" ht="15" hidden="1" customHeight="1" outlineLevel="3">
      <c r="A122" s="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21"/>
      <c r="AS122" s="21"/>
      <c r="AT122" s="21"/>
      <c r="AU122" s="21"/>
      <c r="AV122" s="21"/>
      <c r="AW122" s="21"/>
      <c r="AX122" s="21"/>
      <c r="AY122" s="21"/>
      <c r="AZ122" s="21"/>
      <c r="BA122" s="21"/>
      <c r="BB122" s="21"/>
    </row>
    <row r="123" spans="1:54" ht="15" hidden="1" customHeight="1" outlineLevel="3">
      <c r="A123" s="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21"/>
      <c r="AT123" s="21"/>
      <c r="AU123" s="21"/>
      <c r="AV123" s="21"/>
      <c r="AW123" s="21"/>
      <c r="AX123" s="21"/>
      <c r="AY123" s="21"/>
      <c r="AZ123" s="21"/>
      <c r="BA123" s="21"/>
      <c r="BB123" s="21"/>
    </row>
    <row r="124" spans="1:54" ht="15" hidden="1" customHeight="1" outlineLevel="3">
      <c r="A124" s="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21"/>
      <c r="AU124" s="21"/>
      <c r="AV124" s="21"/>
      <c r="AW124" s="21"/>
      <c r="AX124" s="21"/>
      <c r="AY124" s="21"/>
      <c r="AZ124" s="21"/>
      <c r="BA124" s="21"/>
      <c r="BB124" s="21"/>
    </row>
    <row r="125" spans="1:54" ht="15" hidden="1" customHeight="1" outlineLevel="3">
      <c r="A125" s="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21"/>
      <c r="AV125" s="21"/>
      <c r="AW125" s="21"/>
      <c r="AX125" s="21"/>
      <c r="AY125" s="21"/>
      <c r="AZ125" s="21"/>
      <c r="BA125" s="21"/>
      <c r="BB125" s="21"/>
    </row>
    <row r="126" spans="1:54" ht="15" hidden="1" customHeight="1" outlineLevel="3">
      <c r="A126" s="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21"/>
      <c r="AW126" s="21"/>
      <c r="AX126" s="21"/>
      <c r="AY126" s="21"/>
      <c r="AZ126" s="21"/>
      <c r="BA126" s="21"/>
      <c r="BB126" s="21"/>
    </row>
    <row r="127" spans="1:54" ht="15" hidden="1" customHeight="1" outlineLevel="3">
      <c r="A127" s="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21"/>
      <c r="AX127" s="21"/>
      <c r="AY127" s="21"/>
      <c r="AZ127" s="21"/>
      <c r="BA127" s="21"/>
      <c r="BB127" s="21"/>
    </row>
    <row r="128" spans="1:54" ht="14.25" outlineLevel="2" collapsed="1">
      <c r="A128" s="8"/>
      <c r="B128" t="s">
        <v>444</v>
      </c>
      <c r="C128" t="s">
        <v>445</v>
      </c>
      <c r="D128" t="s">
        <v>380</v>
      </c>
      <c r="E128" s="21">
        <f>SUM(E84:E127)</f>
        <v>0</v>
      </c>
      <c r="F128" s="21">
        <f t="shared" ref="F128:AW128" si="12">SUM(F84:F127)</f>
        <v>0</v>
      </c>
      <c r="G128" s="21">
        <f t="shared" si="12"/>
        <v>0</v>
      </c>
      <c r="H128" s="21">
        <f t="shared" si="12"/>
        <v>0</v>
      </c>
      <c r="I128" s="21">
        <f t="shared" si="12"/>
        <v>0</v>
      </c>
      <c r="J128" s="21">
        <f t="shared" si="12"/>
        <v>0</v>
      </c>
      <c r="K128" s="21">
        <f t="shared" si="12"/>
        <v>0</v>
      </c>
      <c r="L128" s="21">
        <f t="shared" si="12"/>
        <v>0</v>
      </c>
      <c r="M128" s="21">
        <f t="shared" si="12"/>
        <v>0</v>
      </c>
      <c r="N128" s="21">
        <f t="shared" si="12"/>
        <v>0</v>
      </c>
      <c r="O128" s="21">
        <f t="shared" si="12"/>
        <v>0</v>
      </c>
      <c r="P128" s="21">
        <f t="shared" si="12"/>
        <v>0</v>
      </c>
      <c r="Q128" s="21">
        <f t="shared" si="12"/>
        <v>0</v>
      </c>
      <c r="R128" s="21">
        <f t="shared" si="12"/>
        <v>0</v>
      </c>
      <c r="S128" s="21">
        <f t="shared" si="12"/>
        <v>0</v>
      </c>
      <c r="T128" s="21">
        <f t="shared" si="12"/>
        <v>0</v>
      </c>
      <c r="U128" s="21">
        <f t="shared" si="12"/>
        <v>0</v>
      </c>
      <c r="V128" s="21">
        <f t="shared" si="12"/>
        <v>0</v>
      </c>
      <c r="W128" s="21">
        <f t="shared" si="12"/>
        <v>0</v>
      </c>
      <c r="X128" s="21">
        <f t="shared" si="12"/>
        <v>0</v>
      </c>
      <c r="Y128" s="21">
        <f t="shared" si="12"/>
        <v>0</v>
      </c>
      <c r="Z128" s="21">
        <f t="shared" si="12"/>
        <v>0</v>
      </c>
      <c r="AA128" s="21">
        <f t="shared" si="12"/>
        <v>0</v>
      </c>
      <c r="AB128" s="21">
        <f t="shared" si="12"/>
        <v>0</v>
      </c>
      <c r="AC128" s="21">
        <f t="shared" si="12"/>
        <v>0</v>
      </c>
      <c r="AD128" s="21">
        <f t="shared" si="12"/>
        <v>0</v>
      </c>
      <c r="AE128" s="21">
        <f t="shared" si="12"/>
        <v>0</v>
      </c>
      <c r="AF128" s="21">
        <f t="shared" si="12"/>
        <v>0</v>
      </c>
      <c r="AG128" s="21">
        <f t="shared" si="12"/>
        <v>0</v>
      </c>
      <c r="AH128" s="21">
        <f t="shared" si="12"/>
        <v>0</v>
      </c>
      <c r="AI128" s="21">
        <f t="shared" si="12"/>
        <v>0</v>
      </c>
      <c r="AJ128" s="21">
        <f t="shared" si="12"/>
        <v>0</v>
      </c>
      <c r="AK128" s="21">
        <f t="shared" si="12"/>
        <v>0</v>
      </c>
      <c r="AL128" s="21">
        <f t="shared" si="12"/>
        <v>0</v>
      </c>
      <c r="AM128" s="21">
        <f t="shared" si="12"/>
        <v>0</v>
      </c>
      <c r="AN128" s="21">
        <f t="shared" si="12"/>
        <v>0</v>
      </c>
      <c r="AO128" s="21">
        <f t="shared" si="12"/>
        <v>0</v>
      </c>
      <c r="AP128" s="21">
        <f t="shared" si="12"/>
        <v>0</v>
      </c>
      <c r="AQ128" s="21">
        <f t="shared" si="12"/>
        <v>0</v>
      </c>
      <c r="AR128" s="21">
        <f t="shared" si="12"/>
        <v>0</v>
      </c>
      <c r="AS128" s="21">
        <f t="shared" si="12"/>
        <v>0</v>
      </c>
      <c r="AT128" s="21">
        <f t="shared" si="12"/>
        <v>0</v>
      </c>
      <c r="AU128" s="21">
        <f t="shared" si="12"/>
        <v>0</v>
      </c>
      <c r="AV128" s="21">
        <f t="shared" si="12"/>
        <v>0</v>
      </c>
      <c r="AW128" s="21">
        <f t="shared" si="12"/>
        <v>0</v>
      </c>
      <c r="AX128" s="21">
        <f>SUM(AX84:AX127)</f>
        <v>0</v>
      </c>
      <c r="AY128" s="21">
        <f>SUM(AY84:AY127)</f>
        <v>0</v>
      </c>
      <c r="AZ128" s="21">
        <f>SUM(AZ84:AZ127)</f>
        <v>0</v>
      </c>
      <c r="BA128" s="21">
        <f>SUM(BA84:BA127)</f>
        <v>0</v>
      </c>
      <c r="BB128" s="21">
        <f>SUM(BB84:BB127)</f>
        <v>0</v>
      </c>
    </row>
    <row r="129" spans="1:54" ht="15" customHeight="1" outlineLevel="2">
      <c r="A129" s="8"/>
      <c r="B129" t="s">
        <v>446</v>
      </c>
      <c r="C129" t="s">
        <v>447</v>
      </c>
      <c r="D129" t="s">
        <v>380</v>
      </c>
      <c r="E129" s="21">
        <v>0</v>
      </c>
      <c r="F129" s="21">
        <f>E131</f>
        <v>0</v>
      </c>
      <c r="G129" s="21">
        <f t="shared" ref="G129:AW129" si="13">F131</f>
        <v>0</v>
      </c>
      <c r="H129" s="21">
        <f t="shared" si="13"/>
        <v>0</v>
      </c>
      <c r="I129" s="21">
        <f t="shared" si="13"/>
        <v>0</v>
      </c>
      <c r="J129" s="21">
        <f t="shared" si="13"/>
        <v>0</v>
      </c>
      <c r="K129" s="21">
        <f t="shared" si="13"/>
        <v>0</v>
      </c>
      <c r="L129" s="21">
        <f t="shared" si="13"/>
        <v>0</v>
      </c>
      <c r="M129" s="21">
        <f t="shared" si="13"/>
        <v>0</v>
      </c>
      <c r="N129" s="21">
        <f t="shared" si="13"/>
        <v>0</v>
      </c>
      <c r="O129" s="21">
        <f t="shared" si="13"/>
        <v>0</v>
      </c>
      <c r="P129" s="21">
        <f t="shared" si="13"/>
        <v>0</v>
      </c>
      <c r="Q129" s="21">
        <f t="shared" si="13"/>
        <v>0</v>
      </c>
      <c r="R129" s="21">
        <f t="shared" si="13"/>
        <v>0</v>
      </c>
      <c r="S129" s="21">
        <f t="shared" si="13"/>
        <v>0</v>
      </c>
      <c r="T129" s="21">
        <f t="shared" si="13"/>
        <v>0</v>
      </c>
      <c r="U129" s="21">
        <f t="shared" si="13"/>
        <v>0</v>
      </c>
      <c r="V129" s="21">
        <f t="shared" si="13"/>
        <v>0</v>
      </c>
      <c r="W129" s="21">
        <f t="shared" si="13"/>
        <v>0</v>
      </c>
      <c r="X129" s="21">
        <f t="shared" si="13"/>
        <v>0</v>
      </c>
      <c r="Y129" s="21">
        <f t="shared" si="13"/>
        <v>0</v>
      </c>
      <c r="Z129" s="21">
        <f t="shared" si="13"/>
        <v>0</v>
      </c>
      <c r="AA129" s="21">
        <f t="shared" si="13"/>
        <v>0</v>
      </c>
      <c r="AB129" s="21">
        <f t="shared" si="13"/>
        <v>0</v>
      </c>
      <c r="AC129" s="21">
        <f t="shared" si="13"/>
        <v>0</v>
      </c>
      <c r="AD129" s="21">
        <f t="shared" si="13"/>
        <v>0</v>
      </c>
      <c r="AE129" s="21">
        <f t="shared" si="13"/>
        <v>0</v>
      </c>
      <c r="AF129" s="21">
        <f t="shared" si="13"/>
        <v>0</v>
      </c>
      <c r="AG129" s="21">
        <f t="shared" si="13"/>
        <v>0</v>
      </c>
      <c r="AH129" s="21">
        <f t="shared" si="13"/>
        <v>0</v>
      </c>
      <c r="AI129" s="21">
        <f t="shared" si="13"/>
        <v>0</v>
      </c>
      <c r="AJ129" s="21">
        <f t="shared" si="13"/>
        <v>0</v>
      </c>
      <c r="AK129" s="21">
        <f t="shared" si="13"/>
        <v>0</v>
      </c>
      <c r="AL129" s="21">
        <f t="shared" si="13"/>
        <v>0</v>
      </c>
      <c r="AM129" s="21">
        <f t="shared" si="13"/>
        <v>0</v>
      </c>
      <c r="AN129" s="21">
        <f t="shared" si="13"/>
        <v>0</v>
      </c>
      <c r="AO129" s="21">
        <f t="shared" si="13"/>
        <v>0</v>
      </c>
      <c r="AP129" s="21">
        <f t="shared" si="13"/>
        <v>0</v>
      </c>
      <c r="AQ129" s="21">
        <f t="shared" si="13"/>
        <v>0</v>
      </c>
      <c r="AR129" s="21">
        <f t="shared" si="13"/>
        <v>0</v>
      </c>
      <c r="AS129" s="21">
        <f t="shared" si="13"/>
        <v>0</v>
      </c>
      <c r="AT129" s="21">
        <f t="shared" si="13"/>
        <v>0</v>
      </c>
      <c r="AU129" s="21">
        <f t="shared" si="13"/>
        <v>0</v>
      </c>
      <c r="AV129" s="21">
        <f t="shared" si="13"/>
        <v>0</v>
      </c>
      <c r="AW129" s="21">
        <f t="shared" si="13"/>
        <v>0</v>
      </c>
      <c r="AX129" s="21">
        <f>AW131</f>
        <v>0</v>
      </c>
      <c r="AY129" s="21">
        <f>AX131</f>
        <v>0</v>
      </c>
      <c r="AZ129" s="21">
        <f>AY131</f>
        <v>0</v>
      </c>
      <c r="BA129" s="21">
        <f>AZ131</f>
        <v>0</v>
      </c>
      <c r="BB129" s="21">
        <f>BA131</f>
        <v>0</v>
      </c>
    </row>
    <row r="130" spans="1:54" ht="15" customHeight="1" outlineLevel="2">
      <c r="A130" s="8"/>
      <c r="B130" t="s">
        <v>448</v>
      </c>
      <c r="C130" t="s">
        <v>449</v>
      </c>
      <c r="D130" t="s">
        <v>380</v>
      </c>
      <c r="E130" s="21">
        <f>E131*(1/(1+'Fixed Data'!$B$10))</f>
        <v>0</v>
      </c>
      <c r="F130" s="21">
        <f>F131*(1/(1+'Fixed Data'!$B$10))</f>
        <v>0</v>
      </c>
      <c r="G130" s="21">
        <f>G131*(1/(1+'Fixed Data'!$B$10))</f>
        <v>0</v>
      </c>
      <c r="H130" s="21">
        <f>H131*(1/(1+'Fixed Data'!$B$10))</f>
        <v>0</v>
      </c>
      <c r="I130" s="21">
        <f>I131*(1/(1+'Fixed Data'!$B$10))</f>
        <v>0</v>
      </c>
      <c r="J130" s="21">
        <f>J131*(1/(1+'Fixed Data'!$B$10))</f>
        <v>0</v>
      </c>
      <c r="K130" s="21">
        <f>K131*(1/(1+'Fixed Data'!$B$10))</f>
        <v>0</v>
      </c>
      <c r="L130" s="21">
        <f>L131*(1/(1+'Fixed Data'!$B$10))</f>
        <v>0</v>
      </c>
      <c r="M130" s="21">
        <f>M131*(1/(1+'Fixed Data'!$B$10))</f>
        <v>0</v>
      </c>
      <c r="N130" s="21">
        <f>N131*(1/(1+'Fixed Data'!$B$10))</f>
        <v>0</v>
      </c>
      <c r="O130" s="21">
        <f>O131*(1/(1+'Fixed Data'!$B$10))</f>
        <v>0</v>
      </c>
      <c r="P130" s="21">
        <f>P131*(1/(1+'Fixed Data'!$B$10))</f>
        <v>0</v>
      </c>
      <c r="Q130" s="21">
        <f>Q131*(1/(1+'Fixed Data'!$B$10))</f>
        <v>0</v>
      </c>
      <c r="R130" s="21">
        <f>R131*(1/(1+'Fixed Data'!$B$10))</f>
        <v>0</v>
      </c>
      <c r="S130" s="21">
        <f>S131*(1/(1+'Fixed Data'!$B$10))</f>
        <v>0</v>
      </c>
      <c r="T130" s="21">
        <f>T131*(1/(1+'Fixed Data'!$B$10))</f>
        <v>0</v>
      </c>
      <c r="U130" s="21">
        <f>U131*(1/(1+'Fixed Data'!$B$10))</f>
        <v>0</v>
      </c>
      <c r="V130" s="21">
        <f>V131*(1/(1+'Fixed Data'!$B$10))</f>
        <v>0</v>
      </c>
      <c r="W130" s="21">
        <f>W131*(1/(1+'Fixed Data'!$B$10))</f>
        <v>0</v>
      </c>
      <c r="X130" s="21">
        <f>X131*(1/(1+'Fixed Data'!$B$10))</f>
        <v>0</v>
      </c>
      <c r="Y130" s="21">
        <f>Y131*(1/(1+'Fixed Data'!$B$10))</f>
        <v>0</v>
      </c>
      <c r="Z130" s="21">
        <f>Z131*(1/(1+'Fixed Data'!$B$10))</f>
        <v>0</v>
      </c>
      <c r="AA130" s="21">
        <f>AA131*(1/(1+'Fixed Data'!$B$10))</f>
        <v>0</v>
      </c>
      <c r="AB130" s="21">
        <f>AB131*(1/(1+'Fixed Data'!$B$10))</f>
        <v>0</v>
      </c>
      <c r="AC130" s="21">
        <f>AC131*(1/(1+'Fixed Data'!$B$10))</f>
        <v>0</v>
      </c>
      <c r="AD130" s="21">
        <f>AD131*(1/(1+'Fixed Data'!$B$10))</f>
        <v>0</v>
      </c>
      <c r="AE130" s="21">
        <f>AE131*(1/(1+'Fixed Data'!$B$10))</f>
        <v>0</v>
      </c>
      <c r="AF130" s="21">
        <f>AF131*(1/(1+'Fixed Data'!$B$10))</f>
        <v>0</v>
      </c>
      <c r="AG130" s="21">
        <f>AG131*(1/(1+'Fixed Data'!$B$10))</f>
        <v>0</v>
      </c>
      <c r="AH130" s="21">
        <f>AH131*(1/(1+'Fixed Data'!$B$10))</f>
        <v>0</v>
      </c>
      <c r="AI130" s="21">
        <f>AI131*(1/(1+'Fixed Data'!$B$10))</f>
        <v>0</v>
      </c>
      <c r="AJ130" s="21">
        <f>AJ131*(1/(1+'Fixed Data'!$B$10))</f>
        <v>0</v>
      </c>
      <c r="AK130" s="21">
        <f>AK131*(1/(1+'Fixed Data'!$B$10))</f>
        <v>0</v>
      </c>
      <c r="AL130" s="21">
        <f>AL131*(1/(1+'Fixed Data'!$B$10))</f>
        <v>0</v>
      </c>
      <c r="AM130" s="21">
        <f>AM131*(1/(1+'Fixed Data'!$B$10))</f>
        <v>0</v>
      </c>
      <c r="AN130" s="21">
        <f>AN131*(1/(1+'Fixed Data'!$B$10))</f>
        <v>0</v>
      </c>
      <c r="AO130" s="21">
        <f>AO131*(1/(1+'Fixed Data'!$B$10))</f>
        <v>0</v>
      </c>
      <c r="AP130" s="21">
        <f>AP131*(1/(1+'Fixed Data'!$B$10))</f>
        <v>0</v>
      </c>
      <c r="AQ130" s="21">
        <f>AQ131*(1/(1+'Fixed Data'!$B$10))</f>
        <v>0</v>
      </c>
      <c r="AR130" s="21">
        <f>AR131*(1/(1+'Fixed Data'!$B$10))</f>
        <v>0</v>
      </c>
      <c r="AS130" s="21">
        <f>AS131*(1/(1+'Fixed Data'!$B$10))</f>
        <v>0</v>
      </c>
      <c r="AT130" s="21">
        <f>AT131*(1/(1+'Fixed Data'!$B$10))</f>
        <v>0</v>
      </c>
      <c r="AU130" s="21">
        <f>AU131*(1/(1+'Fixed Data'!$B$10))</f>
        <v>0</v>
      </c>
      <c r="AV130" s="21">
        <f>AV131*(1/(1+'Fixed Data'!$B$10))</f>
        <v>0</v>
      </c>
      <c r="AW130" s="21">
        <f>AW131*(1/(1+'Fixed Data'!$B$10))</f>
        <v>0</v>
      </c>
      <c r="AX130" s="21">
        <f>AX131*(1/(1+'Fixed Data'!$B$10))</f>
        <v>0</v>
      </c>
      <c r="AY130" s="21">
        <f>AY131*(1/(1+'Fixed Data'!$B$10))</f>
        <v>0</v>
      </c>
      <c r="AZ130" s="21">
        <f>AZ131*(1/(1+'Fixed Data'!$B$10))</f>
        <v>0</v>
      </c>
      <c r="BA130" s="21">
        <f>BA131*(1/(1+'Fixed Data'!$B$10))</f>
        <v>0</v>
      </c>
      <c r="BB130" s="21">
        <f>BB131*(1/(1+'Fixed Data'!$B$10))</f>
        <v>0</v>
      </c>
    </row>
    <row r="131" spans="1:54" ht="13.9" customHeight="1" outlineLevel="2">
      <c r="A131" s="8"/>
      <c r="B131" t="s">
        <v>450</v>
      </c>
      <c r="C131" t="s">
        <v>451</v>
      </c>
      <c r="D131" t="s">
        <v>380</v>
      </c>
      <c r="E131" s="21">
        <f t="shared" ref="E131:AJ131" si="14">E82-E128+E129</f>
        <v>0</v>
      </c>
      <c r="F131" s="21">
        <f t="shared" si="14"/>
        <v>0</v>
      </c>
      <c r="G131" s="21">
        <f t="shared" si="14"/>
        <v>0</v>
      </c>
      <c r="H131" s="21">
        <f t="shared" si="14"/>
        <v>0</v>
      </c>
      <c r="I131" s="21">
        <f t="shared" si="14"/>
        <v>0</v>
      </c>
      <c r="J131" s="21">
        <f t="shared" si="14"/>
        <v>0</v>
      </c>
      <c r="K131" s="21">
        <f t="shared" si="14"/>
        <v>0</v>
      </c>
      <c r="L131" s="21">
        <f t="shared" si="14"/>
        <v>0</v>
      </c>
      <c r="M131" s="21">
        <f t="shared" si="14"/>
        <v>0</v>
      </c>
      <c r="N131" s="21">
        <f t="shared" si="14"/>
        <v>0</v>
      </c>
      <c r="O131" s="21">
        <f t="shared" si="14"/>
        <v>0</v>
      </c>
      <c r="P131" s="21">
        <f t="shared" si="14"/>
        <v>0</v>
      </c>
      <c r="Q131" s="21">
        <f t="shared" si="14"/>
        <v>0</v>
      </c>
      <c r="R131" s="21">
        <f t="shared" si="14"/>
        <v>0</v>
      </c>
      <c r="S131" s="21">
        <f t="shared" si="14"/>
        <v>0</v>
      </c>
      <c r="T131" s="21">
        <f t="shared" si="14"/>
        <v>0</v>
      </c>
      <c r="U131" s="21">
        <f t="shared" si="14"/>
        <v>0</v>
      </c>
      <c r="V131" s="21">
        <f t="shared" si="14"/>
        <v>0</v>
      </c>
      <c r="W131" s="21">
        <f t="shared" si="14"/>
        <v>0</v>
      </c>
      <c r="X131" s="21">
        <f t="shared" si="14"/>
        <v>0</v>
      </c>
      <c r="Y131" s="21">
        <f t="shared" si="14"/>
        <v>0</v>
      </c>
      <c r="Z131" s="21">
        <f t="shared" si="14"/>
        <v>0</v>
      </c>
      <c r="AA131" s="21">
        <f t="shared" si="14"/>
        <v>0</v>
      </c>
      <c r="AB131" s="21">
        <f t="shared" si="14"/>
        <v>0</v>
      </c>
      <c r="AC131" s="21">
        <f t="shared" si="14"/>
        <v>0</v>
      </c>
      <c r="AD131" s="21">
        <f t="shared" si="14"/>
        <v>0</v>
      </c>
      <c r="AE131" s="21">
        <f t="shared" si="14"/>
        <v>0</v>
      </c>
      <c r="AF131" s="21">
        <f t="shared" si="14"/>
        <v>0</v>
      </c>
      <c r="AG131" s="21">
        <f t="shared" si="14"/>
        <v>0</v>
      </c>
      <c r="AH131" s="21">
        <f t="shared" si="14"/>
        <v>0</v>
      </c>
      <c r="AI131" s="21">
        <f t="shared" si="14"/>
        <v>0</v>
      </c>
      <c r="AJ131" s="21">
        <f t="shared" si="14"/>
        <v>0</v>
      </c>
      <c r="AK131" s="21">
        <f t="shared" ref="AK131:BB131" si="15">AK82-AK128+AK129</f>
        <v>0</v>
      </c>
      <c r="AL131" s="21">
        <f t="shared" si="15"/>
        <v>0</v>
      </c>
      <c r="AM131" s="21">
        <f t="shared" si="15"/>
        <v>0</v>
      </c>
      <c r="AN131" s="21">
        <f t="shared" si="15"/>
        <v>0</v>
      </c>
      <c r="AO131" s="21">
        <f t="shared" si="15"/>
        <v>0</v>
      </c>
      <c r="AP131" s="21">
        <f t="shared" si="15"/>
        <v>0</v>
      </c>
      <c r="AQ131" s="21">
        <f t="shared" si="15"/>
        <v>0</v>
      </c>
      <c r="AR131" s="21">
        <f t="shared" si="15"/>
        <v>0</v>
      </c>
      <c r="AS131" s="21">
        <f t="shared" si="15"/>
        <v>0</v>
      </c>
      <c r="AT131" s="21">
        <f t="shared" si="15"/>
        <v>0</v>
      </c>
      <c r="AU131" s="21">
        <f t="shared" si="15"/>
        <v>0</v>
      </c>
      <c r="AV131" s="21">
        <f t="shared" si="15"/>
        <v>0</v>
      </c>
      <c r="AW131" s="21">
        <f t="shared" si="15"/>
        <v>0</v>
      </c>
      <c r="AX131" s="21">
        <f t="shared" si="15"/>
        <v>0</v>
      </c>
      <c r="AY131" s="21">
        <f t="shared" si="15"/>
        <v>0</v>
      </c>
      <c r="AZ131" s="21">
        <f t="shared" si="15"/>
        <v>0</v>
      </c>
      <c r="BA131" s="21">
        <f t="shared" si="15"/>
        <v>0</v>
      </c>
      <c r="BB131" s="21">
        <f t="shared" si="15"/>
        <v>0</v>
      </c>
    </row>
    <row r="132" spans="1:54" ht="15" outlineLevel="2">
      <c r="A132" s="8"/>
      <c r="B132" t="s">
        <v>452</v>
      </c>
      <c r="C132" t="s">
        <v>453</v>
      </c>
      <c r="D132" t="s">
        <v>380</v>
      </c>
      <c r="E132" s="21">
        <f>AVERAGE(E129:E130)*'Fixed Data'!$B$10</f>
        <v>0</v>
      </c>
      <c r="F132" s="21">
        <f>AVERAGE(F129:F130)*'Fixed Data'!$B$10</f>
        <v>0</v>
      </c>
      <c r="G132" s="21">
        <f>AVERAGE(G129:G130)*'Fixed Data'!$B$10</f>
        <v>0</v>
      </c>
      <c r="H132" s="21">
        <f>AVERAGE(H129:H130)*'Fixed Data'!$B$10</f>
        <v>0</v>
      </c>
      <c r="I132" s="21">
        <f>AVERAGE(I129:I130)*'Fixed Data'!$B$10</f>
        <v>0</v>
      </c>
      <c r="J132" s="21">
        <f>AVERAGE(J129:J130)*'Fixed Data'!$B$10</f>
        <v>0</v>
      </c>
      <c r="K132" s="21">
        <f>AVERAGE(K129:K130)*'Fixed Data'!$B$10</f>
        <v>0</v>
      </c>
      <c r="L132" s="21">
        <f>AVERAGE(L129:L130)*'Fixed Data'!$B$10</f>
        <v>0</v>
      </c>
      <c r="M132" s="21">
        <f>AVERAGE(M129:M130)*'Fixed Data'!$B$10</f>
        <v>0</v>
      </c>
      <c r="N132" s="21">
        <f>AVERAGE(N129:N130)*'Fixed Data'!$B$10</f>
        <v>0</v>
      </c>
      <c r="O132" s="21">
        <f>AVERAGE(O129:O130)*'Fixed Data'!$B$10</f>
        <v>0</v>
      </c>
      <c r="P132" s="21">
        <f>AVERAGE(P129:P130)*'Fixed Data'!$B$10</f>
        <v>0</v>
      </c>
      <c r="Q132" s="21">
        <f>AVERAGE(Q129:Q130)*'Fixed Data'!$B$10</f>
        <v>0</v>
      </c>
      <c r="R132" s="21">
        <f>AVERAGE(R129:R130)*'Fixed Data'!$B$10</f>
        <v>0</v>
      </c>
      <c r="S132" s="21">
        <f>AVERAGE(S129:S130)*'Fixed Data'!$B$10</f>
        <v>0</v>
      </c>
      <c r="T132" s="21">
        <f>AVERAGE(T129:T130)*'Fixed Data'!$B$10</f>
        <v>0</v>
      </c>
      <c r="U132" s="21">
        <f>AVERAGE(U129:U130)*'Fixed Data'!$B$10</f>
        <v>0</v>
      </c>
      <c r="V132" s="21">
        <f>AVERAGE(V129:V130)*'Fixed Data'!$B$10</f>
        <v>0</v>
      </c>
      <c r="W132" s="21">
        <f>AVERAGE(W129:W130)*'Fixed Data'!$B$10</f>
        <v>0</v>
      </c>
      <c r="X132" s="21">
        <f>AVERAGE(X129:X130)*'Fixed Data'!$B$10</f>
        <v>0</v>
      </c>
      <c r="Y132" s="21">
        <f>AVERAGE(Y129:Y130)*'Fixed Data'!$B$10</f>
        <v>0</v>
      </c>
      <c r="Z132" s="21">
        <f>AVERAGE(Z129:Z130)*'Fixed Data'!$B$10</f>
        <v>0</v>
      </c>
      <c r="AA132" s="21">
        <f>AVERAGE(AA129:AA130)*'Fixed Data'!$B$10</f>
        <v>0</v>
      </c>
      <c r="AB132" s="21">
        <f>AVERAGE(AB129:AB130)*'Fixed Data'!$B$10</f>
        <v>0</v>
      </c>
      <c r="AC132" s="21">
        <f>AVERAGE(AC129:AC130)*'Fixed Data'!$B$10</f>
        <v>0</v>
      </c>
      <c r="AD132" s="21">
        <f>AVERAGE(AD129:AD130)*'Fixed Data'!$B$10</f>
        <v>0</v>
      </c>
      <c r="AE132" s="21">
        <f>AVERAGE(AE129:AE130)*'Fixed Data'!$B$10</f>
        <v>0</v>
      </c>
      <c r="AF132" s="21">
        <f>AVERAGE(AF129:AF130)*'Fixed Data'!$B$10</f>
        <v>0</v>
      </c>
      <c r="AG132" s="21">
        <f>AVERAGE(AG129:AG130)*'Fixed Data'!$B$10</f>
        <v>0</v>
      </c>
      <c r="AH132" s="21">
        <f>AVERAGE(AH129:AH130)*'Fixed Data'!$B$10</f>
        <v>0</v>
      </c>
      <c r="AI132" s="21">
        <f>AVERAGE(AI129:AI130)*'Fixed Data'!$B$10</f>
        <v>0</v>
      </c>
      <c r="AJ132" s="21">
        <f>AVERAGE(AJ129:AJ130)*'Fixed Data'!$B$10</f>
        <v>0</v>
      </c>
      <c r="AK132" s="21">
        <f>AVERAGE(AK129:AK130)*'Fixed Data'!$B$10</f>
        <v>0</v>
      </c>
      <c r="AL132" s="21">
        <f>AVERAGE(AL129:AL130)*'Fixed Data'!$B$10</f>
        <v>0</v>
      </c>
      <c r="AM132" s="21">
        <f>AVERAGE(AM129:AM130)*'Fixed Data'!$B$10</f>
        <v>0</v>
      </c>
      <c r="AN132" s="21">
        <f>AVERAGE(AN129:AN130)*'Fixed Data'!$B$10</f>
        <v>0</v>
      </c>
      <c r="AO132" s="21">
        <f>AVERAGE(AO129:AO130)*'Fixed Data'!$B$10</f>
        <v>0</v>
      </c>
      <c r="AP132" s="21">
        <f>AVERAGE(AP129:AP130)*'Fixed Data'!$B$10</f>
        <v>0</v>
      </c>
      <c r="AQ132" s="21">
        <f>AVERAGE(AQ129:AQ130)*'Fixed Data'!$B$10</f>
        <v>0</v>
      </c>
      <c r="AR132" s="21">
        <f>AVERAGE(AR129:AR130)*'Fixed Data'!$B$10</f>
        <v>0</v>
      </c>
      <c r="AS132" s="21">
        <f>AVERAGE(AS129:AS130)*'Fixed Data'!$B$10</f>
        <v>0</v>
      </c>
      <c r="AT132" s="21">
        <f>AVERAGE(AT129:AT130)*'Fixed Data'!$B$10</f>
        <v>0</v>
      </c>
      <c r="AU132" s="21">
        <f>AVERAGE(AU129:AU130)*'Fixed Data'!$B$10</f>
        <v>0</v>
      </c>
      <c r="AV132" s="21">
        <f>AVERAGE(AV129:AV130)*'Fixed Data'!$B$10</f>
        <v>0</v>
      </c>
      <c r="AW132" s="21">
        <f>AVERAGE(AW129:AW130)*'Fixed Data'!$B$10</f>
        <v>0</v>
      </c>
      <c r="AX132" s="21">
        <f>AVERAGE(AX129:AX130)*'Fixed Data'!$B$10</f>
        <v>0</v>
      </c>
      <c r="AY132" s="21">
        <f>AVERAGE(AY129:AY130)*'Fixed Data'!$B$10</f>
        <v>0</v>
      </c>
      <c r="AZ132" s="21">
        <f>AVERAGE(AZ129:AZ130)*'Fixed Data'!$B$10</f>
        <v>0</v>
      </c>
      <c r="BA132" s="21">
        <f>AVERAGE(BA129:BA130)*'Fixed Data'!$B$10</f>
        <v>0</v>
      </c>
      <c r="BB132" s="21">
        <f>AVERAGE(BB129:BB130)*'Fixed Data'!$B$10</f>
        <v>0</v>
      </c>
    </row>
    <row r="133" spans="1:54" ht="13.5" outlineLevel="2" thickBot="1">
      <c r="A133" s="9"/>
      <c r="B133" s="3" t="s">
        <v>454</v>
      </c>
      <c r="C133" s="7" t="s">
        <v>455</v>
      </c>
      <c r="D133" s="7" t="s">
        <v>380</v>
      </c>
      <c r="E133" s="21">
        <f>E128+E132</f>
        <v>0</v>
      </c>
      <c r="F133" s="21">
        <f t="shared" ref="F133:BB133" si="16">F128+F132</f>
        <v>0</v>
      </c>
      <c r="G133" s="21">
        <f t="shared" si="16"/>
        <v>0</v>
      </c>
      <c r="H133" s="21">
        <f t="shared" si="16"/>
        <v>0</v>
      </c>
      <c r="I133" s="21">
        <f t="shared" si="16"/>
        <v>0</v>
      </c>
      <c r="J133" s="21">
        <f t="shared" si="16"/>
        <v>0</v>
      </c>
      <c r="K133" s="21">
        <f t="shared" si="16"/>
        <v>0</v>
      </c>
      <c r="L133" s="21">
        <f t="shared" si="16"/>
        <v>0</v>
      </c>
      <c r="M133" s="21">
        <f t="shared" si="16"/>
        <v>0</v>
      </c>
      <c r="N133" s="21">
        <f t="shared" si="16"/>
        <v>0</v>
      </c>
      <c r="O133" s="21">
        <f t="shared" si="16"/>
        <v>0</v>
      </c>
      <c r="P133" s="21">
        <f t="shared" si="16"/>
        <v>0</v>
      </c>
      <c r="Q133" s="21">
        <f t="shared" si="16"/>
        <v>0</v>
      </c>
      <c r="R133" s="21">
        <f t="shared" si="16"/>
        <v>0</v>
      </c>
      <c r="S133" s="21">
        <f t="shared" si="16"/>
        <v>0</v>
      </c>
      <c r="T133" s="21">
        <f t="shared" si="16"/>
        <v>0</v>
      </c>
      <c r="U133" s="21">
        <f t="shared" si="16"/>
        <v>0</v>
      </c>
      <c r="V133" s="21">
        <f t="shared" si="16"/>
        <v>0</v>
      </c>
      <c r="W133" s="21">
        <f t="shared" si="16"/>
        <v>0</v>
      </c>
      <c r="X133" s="21">
        <f t="shared" si="16"/>
        <v>0</v>
      </c>
      <c r="Y133" s="21">
        <f t="shared" si="16"/>
        <v>0</v>
      </c>
      <c r="Z133" s="21">
        <f t="shared" si="16"/>
        <v>0</v>
      </c>
      <c r="AA133" s="21">
        <f t="shared" si="16"/>
        <v>0</v>
      </c>
      <c r="AB133" s="21">
        <f t="shared" si="16"/>
        <v>0</v>
      </c>
      <c r="AC133" s="21">
        <f t="shared" si="16"/>
        <v>0</v>
      </c>
      <c r="AD133" s="21">
        <f t="shared" si="16"/>
        <v>0</v>
      </c>
      <c r="AE133" s="21">
        <f t="shared" si="16"/>
        <v>0</v>
      </c>
      <c r="AF133" s="21">
        <f t="shared" si="16"/>
        <v>0</v>
      </c>
      <c r="AG133" s="21">
        <f t="shared" si="16"/>
        <v>0</v>
      </c>
      <c r="AH133" s="21">
        <f t="shared" si="16"/>
        <v>0</v>
      </c>
      <c r="AI133" s="21">
        <f t="shared" si="16"/>
        <v>0</v>
      </c>
      <c r="AJ133" s="21">
        <f t="shared" si="16"/>
        <v>0</v>
      </c>
      <c r="AK133" s="21">
        <f t="shared" si="16"/>
        <v>0</v>
      </c>
      <c r="AL133" s="21">
        <f t="shared" si="16"/>
        <v>0</v>
      </c>
      <c r="AM133" s="21">
        <f t="shared" si="16"/>
        <v>0</v>
      </c>
      <c r="AN133" s="21">
        <f t="shared" si="16"/>
        <v>0</v>
      </c>
      <c r="AO133" s="21">
        <f t="shared" si="16"/>
        <v>0</v>
      </c>
      <c r="AP133" s="21">
        <f t="shared" si="16"/>
        <v>0</v>
      </c>
      <c r="AQ133" s="21">
        <f t="shared" si="16"/>
        <v>0</v>
      </c>
      <c r="AR133" s="21">
        <f t="shared" si="16"/>
        <v>0</v>
      </c>
      <c r="AS133" s="21">
        <f t="shared" si="16"/>
        <v>0</v>
      </c>
      <c r="AT133" s="21">
        <f t="shared" si="16"/>
        <v>0</v>
      </c>
      <c r="AU133" s="21">
        <f t="shared" si="16"/>
        <v>0</v>
      </c>
      <c r="AV133" s="21">
        <f t="shared" si="16"/>
        <v>0</v>
      </c>
      <c r="AW133" s="21">
        <f t="shared" si="16"/>
        <v>0</v>
      </c>
      <c r="AX133" s="21">
        <f t="shared" si="16"/>
        <v>0</v>
      </c>
      <c r="AY133" s="21">
        <f t="shared" si="16"/>
        <v>0</v>
      </c>
      <c r="AZ133" s="21">
        <f t="shared" si="16"/>
        <v>0</v>
      </c>
      <c r="BA133" s="21">
        <f t="shared" si="16"/>
        <v>0</v>
      </c>
      <c r="BB133" s="21">
        <f t="shared" si="16"/>
        <v>0</v>
      </c>
    </row>
    <row r="134" spans="1:54" ht="13.5" outlineLevel="2" thickBot="1">
      <c r="A134" s="139"/>
      <c r="B134" s="142" t="s">
        <v>456</v>
      </c>
      <c r="C134" s="143"/>
      <c r="D134" s="243"/>
      <c r="E134" s="245">
        <f t="shared" ref="E134:AJ134" si="17">E83+E77+E71</f>
        <v>-0.13137463378940692</v>
      </c>
      <c r="F134" s="245">
        <f t="shared" si="17"/>
        <v>-0.13878969656252299</v>
      </c>
      <c r="G134" s="245">
        <f t="shared" si="17"/>
        <v>-0.14663979933084728</v>
      </c>
      <c r="H134" s="245">
        <f t="shared" si="17"/>
        <v>-0.15494874805759187</v>
      </c>
      <c r="I134" s="245">
        <f t="shared" si="17"/>
        <v>-0.16374805423161912</v>
      </c>
      <c r="J134" s="245">
        <f t="shared" si="17"/>
        <v>-0.17306733954368325</v>
      </c>
      <c r="K134" s="245">
        <f t="shared" si="17"/>
        <v>-0.18293803967519143</v>
      </c>
      <c r="L134" s="245">
        <f t="shared" si="17"/>
        <v>-0.19339351624958737</v>
      </c>
      <c r="M134" s="245">
        <f t="shared" si="17"/>
        <v>-0.20446659236375292</v>
      </c>
      <c r="N134" s="245">
        <f t="shared" si="17"/>
        <v>-0.21619691454089998</v>
      </c>
      <c r="O134" s="245">
        <f t="shared" si="17"/>
        <v>-0.22862477425733616</v>
      </c>
      <c r="P134" s="245">
        <f t="shared" si="17"/>
        <v>-0.24179212822933072</v>
      </c>
      <c r="Q134" s="245">
        <f t="shared" si="17"/>
        <v>-0.25574309679682233</v>
      </c>
      <c r="R134" s="245">
        <f t="shared" si="17"/>
        <v>-0.27052608577096066</v>
      </c>
      <c r="S134" s="245">
        <f t="shared" si="17"/>
        <v>-0.2861920424148432</v>
      </c>
      <c r="T134" s="245">
        <f t="shared" si="17"/>
        <v>-0.30279468493101996</v>
      </c>
      <c r="U134" s="245">
        <f t="shared" si="17"/>
        <v>-0.32039103450204481</v>
      </c>
      <c r="V134" s="245">
        <f t="shared" si="17"/>
        <v>-0.33904161959898738</v>
      </c>
      <c r="W134" s="245">
        <f t="shared" si="17"/>
        <v>-0.35881069296969237</v>
      </c>
      <c r="X134" s="245">
        <f t="shared" si="17"/>
        <v>-0.37976646209516912</v>
      </c>
      <c r="Y134" s="245">
        <f t="shared" si="17"/>
        <v>-0.40198133395154606</v>
      </c>
      <c r="Z134" s="245">
        <f t="shared" si="17"/>
        <v>-0.42552980367068405</v>
      </c>
      <c r="AA134" s="245">
        <f t="shared" si="17"/>
        <v>-0.45049537236621157</v>
      </c>
      <c r="AB134" s="245">
        <f t="shared" si="17"/>
        <v>-0.47696504599745004</v>
      </c>
      <c r="AC134" s="245">
        <f t="shared" si="17"/>
        <v>-4.4530093455425259</v>
      </c>
      <c r="AD134" s="245">
        <f t="shared" si="17"/>
        <v>-4.7134055914150723</v>
      </c>
      <c r="AE134" s="245">
        <f t="shared" si="17"/>
        <v>-4.9894575487526511</v>
      </c>
      <c r="AF134" s="245">
        <f t="shared" si="17"/>
        <v>-5.28212133400024</v>
      </c>
      <c r="AG134" s="245">
        <f t="shared" si="17"/>
        <v>-5.5924119800041838</v>
      </c>
      <c r="AH134" s="245">
        <f t="shared" si="17"/>
        <v>-5.9214070847410376</v>
      </c>
      <c r="AI134" s="245">
        <f t="shared" si="17"/>
        <v>-6.2702506866444487</v>
      </c>
      <c r="AJ134" s="245">
        <f t="shared" si="17"/>
        <v>-6.6401573806242364</v>
      </c>
      <c r="AK134" s="245">
        <f t="shared" ref="AK134:BB134" si="18">AK83+AK77+AK71</f>
        <v>-7.0324166897490477</v>
      </c>
      <c r="AL134" s="245">
        <f t="shared" si="18"/>
        <v>-7.4483977084962172</v>
      </c>
      <c r="AM134" s="245">
        <f t="shared" si="18"/>
        <v>-7.8760737709978033</v>
      </c>
      <c r="AN134" s="245">
        <f t="shared" si="18"/>
        <v>-8.3239448660928925</v>
      </c>
      <c r="AO134" s="245">
        <f t="shared" si="18"/>
        <v>-8.7989267114054499</v>
      </c>
      <c r="AP134" s="245">
        <f t="shared" si="18"/>
        <v>-9.3026814867347749</v>
      </c>
      <c r="AQ134" s="245">
        <f t="shared" si="18"/>
        <v>-9.8369740220394366</v>
      </c>
      <c r="AR134" s="245">
        <f t="shared" si="18"/>
        <v>-10.281680175815469</v>
      </c>
      <c r="AS134" s="245">
        <f t="shared" si="18"/>
        <v>-10.487026653165465</v>
      </c>
      <c r="AT134" s="245">
        <f t="shared" si="18"/>
        <v>-10.704225259896466</v>
      </c>
      <c r="AU134" s="245">
        <f t="shared" si="18"/>
        <v>-10.933982366863663</v>
      </c>
      <c r="AV134" s="245">
        <f t="shared" si="18"/>
        <v>-11.125366982754363</v>
      </c>
      <c r="AW134" s="245">
        <f t="shared" si="18"/>
        <v>-11.214884534371663</v>
      </c>
      <c r="AX134" s="245">
        <f t="shared" si="18"/>
        <v>-11.308900836388659</v>
      </c>
      <c r="AY134" s="245">
        <f t="shared" si="18"/>
        <v>-11.407659413325339</v>
      </c>
      <c r="AZ134" s="245">
        <f t="shared" si="18"/>
        <v>-11.511417709432346</v>
      </c>
      <c r="BA134" s="245">
        <f t="shared" si="18"/>
        <v>-11.620447913282607</v>
      </c>
      <c r="BB134" s="245">
        <f t="shared" si="18"/>
        <v>-11.73051079491867</v>
      </c>
    </row>
    <row r="135" spans="1:54" ht="13.5" outlineLevel="2" thickBot="1">
      <c r="A135" s="138"/>
      <c r="B135" s="140" t="s">
        <v>457</v>
      </c>
      <c r="C135" s="141"/>
      <c r="D135" s="244"/>
      <c r="E135" s="245">
        <f>E133+E134</f>
        <v>-0.13137463378940692</v>
      </c>
      <c r="F135" s="245">
        <f t="shared" ref="F135:AW135" si="19">F133+F134</f>
        <v>-0.13878969656252299</v>
      </c>
      <c r="G135" s="245">
        <f t="shared" si="19"/>
        <v>-0.14663979933084728</v>
      </c>
      <c r="H135" s="245">
        <f t="shared" si="19"/>
        <v>-0.15494874805759187</v>
      </c>
      <c r="I135" s="245">
        <f t="shared" si="19"/>
        <v>-0.16374805423161912</v>
      </c>
      <c r="J135" s="245">
        <f t="shared" si="19"/>
        <v>-0.17306733954368325</v>
      </c>
      <c r="K135" s="245">
        <f t="shared" si="19"/>
        <v>-0.18293803967519143</v>
      </c>
      <c r="L135" s="245">
        <f t="shared" si="19"/>
        <v>-0.19339351624958737</v>
      </c>
      <c r="M135" s="245">
        <f t="shared" si="19"/>
        <v>-0.20446659236375292</v>
      </c>
      <c r="N135" s="245">
        <f t="shared" si="19"/>
        <v>-0.21619691454089998</v>
      </c>
      <c r="O135" s="245">
        <f t="shared" si="19"/>
        <v>-0.22862477425733616</v>
      </c>
      <c r="P135" s="245">
        <f t="shared" si="19"/>
        <v>-0.24179212822933072</v>
      </c>
      <c r="Q135" s="245">
        <f t="shared" si="19"/>
        <v>-0.25574309679682233</v>
      </c>
      <c r="R135" s="245">
        <f t="shared" si="19"/>
        <v>-0.27052608577096066</v>
      </c>
      <c r="S135" s="245">
        <f t="shared" si="19"/>
        <v>-0.2861920424148432</v>
      </c>
      <c r="T135" s="245">
        <f t="shared" si="19"/>
        <v>-0.30279468493101996</v>
      </c>
      <c r="U135" s="245">
        <f t="shared" si="19"/>
        <v>-0.32039103450204481</v>
      </c>
      <c r="V135" s="245">
        <f t="shared" si="19"/>
        <v>-0.33904161959898738</v>
      </c>
      <c r="W135" s="245">
        <f t="shared" si="19"/>
        <v>-0.35881069296969237</v>
      </c>
      <c r="X135" s="245">
        <f t="shared" si="19"/>
        <v>-0.37976646209516912</v>
      </c>
      <c r="Y135" s="245">
        <f t="shared" si="19"/>
        <v>-0.40198133395154606</v>
      </c>
      <c r="Z135" s="245">
        <f t="shared" si="19"/>
        <v>-0.42552980367068405</v>
      </c>
      <c r="AA135" s="245">
        <f t="shared" si="19"/>
        <v>-0.45049537236621157</v>
      </c>
      <c r="AB135" s="245">
        <f t="shared" si="19"/>
        <v>-0.47696504599745004</v>
      </c>
      <c r="AC135" s="245">
        <f t="shared" si="19"/>
        <v>-4.4530093455425259</v>
      </c>
      <c r="AD135" s="245">
        <f t="shared" si="19"/>
        <v>-4.7134055914150723</v>
      </c>
      <c r="AE135" s="245">
        <f t="shared" si="19"/>
        <v>-4.9894575487526511</v>
      </c>
      <c r="AF135" s="245">
        <f t="shared" si="19"/>
        <v>-5.28212133400024</v>
      </c>
      <c r="AG135" s="245">
        <f t="shared" si="19"/>
        <v>-5.5924119800041838</v>
      </c>
      <c r="AH135" s="245">
        <f t="shared" si="19"/>
        <v>-5.9214070847410376</v>
      </c>
      <c r="AI135" s="245">
        <f t="shared" si="19"/>
        <v>-6.2702506866444487</v>
      </c>
      <c r="AJ135" s="245">
        <f t="shared" si="19"/>
        <v>-6.6401573806242364</v>
      </c>
      <c r="AK135" s="245">
        <f t="shared" si="19"/>
        <v>-7.0324166897490477</v>
      </c>
      <c r="AL135" s="245">
        <f t="shared" si="19"/>
        <v>-7.4483977084962172</v>
      </c>
      <c r="AM135" s="245">
        <f t="shared" si="19"/>
        <v>-7.8760737709978033</v>
      </c>
      <c r="AN135" s="245">
        <f t="shared" si="19"/>
        <v>-8.3239448660928925</v>
      </c>
      <c r="AO135" s="245">
        <f t="shared" si="19"/>
        <v>-8.7989267114054499</v>
      </c>
      <c r="AP135" s="245">
        <f t="shared" si="19"/>
        <v>-9.3026814867347749</v>
      </c>
      <c r="AQ135" s="245">
        <f t="shared" si="19"/>
        <v>-9.8369740220394366</v>
      </c>
      <c r="AR135" s="245">
        <f t="shared" si="19"/>
        <v>-10.281680175815469</v>
      </c>
      <c r="AS135" s="245">
        <f t="shared" si="19"/>
        <v>-10.487026653165465</v>
      </c>
      <c r="AT135" s="245">
        <f t="shared" si="19"/>
        <v>-10.704225259896466</v>
      </c>
      <c r="AU135" s="245">
        <f t="shared" si="19"/>
        <v>-10.933982366863663</v>
      </c>
      <c r="AV135" s="245">
        <f t="shared" si="19"/>
        <v>-11.125366982754363</v>
      </c>
      <c r="AW135" s="245">
        <f t="shared" si="19"/>
        <v>-11.214884534371663</v>
      </c>
      <c r="AX135" s="245">
        <f>AX133+AX134</f>
        <v>-11.308900836388659</v>
      </c>
      <c r="AY135" s="245">
        <f>AY133+AY134</f>
        <v>-11.407659413325339</v>
      </c>
      <c r="AZ135" s="245">
        <f>AZ133+AZ134</f>
        <v>-11.511417709432346</v>
      </c>
      <c r="BA135" s="245">
        <f>BA133+BA134</f>
        <v>-11.620447913282607</v>
      </c>
      <c r="BB135" s="245">
        <f>BB133+BB134</f>
        <v>-11.73051079491867</v>
      </c>
    </row>
    <row r="136" spans="1:54" outlineLevel="1">
      <c r="A136" s="133"/>
      <c r="B136" s="134"/>
      <c r="C136" s="135"/>
      <c r="D136" s="135"/>
      <c r="E136" s="136"/>
      <c r="F136" s="137"/>
      <c r="G136" s="137"/>
      <c r="H136" s="137"/>
      <c r="I136" s="137"/>
      <c r="J136" s="137"/>
      <c r="K136" s="137"/>
      <c r="L136" s="137"/>
      <c r="M136" s="137"/>
      <c r="N136" s="137"/>
      <c r="O136" s="137"/>
      <c r="P136" s="137"/>
      <c r="Q136" s="137"/>
      <c r="R136" s="137"/>
      <c r="S136" s="137"/>
      <c r="T136" s="137"/>
      <c r="U136" s="137"/>
      <c r="V136" s="137"/>
      <c r="W136" s="137"/>
      <c r="X136" s="137"/>
      <c r="Y136" s="137"/>
      <c r="Z136" s="137"/>
      <c r="AA136" s="137"/>
      <c r="AB136" s="137"/>
      <c r="AC136" s="137"/>
      <c r="AD136" s="137"/>
      <c r="AE136" s="137"/>
      <c r="AF136" s="137"/>
      <c r="AG136" s="137"/>
      <c r="AH136" s="137"/>
      <c r="AI136" s="137"/>
      <c r="AJ136" s="137"/>
      <c r="AK136" s="137"/>
      <c r="AL136" s="137"/>
      <c r="AM136" s="137"/>
      <c r="AN136" s="137"/>
      <c r="AO136" s="137"/>
      <c r="AP136" s="137"/>
      <c r="AQ136" s="137"/>
      <c r="AR136" s="137"/>
      <c r="AS136" s="137"/>
      <c r="AT136" s="137"/>
      <c r="AU136" s="137"/>
      <c r="AV136" s="137"/>
      <c r="AW136" s="137"/>
      <c r="AX136" s="137"/>
      <c r="AY136" s="137"/>
      <c r="AZ136" s="137"/>
      <c r="BA136" s="137"/>
      <c r="BB136" s="137"/>
    </row>
    <row r="137" spans="1:54" outlineLevel="1">
      <c r="A137" s="133"/>
      <c r="B137" s="134"/>
      <c r="C137" s="135"/>
      <c r="D137" s="135"/>
      <c r="E137" s="136"/>
      <c r="F137" s="137"/>
      <c r="G137" s="137"/>
      <c r="H137" s="137"/>
      <c r="I137" s="137"/>
      <c r="J137" s="137"/>
      <c r="K137" s="137"/>
      <c r="L137" s="137"/>
      <c r="M137" s="137"/>
      <c r="N137" s="137"/>
      <c r="O137" s="137"/>
      <c r="P137" s="137"/>
      <c r="Q137" s="137"/>
      <c r="R137" s="137"/>
      <c r="S137" s="137"/>
      <c r="T137" s="137"/>
      <c r="U137" s="137"/>
      <c r="V137" s="137"/>
      <c r="W137" s="137"/>
      <c r="X137" s="137"/>
      <c r="Y137" s="137"/>
      <c r="Z137" s="137"/>
      <c r="AA137" s="137"/>
      <c r="AB137" s="137"/>
      <c r="AC137" s="137"/>
      <c r="AD137" s="137"/>
      <c r="AE137" s="137"/>
      <c r="AF137" s="137"/>
      <c r="AG137" s="137"/>
      <c r="AH137" s="137"/>
      <c r="AI137" s="137"/>
      <c r="AJ137" s="137"/>
      <c r="AK137" s="137"/>
      <c r="AL137" s="137"/>
      <c r="AM137" s="137"/>
      <c r="AN137" s="137"/>
      <c r="AO137" s="137"/>
      <c r="AP137" s="137"/>
      <c r="AQ137" s="137"/>
      <c r="AR137" s="137"/>
      <c r="AS137" s="137"/>
      <c r="AT137" s="137"/>
      <c r="AU137" s="137"/>
      <c r="AV137" s="137"/>
      <c r="AW137" s="137"/>
      <c r="AX137" s="137"/>
      <c r="AY137" s="137"/>
      <c r="AZ137" s="137"/>
      <c r="BA137" s="137"/>
      <c r="BB137" s="137"/>
    </row>
    <row r="138" spans="1:54">
      <c r="A138" s="133"/>
      <c r="B138" s="134"/>
      <c r="C138" s="135"/>
      <c r="D138" s="135"/>
      <c r="E138" s="136"/>
      <c r="F138" s="137"/>
      <c r="G138" s="137"/>
      <c r="H138" s="137"/>
      <c r="I138" s="137"/>
      <c r="J138" s="137"/>
      <c r="K138" s="137"/>
      <c r="L138" s="137"/>
      <c r="M138" s="137"/>
      <c r="N138" s="137"/>
      <c r="O138" s="137"/>
      <c r="P138" s="137"/>
      <c r="Q138" s="137"/>
      <c r="R138" s="137"/>
      <c r="S138" s="137"/>
      <c r="T138" s="137"/>
      <c r="U138" s="137"/>
      <c r="V138" s="137"/>
      <c r="W138" s="137"/>
      <c r="X138" s="137"/>
      <c r="Y138" s="137"/>
      <c r="Z138" s="137"/>
      <c r="AA138" s="137"/>
      <c r="AB138" s="137"/>
      <c r="AC138" s="137"/>
      <c r="AD138" s="137"/>
      <c r="AE138" s="137"/>
      <c r="AF138" s="137"/>
      <c r="AG138" s="137"/>
      <c r="AH138" s="137"/>
      <c r="AI138" s="137"/>
      <c r="AJ138" s="137"/>
      <c r="AK138" s="137"/>
      <c r="AL138" s="137"/>
      <c r="AM138" s="137"/>
      <c r="AN138" s="137"/>
      <c r="AO138" s="137"/>
      <c r="AP138" s="137"/>
      <c r="AQ138" s="137"/>
      <c r="AR138" s="137"/>
      <c r="AS138" s="137"/>
      <c r="AT138" s="137"/>
      <c r="AU138" s="137"/>
      <c r="AV138" s="137"/>
      <c r="AW138" s="137"/>
      <c r="AX138" s="137"/>
      <c r="AY138" s="137"/>
      <c r="AZ138" s="137"/>
      <c r="BA138" s="137"/>
      <c r="BB138" s="137"/>
    </row>
    <row r="139" spans="1:54" ht="15">
      <c r="A139" s="240" t="s">
        <v>458</v>
      </c>
      <c r="B139" s="134"/>
      <c r="C139" s="135"/>
      <c r="D139" s="135"/>
      <c r="E139" s="136"/>
      <c r="F139" s="137"/>
      <c r="G139" s="137"/>
      <c r="H139" s="137"/>
      <c r="I139" s="137"/>
      <c r="J139" s="248"/>
      <c r="K139" s="137"/>
      <c r="L139" s="137"/>
      <c r="M139" s="137"/>
      <c r="N139" s="137"/>
      <c r="O139" s="137"/>
      <c r="P139" s="137"/>
      <c r="Q139" s="137"/>
      <c r="R139" s="137"/>
      <c r="S139" s="137"/>
      <c r="T139" s="137"/>
      <c r="U139" s="137"/>
      <c r="V139" s="137"/>
      <c r="W139" s="137"/>
      <c r="X139" s="137"/>
      <c r="Y139" s="137"/>
      <c r="Z139" s="137"/>
      <c r="AA139" s="137"/>
      <c r="AB139" s="137"/>
      <c r="AC139" s="137"/>
      <c r="AD139" s="137"/>
      <c r="AE139" s="137"/>
      <c r="AF139" s="137"/>
      <c r="AG139" s="137"/>
      <c r="AH139" s="137"/>
      <c r="AI139" s="137"/>
      <c r="AJ139" s="137"/>
      <c r="AK139" s="137"/>
      <c r="AL139" s="137"/>
      <c r="AM139" s="137"/>
      <c r="AN139" s="137"/>
      <c r="AO139" s="137"/>
      <c r="AP139" s="137"/>
      <c r="AQ139" s="137"/>
      <c r="AR139" s="137"/>
      <c r="AS139" s="137"/>
      <c r="AT139" s="137"/>
      <c r="AU139" s="137"/>
      <c r="AV139" s="137"/>
      <c r="AW139" s="137"/>
      <c r="AX139" s="137"/>
      <c r="AY139" s="137"/>
      <c r="AZ139" s="137"/>
      <c r="BA139" s="137"/>
      <c r="BB139" s="137"/>
    </row>
    <row r="140" spans="1:54" outlineLevel="1">
      <c r="A140" s="239"/>
      <c r="B140" s="134"/>
      <c r="C140" s="135"/>
      <c r="D140" s="135"/>
      <c r="E140" s="136"/>
      <c r="F140" s="137"/>
      <c r="G140" s="137"/>
      <c r="H140" s="137"/>
      <c r="I140" s="137"/>
      <c r="J140" s="137"/>
      <c r="K140" s="137"/>
      <c r="L140" s="137"/>
      <c r="M140" s="137"/>
      <c r="N140" s="137"/>
      <c r="O140" s="137"/>
      <c r="P140" s="137"/>
      <c r="Q140" s="137"/>
      <c r="R140" s="137"/>
      <c r="S140" s="137"/>
      <c r="T140" s="137"/>
      <c r="U140" s="137"/>
      <c r="V140" s="137"/>
      <c r="W140" s="137"/>
      <c r="X140" s="137"/>
      <c r="Y140" s="137"/>
      <c r="Z140" s="137"/>
      <c r="AA140" s="137"/>
      <c r="AB140" s="137"/>
      <c r="AC140" s="137"/>
      <c r="AD140" s="137"/>
      <c r="AE140" s="137"/>
      <c r="AF140" s="137"/>
      <c r="AG140" s="137"/>
      <c r="AH140" s="137"/>
      <c r="AI140" s="137"/>
      <c r="AJ140" s="137"/>
      <c r="AK140" s="137"/>
      <c r="AL140" s="137"/>
      <c r="AM140" s="137"/>
      <c r="AN140" s="137"/>
      <c r="AO140" s="137"/>
      <c r="AP140" s="137"/>
      <c r="AQ140" s="137"/>
      <c r="AR140" s="137"/>
      <c r="AS140" s="137"/>
      <c r="AT140" s="137"/>
      <c r="AU140" s="137"/>
      <c r="AV140" s="137"/>
      <c r="AW140" s="137"/>
      <c r="AX140" s="137"/>
      <c r="AY140" s="137"/>
      <c r="AZ140" s="137"/>
      <c r="BA140" s="137"/>
      <c r="BB140" s="137"/>
    </row>
    <row r="141" spans="1:54" outlineLevel="1">
      <c r="A141" s="239" t="s">
        <v>459</v>
      </c>
      <c r="B141" s="134"/>
      <c r="C141" s="135"/>
      <c r="D141" s="135"/>
      <c r="E141" s="136"/>
      <c r="F141" s="137"/>
      <c r="G141" s="137"/>
      <c r="H141" s="137"/>
      <c r="I141" s="137"/>
      <c r="J141" s="137"/>
      <c r="K141" s="137"/>
      <c r="L141" s="137"/>
      <c r="M141" s="137"/>
      <c r="N141" s="137"/>
      <c r="O141" s="137"/>
      <c r="P141" s="137"/>
      <c r="Q141" s="137"/>
      <c r="R141" s="137"/>
      <c r="S141" s="137"/>
      <c r="T141" s="137"/>
      <c r="U141" s="137"/>
      <c r="V141" s="137"/>
      <c r="W141" s="137"/>
      <c r="X141" s="137"/>
      <c r="Y141" s="137"/>
      <c r="Z141" s="137"/>
      <c r="AA141" s="137"/>
      <c r="AB141" s="137"/>
      <c r="AC141" s="137"/>
      <c r="AD141" s="137"/>
      <c r="AE141" s="137"/>
      <c r="AF141" s="137"/>
      <c r="AG141" s="137"/>
      <c r="AH141" s="137"/>
      <c r="AI141" s="137"/>
      <c r="AJ141" s="137"/>
      <c r="AK141" s="137"/>
      <c r="AL141" s="137"/>
      <c r="AM141" s="137"/>
      <c r="AN141" s="137"/>
      <c r="AO141" s="137"/>
      <c r="AP141" s="137"/>
      <c r="AQ141" s="137"/>
      <c r="AR141" s="137"/>
      <c r="AS141" s="137"/>
      <c r="AT141" s="137"/>
      <c r="AU141" s="137"/>
      <c r="AV141" s="137"/>
      <c r="AW141" s="137"/>
      <c r="AX141" s="137"/>
      <c r="AY141" s="137"/>
      <c r="AZ141" s="137"/>
      <c r="BA141" s="137"/>
      <c r="BB141" s="137"/>
    </row>
    <row r="142" spans="1:54" outlineLevel="2">
      <c r="A142" s="133"/>
      <c r="B142" s="134" t="s">
        <v>460</v>
      </c>
      <c r="C142" s="134" t="s">
        <v>158</v>
      </c>
      <c r="D142" s="135"/>
      <c r="E142" s="130">
        <v>2027</v>
      </c>
      <c r="F142" s="130">
        <v>2028</v>
      </c>
      <c r="G142" s="130">
        <v>2029</v>
      </c>
      <c r="H142" s="130">
        <v>2030</v>
      </c>
      <c r="I142" s="130">
        <v>2031</v>
      </c>
      <c r="J142" s="130">
        <v>2032</v>
      </c>
      <c r="K142" s="130">
        <v>2033</v>
      </c>
      <c r="L142" s="130">
        <v>2034</v>
      </c>
      <c r="M142" s="130">
        <v>2035</v>
      </c>
      <c r="N142" s="130">
        <v>2036</v>
      </c>
      <c r="O142" s="130">
        <v>2037</v>
      </c>
      <c r="P142" s="130">
        <v>2038</v>
      </c>
      <c r="Q142" s="130">
        <v>2039</v>
      </c>
      <c r="R142" s="130">
        <v>2040</v>
      </c>
      <c r="S142" s="130">
        <v>2041</v>
      </c>
      <c r="T142" s="130">
        <v>2042</v>
      </c>
      <c r="U142" s="130">
        <v>2043</v>
      </c>
      <c r="V142" s="130">
        <v>2044</v>
      </c>
      <c r="W142" s="130">
        <v>2045</v>
      </c>
      <c r="X142" s="130">
        <v>2046</v>
      </c>
      <c r="Y142" s="130">
        <v>2047</v>
      </c>
      <c r="Z142" s="130">
        <v>2048</v>
      </c>
      <c r="AA142" s="130">
        <v>2049</v>
      </c>
      <c r="AB142" s="130">
        <v>2050</v>
      </c>
      <c r="AC142" s="130">
        <v>2051</v>
      </c>
      <c r="AD142" s="130">
        <v>2052</v>
      </c>
      <c r="AE142" s="130">
        <v>2053</v>
      </c>
      <c r="AF142" s="130">
        <v>2054</v>
      </c>
      <c r="AG142" s="130">
        <v>2055</v>
      </c>
      <c r="AH142" s="130">
        <v>2056</v>
      </c>
      <c r="AI142" s="130">
        <v>2057</v>
      </c>
      <c r="AJ142" s="130">
        <v>2058</v>
      </c>
      <c r="AK142" s="130">
        <v>2059</v>
      </c>
      <c r="AL142" s="130">
        <v>2060</v>
      </c>
      <c r="AM142" s="130">
        <v>2061</v>
      </c>
      <c r="AN142" s="130">
        <v>2062</v>
      </c>
      <c r="AO142" s="130">
        <v>2063</v>
      </c>
      <c r="AP142" s="130">
        <v>2064</v>
      </c>
      <c r="AQ142" s="130">
        <v>2065</v>
      </c>
      <c r="AR142" s="130">
        <v>2066</v>
      </c>
      <c r="AS142" s="130">
        <v>2067</v>
      </c>
      <c r="AT142" s="130">
        <v>2068</v>
      </c>
      <c r="AU142" s="130">
        <v>2069</v>
      </c>
      <c r="AV142" s="130">
        <v>2070</v>
      </c>
      <c r="AW142" s="130">
        <v>2071</v>
      </c>
      <c r="AX142" s="130">
        <v>2072</v>
      </c>
      <c r="AY142" s="130">
        <v>2073</v>
      </c>
      <c r="AZ142" s="130">
        <v>2074</v>
      </c>
      <c r="BA142" s="130">
        <v>2075</v>
      </c>
      <c r="BB142" s="130">
        <v>2076</v>
      </c>
    </row>
    <row r="143" spans="1:54" ht="12.75" customHeight="1" outlineLevel="2">
      <c r="A143" s="424" t="s">
        <v>461</v>
      </c>
      <c r="B143" s="135" t="s">
        <v>280</v>
      </c>
      <c r="C143" s="135" t="s">
        <v>386</v>
      </c>
      <c r="D143" s="135" t="s">
        <v>380</v>
      </c>
      <c r="E143" s="21">
        <f>-(E$158*'Fixed Data'!$B$25*'Fixed Data'!E$47*'Fixed Data'!$B$24*'Fixed Data'!$B$23+E$158*'Fixed Data'!$B$26)*'Fixed Data'!L42/10^6</f>
        <v>-0.78333401518927104</v>
      </c>
      <c r="F143" s="21">
        <f>-(F$158*'Fixed Data'!$B$25*'Fixed Data'!F$47*'Fixed Data'!$B$24*'Fixed Data'!$B$23+F$158*'Fixed Data'!$B$26)*'Fixed Data'!M42/10^6</f>
        <v>-0.84227208367210948</v>
      </c>
      <c r="G143" s="21">
        <f>-(G$158*'Fixed Data'!$B$25*'Fixed Data'!G$47*'Fixed Data'!$B$24*'Fixed Data'!$B$23+G$158*'Fixed Data'!$B$26)*'Fixed Data'!N42/10^6</f>
        <v>-0.90235826969164246</v>
      </c>
      <c r="H143" s="21">
        <f>-(H$158*'Fixed Data'!$B$25*'Fixed Data'!H$47*'Fixed Data'!$B$24*'Fixed Data'!$B$23+H$158*'Fixed Data'!$B$26)*'Fixed Data'!O42/10^6</f>
        <v>-0.96663952546194942</v>
      </c>
      <c r="I143" s="21">
        <f>-(I$158*'Fixed Data'!$B$25*'Fixed Data'!I$47*'Fixed Data'!$B$24*'Fixed Data'!$B$23+I$158*'Fixed Data'!$B$26)*'Fixed Data'!P42/10^6</f>
        <v>-1.0389065483343534</v>
      </c>
      <c r="J143" s="21">
        <f>-(J$158*'Fixed Data'!$B$25*'Fixed Data'!J$47*'Fixed Data'!$B$24*'Fixed Data'!$B$23+J$158*'Fixed Data'!$B$26)*'Fixed Data'!Q42/10^6</f>
        <v>-1.1163949118409007</v>
      </c>
      <c r="K143" s="21">
        <f>-(K$158*'Fixed Data'!$B$25*'Fixed Data'!K$47*'Fixed Data'!$B$24*'Fixed Data'!$B$23+K$158*'Fixed Data'!$B$26)*'Fixed Data'!R42/10^6</f>
        <v>-1.1955944344735914</v>
      </c>
      <c r="L143" s="21">
        <f>-(L$158*'Fixed Data'!$B$25*'Fixed Data'!L$47*'Fixed Data'!$B$24*'Fixed Data'!$B$23+L$158*'Fixed Data'!$B$26)*'Fixed Data'!S42/10^6</f>
        <v>-1.2844446511704271</v>
      </c>
      <c r="M143" s="21">
        <f>-(M$158*'Fixed Data'!$B$25*'Fixed Data'!M$47*'Fixed Data'!$B$24*'Fixed Data'!$B$23+M$158*'Fixed Data'!$B$26)*'Fixed Data'!T42/10^6</f>
        <v>-1.3796808182991667</v>
      </c>
      <c r="N143" s="21">
        <f>-(N$158*'Fixed Data'!$B$25*'Fixed Data'!N$47*'Fixed Data'!$B$24*'Fixed Data'!$B$23+N$158*'Fixed Data'!$B$26)*'Fixed Data'!U42/10^6</f>
        <v>-1.4771837128797778</v>
      </c>
      <c r="O143" s="21">
        <f>-(O$158*'Fixed Data'!$B$25*'Fixed Data'!O$47*'Fixed Data'!$B$24*'Fixed Data'!$B$23+O$158*'Fixed Data'!$B$26)*'Fixed Data'!V42/10^6</f>
        <v>-1.5863542979461334</v>
      </c>
      <c r="P143" s="21">
        <f>-(P$158*'Fixed Data'!$B$25*'Fixed Data'!P$47*'Fixed Data'!$B$24*'Fixed Data'!$B$23+P$158*'Fixed Data'!$B$26)*'Fixed Data'!W42/10^6</f>
        <v>-1.7033715481698186</v>
      </c>
      <c r="Q143" s="21">
        <f>-(Q$158*'Fixed Data'!$B$25*'Fixed Data'!Q$47*'Fixed Data'!$B$24*'Fixed Data'!$B$23+Q$158*'Fixed Data'!$B$26)*'Fixed Data'!X42/10^6</f>
        <v>-1.8287863347102244</v>
      </c>
      <c r="R143" s="21">
        <f>-(R$158*'Fixed Data'!$B$25*'Fixed Data'!R$47*'Fixed Data'!$B$24*'Fixed Data'!$B$23+R$158*'Fixed Data'!$B$26)*'Fixed Data'!Y42/10^6</f>
        <v>-1.9689397012129779</v>
      </c>
      <c r="S143" s="21">
        <f>-(S$158*'Fixed Data'!$B$25*'Fixed Data'!S$47*'Fixed Data'!$B$24*'Fixed Data'!$B$23+S$158*'Fixed Data'!$B$26)*'Fixed Data'!Z42/10^6</f>
        <v>-2.113323319083265</v>
      </c>
      <c r="T143" s="21">
        <f>-(T$158*'Fixed Data'!$B$25*'Fixed Data'!T$47*'Fixed Data'!$B$24*'Fixed Data'!$B$23+T$158*'Fixed Data'!$B$26)*'Fixed Data'!AA42/10^6</f>
        <v>-2.268047261859385</v>
      </c>
      <c r="U143" s="21">
        <f>-(U$158*'Fixed Data'!$B$25*'Fixed Data'!U$47*'Fixed Data'!$B$24*'Fixed Data'!$B$23+U$158*'Fixed Data'!$B$26)*'Fixed Data'!AB42/10^6</f>
        <v>-2.4338428255596281</v>
      </c>
      <c r="V143" s="21">
        <f>-(V$158*'Fixed Data'!$B$25*'Fixed Data'!V$47*'Fixed Data'!$B$24*'Fixed Data'!$B$23+V$158*'Fixed Data'!$B$26)*'Fixed Data'!AC42/10^6</f>
        <v>-2.6186867145009587</v>
      </c>
      <c r="W143" s="21">
        <f>-(W$158*'Fixed Data'!$B$25*'Fixed Data'!W$47*'Fixed Data'!$B$24*'Fixed Data'!$B$23+W$158*'Fixed Data'!$B$26)*'Fixed Data'!AD42/10^6</f>
        <v>-2.8094473032107836</v>
      </c>
      <c r="X143" s="21">
        <f>-(X$158*'Fixed Data'!$B$25*'Fixed Data'!X$47*'Fixed Data'!$B$24*'Fixed Data'!$B$23+X$158*'Fixed Data'!$B$26)*'Fixed Data'!AE42/10^6</f>
        <v>-3.0218786734117606</v>
      </c>
      <c r="Y143" s="21">
        <f>-(Y$158*'Fixed Data'!$B$25*'Fixed Data'!Y$47*'Fixed Data'!$B$24*'Fixed Data'!$B$23+Y$158*'Fixed Data'!$B$26)*'Fixed Data'!AF42/10^6</f>
        <v>-3.2412955346006496</v>
      </c>
      <c r="Z143" s="21">
        <f>-(Z$158*'Fixed Data'!$B$25*'Fixed Data'!Z$47*'Fixed Data'!$B$24*'Fixed Data'!$B$23+Z$158*'Fixed Data'!$B$26)*'Fixed Data'!AG42/10^6</f>
        <v>-3.4853503075999193</v>
      </c>
      <c r="AA143" s="21">
        <f>-(AA$158*'Fixed Data'!$B$25*'Fixed Data'!AA$47*'Fixed Data'!$B$24*'Fixed Data'!$B$23+AA$158*'Fixed Data'!$B$26)*'Fixed Data'!AH42/10^6</f>
        <v>-3.7471885676247241</v>
      </c>
      <c r="AB143" s="21">
        <f>-(AB$158*'Fixed Data'!$B$25*'Fixed Data'!AB$47*'Fixed Data'!$B$24*'Fixed Data'!$B$23+AB$158*'Fixed Data'!$B$26)*'Fixed Data'!AI42/10^6</f>
        <v>-4.0280863561553106</v>
      </c>
      <c r="AC143" s="21">
        <f>-(AC$158*'Fixed Data'!$B$25*'Fixed Data'!AC$47*'Fixed Data'!$B$24*'Fixed Data'!$B$23+AC$158*'Fixed Data'!$B$26)*'Fixed Data'!AJ42/10^6</f>
        <v>-38.15209038053213</v>
      </c>
      <c r="AD143" s="21">
        <f>-(AD$158*'Fixed Data'!$B$25*'Fixed Data'!AD$47*'Fixed Data'!$B$24*'Fixed Data'!$B$23+AD$158*'Fixed Data'!$B$26)*'Fixed Data'!AK42/10^6</f>
        <v>-40.965624529641261</v>
      </c>
      <c r="AE143" s="21">
        <f>-(AE$158*'Fixed Data'!$B$25*'Fixed Data'!AE$47*'Fixed Data'!$B$24*'Fixed Data'!$B$23+AE$158*'Fixed Data'!$B$26)*'Fixed Data'!AL42/10^6</f>
        <v>-43.9919232314803</v>
      </c>
      <c r="AF143" s="21">
        <f>-(AF$158*'Fixed Data'!$B$25*'Fixed Data'!AF$47*'Fixed Data'!$B$24*'Fixed Data'!$B$23+AF$158*'Fixed Data'!$B$26)*'Fixed Data'!AM42/10^6</f>
        <v>-47.232505041892139</v>
      </c>
      <c r="AG143" s="21">
        <f>-(AG$158*'Fixed Data'!$B$25*'Fixed Data'!AG$47*'Fixed Data'!$B$24*'Fixed Data'!$B$23+AG$158*'Fixed Data'!$B$26)*'Fixed Data'!AN42/10^6</f>
        <v>-50.703593988703851</v>
      </c>
      <c r="AH143" s="21">
        <f>-(AH$158*'Fixed Data'!$B$25*'Fixed Data'!AH$47*'Fixed Data'!$B$24*'Fixed Data'!$B$23+AH$158*'Fixed Data'!$B$26)*'Fixed Data'!AO42/10^6</f>
        <v>-54.423167178194873</v>
      </c>
      <c r="AI143" s="21">
        <f>-(AI$158*'Fixed Data'!$B$25*'Fixed Data'!AI$47*'Fixed Data'!$B$24*'Fixed Data'!$B$23+AI$158*'Fixed Data'!$B$26)*'Fixed Data'!AP42/10^6</f>
        <v>-58.411639955384679</v>
      </c>
      <c r="AJ143" s="21">
        <f>-(AJ$158*'Fixed Data'!$B$25*'Fixed Data'!AJ$47*'Fixed Data'!$B$24*'Fixed Data'!$B$23+AJ$158*'Fixed Data'!$B$26)*'Fixed Data'!AQ42/10^6</f>
        <v>-62.686312706894746</v>
      </c>
      <c r="AK143" s="21">
        <f>-(AK$158*'Fixed Data'!$B$25*'Fixed Data'!AK$47*'Fixed Data'!$B$24*'Fixed Data'!$B$23+AK$158*'Fixed Data'!$B$26)*'Fixed Data'!AR42/10^6</f>
        <v>-67.266099667750694</v>
      </c>
      <c r="AL143" s="21">
        <f>-(AL$158*'Fixed Data'!$B$25*'Fixed Data'!AL$47*'Fixed Data'!$B$24*'Fixed Data'!$B$23+AL$158*'Fixed Data'!$B$26)*'Fixed Data'!AS42/10^6</f>
        <v>-72.173445154548077</v>
      </c>
      <c r="AM143" s="21">
        <f>-(AM$158*'Fixed Data'!$B$25*'Fixed Data'!AM$47*'Fixed Data'!$B$24*'Fixed Data'!$B$23+AM$158*'Fixed Data'!$B$26)*'Fixed Data'!AT42/10^6</f>
        <v>-77.299567027123857</v>
      </c>
      <c r="AN143" s="21">
        <f>-(AN$158*'Fixed Data'!$B$25*'Fixed Data'!AN$47*'Fixed Data'!$B$24*'Fixed Data'!$B$23+AN$158*'Fixed Data'!$B$26)*'Fixed Data'!AU42/10^6</f>
        <v>-82.733260526879235</v>
      </c>
      <c r="AO143" s="21">
        <f>-(AO$158*'Fixed Data'!$B$25*'Fixed Data'!AO$47*'Fixed Data'!$B$24*'Fixed Data'!$B$23+AO$158*'Fixed Data'!$B$26)*'Fixed Data'!AV42/10^6</f>
        <v>-88.551340762112972</v>
      </c>
      <c r="AP143" s="21">
        <f>-(AP$158*'Fixed Data'!$B$25*'Fixed Data'!AP$47*'Fixed Data'!$B$24*'Fixed Data'!$B$23+AP$158*'Fixed Data'!$B$26)*'Fixed Data'!AW42/10^6</f>
        <v>-94.780921204071134</v>
      </c>
      <c r="AQ143" s="21">
        <f>-(AQ$158*'Fixed Data'!$B$25*'Fixed Data'!AQ$47*'Fixed Data'!$B$24*'Fixed Data'!$B$23+AQ$158*'Fixed Data'!$B$26)*'Fixed Data'!AX42/10^6</f>
        <v>-101.45112952018381</v>
      </c>
      <c r="AR143" s="21">
        <f>-(AR$158*'Fixed Data'!$B$25*'Fixed Data'!AR$47*'Fixed Data'!$B$24*'Fixed Data'!$B$23+AR$158*'Fixed Data'!$B$26)*'Fixed Data'!AY42/10^6</f>
        <v>-107.31952586432379</v>
      </c>
      <c r="AS143" s="21">
        <f>-(AS$158*'Fixed Data'!$B$25*'Fixed Data'!AS$47*'Fixed Data'!$B$24*'Fixed Data'!$B$23+AS$158*'Fixed Data'!$B$26)*'Fixed Data'!AZ42/10^6</f>
        <v>-110.77054181186493</v>
      </c>
      <c r="AT143" s="21">
        <f>-(AT$158*'Fixed Data'!$B$25*'Fixed Data'!AT$47*'Fixed Data'!$B$24*'Fixed Data'!$B$23+AT$158*'Fixed Data'!$B$26)*'Fixed Data'!BA42/10^6</f>
        <v>-114.39940660531654</v>
      </c>
      <c r="AU143" s="21">
        <f>-(AU$158*'Fixed Data'!$B$25*'Fixed Data'!AU$47*'Fixed Data'!$B$24*'Fixed Data'!$B$23+AU$158*'Fixed Data'!$B$26)*'Fixed Data'!BB42/10^6</f>
        <v>-118.21822229672307</v>
      </c>
      <c r="AV143" s="21">
        <f>-(AV$158*'Fixed Data'!$B$25*'Fixed Data'!AV$47*'Fixed Data'!$B$24*'Fixed Data'!$B$23+AV$158*'Fixed Data'!$B$26)*'Fixed Data'!BC42/10^6</f>
        <v>-121.67467832944996</v>
      </c>
      <c r="AW143" s="21">
        <f>-(AW$158*'Fixed Data'!$B$25*'Fixed Data'!AW$47*'Fixed Data'!$B$24*'Fixed Data'!$B$23+AW$158*'Fixed Data'!$B$26)*'Fixed Data'!BD42/10^6</f>
        <v>-124.05207030308263</v>
      </c>
      <c r="AX143" s="21">
        <f>-(AX$158*'Fixed Data'!$B$25*'Fixed Data'!AX$47*'Fixed Data'!$B$24*'Fixed Data'!$B$23+AX$158*'Fixed Data'!$B$26)*'Fixed Data'!BE42/10^6</f>
        <v>-126.50210427424422</v>
      </c>
      <c r="AY143" s="21">
        <f>-(AY$158*'Fixed Data'!$B$25*'Fixed Data'!AY$47*'Fixed Data'!$B$24*'Fixed Data'!$B$23+AY$158*'Fixed Data'!$B$26)*'Fixed Data'!BF42/10^6</f>
        <v>-129.02922168030045</v>
      </c>
      <c r="AZ143" s="21">
        <f>-(AZ$158*'Fixed Data'!$B$25*'Fixed Data'!AZ$47*'Fixed Data'!$B$24*'Fixed Data'!$B$23+AZ$158*'Fixed Data'!$B$26)*'Fixed Data'!BG42/10^6</f>
        <v>-131.63814330687592</v>
      </c>
      <c r="BA143" s="21">
        <f>-(BA$158*'Fixed Data'!$B$25*'Fixed Data'!BA$47*'Fixed Data'!$B$24*'Fixed Data'!$B$23+BA$158*'Fixed Data'!$B$26)*'Fixed Data'!BH42/10^6</f>
        <v>-134.33388425670805</v>
      </c>
      <c r="BB143" s="21">
        <f>-(BB$158*'Fixed Data'!$B$25*'Fixed Data'!BB$47*'Fixed Data'!$B$24*'Fixed Data'!$B$23+BB$158*'Fixed Data'!$B$26)*'Fixed Data'!BI42/10^6</f>
        <v>-137.06888051953274</v>
      </c>
    </row>
    <row r="144" spans="1:54" outlineLevel="2">
      <c r="A144" s="425"/>
      <c r="B144" s="135" t="s">
        <v>280</v>
      </c>
      <c r="C144" s="135"/>
      <c r="D144" s="135" t="s">
        <v>380</v>
      </c>
      <c r="E144" s="279"/>
      <c r="F144" s="279"/>
      <c r="G144" s="279"/>
      <c r="H144" s="279"/>
      <c r="I144" s="279"/>
      <c r="J144" s="279"/>
      <c r="K144" s="279"/>
      <c r="L144" s="279"/>
      <c r="M144" s="279"/>
      <c r="N144" s="279"/>
      <c r="O144" s="279"/>
      <c r="P144" s="279"/>
      <c r="Q144" s="279"/>
      <c r="R144" s="279"/>
      <c r="S144" s="279"/>
      <c r="T144" s="279"/>
      <c r="U144" s="279"/>
      <c r="V144" s="279"/>
      <c r="W144" s="279"/>
      <c r="X144" s="279"/>
      <c r="Y144" s="279"/>
      <c r="Z144" s="279"/>
      <c r="AA144" s="279"/>
      <c r="AB144" s="279"/>
      <c r="AC144" s="279"/>
      <c r="AD144" s="279"/>
      <c r="AE144" s="279"/>
      <c r="AF144" s="279"/>
      <c r="AG144" s="279"/>
      <c r="AH144" s="279"/>
      <c r="AI144" s="279"/>
      <c r="AJ144" s="279"/>
      <c r="AK144" s="279"/>
      <c r="AL144" s="279"/>
      <c r="AM144" s="279"/>
      <c r="AN144" s="279"/>
      <c r="AO144" s="279"/>
      <c r="AP144" s="279"/>
      <c r="AQ144" s="279"/>
      <c r="AR144" s="279"/>
      <c r="AS144" s="279"/>
      <c r="AT144" s="279"/>
      <c r="AU144" s="279"/>
      <c r="AV144" s="279"/>
      <c r="AW144" s="279"/>
      <c r="AX144" s="279"/>
      <c r="AY144" s="279"/>
      <c r="AZ144" s="279"/>
      <c r="BA144" s="279"/>
      <c r="BB144" s="279"/>
    </row>
    <row r="145" spans="1:54" outlineLevel="2">
      <c r="A145" s="425"/>
      <c r="B145" s="135" t="s">
        <v>280</v>
      </c>
      <c r="C145" s="135"/>
      <c r="D145" s="135" t="s">
        <v>380</v>
      </c>
      <c r="E145" s="279"/>
      <c r="F145" s="279"/>
      <c r="G145" s="279"/>
      <c r="H145" s="279"/>
      <c r="I145" s="279"/>
      <c r="J145" s="279"/>
      <c r="K145" s="279"/>
      <c r="L145" s="279"/>
      <c r="M145" s="279"/>
      <c r="N145" s="279"/>
      <c r="O145" s="279"/>
      <c r="P145" s="279"/>
      <c r="Q145" s="279"/>
      <c r="R145" s="279"/>
      <c r="S145" s="279"/>
      <c r="T145" s="279"/>
      <c r="U145" s="279"/>
      <c r="V145" s="279"/>
      <c r="W145" s="279"/>
      <c r="X145" s="279"/>
      <c r="Y145" s="279"/>
      <c r="Z145" s="279"/>
      <c r="AA145" s="279"/>
      <c r="AB145" s="279"/>
      <c r="AC145" s="279"/>
      <c r="AD145" s="279"/>
      <c r="AE145" s="279"/>
      <c r="AF145" s="279"/>
      <c r="AG145" s="279"/>
      <c r="AH145" s="279"/>
      <c r="AI145" s="279"/>
      <c r="AJ145" s="279"/>
      <c r="AK145" s="279"/>
      <c r="AL145" s="279"/>
      <c r="AM145" s="279"/>
      <c r="AN145" s="279"/>
      <c r="AO145" s="279"/>
      <c r="AP145" s="279"/>
      <c r="AQ145" s="279"/>
      <c r="AR145" s="279"/>
      <c r="AS145" s="279"/>
      <c r="AT145" s="279"/>
      <c r="AU145" s="279"/>
      <c r="AV145" s="279"/>
      <c r="AW145" s="279"/>
      <c r="AX145" s="279"/>
      <c r="AY145" s="279"/>
      <c r="AZ145" s="279"/>
      <c r="BA145" s="279"/>
      <c r="BB145" s="279"/>
    </row>
    <row r="146" spans="1:54" outlineLevel="2">
      <c r="A146" s="425"/>
      <c r="B146" s="135" t="s">
        <v>283</v>
      </c>
      <c r="C146" s="135" t="s">
        <v>462</v>
      </c>
      <c r="D146" s="135" t="s">
        <v>380</v>
      </c>
      <c r="E146" s="21">
        <f>-E$161*'Fixed Data'!$B$20*'Fixed Data'!$B$22</f>
        <v>-0.57691587362273555</v>
      </c>
      <c r="F146" s="21">
        <f>-F$161*'Fixed Data'!$B$20*'Fixed Data'!$B$22</f>
        <v>-0.60585789960162151</v>
      </c>
      <c r="G146" s="21">
        <f>-G$161*'Fixed Data'!$B$20*'Fixed Data'!$B$22</f>
        <v>-0.6362542572154738</v>
      </c>
      <c r="H146" s="21">
        <f>-H$161*'Fixed Data'!$B$20*'Fixed Data'!$B$22</f>
        <v>-0.66781277694782082</v>
      </c>
      <c r="I146" s="21">
        <f>-I$161*'Fixed Data'!$B$20*'Fixed Data'!$B$22</f>
        <v>-0.70119647346819014</v>
      </c>
      <c r="J146" s="21">
        <f>-J$161*'Fixed Data'!$B$20*'Fixed Data'!$B$22</f>
        <v>-0.73651426074450166</v>
      </c>
      <c r="K146" s="21">
        <f>-K$161*'Fixed Data'!$B$20*'Fixed Data'!$B$22</f>
        <v>-0.77388167527363161</v>
      </c>
      <c r="L146" s="21">
        <f>-L$161*'Fixed Data'!$B$20*'Fixed Data'!$B$22</f>
        <v>-0.81342128315600182</v>
      </c>
      <c r="M146" s="21">
        <f>-M$161*'Fixed Data'!$B$20*'Fixed Data'!$B$22</f>
        <v>-0.85482063262499008</v>
      </c>
      <c r="N146" s="21">
        <f>-N$161*'Fixed Data'!$B$20*'Fixed Data'!$B$22</f>
        <v>-0.89857204787771794</v>
      </c>
      <c r="O146" s="21">
        <f>-O$161*'Fixed Data'!$B$20*'Fixed Data'!$B$22</f>
        <v>-0.94489189597092749</v>
      </c>
      <c r="P146" s="21">
        <f>-P$161*'Fixed Data'!$B$20*'Fixed Data'!$B$22</f>
        <v>-0.99387215423547004</v>
      </c>
      <c r="Q146" s="21">
        <f>-Q$161*'Fixed Data'!$B$20*'Fixed Data'!$B$22</f>
        <v>-1.0455400309941756</v>
      </c>
      <c r="R146" s="21">
        <f>-R$161*'Fixed Data'!$B$20*'Fixed Data'!$B$22</f>
        <v>-1.100190896456593</v>
      </c>
      <c r="S146" s="21">
        <f>-S$161*'Fixed Data'!$B$20*'Fixed Data'!$B$22</f>
        <v>-1.1580672629900255</v>
      </c>
      <c r="T146" s="21">
        <f>-T$161*'Fixed Data'!$B$20*'Fixed Data'!$B$22</f>
        <v>-1.219363986780055</v>
      </c>
      <c r="U146" s="21">
        <f>-U$161*'Fixed Data'!$B$20*'Fixed Data'!$B$22</f>
        <v>-1.284287857045523</v>
      </c>
      <c r="V146" s="21">
        <f>-V$161*'Fixed Data'!$B$20*'Fixed Data'!$B$22</f>
        <v>-1.3530583325028567</v>
      </c>
      <c r="W146" s="21">
        <f>-W$161*'Fixed Data'!$B$20*'Fixed Data'!$B$22</f>
        <v>-1.4259083234795233</v>
      </c>
      <c r="X146" s="21">
        <f>-X$161*'Fixed Data'!$B$20*'Fixed Data'!$B$22</f>
        <v>-1.5030850225129744</v>
      </c>
      <c r="Y146" s="21">
        <f>-Y$161*'Fixed Data'!$B$20*'Fixed Data'!$B$22</f>
        <v>-1.5848507864478321</v>
      </c>
      <c r="Z146" s="21">
        <f>-Z$161*'Fixed Data'!$B$20*'Fixed Data'!$B$22</f>
        <v>-1.6710855764151913</v>
      </c>
      <c r="AA146" s="21">
        <f>-AA$161*'Fixed Data'!$B$20*'Fixed Data'!$B$22</f>
        <v>-1.7624040965087273</v>
      </c>
      <c r="AB146" s="21">
        <f>-AB$161*'Fixed Data'!$B$20*'Fixed Data'!$B$22</f>
        <v>-1.8591831042407176</v>
      </c>
      <c r="AC146" s="21">
        <f>-AC$161*'Fixed Data'!$B$20*'Fixed Data'!$B$22</f>
        <v>-2.7890719506000683</v>
      </c>
      <c r="AD146" s="21">
        <f>-AD$161*'Fixed Data'!$B$20*'Fixed Data'!$B$22</f>
        <v>-2.8977896578528002</v>
      </c>
      <c r="AE146" s="21">
        <f>-AE$161*'Fixed Data'!$B$20*'Fixed Data'!$B$22</f>
        <v>-3.0130277371688701</v>
      </c>
      <c r="AF146" s="21">
        <f>-AF$161*'Fixed Data'!$B$20*'Fixed Data'!$B$22</f>
        <v>-3.1351838305002095</v>
      </c>
      <c r="AG146" s="21">
        <f>-AG$161*'Fixed Data'!$B$20*'Fixed Data'!$B$22</f>
        <v>-3.2646800629975377</v>
      </c>
      <c r="AH146" s="21">
        <f>-AH$161*'Fixed Data'!$B$20*'Fixed Data'!$B$22</f>
        <v>-3.4019645585901377</v>
      </c>
      <c r="AI146" s="21">
        <f>-AI$161*'Fixed Data'!$B$20*'Fixed Data'!$B$22</f>
        <v>-3.5475130496648517</v>
      </c>
      <c r="AJ146" s="21">
        <f>-AJ$161*'Fixed Data'!$B$20*'Fixed Data'!$B$22</f>
        <v>-3.7018305866962735</v>
      </c>
      <c r="AK146" s="21">
        <f>-AK$161*'Fixed Data'!$B$20*'Fixed Data'!$B$22</f>
        <v>-3.8654533540444449</v>
      </c>
      <c r="AL146" s="21">
        <f>-AL$161*'Fixed Data'!$B$20*'Fixed Data'!$B$22</f>
        <v>-4.0389505985233924</v>
      </c>
      <c r="AM146" s="21">
        <f>-AM$161*'Fixed Data'!$B$20*'Fixed Data'!$B$22</f>
        <v>-4.2182935949219678</v>
      </c>
      <c r="AN146" s="21">
        <f>-AN$161*'Fixed Data'!$B$20*'Fixed Data'!$B$22</f>
        <v>-4.406514944661895</v>
      </c>
      <c r="AO146" s="21">
        <f>-AO$161*'Fixed Data'!$B$20*'Fixed Data'!$B$22</f>
        <v>-4.6061095864505592</v>
      </c>
      <c r="AP146" s="21">
        <f>-AP$161*'Fixed Data'!$B$20*'Fixed Data'!$B$22</f>
        <v>-4.8177741154440321</v>
      </c>
      <c r="AQ146" s="21">
        <f>-AQ$161*'Fixed Data'!$B$20*'Fixed Data'!$B$22</f>
        <v>-5.0422481213763106</v>
      </c>
      <c r="AR146" s="21">
        <f>-AR$161*'Fixed Data'!$B$20*'Fixed Data'!$B$22</f>
        <v>-5.235213474574345</v>
      </c>
      <c r="AS146" s="21">
        <f>-AS$161*'Fixed Data'!$B$20*'Fixed Data'!$B$22</f>
        <v>-5.3413962649539171</v>
      </c>
      <c r="AT146" s="21">
        <f>-AT$161*'Fixed Data'!$B$20*'Fixed Data'!$B$22</f>
        <v>-5.4537751912200463</v>
      </c>
      <c r="AU146" s="21">
        <f>-AU$161*'Fixed Data'!$B$20*'Fixed Data'!$B$22</f>
        <v>-5.5727220202394552</v>
      </c>
      <c r="AV146" s="21">
        <f>-AV$161*'Fixed Data'!$B$20*'Fixed Data'!$B$22</f>
        <v>-5.677384854631244</v>
      </c>
      <c r="AW146" s="21">
        <f>-AW$161*'Fixed Data'!$B$20*'Fixed Data'!$B$22</f>
        <v>-5.7417521130621569</v>
      </c>
      <c r="AX146" s="21">
        <f>-AX$161*'Fixed Data'!$B$20*'Fixed Data'!$B$22</f>
        <v>-5.8096493957016975</v>
      </c>
      <c r="AY146" s="21">
        <f>-AY$161*'Fixed Data'!$B$20*'Fixed Data'!$B$22</f>
        <v>-5.8812802717928827</v>
      </c>
      <c r="AZ146" s="21">
        <f>-AZ$161*'Fixed Data'!$B$20*'Fixed Data'!$B$22</f>
        <v>-5.9568604365612678</v>
      </c>
      <c r="BA146" s="21">
        <f>-BA$161*'Fixed Data'!$B$20*'Fixed Data'!$B$22</f>
        <v>-6.0366184477667915</v>
      </c>
      <c r="BB146" s="21">
        <f>-BB$161*'Fixed Data'!$B$20*'Fixed Data'!$B$22</f>
        <v>-6.1174443604984976</v>
      </c>
    </row>
    <row r="147" spans="1:54" outlineLevel="2">
      <c r="A147" s="425"/>
      <c r="B147" s="135" t="s">
        <v>283</v>
      </c>
      <c r="C147" s="135" t="s">
        <v>463</v>
      </c>
      <c r="D147" s="135" t="s">
        <v>380</v>
      </c>
      <c r="E147" s="21">
        <f>-E$162*'Fixed Data'!$B$21*'Fixed Data'!$B$22</f>
        <v>-8.6229635850253675E-3</v>
      </c>
      <c r="F147" s="21">
        <f>-F$162*'Fixed Data'!$B$21*'Fixed Data'!$B$22</f>
        <v>-9.0555501154074222E-3</v>
      </c>
      <c r="G147" s="21">
        <f>-G$162*'Fixed Data'!$B$21*'Fixed Data'!$B$22</f>
        <v>-9.5098740416598992E-3</v>
      </c>
      <c r="H147" s="21">
        <f>-H$162*'Fixed Data'!$B$21*'Fixed Data'!$B$22</f>
        <v>-9.9815684062827797E-3</v>
      </c>
      <c r="I147" s="21">
        <f>-I$162*'Fixed Data'!$B$21*'Fixed Data'!$B$22</f>
        <v>-1.0480543062017296E-2</v>
      </c>
      <c r="J147" s="21">
        <f>-J$162*'Fixed Data'!$B$21*'Fixed Data'!$B$22</f>
        <v>-1.1008425908566355E-2</v>
      </c>
      <c r="K147" s="21">
        <f>-K$162*'Fixed Data'!$B$21*'Fixed Data'!$B$22</f>
        <v>-1.1566943830300545E-2</v>
      </c>
      <c r="L147" s="21">
        <f>-L$162*'Fixed Data'!$B$21*'Fixed Data'!$B$22</f>
        <v>-1.2157928780662342E-2</v>
      </c>
      <c r="M147" s="21">
        <f>-M$162*'Fixed Data'!$B$21*'Fixed Data'!$B$22</f>
        <v>-1.2776710650318887E-2</v>
      </c>
      <c r="N147" s="21">
        <f>-N$162*'Fixed Data'!$B$21*'Fixed Data'!$B$22</f>
        <v>-1.3430648040095597E-2</v>
      </c>
      <c r="O147" s="21">
        <f>-O$162*'Fixed Data'!$B$21*'Fixed Data'!$B$22</f>
        <v>-1.4122974914139694E-2</v>
      </c>
      <c r="P147" s="21">
        <f>-P$162*'Fixed Data'!$B$21*'Fixed Data'!$B$22</f>
        <v>-1.4855066026051942E-2</v>
      </c>
      <c r="Q147" s="21">
        <f>-Q$162*'Fixed Data'!$B$21*'Fixed Data'!$B$22</f>
        <v>-1.5627328049296684E-2</v>
      </c>
      <c r="R147" s="21">
        <f>-R$162*'Fixed Data'!$B$21*'Fixed Data'!$B$22</f>
        <v>-1.6444175781034957E-2</v>
      </c>
      <c r="S147" s="21">
        <f>-S$162*'Fixed Data'!$B$21*'Fixed Data'!$B$22</f>
        <v>-1.7309233970398855E-2</v>
      </c>
      <c r="T147" s="21">
        <f>-T$162*'Fixed Data'!$B$21*'Fixed Data'!$B$22</f>
        <v>-1.8225415065926152E-2</v>
      </c>
      <c r="U147" s="21">
        <f>-U$162*'Fixed Data'!$B$21*'Fixed Data'!$B$22</f>
        <v>-1.9195809875107897E-2</v>
      </c>
      <c r="V147" s="21">
        <f>-V$162*'Fixed Data'!$B$21*'Fixed Data'!$B$22</f>
        <v>-2.0223698572067652E-2</v>
      </c>
      <c r="W147" s="21">
        <f>-W$162*'Fixed Data'!$B$21*'Fixed Data'!$B$22</f>
        <v>-2.1312562387543126E-2</v>
      </c>
      <c r="X147" s="21">
        <f>-X$162*'Fixed Data'!$B$21*'Fixed Data'!$B$22</f>
        <v>-2.246609602356351E-2</v>
      </c>
      <c r="Y147" s="21">
        <f>-Y$162*'Fixed Data'!$B$21*'Fixed Data'!$B$22</f>
        <v>-2.3688220837853387E-2</v>
      </c>
      <c r="Z147" s="21">
        <f>-Z$162*'Fixed Data'!$B$21*'Fixed Data'!$B$22</f>
        <v>-2.4977142650632438E-2</v>
      </c>
      <c r="AA147" s="21">
        <f>-AA$162*'Fixed Data'!$B$21*'Fixed Data'!$B$22</f>
        <v>-2.6342049233043313E-2</v>
      </c>
      <c r="AB147" s="21">
        <f>-AB$162*'Fixed Data'!$B$21*'Fixed Data'!$B$22</f>
        <v>-2.7788571850331449E-2</v>
      </c>
      <c r="AC147" s="21">
        <f>-AC$162*'Fixed Data'!$B$21*'Fixed Data'!$B$22</f>
        <v>-4.1687301330466074E-2</v>
      </c>
      <c r="AD147" s="21">
        <f>-AD$162*'Fixed Data'!$B$21*'Fixed Data'!$B$22</f>
        <v>-4.3312267592532934E-2</v>
      </c>
      <c r="AE147" s="21">
        <f>-AE$162*'Fixed Data'!$B$21*'Fixed Data'!$B$22</f>
        <v>-4.5034691618259293E-2</v>
      </c>
      <c r="AF147" s="21">
        <f>-AF$162*'Fixed Data'!$B$21*'Fixed Data'!$B$22</f>
        <v>-4.6860516825443552E-2</v>
      </c>
      <c r="AG147" s="21">
        <f>-AG$162*'Fixed Data'!$B$21*'Fixed Data'!$B$22</f>
        <v>-4.8796052573854318E-2</v>
      </c>
      <c r="AH147" s="21">
        <f>-AH$162*'Fixed Data'!$B$21*'Fixed Data'!$B$22</f>
        <v>-5.0847996818081651E-2</v>
      </c>
      <c r="AI147" s="21">
        <f>-AI$162*'Fixed Data'!$B$21*'Fixed Data'!$B$22</f>
        <v>-5.3023460166856398E-2</v>
      </c>
      <c r="AJ147" s="21">
        <f>-AJ$162*'Fixed Data'!$B$21*'Fixed Data'!$B$22</f>
        <v>-5.5329991436306153E-2</v>
      </c>
      <c r="AK147" s="21">
        <f>-AK$162*'Fixed Data'!$B$21*'Fixed Data'!$B$22</f>
        <v>-5.7775604790060109E-2</v>
      </c>
      <c r="AL147" s="21">
        <f>-AL$162*'Fixed Data'!$B$21*'Fixed Data'!$B$22</f>
        <v>-6.0368808564901136E-2</v>
      </c>
      <c r="AM147" s="21">
        <f>-AM$162*'Fixed Data'!$B$21*'Fixed Data'!$B$22</f>
        <v>-6.3049386787620551E-2</v>
      </c>
      <c r="AN147" s="21">
        <f>-AN$162*'Fixed Data'!$B$21*'Fixed Data'!$B$22</f>
        <v>-6.5862666710982579E-2</v>
      </c>
      <c r="AO147" s="21">
        <f>-AO$162*'Fixed Data'!$B$21*'Fixed Data'!$B$22</f>
        <v>-6.8845939327667971E-2</v>
      </c>
      <c r="AP147" s="21">
        <f>-AP$162*'Fixed Data'!$B$21*'Fixed Data'!$B$22</f>
        <v>-7.2009616406426627E-2</v>
      </c>
      <c r="AQ147" s="21">
        <f>-AQ$162*'Fixed Data'!$B$21*'Fixed Data'!$B$22</f>
        <v>-7.5364752341210359E-2</v>
      </c>
      <c r="AR147" s="21">
        <f>-AR$162*'Fixed Data'!$B$21*'Fixed Data'!$B$22</f>
        <v>-7.8248939256279279E-2</v>
      </c>
      <c r="AS147" s="21">
        <f>-AS$162*'Fixed Data'!$B$21*'Fixed Data'!$B$22</f>
        <v>-7.9836016985740693E-2</v>
      </c>
      <c r="AT147" s="21">
        <f>-AT$162*'Fixed Data'!$B$21*'Fixed Data'!$B$22</f>
        <v>-8.1515706231994209E-2</v>
      </c>
      <c r="AU147" s="21">
        <f>-AU$162*'Fixed Data'!$B$21*'Fixed Data'!$B$22</f>
        <v>-8.3293563666819032E-2</v>
      </c>
      <c r="AV147" s="21">
        <f>-AV$162*'Fixed Data'!$B$21*'Fixed Data'!$B$22</f>
        <v>-8.4857923135728541E-2</v>
      </c>
      <c r="AW147" s="21">
        <f>-AW$162*'Fixed Data'!$B$21*'Fixed Data'!$B$22</f>
        <v>-8.5819998458829469E-2</v>
      </c>
      <c r="AX147" s="21">
        <f>-AX$162*'Fixed Data'!$B$21*'Fixed Data'!$B$22</f>
        <v>-8.6834835842392016E-2</v>
      </c>
      <c r="AY147" s="21">
        <f>-AY$162*'Fixed Data'!$B$21*'Fixed Data'!$B$22</f>
        <v>-8.7905477966033152E-2</v>
      </c>
      <c r="AZ147" s="21">
        <f>-AZ$162*'Fixed Data'!$B$21*'Fixed Data'!$B$22</f>
        <v>-8.9035148752270143E-2</v>
      </c>
      <c r="BA147" s="21">
        <f>-BA$162*'Fixed Data'!$B$21*'Fixed Data'!$B$22</f>
        <v>-9.0227264375507515E-2</v>
      </c>
      <c r="BB147" s="21">
        <f>-BB$162*'Fixed Data'!$B$21*'Fixed Data'!$B$22</f>
        <v>-9.1435341556389049E-2</v>
      </c>
    </row>
    <row r="148" spans="1:54" outlineLevel="2">
      <c r="A148" s="425"/>
      <c r="B148" s="135" t="s">
        <v>283</v>
      </c>
      <c r="C148" s="135"/>
      <c r="D148" s="135" t="s">
        <v>380</v>
      </c>
      <c r="E148" s="279"/>
      <c r="F148" s="279"/>
      <c r="G148" s="279"/>
      <c r="H148" s="279"/>
      <c r="I148" s="279"/>
      <c r="J148" s="279"/>
      <c r="K148" s="279"/>
      <c r="L148" s="279"/>
      <c r="M148" s="279"/>
      <c r="N148" s="279"/>
      <c r="O148" s="279"/>
      <c r="P148" s="279"/>
      <c r="Q148" s="279"/>
      <c r="R148" s="279"/>
      <c r="S148" s="279"/>
      <c r="T148" s="279"/>
      <c r="U148" s="279"/>
      <c r="V148" s="279"/>
      <c r="W148" s="279"/>
      <c r="X148" s="279"/>
      <c r="Y148" s="279"/>
      <c r="Z148" s="279"/>
      <c r="AA148" s="279"/>
      <c r="AB148" s="279"/>
      <c r="AC148" s="279"/>
      <c r="AD148" s="279"/>
      <c r="AE148" s="279"/>
      <c r="AF148" s="279"/>
      <c r="AG148" s="279"/>
      <c r="AH148" s="279"/>
      <c r="AI148" s="279"/>
      <c r="AJ148" s="279"/>
      <c r="AK148" s="279"/>
      <c r="AL148" s="279"/>
      <c r="AM148" s="279"/>
      <c r="AN148" s="279"/>
      <c r="AO148" s="279"/>
      <c r="AP148" s="279"/>
      <c r="AQ148" s="279"/>
      <c r="AR148" s="279"/>
      <c r="AS148" s="279"/>
      <c r="AT148" s="279"/>
      <c r="AU148" s="279"/>
      <c r="AV148" s="279"/>
      <c r="AW148" s="279"/>
      <c r="AX148" s="279"/>
      <c r="AY148" s="279"/>
      <c r="AZ148" s="279"/>
      <c r="BA148" s="279"/>
      <c r="BB148" s="279"/>
    </row>
    <row r="149" spans="1:54" outlineLevel="2">
      <c r="A149" s="425"/>
      <c r="B149" s="135" t="s">
        <v>283</v>
      </c>
      <c r="C149" s="135"/>
      <c r="D149" s="135" t="s">
        <v>380</v>
      </c>
      <c r="E149" s="279"/>
      <c r="F149" s="279"/>
      <c r="G149" s="279"/>
      <c r="H149" s="279"/>
      <c r="I149" s="279"/>
      <c r="J149" s="279"/>
      <c r="K149" s="279"/>
      <c r="L149" s="279"/>
      <c r="M149" s="279"/>
      <c r="N149" s="279"/>
      <c r="O149" s="279"/>
      <c r="P149" s="279"/>
      <c r="Q149" s="279"/>
      <c r="R149" s="279"/>
      <c r="S149" s="279"/>
      <c r="T149" s="279"/>
      <c r="U149" s="279"/>
      <c r="V149" s="279"/>
      <c r="W149" s="279"/>
      <c r="X149" s="279"/>
      <c r="Y149" s="279"/>
      <c r="Z149" s="279"/>
      <c r="AA149" s="279"/>
      <c r="AB149" s="279"/>
      <c r="AC149" s="279"/>
      <c r="AD149" s="279"/>
      <c r="AE149" s="279"/>
      <c r="AF149" s="279"/>
      <c r="AG149" s="279"/>
      <c r="AH149" s="279"/>
      <c r="AI149" s="279"/>
      <c r="AJ149" s="279"/>
      <c r="AK149" s="279"/>
      <c r="AL149" s="279"/>
      <c r="AM149" s="279"/>
      <c r="AN149" s="279"/>
      <c r="AO149" s="279"/>
      <c r="AP149" s="279"/>
      <c r="AQ149" s="279"/>
      <c r="AR149" s="279"/>
      <c r="AS149" s="279"/>
      <c r="AT149" s="279"/>
      <c r="AU149" s="279"/>
      <c r="AV149" s="279"/>
      <c r="AW149" s="279"/>
      <c r="AX149" s="279"/>
      <c r="AY149" s="279"/>
      <c r="AZ149" s="279"/>
      <c r="BA149" s="279"/>
      <c r="BB149" s="279"/>
    </row>
    <row r="150" spans="1:54" outlineLevel="2">
      <c r="A150" s="425"/>
      <c r="B150" s="135" t="s">
        <v>286</v>
      </c>
      <c r="C150" s="135" t="s">
        <v>464</v>
      </c>
      <c r="D150" s="135" t="s">
        <v>380</v>
      </c>
      <c r="E150" s="279">
        <v>-0.26936617847114497</v>
      </c>
      <c r="F150" s="279">
        <v>-0.28149400553581982</v>
      </c>
      <c r="G150" s="279">
        <v>-0.29402751474318639</v>
      </c>
      <c r="H150" s="279">
        <v>-0.30647788709995677</v>
      </c>
      <c r="I150" s="279">
        <v>-0.31964390119993025</v>
      </c>
      <c r="J150" s="279">
        <v>-0.33356809914281349</v>
      </c>
      <c r="K150" s="279">
        <v>-0.34829560402080828</v>
      </c>
      <c r="L150" s="279">
        <v>-0.36386341792534943</v>
      </c>
      <c r="M150" s="279">
        <v>-0.37979824417862373</v>
      </c>
      <c r="N150" s="279">
        <v>-0.39657549712144713</v>
      </c>
      <c r="O150" s="279">
        <v>-0.41419636244010122</v>
      </c>
      <c r="P150" s="279">
        <v>-0.43274308406270057</v>
      </c>
      <c r="Q150" s="279">
        <v>-0.45200718315269384</v>
      </c>
      <c r="R150" s="279">
        <v>-0.47223700552099579</v>
      </c>
      <c r="S150" s="279">
        <v>-0.49360575720908212</v>
      </c>
      <c r="T150" s="279">
        <v>-0.5161554074280974</v>
      </c>
      <c r="U150" s="279">
        <v>-0.54001636679323961</v>
      </c>
      <c r="V150" s="279">
        <v>-0.56529536563491034</v>
      </c>
      <c r="W150" s="279">
        <v>-0.59207842084511086</v>
      </c>
      <c r="X150" s="279">
        <v>-0.62045682937352697</v>
      </c>
      <c r="Y150" s="279">
        <v>-0.64963584262123852</v>
      </c>
      <c r="Z150" s="279">
        <v>-0.67879819769436212</v>
      </c>
      <c r="AA150" s="279">
        <v>-0.70965777306155187</v>
      </c>
      <c r="AB150" s="279">
        <v>-0.74226931257882622</v>
      </c>
      <c r="AC150" s="279">
        <v>-5.3301394946406022</v>
      </c>
      <c r="AD150" s="279">
        <v>-5.6268403008631829</v>
      </c>
      <c r="AE150" s="279">
        <v>-5.9413066862885371</v>
      </c>
      <c r="AF150" s="279">
        <v>-6.2746552815995011</v>
      </c>
      <c r="AG150" s="279">
        <v>-6.6280175407779938</v>
      </c>
      <c r="AH150" s="279">
        <v>-7.0026259589809943</v>
      </c>
      <c r="AI150" s="279">
        <v>-7.3997897093118077</v>
      </c>
      <c r="AJ150" s="279">
        <v>-7.8208874400791979</v>
      </c>
      <c r="AK150" s="279">
        <v>-8.2673827930738089</v>
      </c>
      <c r="AL150" s="279">
        <v>-8.7406839452149079</v>
      </c>
      <c r="AM150" s="279">
        <v>-9.2276985656573185</v>
      </c>
      <c r="AN150" s="279">
        <v>-9.7378742279365991</v>
      </c>
      <c r="AO150" s="279">
        <v>-10.278877377672348</v>
      </c>
      <c r="AP150" s="279">
        <v>-10.852596149728852</v>
      </c>
      <c r="AQ150" s="279">
        <v>-11.46103521671303</v>
      </c>
      <c r="AR150" s="279">
        <v>-11.96801302242751</v>
      </c>
      <c r="AS150" s="279">
        <v>-12.203788225664766</v>
      </c>
      <c r="AT150" s="279">
        <v>-12.453116617863992</v>
      </c>
      <c r="AU150" s="279">
        <v>-12.716803917703905</v>
      </c>
      <c r="AV150" s="279">
        <v>-12.938045078558632</v>
      </c>
      <c r="AW150" s="279">
        <v>-13.046018932570846</v>
      </c>
      <c r="AX150" s="279">
        <v>-13.159418529521613</v>
      </c>
      <c r="AY150" s="279">
        <v>-13.278537550746357</v>
      </c>
      <c r="AZ150" s="279">
        <v>-13.403476861375992</v>
      </c>
      <c r="BA150" s="279">
        <v>-13.534431114142549</v>
      </c>
      <c r="BB150" s="279">
        <v>-13.666664812272053</v>
      </c>
    </row>
    <row r="151" spans="1:54" outlineLevel="2">
      <c r="A151" s="425"/>
      <c r="B151" s="135" t="s">
        <v>286</v>
      </c>
      <c r="C151" s="135" t="s">
        <v>465</v>
      </c>
      <c r="D151" s="135" t="s">
        <v>380</v>
      </c>
      <c r="E151" s="279">
        <v>-3.4808817155260137</v>
      </c>
      <c r="F151" s="279">
        <v>-3.546847517272778</v>
      </c>
      <c r="G151" s="279">
        <v>-3.6012583456171385</v>
      </c>
      <c r="H151" s="279">
        <v>-3.6167106443024877</v>
      </c>
      <c r="I151" s="279">
        <v>-3.632732069651246</v>
      </c>
      <c r="J151" s="279">
        <v>-3.6493446577587636</v>
      </c>
      <c r="K151" s="279">
        <v>-3.6665713599347014</v>
      </c>
      <c r="L151" s="279">
        <v>-3.6844344157036306</v>
      </c>
      <c r="M151" s="279">
        <v>-3.6963315012613749</v>
      </c>
      <c r="N151" s="279">
        <v>-3.7075960706158915</v>
      </c>
      <c r="O151" s="279">
        <v>-3.7192766198336802</v>
      </c>
      <c r="P151" s="279">
        <v>-3.7310552411749209</v>
      </c>
      <c r="Q151" s="279">
        <v>-3.7419897698235811</v>
      </c>
      <c r="R151" s="279">
        <v>-3.7525220710209957</v>
      </c>
      <c r="S151" s="279">
        <v>-3.7634086337532895</v>
      </c>
      <c r="T151" s="279">
        <v>-3.7746765677152956</v>
      </c>
      <c r="U151" s="279">
        <v>-3.7863395087372318</v>
      </c>
      <c r="V151" s="279">
        <v>-3.7984115969300989</v>
      </c>
      <c r="W151" s="279">
        <v>-3.8109074963296967</v>
      </c>
      <c r="X151" s="279">
        <v>-3.823842415362988</v>
      </c>
      <c r="Y151" s="279">
        <v>-3.8372321281744011</v>
      </c>
      <c r="Z151" s="279">
        <v>-3.8396400769213312</v>
      </c>
      <c r="AA151" s="279">
        <v>-3.8402544209400564</v>
      </c>
      <c r="AB151" s="279">
        <v>-3.8408876834503394</v>
      </c>
      <c r="AC151" s="279">
        <v>-37.778003194733166</v>
      </c>
      <c r="AD151" s="279">
        <v>-37.784983127971621</v>
      </c>
      <c r="AE151" s="279">
        <v>-37.792387302669738</v>
      </c>
      <c r="AF151" s="279">
        <v>-37.800241790070807</v>
      </c>
      <c r="AG151" s="279">
        <v>-37.808565812178067</v>
      </c>
      <c r="AH151" s="279">
        <v>-37.817392505148341</v>
      </c>
      <c r="AI151" s="279">
        <v>-37.826757354380845</v>
      </c>
      <c r="AJ151" s="279">
        <v>-37.836693489949837</v>
      </c>
      <c r="AK151" s="279">
        <v>-37.847236092612377</v>
      </c>
      <c r="AL151" s="279">
        <v>-37.858422521125576</v>
      </c>
      <c r="AM151" s="279">
        <v>-37.870292447481084</v>
      </c>
      <c r="AN151" s="279">
        <v>-37.882888000550317</v>
      </c>
      <c r="AO151" s="279">
        <v>-37.896253918663774</v>
      </c>
      <c r="AP151" s="279">
        <v>-37.910437711680459</v>
      </c>
      <c r="AQ151" s="279">
        <v>-37.925489833138087</v>
      </c>
      <c r="AR151" s="279">
        <v>-37.941463863112396</v>
      </c>
      <c r="AS151" s="279">
        <v>-37.958416702451018</v>
      </c>
      <c r="AT151" s="279">
        <v>-37.976408779091081</v>
      </c>
      <c r="AU151" s="279">
        <v>-37.995504267212219</v>
      </c>
      <c r="AV151" s="279">
        <v>-38.015771320024754</v>
      </c>
      <c r="AW151" s="279">
        <v>-38.037282317041026</v>
      </c>
      <c r="AX151" s="279">
        <v>-38.060114126732657</v>
      </c>
      <c r="AY151" s="279">
        <v>-38.084348385530973</v>
      </c>
      <c r="AZ151" s="279">
        <v>-38.110071794188613</v>
      </c>
      <c r="BA151" s="279">
        <v>-38.137376432583054</v>
      </c>
      <c r="BB151" s="279">
        <v>-38.164700633871057</v>
      </c>
    </row>
    <row r="152" spans="1:54" outlineLevel="2">
      <c r="A152" s="425"/>
      <c r="B152" s="135" t="s">
        <v>286</v>
      </c>
      <c r="C152" s="135" t="s">
        <v>466</v>
      </c>
      <c r="D152" s="135" t="s">
        <v>380</v>
      </c>
      <c r="E152" s="279">
        <v>-1.5883332014272187</v>
      </c>
      <c r="F152" s="279">
        <v>-1.6680148029927431</v>
      </c>
      <c r="G152" s="279">
        <v>-1.7517003908018749</v>
      </c>
      <c r="H152" s="279">
        <v>-1.8385855797359556</v>
      </c>
      <c r="I152" s="279">
        <v>-1.9304957454880387</v>
      </c>
      <c r="J152" s="279">
        <v>-2.0277307440323713</v>
      </c>
      <c r="K152" s="279">
        <v>-2.1306086641273962</v>
      </c>
      <c r="L152" s="279">
        <v>-2.239466948051215</v>
      </c>
      <c r="M152" s="279">
        <v>-2.3534453707043625</v>
      </c>
      <c r="N152" s="279">
        <v>-2.4738993721152873</v>
      </c>
      <c r="O152" s="279">
        <v>-2.6014246422201279</v>
      </c>
      <c r="P152" s="279">
        <v>-2.7362744079711168</v>
      </c>
      <c r="Q152" s="279">
        <v>-2.8785235778332172</v>
      </c>
      <c r="R152" s="279">
        <v>-3.0289853488980421</v>
      </c>
      <c r="S152" s="279">
        <v>-3.1883273929395224</v>
      </c>
      <c r="T152" s="279">
        <v>-3.3570861773408716</v>
      </c>
      <c r="U152" s="279">
        <v>-3.5358310228592535</v>
      </c>
      <c r="V152" s="279">
        <v>-3.7251661312190008</v>
      </c>
      <c r="W152" s="279">
        <v>-3.9257327383836031</v>
      </c>
      <c r="X152" s="279">
        <v>-4.1382114013152176</v>
      </c>
      <c r="Y152" s="279">
        <v>-4.3633244265163977</v>
      </c>
      <c r="Z152" s="279">
        <v>-4.6007413295444941</v>
      </c>
      <c r="AA152" s="279">
        <v>-4.8521544800597676</v>
      </c>
      <c r="AB152" s="279">
        <v>-5.1186011462203531</v>
      </c>
      <c r="AC152" s="279">
        <v>-7.6787202135546924</v>
      </c>
      <c r="AD152" s="279">
        <v>-7.9780358536812441</v>
      </c>
      <c r="AE152" s="279">
        <v>-8.2953030252309556</v>
      </c>
      <c r="AF152" s="279">
        <v>-8.631616494257969</v>
      </c>
      <c r="AG152" s="279">
        <v>-8.9881384326190314</v>
      </c>
      <c r="AH152" s="279">
        <v>-9.3661025905848145</v>
      </c>
      <c r="AI152" s="279">
        <v>-9.7668187285200023</v>
      </c>
      <c r="AJ152" s="279">
        <v>-10.191677323743471</v>
      </c>
      <c r="AK152" s="279">
        <v>-10.64215456968323</v>
      </c>
      <c r="AL152" s="279">
        <v>-11.11981768550565</v>
      </c>
      <c r="AM152" s="279">
        <v>-11.613575005501978</v>
      </c>
      <c r="AN152" s="279">
        <v>-12.131775721894238</v>
      </c>
      <c r="AO152" s="279">
        <v>-12.681288763352367</v>
      </c>
      <c r="AP152" s="279">
        <v>-13.264031957526706</v>
      </c>
      <c r="AQ152" s="279">
        <v>-13.882041502385857</v>
      </c>
      <c r="AR152" s="279">
        <v>-14.413303149400274</v>
      </c>
      <c r="AS152" s="279">
        <v>-14.705639795159389</v>
      </c>
      <c r="AT152" s="279">
        <v>-15.015035303049258</v>
      </c>
      <c r="AU152" s="279">
        <v>-15.34251320125589</v>
      </c>
      <c r="AV152" s="279">
        <v>-15.630665187395664</v>
      </c>
      <c r="AW152" s="279">
        <v>-15.807877599681486</v>
      </c>
      <c r="AX152" s="279">
        <v>-15.99480868137606</v>
      </c>
      <c r="AY152" s="279">
        <v>-16.192018888175387</v>
      </c>
      <c r="AZ152" s="279">
        <v>-16.400102060366731</v>
      </c>
      <c r="BA152" s="279">
        <v>-16.619687450662965</v>
      </c>
      <c r="BB152" s="279">
        <v>-16.842212928981461</v>
      </c>
    </row>
    <row r="153" spans="1:54" outlineLevel="2">
      <c r="A153" s="425"/>
      <c r="B153" s="135" t="s">
        <v>467</v>
      </c>
      <c r="C153" s="135"/>
      <c r="D153" s="135" t="s">
        <v>380</v>
      </c>
      <c r="E153" s="279"/>
      <c r="F153" s="279"/>
      <c r="G153" s="279"/>
      <c r="H153" s="279"/>
      <c r="I153" s="279"/>
      <c r="J153" s="279"/>
      <c r="K153" s="279"/>
      <c r="L153" s="279"/>
      <c r="M153" s="279"/>
      <c r="N153" s="279"/>
      <c r="O153" s="279"/>
      <c r="P153" s="279"/>
      <c r="Q153" s="279"/>
      <c r="R153" s="279"/>
      <c r="S153" s="279"/>
      <c r="T153" s="279"/>
      <c r="U153" s="279"/>
      <c r="V153" s="279"/>
      <c r="W153" s="279"/>
      <c r="X153" s="279"/>
      <c r="Y153" s="279"/>
      <c r="Z153" s="279"/>
      <c r="AA153" s="279"/>
      <c r="AB153" s="279"/>
      <c r="AC153" s="279"/>
      <c r="AD153" s="279"/>
      <c r="AE153" s="279"/>
      <c r="AF153" s="279"/>
      <c r="AG153" s="279"/>
      <c r="AH153" s="279"/>
      <c r="AI153" s="279"/>
      <c r="AJ153" s="279"/>
      <c r="AK153" s="279"/>
      <c r="AL153" s="279"/>
      <c r="AM153" s="279"/>
      <c r="AN153" s="279"/>
      <c r="AO153" s="279"/>
      <c r="AP153" s="279"/>
      <c r="AQ153" s="279"/>
      <c r="AR153" s="279"/>
      <c r="AS153" s="279"/>
      <c r="AT153" s="279"/>
      <c r="AU153" s="279"/>
      <c r="AV153" s="279"/>
      <c r="AW153" s="279"/>
      <c r="AX153" s="279"/>
      <c r="AY153" s="279"/>
      <c r="AZ153" s="279"/>
      <c r="BA153" s="279"/>
      <c r="BB153" s="279"/>
    </row>
    <row r="154" spans="1:54" outlineLevel="2">
      <c r="A154" s="426"/>
      <c r="B154" s="135" t="s">
        <v>467</v>
      </c>
      <c r="C154" s="135"/>
      <c r="D154" s="135" t="s">
        <v>380</v>
      </c>
      <c r="E154" s="279"/>
      <c r="F154" s="279"/>
      <c r="G154" s="279"/>
      <c r="H154" s="279"/>
      <c r="I154" s="279"/>
      <c r="J154" s="279"/>
      <c r="K154" s="279"/>
      <c r="L154" s="279"/>
      <c r="M154" s="279"/>
      <c r="N154" s="279"/>
      <c r="O154" s="279"/>
      <c r="P154" s="279"/>
      <c r="Q154" s="279"/>
      <c r="R154" s="279"/>
      <c r="S154" s="279"/>
      <c r="T154" s="279"/>
      <c r="U154" s="279"/>
      <c r="V154" s="279"/>
      <c r="W154" s="279"/>
      <c r="X154" s="279"/>
      <c r="Y154" s="279"/>
      <c r="Z154" s="279"/>
      <c r="AA154" s="279"/>
      <c r="AB154" s="279"/>
      <c r="AC154" s="279"/>
      <c r="AD154" s="279"/>
      <c r="AE154" s="279"/>
      <c r="AF154" s="279"/>
      <c r="AG154" s="279"/>
      <c r="AH154" s="279"/>
      <c r="AI154" s="279"/>
      <c r="AJ154" s="279"/>
      <c r="AK154" s="279"/>
      <c r="AL154" s="279"/>
      <c r="AM154" s="279"/>
      <c r="AN154" s="279"/>
      <c r="AO154" s="279"/>
      <c r="AP154" s="279"/>
      <c r="AQ154" s="279"/>
      <c r="AR154" s="279"/>
      <c r="AS154" s="279"/>
      <c r="AT154" s="279"/>
      <c r="AU154" s="279"/>
      <c r="AV154" s="279"/>
      <c r="AW154" s="279"/>
      <c r="AX154" s="279"/>
      <c r="AY154" s="279"/>
      <c r="AZ154" s="279"/>
      <c r="BA154" s="279"/>
      <c r="BB154" s="279"/>
    </row>
    <row r="155" spans="1:54" outlineLevel="1">
      <c r="A155" s="133"/>
      <c r="B155" s="134"/>
      <c r="C155" s="135"/>
      <c r="D155" s="135"/>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1:54" outlineLevel="1">
      <c r="A156" s="134" t="s">
        <v>371</v>
      </c>
      <c r="B156" s="134"/>
      <c r="C156" s="135"/>
      <c r="D156" s="135"/>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1:54" outlineLevel="2">
      <c r="A157" s="133"/>
      <c r="B157" s="134" t="s">
        <v>460</v>
      </c>
      <c r="C157" s="134" t="s">
        <v>158</v>
      </c>
      <c r="D157" s="135"/>
      <c r="E157" s="130">
        <v>2027</v>
      </c>
      <c r="F157" s="130">
        <v>2028</v>
      </c>
      <c r="G157" s="130">
        <v>2029</v>
      </c>
      <c r="H157" s="130">
        <v>2030</v>
      </c>
      <c r="I157" s="130">
        <v>2031</v>
      </c>
      <c r="J157" s="130">
        <v>2032</v>
      </c>
      <c r="K157" s="130">
        <v>2033</v>
      </c>
      <c r="L157" s="130">
        <v>2034</v>
      </c>
      <c r="M157" s="130">
        <v>2035</v>
      </c>
      <c r="N157" s="130">
        <v>2036</v>
      </c>
      <c r="O157" s="130">
        <v>2037</v>
      </c>
      <c r="P157" s="130">
        <v>2038</v>
      </c>
      <c r="Q157" s="130">
        <v>2039</v>
      </c>
      <c r="R157" s="130">
        <v>2040</v>
      </c>
      <c r="S157" s="130">
        <v>2041</v>
      </c>
      <c r="T157" s="130">
        <v>2042</v>
      </c>
      <c r="U157" s="130">
        <v>2043</v>
      </c>
      <c r="V157" s="130">
        <v>2044</v>
      </c>
      <c r="W157" s="130">
        <v>2045</v>
      </c>
      <c r="X157" s="130">
        <v>2046</v>
      </c>
      <c r="Y157" s="130">
        <v>2047</v>
      </c>
      <c r="Z157" s="130">
        <v>2048</v>
      </c>
      <c r="AA157" s="130">
        <v>2049</v>
      </c>
      <c r="AB157" s="130">
        <v>2050</v>
      </c>
      <c r="AC157" s="130">
        <v>2051</v>
      </c>
      <c r="AD157" s="130">
        <v>2052</v>
      </c>
      <c r="AE157" s="130">
        <v>2053</v>
      </c>
      <c r="AF157" s="130">
        <v>2054</v>
      </c>
      <c r="AG157" s="130">
        <v>2055</v>
      </c>
      <c r="AH157" s="130">
        <v>2056</v>
      </c>
      <c r="AI157" s="130">
        <v>2057</v>
      </c>
      <c r="AJ157" s="130">
        <v>2058</v>
      </c>
      <c r="AK157" s="130">
        <v>2059</v>
      </c>
      <c r="AL157" s="130">
        <v>2060</v>
      </c>
      <c r="AM157" s="130">
        <v>2061</v>
      </c>
      <c r="AN157" s="130">
        <v>2062</v>
      </c>
      <c r="AO157" s="130">
        <v>2063</v>
      </c>
      <c r="AP157" s="130">
        <v>2064</v>
      </c>
      <c r="AQ157" s="130">
        <v>2065</v>
      </c>
      <c r="AR157" s="130">
        <v>2066</v>
      </c>
      <c r="AS157" s="130">
        <v>2067</v>
      </c>
      <c r="AT157" s="130">
        <v>2068</v>
      </c>
      <c r="AU157" s="130">
        <v>2069</v>
      </c>
      <c r="AV157" s="130">
        <v>2070</v>
      </c>
      <c r="AW157" s="130">
        <v>2071</v>
      </c>
      <c r="AX157" s="130">
        <v>2072</v>
      </c>
      <c r="AY157" s="130">
        <v>2073</v>
      </c>
      <c r="AZ157" s="130">
        <v>2074</v>
      </c>
      <c r="BA157" s="130">
        <v>2075</v>
      </c>
      <c r="BB157" s="130">
        <v>2076</v>
      </c>
    </row>
    <row r="158" spans="1:54" ht="12.75" customHeight="1" outlineLevel="2">
      <c r="A158" s="424" t="s">
        <v>468</v>
      </c>
      <c r="B158" s="135" t="s">
        <v>280</v>
      </c>
      <c r="C158" s="135" t="s">
        <v>386</v>
      </c>
      <c r="D158" s="135" t="s">
        <v>469</v>
      </c>
      <c r="E158" s="325">
        <v>1.9235455158176364</v>
      </c>
      <c r="F158" s="325">
        <v>2.0321145015900162</v>
      </c>
      <c r="G158" s="325">
        <v>2.1470532043149508</v>
      </c>
      <c r="H158" s="325">
        <v>2.2687101833182823</v>
      </c>
      <c r="I158" s="325">
        <v>2.3975468197764944</v>
      </c>
      <c r="J158" s="325">
        <v>2.5339968250444942</v>
      </c>
      <c r="K158" s="325">
        <v>2.6785204703501684</v>
      </c>
      <c r="L158" s="325">
        <v>2.8316062259508614</v>
      </c>
      <c r="M158" s="325">
        <v>2.993734677169638</v>
      </c>
      <c r="N158" s="325">
        <v>3.1654863157631059</v>
      </c>
      <c r="O158" s="325">
        <v>3.3474510766855379</v>
      </c>
      <c r="P158" s="325">
        <v>3.5402432768039742</v>
      </c>
      <c r="Q158" s="325">
        <v>3.7445089120736279</v>
      </c>
      <c r="R158" s="325">
        <v>3.9609567249533026</v>
      </c>
      <c r="S158" s="325">
        <v>4.1903326690312044</v>
      </c>
      <c r="T158" s="325">
        <v>4.4334232691078386</v>
      </c>
      <c r="U158" s="325">
        <v>4.691063411164194</v>
      </c>
      <c r="V158" s="325">
        <v>4.9641393337818513</v>
      </c>
      <c r="W158" s="325">
        <v>5.253591805215919</v>
      </c>
      <c r="X158" s="325">
        <v>5.5604194976640393</v>
      </c>
      <c r="Y158" s="325">
        <v>5.8856825709929081</v>
      </c>
      <c r="Z158" s="325">
        <v>6.2304717591799186</v>
      </c>
      <c r="AA158" s="325">
        <v>6.596009658917084</v>
      </c>
      <c r="AB158" s="325">
        <v>6.9835701837299844</v>
      </c>
      <c r="AC158" s="325">
        <v>65.199543560615567</v>
      </c>
      <c r="AD158" s="325">
        <v>69.012182398389982</v>
      </c>
      <c r="AE158" s="325">
        <v>73.054047173598946</v>
      </c>
      <c r="AF158" s="325">
        <v>77.339137038493448</v>
      </c>
      <c r="AG158" s="325">
        <v>81.882313780495309</v>
      </c>
      <c r="AH158" s="325">
        <v>86.69935524572189</v>
      </c>
      <c r="AI158" s="325">
        <v>91.807012080287194</v>
      </c>
      <c r="AJ158" s="325">
        <v>97.223067995741403</v>
      </c>
      <c r="AK158" s="325">
        <v>102.96640377785486</v>
      </c>
      <c r="AL158" s="325">
        <v>109.05706527160275</v>
      </c>
      <c r="AM158" s="325">
        <v>115.31896186852254</v>
      </c>
      <c r="AN158" s="325">
        <v>121.87654769605355</v>
      </c>
      <c r="AO158" s="325">
        <v>128.83108048744717</v>
      </c>
      <c r="AP158" s="325">
        <v>136.20689734954962</v>
      </c>
      <c r="AQ158" s="325">
        <v>144.02983836012231</v>
      </c>
      <c r="AR158" s="325">
        <v>150.5410841255995</v>
      </c>
      <c r="AS158" s="325">
        <v>153.54770179829808</v>
      </c>
      <c r="AT158" s="325">
        <v>156.72785457184622</v>
      </c>
      <c r="AU158" s="325">
        <v>160.09188490316899</v>
      </c>
      <c r="AV158" s="325">
        <v>162.89407745034791</v>
      </c>
      <c r="AW158" s="325">
        <v>164.20476490981937</v>
      </c>
      <c r="AX158" s="325">
        <v>165.58132163878764</v>
      </c>
      <c r="AY158" s="325">
        <v>167.02731324565747</v>
      </c>
      <c r="AZ158" s="325">
        <v>168.54650914709342</v>
      </c>
      <c r="BA158" s="325">
        <v>170.14289464142743</v>
      </c>
      <c r="BB158" s="325">
        <v>171.75440027476293</v>
      </c>
    </row>
    <row r="159" spans="1:54" outlineLevel="2">
      <c r="A159" s="425"/>
      <c r="B159" s="135" t="s">
        <v>280</v>
      </c>
      <c r="C159" s="135"/>
      <c r="D159" s="135"/>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238"/>
      <c r="AC159" s="238"/>
      <c r="AD159" s="238"/>
      <c r="AE159" s="238"/>
      <c r="AF159" s="238"/>
      <c r="AG159" s="238"/>
      <c r="AH159" s="238"/>
      <c r="AI159" s="238"/>
      <c r="AJ159" s="238"/>
      <c r="AK159" s="238"/>
      <c r="AL159" s="238"/>
      <c r="AM159" s="238"/>
      <c r="AN159" s="238"/>
      <c r="AO159" s="238"/>
      <c r="AP159" s="238"/>
      <c r="AQ159" s="238"/>
      <c r="AR159" s="238"/>
      <c r="AS159" s="238"/>
      <c r="AT159" s="238"/>
      <c r="AU159" s="238"/>
      <c r="AV159" s="238"/>
      <c r="AW159" s="238"/>
      <c r="AX159" s="238"/>
      <c r="AY159" s="238"/>
      <c r="AZ159" s="238"/>
      <c r="BA159" s="238"/>
      <c r="BB159" s="238"/>
    </row>
    <row r="160" spans="1:54" outlineLevel="2">
      <c r="A160" s="425"/>
      <c r="B160" s="135" t="s">
        <v>280</v>
      </c>
      <c r="C160" s="135"/>
      <c r="D160" s="135"/>
      <c r="E160" s="238"/>
      <c r="F160" s="238"/>
      <c r="G160" s="238"/>
      <c r="H160" s="238"/>
      <c r="I160" s="238"/>
      <c r="J160" s="238"/>
      <c r="K160" s="238"/>
      <c r="L160" s="238"/>
      <c r="M160" s="238"/>
      <c r="N160" s="238"/>
      <c r="O160" s="238"/>
      <c r="P160" s="238"/>
      <c r="Q160" s="238"/>
      <c r="R160" s="238"/>
      <c r="S160" s="238"/>
      <c r="T160" s="238"/>
      <c r="U160" s="238"/>
      <c r="V160" s="238"/>
      <c r="W160" s="238"/>
      <c r="X160" s="238"/>
      <c r="Y160" s="238"/>
      <c r="Z160" s="238"/>
      <c r="AA160" s="238"/>
      <c r="AB160" s="238"/>
      <c r="AC160" s="238"/>
      <c r="AD160" s="238"/>
      <c r="AE160" s="238"/>
      <c r="AF160" s="238"/>
      <c r="AG160" s="238"/>
      <c r="AH160" s="238"/>
      <c r="AI160" s="238"/>
      <c r="AJ160" s="238"/>
      <c r="AK160" s="238"/>
      <c r="AL160" s="238"/>
      <c r="AM160" s="238"/>
      <c r="AN160" s="238"/>
      <c r="AO160" s="238"/>
      <c r="AP160" s="238"/>
      <c r="AQ160" s="238"/>
      <c r="AR160" s="238"/>
      <c r="AS160" s="238"/>
      <c r="AT160" s="238"/>
      <c r="AU160" s="238"/>
      <c r="AV160" s="238"/>
      <c r="AW160" s="238"/>
      <c r="AX160" s="238"/>
      <c r="AY160" s="238"/>
      <c r="AZ160" s="238"/>
      <c r="BA160" s="238"/>
      <c r="BB160" s="238"/>
    </row>
    <row r="161" spans="1:54" outlineLevel="2">
      <c r="A161" s="425"/>
      <c r="B161" s="135" t="s">
        <v>283</v>
      </c>
      <c r="C161" s="135" t="s">
        <v>462</v>
      </c>
      <c r="D161" s="135" t="s">
        <v>470</v>
      </c>
      <c r="E161" s="322">
        <v>2.5753440933870914E-2</v>
      </c>
      <c r="F161" s="322">
        <v>2.7045408776380321E-2</v>
      </c>
      <c r="G161" s="322">
        <v>2.8402297772166678E-2</v>
      </c>
      <c r="H161" s="322">
        <v>2.9811065516385266E-2</v>
      </c>
      <c r="I161" s="322">
        <v>3.1301308887733061E-2</v>
      </c>
      <c r="J161" s="322">
        <v>3.2877889789943236E-2</v>
      </c>
      <c r="K161" s="322">
        <v>3.4545965755481196E-2</v>
      </c>
      <c r="L161" s="322">
        <v>3.6311008117295158E-2</v>
      </c>
      <c r="M161" s="322">
        <v>3.8159069073835032E-2</v>
      </c>
      <c r="N161" s="322">
        <v>4.0112125905863202E-2</v>
      </c>
      <c r="O161" s="322">
        <v>4.2179837207414979E-2</v>
      </c>
      <c r="P161" s="322">
        <v>4.4366308833200953E-2</v>
      </c>
      <c r="Q161" s="322">
        <v>4.6672755358806502E-2</v>
      </c>
      <c r="R161" s="322">
        <v>4.9112362067551117E-2</v>
      </c>
      <c r="S161" s="322">
        <v>5.1695954676341978E-2</v>
      </c>
      <c r="T161" s="322">
        <v>5.4432231537045274E-2</v>
      </c>
      <c r="U161" s="322">
        <v>5.733042369040145E-2</v>
      </c>
      <c r="V161" s="322">
        <v>6.0400327741685751E-2</v>
      </c>
      <c r="W161" s="322">
        <v>6.3652340774139574E-2</v>
      </c>
      <c r="X161" s="322">
        <v>6.7097497426786723E-2</v>
      </c>
      <c r="Y161" s="322">
        <v>7.0747509271124026E-2</v>
      </c>
      <c r="Z161" s="322">
        <v>7.4597017789451672E-2</v>
      </c>
      <c r="AA161" s="322">
        <v>7.8673463283366579E-2</v>
      </c>
      <c r="AB161" s="322">
        <v>8.2993664153579255E-2</v>
      </c>
      <c r="AC161" s="322">
        <v>0.12450376740208371</v>
      </c>
      <c r="AD161" s="322">
        <v>0.12935691008754571</v>
      </c>
      <c r="AE161" s="322">
        <v>0.13450112123632729</v>
      </c>
      <c r="AF161" s="322">
        <v>0.13995415152749641</v>
      </c>
      <c r="AG161" s="322">
        <v>0.14573484456656435</v>
      </c>
      <c r="AH161" s="322">
        <v>0.15186320454074717</v>
      </c>
      <c r="AI161" s="322">
        <v>0.15836046807480253</v>
      </c>
      <c r="AJ161" s="322">
        <v>0.1652491805486736</v>
      </c>
      <c r="AK161" s="322">
        <v>0.17255327715443486</v>
      </c>
      <c r="AL161" s="322">
        <v>0.18029816898731207</v>
      </c>
      <c r="AM161" s="322">
        <v>0.18830401433812738</v>
      </c>
      <c r="AN161" s="322">
        <v>0.19670618809455712</v>
      </c>
      <c r="AO161" s="322">
        <v>0.20561606395868159</v>
      </c>
      <c r="AP161" s="322">
        <v>0.21506473783724719</v>
      </c>
      <c r="AQ161" s="322">
        <v>0.2250852249087239</v>
      </c>
      <c r="AR161" s="322">
        <v>0.23369917029154566</v>
      </c>
      <c r="AS161" s="322">
        <v>0.2384391546554048</v>
      </c>
      <c r="AT161" s="322">
        <v>0.24345573362667292</v>
      </c>
      <c r="AU161" s="322">
        <v>0.24876550282436671</v>
      </c>
      <c r="AV161" s="322">
        <v>0.253437636573356</v>
      </c>
      <c r="AW161" s="322">
        <v>0.25631098165513777</v>
      </c>
      <c r="AX161" s="322">
        <v>0.25934190650566669</v>
      </c>
      <c r="AY161" s="322">
        <v>0.26253949842642926</v>
      </c>
      <c r="AZ161" s="322">
        <v>0.26591338602101416</v>
      </c>
      <c r="BA161" s="322">
        <v>0.26947377207467937</v>
      </c>
      <c r="BB161" s="322">
        <v>0.2730818290976057</v>
      </c>
    </row>
    <row r="162" spans="1:54" outlineLevel="2">
      <c r="A162" s="425"/>
      <c r="B162" s="135" t="s">
        <v>283</v>
      </c>
      <c r="C162" s="135" t="s">
        <v>463</v>
      </c>
      <c r="D162" s="135" t="s">
        <v>471</v>
      </c>
      <c r="E162" s="322">
        <v>5.7229868741935364E-2</v>
      </c>
      <c r="F162" s="322">
        <v>6.0100908391956268E-2</v>
      </c>
      <c r="G162" s="322">
        <v>6.3116217271481534E-2</v>
      </c>
      <c r="H162" s="322">
        <v>6.6246812258633922E-2</v>
      </c>
      <c r="I162" s="322">
        <v>6.9558464194962352E-2</v>
      </c>
      <c r="J162" s="322">
        <v>7.306197731098496E-2</v>
      </c>
      <c r="K162" s="322">
        <v>7.6768812789958202E-2</v>
      </c>
      <c r="L162" s="322">
        <v>8.0691129149544835E-2</v>
      </c>
      <c r="M162" s="322">
        <v>8.4797931275188893E-2</v>
      </c>
      <c r="N162" s="322">
        <v>8.9138057568584894E-2</v>
      </c>
      <c r="O162" s="322">
        <v>9.3732971572033238E-2</v>
      </c>
      <c r="P162" s="322">
        <v>9.8591797407113255E-2</v>
      </c>
      <c r="Q162" s="322">
        <v>0.10371723413068119</v>
      </c>
      <c r="R162" s="322">
        <v>0.10913858237233579</v>
      </c>
      <c r="S162" s="322">
        <v>0.11487989928075998</v>
      </c>
      <c r="T162" s="322">
        <v>0.12096051452676712</v>
      </c>
      <c r="U162" s="322">
        <v>0.1274009415342254</v>
      </c>
      <c r="V162" s="322">
        <v>0.13422295053707947</v>
      </c>
      <c r="W162" s="322">
        <v>0.14144964616475456</v>
      </c>
      <c r="X162" s="322">
        <v>0.14910554983730379</v>
      </c>
      <c r="Y162" s="322">
        <v>0.15721668726916457</v>
      </c>
      <c r="Z162" s="322">
        <v>0.16577115064322573</v>
      </c>
      <c r="AA162" s="322">
        <v>0.17482991840748136</v>
      </c>
      <c r="AB162" s="322">
        <v>0.18443036478573163</v>
      </c>
      <c r="AC162" s="322">
        <v>0.27667503867129717</v>
      </c>
      <c r="AD162" s="322">
        <v>0.28745980019454626</v>
      </c>
      <c r="AE162" s="322">
        <v>0.29889138052517167</v>
      </c>
      <c r="AF162" s="322">
        <v>0.31100922561665889</v>
      </c>
      <c r="AG162" s="322">
        <v>0.3238552101479209</v>
      </c>
      <c r="AH162" s="322">
        <v>0.33747378786832705</v>
      </c>
      <c r="AI162" s="322">
        <v>0.35191215127733871</v>
      </c>
      <c r="AJ162" s="322">
        <v>0.36722040121927446</v>
      </c>
      <c r="AK162" s="322">
        <v>0.38345172700985553</v>
      </c>
      <c r="AL162" s="322">
        <v>0.40066259774958235</v>
      </c>
      <c r="AM162" s="322">
        <v>0.41845336519583859</v>
      </c>
      <c r="AN162" s="322">
        <v>0.43712486243234899</v>
      </c>
      <c r="AO162" s="322">
        <v>0.4569245865748478</v>
      </c>
      <c r="AP162" s="322">
        <v>0.47792163963832712</v>
      </c>
      <c r="AQ162" s="322">
        <v>0.500189388686053</v>
      </c>
      <c r="AR162" s="322">
        <v>0.51933148953676833</v>
      </c>
      <c r="AS162" s="322">
        <v>0.52986478812312199</v>
      </c>
      <c r="AT162" s="322">
        <v>0.54101274139260636</v>
      </c>
      <c r="AU162" s="322">
        <v>0.55281222849859291</v>
      </c>
      <c r="AV162" s="322">
        <v>0.56319474794079138</v>
      </c>
      <c r="AW162" s="322">
        <v>0.56957995923363935</v>
      </c>
      <c r="AX162" s="322">
        <v>0.57631534779037097</v>
      </c>
      <c r="AY162" s="322">
        <v>0.58342110761428767</v>
      </c>
      <c r="AZ162" s="322">
        <v>0.59091863560225388</v>
      </c>
      <c r="BA162" s="322">
        <v>0.59883060461039905</v>
      </c>
      <c r="BB162" s="322">
        <v>0.60684850910579125</v>
      </c>
    </row>
    <row r="163" spans="1:54" outlineLevel="2">
      <c r="A163" s="425"/>
      <c r="B163" s="135" t="s">
        <v>283</v>
      </c>
      <c r="C163" s="135"/>
      <c r="D163" s="135"/>
      <c r="E163" s="238"/>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row>
    <row r="164" spans="1:54" outlineLevel="2">
      <c r="A164" s="425"/>
      <c r="B164" s="135" t="s">
        <v>283</v>
      </c>
      <c r="C164" s="135"/>
      <c r="D164" s="135"/>
      <c r="E164" s="238"/>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row>
    <row r="165" spans="1:54" outlineLevel="2">
      <c r="A165" s="425"/>
      <c r="B165" s="135" t="s">
        <v>467</v>
      </c>
      <c r="C165" s="135"/>
      <c r="D165" s="135"/>
      <c r="E165" s="238"/>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row>
    <row r="166" spans="1:54" outlineLevel="2">
      <c r="A166" s="425"/>
      <c r="B166" s="135" t="s">
        <v>467</v>
      </c>
      <c r="C166" s="135"/>
      <c r="D166" s="135"/>
      <c r="E166" s="238"/>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row>
    <row r="167" spans="1:54" outlineLevel="2">
      <c r="A167" s="425"/>
      <c r="B167" s="135" t="s">
        <v>467</v>
      </c>
      <c r="C167" s="135"/>
      <c r="D167" s="135"/>
      <c r="E167" s="238"/>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row>
    <row r="168" spans="1:54" outlineLevel="2">
      <c r="A168" s="425"/>
      <c r="B168" s="135" t="s">
        <v>467</v>
      </c>
      <c r="C168" s="135"/>
      <c r="D168" s="135"/>
      <c r="E168" s="238"/>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row>
    <row r="169" spans="1:54" outlineLevel="2">
      <c r="A169" s="426"/>
      <c r="B169" s="135" t="s">
        <v>467</v>
      </c>
      <c r="C169" s="135"/>
      <c r="D169" s="135"/>
      <c r="E169" s="238"/>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row>
    <row r="170" spans="1:54" outlineLevel="1">
      <c r="B170" s="19"/>
      <c r="C170" s="19"/>
      <c r="D170" s="19"/>
      <c r="E170" s="15"/>
    </row>
    <row r="171" spans="1:54" outlineLevel="1">
      <c r="A171" s="4" t="s">
        <v>472</v>
      </c>
      <c r="B171" s="19"/>
      <c r="C171" s="19"/>
      <c r="D171" s="19"/>
      <c r="E171" s="130">
        <v>2027</v>
      </c>
      <c r="F171" s="130">
        <v>2028</v>
      </c>
      <c r="G171" s="130">
        <v>2029</v>
      </c>
      <c r="H171" s="130">
        <v>2030</v>
      </c>
      <c r="I171" s="130">
        <v>2031</v>
      </c>
      <c r="J171" s="130">
        <v>2032</v>
      </c>
      <c r="K171" s="130">
        <v>2033</v>
      </c>
      <c r="L171" s="130">
        <v>2034</v>
      </c>
      <c r="M171" s="130">
        <v>2035</v>
      </c>
      <c r="N171" s="130">
        <v>2036</v>
      </c>
      <c r="O171" s="130">
        <v>2037</v>
      </c>
      <c r="P171" s="130">
        <v>2038</v>
      </c>
      <c r="Q171" s="130">
        <v>2039</v>
      </c>
      <c r="R171" s="130">
        <v>2040</v>
      </c>
      <c r="S171" s="130">
        <v>2041</v>
      </c>
      <c r="T171" s="130">
        <v>2042</v>
      </c>
      <c r="U171" s="130">
        <v>2043</v>
      </c>
      <c r="V171" s="130">
        <v>2044</v>
      </c>
      <c r="W171" s="130">
        <v>2045</v>
      </c>
      <c r="X171" s="130">
        <v>2046</v>
      </c>
      <c r="Y171" s="130">
        <v>2047</v>
      </c>
      <c r="Z171" s="130">
        <v>2048</v>
      </c>
      <c r="AA171" s="130">
        <v>2049</v>
      </c>
      <c r="AB171" s="130">
        <v>2050</v>
      </c>
      <c r="AC171" s="130">
        <v>2051</v>
      </c>
      <c r="AD171" s="130">
        <v>2052</v>
      </c>
      <c r="AE171" s="130">
        <v>2053</v>
      </c>
      <c r="AF171" s="130">
        <v>2054</v>
      </c>
      <c r="AG171" s="130">
        <v>2055</v>
      </c>
      <c r="AH171" s="130">
        <v>2056</v>
      </c>
      <c r="AI171" s="130">
        <v>2057</v>
      </c>
      <c r="AJ171" s="130">
        <v>2058</v>
      </c>
      <c r="AK171" s="130">
        <v>2059</v>
      </c>
      <c r="AL171" s="130">
        <v>2060</v>
      </c>
      <c r="AM171" s="130">
        <v>2061</v>
      </c>
      <c r="AN171" s="130">
        <v>2062</v>
      </c>
      <c r="AO171" s="130">
        <v>2063</v>
      </c>
      <c r="AP171" s="130">
        <v>2064</v>
      </c>
      <c r="AQ171" s="130">
        <v>2065</v>
      </c>
      <c r="AR171" s="130">
        <v>2066</v>
      </c>
      <c r="AS171" s="130">
        <v>2067</v>
      </c>
      <c r="AT171" s="130">
        <v>2068</v>
      </c>
      <c r="AU171" s="130">
        <v>2069</v>
      </c>
      <c r="AV171" s="130">
        <v>2070</v>
      </c>
      <c r="AW171" s="130">
        <v>2071</v>
      </c>
      <c r="AX171" s="130">
        <v>2072</v>
      </c>
      <c r="AY171" s="130">
        <v>2073</v>
      </c>
      <c r="AZ171" s="130">
        <v>2074</v>
      </c>
      <c r="BA171" s="130">
        <v>2075</v>
      </c>
      <c r="BB171" s="130">
        <v>2076</v>
      </c>
    </row>
    <row r="172" spans="1:54" ht="12.75" customHeight="1" outlineLevel="2">
      <c r="A172" s="424" t="s">
        <v>473</v>
      </c>
      <c r="B172" s="135" t="s">
        <v>280</v>
      </c>
      <c r="C172" s="135" t="s">
        <v>386</v>
      </c>
      <c r="D172" s="135" t="s">
        <v>380</v>
      </c>
      <c r="E172" s="262">
        <f>-(E$158*'Fixed Data'!$B$25*'Fixed Data'!E$47*'Fixed Data'!$B$24*'Fixed Data'!$B$23+E$158*'Fixed Data'!$B$26)*'Fixed Data'!L44/10^6</f>
        <v>-0.39228687373918242</v>
      </c>
      <c r="F172" s="262">
        <f>-(F$158*'Fixed Data'!$B$25*'Fixed Data'!F$47*'Fixed Data'!$B$24*'Fixed Data'!$B$23+F$158*'Fixed Data'!$B$26)*'Fixed Data'!M44/10^6</f>
        <v>-0.42073946833298331</v>
      </c>
      <c r="G172" s="262">
        <f>-(G$158*'Fixed Data'!$B$25*'Fixed Data'!G$47*'Fixed Data'!$B$24*'Fixed Data'!$B$23+G$158*'Fixed Data'!$B$26)*'Fixed Data'!N44/10^6</f>
        <v>-0.45130656868108926</v>
      </c>
      <c r="H172" s="262">
        <f>-(H$158*'Fixed Data'!$B$25*'Fixed Data'!H$47*'Fixed Data'!$B$24*'Fixed Data'!$B$23+H$158*'Fixed Data'!$B$26)*'Fixed Data'!O44/10^6</f>
        <v>-0.4841407494072868</v>
      </c>
      <c r="I172" s="262">
        <f>-(I$158*'Fixed Data'!$B$25*'Fixed Data'!I$47*'Fixed Data'!$B$24*'Fixed Data'!$B$23+I$158*'Fixed Data'!$B$26)*'Fixed Data'!P44/10^6</f>
        <v>-0.51942576016920472</v>
      </c>
      <c r="J172" s="262">
        <f>-(J$158*'Fixed Data'!$B$25*'Fixed Data'!J$47*'Fixed Data'!$B$24*'Fixed Data'!$B$23+J$158*'Fixed Data'!$B$26)*'Fixed Data'!Q44/10^6</f>
        <v>-0.55734771266777305</v>
      </c>
      <c r="K172" s="262">
        <f>-(K$158*'Fixed Data'!$B$25*'Fixed Data'!K$47*'Fixed Data'!$B$24*'Fixed Data'!$B$23+K$158*'Fixed Data'!$B$26)*'Fixed Data'!R44/10^6</f>
        <v>-0.59810701477558836</v>
      </c>
      <c r="L172" s="262">
        <f>-(L$158*'Fixed Data'!$B$25*'Fixed Data'!L$47*'Fixed Data'!$B$24*'Fixed Data'!$B$23+L$158*'Fixed Data'!$B$26)*'Fixed Data'!S44/10^6</f>
        <v>-0.64191947856877551</v>
      </c>
      <c r="M172" s="262">
        <f>-(M$158*'Fixed Data'!$B$25*'Fixed Data'!M$47*'Fixed Data'!$B$24*'Fixed Data'!$B$23+M$158*'Fixed Data'!$B$26)*'Fixed Data'!T44/10^6</f>
        <v>-0.68900880697021538</v>
      </c>
      <c r="N172" s="262">
        <f>-(N$158*'Fixed Data'!$B$25*'Fixed Data'!N$47*'Fixed Data'!$B$24*'Fixed Data'!$B$23+N$158*'Fixed Data'!$B$26)*'Fixed Data'!U44/10^6</f>
        <v>-0.739631970393548</v>
      </c>
      <c r="O172" s="262">
        <f>-(O$158*'Fixed Data'!$B$25*'Fixed Data'!O$47*'Fixed Data'!$B$24*'Fixed Data'!$B$23+O$158*'Fixed Data'!$B$26)*'Fixed Data'!V44/10^6</f>
        <v>-0.79405985957051695</v>
      </c>
      <c r="P172" s="262">
        <f>-(P$158*'Fixed Data'!$B$25*'Fixed Data'!P$47*'Fixed Data'!$B$24*'Fixed Data'!$B$23+P$158*'Fixed Data'!$B$26)*'Fixed Data'!W44/10^6</f>
        <v>-0.85258145199454438</v>
      </c>
      <c r="Q172" s="262">
        <f>-(Q$158*'Fixed Data'!$B$25*'Fixed Data'!Q$47*'Fixed Data'!$B$24*'Fixed Data'!$B$23+Q$158*'Fixed Data'!$B$26)*'Fixed Data'!X44/10^6</f>
        <v>-0.91550645704503075</v>
      </c>
      <c r="R172" s="262">
        <f>-(R$158*'Fixed Data'!$B$25*'Fixed Data'!R$47*'Fixed Data'!$B$24*'Fixed Data'!$B$23+R$158*'Fixed Data'!$B$26)*'Fixed Data'!Y44/10^6</f>
        <v>-0.98317405694702686</v>
      </c>
      <c r="S172" s="262">
        <f>-(S$158*'Fixed Data'!$B$25*'Fixed Data'!S$47*'Fixed Data'!$B$24*'Fixed Data'!$B$23+S$158*'Fixed Data'!$B$26)*'Fixed Data'!Z44/10^6</f>
        <v>-1.0557105407708516</v>
      </c>
      <c r="T172" s="262">
        <f>-(T$158*'Fixed Data'!$B$25*'Fixed Data'!T$47*'Fixed Data'!$B$24*'Fixed Data'!$B$23+T$158*'Fixed Data'!$B$26)*'Fixed Data'!AA44/10^6</f>
        <v>-1.1337089981614366</v>
      </c>
      <c r="U172" s="262">
        <f>-(U$158*'Fixed Data'!$B$25*'Fixed Data'!U$47*'Fixed Data'!$B$24*'Fixed Data'!$B$23+U$158*'Fixed Data'!$B$26)*'Fixed Data'!AB44/10^6</f>
        <v>-1.2175862720150092</v>
      </c>
      <c r="V172" s="262">
        <f>-(V$158*'Fixed Data'!$B$25*'Fixed Data'!V$47*'Fixed Data'!$B$24*'Fixed Data'!$B$23+V$158*'Fixed Data'!$B$26)*'Fixed Data'!AC44/10^6</f>
        <v>-1.3077913019222827</v>
      </c>
      <c r="W172" s="262">
        <f>-(W$158*'Fixed Data'!$B$25*'Fixed Data'!W$47*'Fixed Data'!$B$24*'Fixed Data'!$B$23+W$158*'Fixed Data'!$B$26)*'Fixed Data'!AD44/10^6</f>
        <v>-1.4048076053522165</v>
      </c>
      <c r="X172" s="262">
        <f>-(X$158*'Fixed Data'!$B$25*'Fixed Data'!X$47*'Fixed Data'!$B$24*'Fixed Data'!$B$23+X$158*'Fixed Data'!$B$26)*'Fixed Data'!AE44/10^6</f>
        <v>-1.5091559617105004</v>
      </c>
      <c r="Y172" s="262">
        <f>-(Y$158*'Fixed Data'!$B$25*'Fixed Data'!Y$47*'Fixed Data'!$B$24*'Fixed Data'!$B$23+Y$158*'Fixed Data'!$B$26)*'Fixed Data'!AF44/10^6</f>
        <v>-1.6213972955683886</v>
      </c>
      <c r="Z172" s="262">
        <f>-(Z$158*'Fixed Data'!$B$25*'Fixed Data'!Z$47*'Fixed Data'!$B$24*'Fixed Data'!$B$23+Z$158*'Fixed Data'!$B$26)*'Fixed Data'!AG44/10^6</f>
        <v>-1.7421260811030814</v>
      </c>
      <c r="AA172" s="262">
        <f>-(AA$158*'Fixed Data'!$B$25*'Fixed Data'!AA$47*'Fixed Data'!$B$24*'Fixed Data'!$B$23+AA$158*'Fixed Data'!$B$26)*'Fixed Data'!AH44/10^6</f>
        <v>-1.8720005662779333</v>
      </c>
      <c r="AB172" s="262">
        <f>-(AB$158*'Fixed Data'!$B$25*'Fixed Data'!AB$47*'Fixed Data'!$B$24*'Fixed Data'!$B$23+AB$158*'Fixed Data'!$B$26)*'Fixed Data'!AI44/10^6</f>
        <v>-2.0117232594295018</v>
      </c>
      <c r="AC172" s="262">
        <f>-(AC$158*'Fixed Data'!$B$25*'Fixed Data'!AC$47*'Fixed Data'!$B$24*'Fixed Data'!$B$23+AC$158*'Fixed Data'!$B$26)*'Fixed Data'!AJ44/10^6</f>
        <v>-19.051183826829185</v>
      </c>
      <c r="AD172" s="262">
        <f>-(AD$158*'Fixed Data'!$B$25*'Fixed Data'!AD$47*'Fixed Data'!$B$24*'Fixed Data'!$B$23+AD$158*'Fixed Data'!$B$26)*'Fixed Data'!AK44/10^6</f>
        <v>-20.452878786624744</v>
      </c>
      <c r="AE172" s="262">
        <f>-(AE$158*'Fixed Data'!$B$25*'Fixed Data'!AE$47*'Fixed Data'!$B$24*'Fixed Data'!$B$23+AE$158*'Fixed Data'!$B$26)*'Fixed Data'!AL44/10^6</f>
        <v>-21.95639439698952</v>
      </c>
      <c r="AF172" s="262">
        <f>-(AF$158*'Fixed Data'!$B$25*'Fixed Data'!AF$47*'Fixed Data'!$B$24*'Fixed Data'!$B$23+AF$158*'Fixed Data'!$B$26)*'Fixed Data'!AM44/10^6</f>
        <v>-23.567971954254933</v>
      </c>
      <c r="AG172" s="262">
        <f>-(AG$158*'Fixed Data'!$B$25*'Fixed Data'!AG$47*'Fixed Data'!$B$24*'Fixed Data'!$B$23+AG$158*'Fixed Data'!$B$26)*'Fixed Data'!AN44/10^6</f>
        <v>-25.294611724891702</v>
      </c>
      <c r="AH172" s="262">
        <f>-(AH$158*'Fixed Data'!$B$25*'Fixed Data'!AH$47*'Fixed Data'!$B$24*'Fixed Data'!$B$23+AH$158*'Fixed Data'!$B$26)*'Fixed Data'!AO44/10^6</f>
        <v>-27.144425987817414</v>
      </c>
      <c r="AI172" s="262">
        <f>-(AI$158*'Fixed Data'!$B$25*'Fixed Data'!AI$47*'Fixed Data'!$B$24*'Fixed Data'!$B$23+AI$158*'Fixed Data'!$B$26)*'Fixed Data'!AP44/10^6</f>
        <v>-29.127248519879782</v>
      </c>
      <c r="AJ172" s="262">
        <f>-(AJ$158*'Fixed Data'!$B$25*'Fixed Data'!AJ$47*'Fixed Data'!$B$24*'Fixed Data'!$B$23+AJ$158*'Fixed Data'!$B$26)*'Fixed Data'!AQ44/10^6</f>
        <v>-31.251939781679383</v>
      </c>
      <c r="AK172" s="262">
        <f>-(AK$158*'Fixed Data'!$B$25*'Fixed Data'!AK$47*'Fixed Data'!$B$24*'Fixed Data'!$B$23+AK$158*'Fixed Data'!$B$26)*'Fixed Data'!AR44/10^6</f>
        <v>-33.528342990311074</v>
      </c>
      <c r="AL172" s="262">
        <f>-(AL$158*'Fixed Data'!$B$25*'Fixed Data'!AL$47*'Fixed Data'!$B$24*'Fixed Data'!$B$23+AL$158*'Fixed Data'!$B$26)*'Fixed Data'!AS44/10^6</f>
        <v>-35.967210048095694</v>
      </c>
      <c r="AM172" s="262">
        <f>-(AM$158*'Fixed Data'!$B$25*'Fixed Data'!AM$47*'Fixed Data'!$B$24*'Fixed Data'!$B$23+AM$158*'Fixed Data'!$B$26)*'Fixed Data'!AT44/10^6</f>
        <v>-38.514194023914413</v>
      </c>
      <c r="AN172" s="262">
        <f>-(AN$158*'Fixed Data'!$B$25*'Fixed Data'!AN$47*'Fixed Data'!$B$24*'Fixed Data'!$B$23+AN$158*'Fixed Data'!$B$26)*'Fixed Data'!AU44/10^6</f>
        <v>-41.213564113443937</v>
      </c>
      <c r="AO172" s="262">
        <f>-(AO$158*'Fixed Data'!$B$25*'Fixed Data'!AO$47*'Fixed Data'!$B$24*'Fixed Data'!$B$23+AO$158*'Fixed Data'!$B$26)*'Fixed Data'!AV44/10^6</f>
        <v>-44.103592778804341</v>
      </c>
      <c r="AP172" s="262">
        <f>-(AP$158*'Fixed Data'!$B$25*'Fixed Data'!AP$47*'Fixed Data'!$B$24*'Fixed Data'!$B$23+AP$158*'Fixed Data'!$B$26)*'Fixed Data'!AW44/10^6</f>
        <v>-47.19769596481509</v>
      </c>
      <c r="AQ172" s="262">
        <f>-(AQ$158*'Fixed Data'!$B$25*'Fixed Data'!AQ$47*'Fixed Data'!$B$24*'Fixed Data'!$B$23+AQ$158*'Fixed Data'!$B$26)*'Fixed Data'!AX44/10^6</f>
        <v>-50.510242549521728</v>
      </c>
      <c r="AR172" s="262">
        <f>-(AR$158*'Fixed Data'!$B$25*'Fixed Data'!AR$47*'Fixed Data'!$B$24*'Fixed Data'!$B$23+AR$158*'Fixed Data'!$B$26)*'Fixed Data'!AY44/10^6</f>
        <v>-53.422690327785872</v>
      </c>
      <c r="AS172" s="262">
        <f>-(AS$158*'Fixed Data'!$B$25*'Fixed Data'!AS$47*'Fixed Data'!$B$24*'Fixed Data'!$B$23+AS$158*'Fixed Data'!$B$26)*'Fixed Data'!AZ44/10^6</f>
        <v>-55.131215219749514</v>
      </c>
      <c r="AT172" s="262">
        <f>-(AT$158*'Fixed Data'!$B$25*'Fixed Data'!AT$47*'Fixed Data'!$B$24*'Fixed Data'!$B$23+AT$158*'Fixed Data'!$B$26)*'Fixed Data'!BA44/10^6</f>
        <v>-56.927890544763976</v>
      </c>
      <c r="AU172" s="262">
        <f>-(AU$158*'Fixed Data'!$B$25*'Fixed Data'!AU$47*'Fixed Data'!$B$24*'Fixed Data'!$B$23+AU$158*'Fixed Data'!$B$26)*'Fixed Data'!BB44/10^6</f>
        <v>-58.818698424378979</v>
      </c>
      <c r="AV172" s="262">
        <f>-(AV$158*'Fixed Data'!$B$25*'Fixed Data'!AV$47*'Fixed Data'!$B$24*'Fixed Data'!$B$23+AV$158*'Fixed Data'!$B$26)*'Fixed Data'!BC44/10^6</f>
        <v>-60.528850120892422</v>
      </c>
      <c r="AW172" s="262">
        <f>-(AW$158*'Fixed Data'!$B$25*'Fixed Data'!AW$47*'Fixed Data'!$B$24*'Fixed Data'!$B$23+AW$158*'Fixed Data'!$B$26)*'Fixed Data'!BD44/10^6</f>
        <v>-61.701967330142324</v>
      </c>
      <c r="AX172" s="262">
        <f>-(AX$158*'Fixed Data'!$B$25*'Fixed Data'!AX$47*'Fixed Data'!$B$24*'Fixed Data'!$B$23+AX$158*'Fixed Data'!$B$26)*'Fixed Data'!BE44/10^6</f>
        <v>-62.911062685839141</v>
      </c>
      <c r="AY172" s="262">
        <f>-(AY$158*'Fixed Data'!$B$25*'Fixed Data'!AY$47*'Fixed Data'!$B$24*'Fixed Data'!$B$23+AY$158*'Fixed Data'!$B$26)*'Fixed Data'!BF44/10^6</f>
        <v>-64.158331992407824</v>
      </c>
      <c r="AZ172" s="262">
        <f>-(AZ$158*'Fixed Data'!$B$25*'Fixed Data'!AZ$47*'Fixed Data'!$B$24*'Fixed Data'!$B$23+AZ$158*'Fixed Data'!$B$26)*'Fixed Data'!BG44/10^6</f>
        <v>-65.44611012635923</v>
      </c>
      <c r="BA172" s="262">
        <f>-(BA$158*'Fixed Data'!$B$25*'Fixed Data'!BA$47*'Fixed Data'!$B$24*'Fixed Data'!$B$23+BA$158*'Fixed Data'!$B$26)*'Fixed Data'!BH44/10^6</f>
        <v>-66.776878566869044</v>
      </c>
      <c r="BB172" s="262">
        <f>-(BB$158*'Fixed Data'!$B$25*'Fixed Data'!BB$47*'Fixed Data'!$B$24*'Fixed Data'!$B$23+BB$158*'Fixed Data'!$B$26)*'Fixed Data'!BI44/10^6</f>
        <v>-68.126984464222517</v>
      </c>
    </row>
    <row r="173" spans="1:54" outlineLevel="2">
      <c r="A173" s="425"/>
      <c r="B173" s="135" t="s">
        <v>280</v>
      </c>
      <c r="C173" s="135"/>
      <c r="D173" s="135" t="s">
        <v>380</v>
      </c>
      <c r="E173" s="282"/>
      <c r="F173" s="279"/>
      <c r="G173" s="279"/>
      <c r="H173" s="279"/>
      <c r="I173" s="279"/>
      <c r="J173" s="279"/>
      <c r="K173" s="279"/>
      <c r="L173" s="279"/>
      <c r="M173" s="279"/>
      <c r="N173" s="279"/>
      <c r="O173" s="279"/>
      <c r="P173" s="279"/>
      <c r="Q173" s="279"/>
      <c r="R173" s="279"/>
      <c r="S173" s="279"/>
      <c r="T173" s="279"/>
      <c r="U173" s="279"/>
      <c r="V173" s="279"/>
      <c r="W173" s="279"/>
      <c r="X173" s="279"/>
      <c r="Y173" s="279"/>
      <c r="Z173" s="279"/>
      <c r="AA173" s="279"/>
      <c r="AB173" s="279"/>
      <c r="AC173" s="279"/>
      <c r="AD173" s="279"/>
      <c r="AE173" s="279"/>
      <c r="AF173" s="279"/>
      <c r="AG173" s="279"/>
      <c r="AH173" s="279"/>
      <c r="AI173" s="279"/>
      <c r="AJ173" s="279"/>
      <c r="AK173" s="279"/>
      <c r="AL173" s="279"/>
      <c r="AM173" s="279"/>
      <c r="AN173" s="279"/>
      <c r="AO173" s="279"/>
      <c r="AP173" s="279"/>
      <c r="AQ173" s="279"/>
      <c r="AR173" s="279"/>
      <c r="AS173" s="279"/>
      <c r="AT173" s="279"/>
      <c r="AU173" s="279"/>
      <c r="AV173" s="279"/>
      <c r="AW173" s="279"/>
      <c r="AX173" s="279"/>
      <c r="AY173" s="279"/>
      <c r="AZ173" s="279"/>
      <c r="BA173" s="279"/>
      <c r="BB173" s="279"/>
    </row>
    <row r="174" spans="1:54" outlineLevel="2">
      <c r="A174" s="426"/>
      <c r="B174" s="135" t="s">
        <v>280</v>
      </c>
      <c r="C174" s="135"/>
      <c r="D174" s="135" t="s">
        <v>380</v>
      </c>
      <c r="E174" s="282"/>
      <c r="F174" s="279"/>
      <c r="G174" s="279"/>
      <c r="H174" s="279"/>
      <c r="I174" s="279"/>
      <c r="J174" s="279"/>
      <c r="K174" s="279"/>
      <c r="L174" s="279"/>
      <c r="M174" s="279"/>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row>
    <row r="175" spans="1:54" outlineLevel="2">
      <c r="B175" s="135"/>
      <c r="C175" s="135"/>
      <c r="D175" s="135"/>
      <c r="E175" s="263"/>
      <c r="F175" s="137"/>
      <c r="G175" s="137"/>
      <c r="H175" s="137"/>
      <c r="I175" s="137"/>
      <c r="J175" s="137"/>
      <c r="K175" s="137"/>
      <c r="L175" s="137"/>
      <c r="M175" s="137"/>
      <c r="N175" s="137"/>
      <c r="O175" s="137"/>
      <c r="P175" s="137"/>
      <c r="Q175" s="137"/>
      <c r="R175" s="137"/>
      <c r="S175" s="137"/>
      <c r="T175" s="137"/>
      <c r="U175" s="137"/>
      <c r="V175" s="137"/>
      <c r="W175" s="137"/>
      <c r="X175" s="137"/>
      <c r="Y175" s="137"/>
      <c r="Z175" s="137"/>
      <c r="AA175" s="137"/>
      <c r="AB175" s="137"/>
      <c r="AC175" s="137"/>
      <c r="AD175" s="137"/>
      <c r="AE175" s="137"/>
      <c r="AF175" s="137"/>
      <c r="AG175" s="137"/>
      <c r="AH175" s="137"/>
      <c r="AI175" s="137"/>
      <c r="AJ175" s="137"/>
      <c r="AK175" s="137"/>
      <c r="AL175" s="137"/>
      <c r="AM175" s="137"/>
      <c r="AN175" s="137"/>
      <c r="AO175" s="137"/>
      <c r="AP175" s="137"/>
      <c r="AQ175" s="137"/>
      <c r="AR175" s="137"/>
      <c r="AS175" s="137"/>
      <c r="AT175" s="137"/>
      <c r="AU175" s="137"/>
      <c r="AV175" s="137"/>
      <c r="AW175" s="137"/>
      <c r="AX175" s="137"/>
      <c r="AY175" s="137"/>
      <c r="AZ175" s="137"/>
      <c r="BA175" s="137"/>
      <c r="BB175" s="137"/>
    </row>
    <row r="176" spans="1:54" ht="12.75" customHeight="1" outlineLevel="2">
      <c r="A176" s="424" t="s">
        <v>474</v>
      </c>
      <c r="B176" s="135" t="s">
        <v>280</v>
      </c>
      <c r="C176" s="135" t="s">
        <v>386</v>
      </c>
      <c r="D176" s="135" t="s">
        <v>380</v>
      </c>
      <c r="E176" s="262">
        <f>-(E$158*'Fixed Data'!$B$25*'Fixed Data'!E$47*'Fixed Data'!$B$24*'Fixed Data'!$B$23+E$158*'Fixed Data'!$B$26)*'Fixed Data'!L46/10^6</f>
        <v>-1.1768606209387809</v>
      </c>
      <c r="F176" s="262">
        <f>-(F$158*'Fixed Data'!$B$25*'Fixed Data'!F$47*'Fixed Data'!$B$24*'Fixed Data'!$B$23+F$158*'Fixed Data'!$B$26)*'Fixed Data'!M46/10^6</f>
        <v>-1.2622184047044491</v>
      </c>
      <c r="G176" s="262">
        <f>-(G$158*'Fixed Data'!$B$25*'Fixed Data'!G$47*'Fixed Data'!$B$24*'Fixed Data'!$B$23+G$158*'Fixed Data'!$B$26)*'Fixed Data'!N46/10^6</f>
        <v>-1.3539197060432682</v>
      </c>
      <c r="H176" s="262">
        <f>-(H$158*'Fixed Data'!$B$25*'Fixed Data'!H$47*'Fixed Data'!$B$24*'Fixed Data'!$B$23+H$158*'Fixed Data'!$B$26)*'Fixed Data'!O46/10^6</f>
        <v>-1.4524222482218603</v>
      </c>
      <c r="I176" s="262">
        <f>-(I$158*'Fixed Data'!$B$25*'Fixed Data'!I$47*'Fixed Data'!$B$24*'Fixed Data'!$B$23+I$158*'Fixed Data'!$B$26)*'Fixed Data'!P46/10^6</f>
        <v>-1.5582772805076139</v>
      </c>
      <c r="J176" s="262">
        <f>-(J$158*'Fixed Data'!$B$25*'Fixed Data'!J$47*'Fixed Data'!$B$24*'Fixed Data'!$B$23+J$158*'Fixed Data'!$B$26)*'Fixed Data'!Q46/10^6</f>
        <v>-1.6720431376360836</v>
      </c>
      <c r="K176" s="262">
        <f>-(K$158*'Fixed Data'!$B$25*'Fixed Data'!K$47*'Fixed Data'!$B$24*'Fixed Data'!$B$23+K$158*'Fixed Data'!$B$26)*'Fixed Data'!R46/10^6</f>
        <v>-1.7943210443267654</v>
      </c>
      <c r="L176" s="262">
        <f>-(L$158*'Fixed Data'!$B$25*'Fixed Data'!L$47*'Fixed Data'!$B$24*'Fixed Data'!$B$23+L$158*'Fixed Data'!$B$26)*'Fixed Data'!S46/10^6</f>
        <v>-1.925758435706326</v>
      </c>
      <c r="M176" s="262">
        <f>-(M$158*'Fixed Data'!$B$25*'Fixed Data'!M$47*'Fixed Data'!$B$24*'Fixed Data'!$B$23+M$158*'Fixed Data'!$B$26)*'Fixed Data'!T46/10^6</f>
        <v>-2.0670264204767843</v>
      </c>
      <c r="N176" s="262">
        <f>-(N$158*'Fixed Data'!$B$25*'Fixed Data'!N$47*'Fixed Data'!$B$24*'Fixed Data'!$B$23+N$158*'Fixed Data'!$B$26)*'Fixed Data'!U46/10^6</f>
        <v>-2.2188959107218915</v>
      </c>
      <c r="O176" s="262">
        <f>-(O$158*'Fixed Data'!$B$25*'Fixed Data'!O$47*'Fixed Data'!$B$24*'Fixed Data'!$B$23+O$158*'Fixed Data'!$B$26)*'Fixed Data'!V46/10^6</f>
        <v>-2.3821795787115509</v>
      </c>
      <c r="P176" s="262">
        <f>-(P$158*'Fixed Data'!$B$25*'Fixed Data'!P$47*'Fixed Data'!$B$24*'Fixed Data'!$B$23+P$158*'Fixed Data'!$B$26)*'Fixed Data'!W46/10^6</f>
        <v>-2.5577443564966962</v>
      </c>
      <c r="Q176" s="262">
        <f>-(Q$158*'Fixed Data'!$B$25*'Fixed Data'!Q$47*'Fixed Data'!$B$24*'Fixed Data'!$B$23+Q$158*'Fixed Data'!$B$26)*'Fixed Data'!X46/10^6</f>
        <v>-2.7465193711350926</v>
      </c>
      <c r="R176" s="262">
        <f>-(R$158*'Fixed Data'!$B$25*'Fixed Data'!R$47*'Fixed Data'!$B$24*'Fixed Data'!$B$23+R$158*'Fixed Data'!$B$26)*'Fixed Data'!Y46/10^6</f>
        <v>-2.9495221708410808</v>
      </c>
      <c r="S176" s="262">
        <f>-(S$158*'Fixed Data'!$B$25*'Fixed Data'!S$47*'Fixed Data'!$B$24*'Fixed Data'!$B$23+S$158*'Fixed Data'!$B$26)*'Fixed Data'!Z46/10^6</f>
        <v>-3.1671316217052774</v>
      </c>
      <c r="T176" s="262">
        <f>-(T$158*'Fixed Data'!$B$25*'Fixed Data'!T$47*'Fixed Data'!$B$24*'Fixed Data'!$B$23+T$158*'Fixed Data'!$B$26)*'Fixed Data'!AA46/10^6</f>
        <v>-3.4011269938418032</v>
      </c>
      <c r="U176" s="262">
        <f>-(U$158*'Fixed Data'!$B$25*'Fixed Data'!U$47*'Fixed Data'!$B$24*'Fixed Data'!$B$23+U$158*'Fixed Data'!$B$26)*'Fixed Data'!AB46/10^6</f>
        <v>-3.6527588167248721</v>
      </c>
      <c r="V176" s="262">
        <f>-(V$158*'Fixed Data'!$B$25*'Fixed Data'!V$47*'Fixed Data'!$B$24*'Fixed Data'!$B$23+V$158*'Fixed Data'!$B$26)*'Fixed Data'!AC46/10^6</f>
        <v>-3.9233739050474283</v>
      </c>
      <c r="W176" s="262">
        <f>-(W$158*'Fixed Data'!$B$25*'Fixed Data'!W$47*'Fixed Data'!$B$24*'Fixed Data'!$B$23+W$158*'Fixed Data'!$B$26)*'Fixed Data'!AD46/10^6</f>
        <v>-4.2144228160566497</v>
      </c>
      <c r="X176" s="262">
        <f>-(X$158*'Fixed Data'!$B$25*'Fixed Data'!X$47*'Fixed Data'!$B$24*'Fixed Data'!$B$23+X$158*'Fixed Data'!$B$26)*'Fixed Data'!AE46/10^6</f>
        <v>-4.5274678851315002</v>
      </c>
      <c r="Y176" s="262">
        <f>-(Y$158*'Fixed Data'!$B$25*'Fixed Data'!Y$47*'Fixed Data'!$B$24*'Fixed Data'!$B$23+Y$158*'Fixed Data'!$B$26)*'Fixed Data'!AF46/10^6</f>
        <v>-4.8641918867051661</v>
      </c>
      <c r="Z176" s="262">
        <f>-(Z$158*'Fixed Data'!$B$25*'Fixed Data'!Z$47*'Fixed Data'!$B$24*'Fixed Data'!$B$23+Z$158*'Fixed Data'!$B$26)*'Fixed Data'!AG46/10^6</f>
        <v>-5.2263782424063043</v>
      </c>
      <c r="AA176" s="262">
        <f>-(AA$158*'Fixed Data'!$B$25*'Fixed Data'!AA$47*'Fixed Data'!$B$24*'Fixed Data'!$B$23+AA$158*'Fixed Data'!$B$26)*'Fixed Data'!AH46/10^6</f>
        <v>-5.6160016997897149</v>
      </c>
      <c r="AB176" s="262">
        <f>-(AB$158*'Fixed Data'!$B$25*'Fixed Data'!AB$47*'Fixed Data'!$B$24*'Fixed Data'!$B$23+AB$158*'Fixed Data'!$B$26)*'Fixed Data'!AI46/10^6</f>
        <v>-6.0351697782885045</v>
      </c>
      <c r="AC176" s="262">
        <f>-(AC$158*'Fixed Data'!$B$25*'Fixed Data'!AC$47*'Fixed Data'!$B$24*'Fixed Data'!$B$23+AC$158*'Fixed Data'!$B$26)*'Fixed Data'!AJ46/10^6</f>
        <v>-57.153551481027499</v>
      </c>
      <c r="AD176" s="262">
        <f>-(AD$158*'Fixed Data'!$B$25*'Fixed Data'!AD$47*'Fixed Data'!$B$24*'Fixed Data'!$B$23+AD$158*'Fixed Data'!$B$26)*'Fixed Data'!AK46/10^6</f>
        <v>-61.358636361098903</v>
      </c>
      <c r="AE176" s="262">
        <f>-(AE$158*'Fixed Data'!$B$25*'Fixed Data'!AE$47*'Fixed Data'!$B$24*'Fixed Data'!$B$23+AE$158*'Fixed Data'!$B$26)*'Fixed Data'!AL46/10^6</f>
        <v>-65.869183193107006</v>
      </c>
      <c r="AF176" s="262">
        <f>-(AF$158*'Fixed Data'!$B$25*'Fixed Data'!AF$47*'Fixed Data'!$B$24*'Fixed Data'!$B$23+AF$158*'Fixed Data'!$B$26)*'Fixed Data'!AM46/10^6</f>
        <v>-70.703915866128483</v>
      </c>
      <c r="AG176" s="262">
        <f>-(AG$158*'Fixed Data'!$B$25*'Fixed Data'!AG$47*'Fixed Data'!$B$24*'Fixed Data'!$B$23+AG$158*'Fixed Data'!$B$26)*'Fixed Data'!AN46/10^6</f>
        <v>-75.88383517727749</v>
      </c>
      <c r="AH176" s="262">
        <f>-(AH$158*'Fixed Data'!$B$25*'Fixed Data'!AH$47*'Fixed Data'!$B$24*'Fixed Data'!$B$23+AH$158*'Fixed Data'!$B$26)*'Fixed Data'!AO46/10^6</f>
        <v>-81.433277966891566</v>
      </c>
      <c r="AI176" s="262">
        <f>-(AI$158*'Fixed Data'!$B$25*'Fixed Data'!AI$47*'Fixed Data'!$B$24*'Fixed Data'!$B$23+AI$158*'Fixed Data'!$B$26)*'Fixed Data'!AP46/10^6</f>
        <v>-87.381745563840695</v>
      </c>
      <c r="AJ176" s="262">
        <f>-(AJ$158*'Fixed Data'!$B$25*'Fixed Data'!AJ$47*'Fixed Data'!$B$24*'Fixed Data'!$B$23+AJ$158*'Fixed Data'!$B$26)*'Fixed Data'!AQ46/10^6</f>
        <v>-93.755819349930619</v>
      </c>
      <c r="AK176" s="262">
        <f>-(AK$158*'Fixed Data'!$B$25*'Fixed Data'!AK$47*'Fixed Data'!$B$24*'Fixed Data'!$B$23+AK$158*'Fixed Data'!$B$26)*'Fixed Data'!AR46/10^6</f>
        <v>-100.58502897646757</v>
      </c>
      <c r="AL176" s="262">
        <f>-(AL$158*'Fixed Data'!$B$25*'Fixed Data'!AL$47*'Fixed Data'!$B$24*'Fixed Data'!$B$23+AL$158*'Fixed Data'!$B$26)*'Fixed Data'!AS46/10^6</f>
        <v>-107.90163015050088</v>
      </c>
      <c r="AM176" s="262">
        <f>-(AM$158*'Fixed Data'!$B$25*'Fixed Data'!AM$47*'Fixed Data'!$B$24*'Fixed Data'!$B$23+AM$158*'Fixed Data'!$B$26)*'Fixed Data'!AT46/10^6</f>
        <v>-115.54258207888307</v>
      </c>
      <c r="AN176" s="262">
        <f>-(AN$158*'Fixed Data'!$B$25*'Fixed Data'!AN$47*'Fixed Data'!$B$24*'Fixed Data'!$B$23+AN$158*'Fixed Data'!$B$26)*'Fixed Data'!AU46/10^6</f>
        <v>-123.640692348394</v>
      </c>
      <c r="AO176" s="262">
        <f>-(AO$158*'Fixed Data'!$B$25*'Fixed Data'!AO$47*'Fixed Data'!$B$24*'Fixed Data'!$B$23+AO$158*'Fixed Data'!$B$26)*'Fixed Data'!AV46/10^6</f>
        <v>-132.31077834545039</v>
      </c>
      <c r="AP176" s="262">
        <f>-(AP$158*'Fixed Data'!$B$25*'Fixed Data'!AP$47*'Fixed Data'!$B$24*'Fixed Data'!$B$23+AP$158*'Fixed Data'!$B$26)*'Fixed Data'!AW46/10^6</f>
        <v>-141.5930879045498</v>
      </c>
      <c r="AQ176" s="262">
        <f>-(AQ$158*'Fixed Data'!$B$25*'Fixed Data'!AQ$47*'Fixed Data'!$B$24*'Fixed Data'!$B$23+AQ$158*'Fixed Data'!$B$26)*'Fixed Data'!AX46/10^6</f>
        <v>-151.53072765985064</v>
      </c>
      <c r="AR176" s="262">
        <f>-(AR$158*'Fixed Data'!$B$25*'Fixed Data'!AR$47*'Fixed Data'!$B$24*'Fixed Data'!$B$23+AR$158*'Fixed Data'!$B$26)*'Fixed Data'!AY46/10^6</f>
        <v>-160.26807099578852</v>
      </c>
      <c r="AS176" s="262">
        <f>-(AS$158*'Fixed Data'!$B$25*'Fixed Data'!AS$47*'Fixed Data'!$B$24*'Fixed Data'!$B$23+AS$158*'Fixed Data'!$B$26)*'Fixed Data'!AZ46/10^6</f>
        <v>-165.39364567255927</v>
      </c>
      <c r="AT176" s="262">
        <f>-(AT$158*'Fixed Data'!$B$25*'Fixed Data'!AT$47*'Fixed Data'!$B$24*'Fixed Data'!$B$23+AT$158*'Fixed Data'!$B$26)*'Fixed Data'!BA46/10^6</f>
        <v>-170.78367164852375</v>
      </c>
      <c r="AU176" s="262">
        <f>-(AU$158*'Fixed Data'!$B$25*'Fixed Data'!AU$47*'Fixed Data'!$B$24*'Fixed Data'!$B$23+AU$158*'Fixed Data'!$B$26)*'Fixed Data'!BB46/10^6</f>
        <v>-176.45609528833754</v>
      </c>
      <c r="AV176" s="262">
        <f>-(AV$158*'Fixed Data'!$B$25*'Fixed Data'!AV$47*'Fixed Data'!$B$24*'Fixed Data'!$B$23+AV$158*'Fixed Data'!$B$26)*'Fixed Data'!BC46/10^6</f>
        <v>-181.58655037882002</v>
      </c>
      <c r="AW176" s="262">
        <f>-(AW$158*'Fixed Data'!$B$25*'Fixed Data'!AW$47*'Fixed Data'!$B$24*'Fixed Data'!$B$23+AW$158*'Fixed Data'!$B$26)*'Fixed Data'!BD46/10^6</f>
        <v>-185.10590200737983</v>
      </c>
      <c r="AX176" s="262">
        <f>-(AX$158*'Fixed Data'!$B$25*'Fixed Data'!AX$47*'Fixed Data'!$B$24*'Fixed Data'!$B$23+AX$158*'Fixed Data'!$B$26)*'Fixed Data'!BE46/10^6</f>
        <v>-188.73318807529697</v>
      </c>
      <c r="AY176" s="262">
        <f>-(AY$158*'Fixed Data'!$B$25*'Fixed Data'!AY$47*'Fixed Data'!$B$24*'Fixed Data'!$B$23+AY$158*'Fixed Data'!$B$26)*'Fixed Data'!BF46/10^6</f>
        <v>-192.47499599584978</v>
      </c>
      <c r="AZ176" s="262">
        <f>-(AZ$158*'Fixed Data'!$B$25*'Fixed Data'!AZ$47*'Fixed Data'!$B$24*'Fixed Data'!$B$23+AZ$158*'Fixed Data'!$B$26)*'Fixed Data'!BG46/10^6</f>
        <v>-196.33833039857154</v>
      </c>
      <c r="BA176" s="262">
        <f>-(BA$158*'Fixed Data'!$B$25*'Fixed Data'!BA$47*'Fixed Data'!$B$24*'Fixed Data'!$B$23+BA$158*'Fixed Data'!$B$26)*'Fixed Data'!BH46/10^6</f>
        <v>-200.33063572099016</v>
      </c>
      <c r="BB176" s="262">
        <f>-(BB$158*'Fixed Data'!$B$25*'Fixed Data'!BB$47*'Fixed Data'!$B$24*'Fixed Data'!$B$23+BB$158*'Fixed Data'!$B$26)*'Fixed Data'!BI46/10^6</f>
        <v>-204.38095341395467</v>
      </c>
    </row>
    <row r="177" spans="1:54" outlineLevel="2">
      <c r="A177" s="425"/>
      <c r="B177" s="135" t="s">
        <v>280</v>
      </c>
      <c r="C177" s="135"/>
      <c r="D177" s="135" t="s">
        <v>380</v>
      </c>
      <c r="E177" s="282"/>
      <c r="F177" s="279"/>
      <c r="G177" s="279"/>
      <c r="H177" s="279"/>
      <c r="I177" s="279"/>
      <c r="J177" s="279"/>
      <c r="K177" s="279"/>
      <c r="L177" s="279"/>
      <c r="M177" s="279"/>
      <c r="N177" s="279"/>
      <c r="O177" s="279"/>
      <c r="P177" s="279"/>
      <c r="Q177" s="279"/>
      <c r="R177" s="279"/>
      <c r="S177" s="279"/>
      <c r="T177" s="279"/>
      <c r="U177" s="279"/>
      <c r="V177" s="279"/>
      <c r="W177" s="279"/>
      <c r="X177" s="279"/>
      <c r="Y177" s="279"/>
      <c r="Z177" s="279"/>
      <c r="AA177" s="279"/>
      <c r="AB177" s="279"/>
      <c r="AC177" s="279"/>
      <c r="AD177" s="279"/>
      <c r="AE177" s="279"/>
      <c r="AF177" s="279"/>
      <c r="AG177" s="279"/>
      <c r="AH177" s="279"/>
      <c r="AI177" s="279"/>
      <c r="AJ177" s="279"/>
      <c r="AK177" s="279"/>
      <c r="AL177" s="279"/>
      <c r="AM177" s="279"/>
      <c r="AN177" s="279"/>
      <c r="AO177" s="279"/>
      <c r="AP177" s="279"/>
      <c r="AQ177" s="279"/>
      <c r="AR177" s="279"/>
      <c r="AS177" s="279"/>
      <c r="AT177" s="279"/>
      <c r="AU177" s="279"/>
      <c r="AV177" s="279"/>
      <c r="AW177" s="279"/>
      <c r="AX177" s="279"/>
      <c r="AY177" s="279"/>
      <c r="AZ177" s="279"/>
      <c r="BA177" s="279"/>
      <c r="BB177" s="279"/>
    </row>
    <row r="178" spans="1:54" outlineLevel="2">
      <c r="A178" s="426"/>
      <c r="B178" s="135" t="s">
        <v>280</v>
      </c>
      <c r="C178" s="135"/>
      <c r="D178" s="135" t="s">
        <v>380</v>
      </c>
      <c r="E178" s="282"/>
      <c r="F178" s="279"/>
      <c r="G178" s="279"/>
      <c r="H178" s="279"/>
      <c r="I178" s="279"/>
      <c r="J178" s="279"/>
      <c r="K178" s="279"/>
      <c r="L178" s="279"/>
      <c r="M178" s="279"/>
      <c r="N178" s="279"/>
      <c r="O178" s="279"/>
      <c r="P178" s="279"/>
      <c r="Q178" s="279"/>
      <c r="R178" s="279"/>
      <c r="S178" s="279"/>
      <c r="T178" s="279"/>
      <c r="U178" s="279"/>
      <c r="V178" s="279"/>
      <c r="W178" s="279"/>
      <c r="X178" s="279"/>
      <c r="Y178" s="279"/>
      <c r="Z178" s="279"/>
      <c r="AA178" s="279"/>
      <c r="AB178" s="279"/>
      <c r="AC178" s="279"/>
      <c r="AD178" s="279"/>
      <c r="AE178" s="279"/>
      <c r="AF178" s="279"/>
      <c r="AG178" s="279"/>
      <c r="AH178" s="279"/>
      <c r="AI178" s="279"/>
      <c r="AJ178" s="279"/>
      <c r="AK178" s="279"/>
      <c r="AL178" s="279"/>
      <c r="AM178" s="279"/>
      <c r="AN178" s="279"/>
      <c r="AO178" s="279"/>
      <c r="AP178" s="279"/>
      <c r="AQ178" s="279"/>
      <c r="AR178" s="279"/>
      <c r="AS178" s="279"/>
      <c r="AT178" s="279"/>
      <c r="AU178" s="279"/>
      <c r="AV178" s="279"/>
      <c r="AW178" s="279"/>
      <c r="AX178" s="279"/>
      <c r="AY178" s="279"/>
      <c r="AZ178" s="279"/>
      <c r="BA178" s="279"/>
      <c r="BB178" s="279"/>
    </row>
    <row r="179" spans="1:54" outlineLevel="1">
      <c r="B179" s="19"/>
      <c r="C179" s="19"/>
      <c r="D179" s="19"/>
      <c r="E179" s="15"/>
    </row>
    <row r="180" spans="1:54" outlineLevel="1">
      <c r="B180" s="19"/>
      <c r="C180" s="19"/>
      <c r="D180" s="19"/>
      <c r="E180" s="15"/>
    </row>
    <row r="181" spans="1:54">
      <c r="B181" s="19"/>
      <c r="C181" s="19"/>
      <c r="D181" s="19"/>
      <c r="E181" s="15"/>
    </row>
    <row r="182" spans="1:54" ht="15">
      <c r="A182" s="12" t="s">
        <v>475</v>
      </c>
      <c r="B182" s="19"/>
      <c r="C182" s="19"/>
      <c r="D182" s="19"/>
      <c r="E182" s="15"/>
    </row>
    <row r="183" spans="1:54" ht="15" outlineLevel="1">
      <c r="A183" s="12"/>
      <c r="B183" s="19"/>
      <c r="C183" s="19"/>
      <c r="D183" s="19"/>
      <c r="E183" s="15"/>
    </row>
    <row r="184" spans="1:54" s="4" customFormat="1" outlineLevel="1">
      <c r="A184" s="4" t="s">
        <v>476</v>
      </c>
      <c r="B184" s="151"/>
      <c r="C184" s="151"/>
      <c r="D184" s="151"/>
      <c r="E184" s="152"/>
    </row>
    <row r="185" spans="1:54" s="4" customFormat="1" outlineLevel="2">
      <c r="B185" s="151"/>
      <c r="C185" s="151"/>
      <c r="D185" s="151"/>
      <c r="E185" s="130">
        <v>2027</v>
      </c>
      <c r="F185" s="130">
        <v>2028</v>
      </c>
      <c r="G185" s="130">
        <v>2029</v>
      </c>
      <c r="H185" s="130">
        <v>2030</v>
      </c>
      <c r="I185" s="130">
        <v>2031</v>
      </c>
      <c r="J185" s="130">
        <v>2032</v>
      </c>
      <c r="K185" s="130">
        <v>2033</v>
      </c>
      <c r="L185" s="130">
        <v>2034</v>
      </c>
      <c r="M185" s="130">
        <v>2035</v>
      </c>
      <c r="N185" s="130">
        <v>2036</v>
      </c>
      <c r="O185" s="130">
        <v>2037</v>
      </c>
      <c r="P185" s="130">
        <v>2038</v>
      </c>
      <c r="Q185" s="130">
        <v>2039</v>
      </c>
      <c r="R185" s="130">
        <v>2040</v>
      </c>
      <c r="S185" s="130">
        <v>2041</v>
      </c>
      <c r="T185" s="130">
        <v>2042</v>
      </c>
      <c r="U185" s="130">
        <v>2043</v>
      </c>
      <c r="V185" s="130">
        <v>2044</v>
      </c>
      <c r="W185" s="130">
        <v>2045</v>
      </c>
      <c r="X185" s="130">
        <v>2046</v>
      </c>
      <c r="Y185" s="130">
        <v>2047</v>
      </c>
      <c r="Z185" s="130">
        <v>2048</v>
      </c>
      <c r="AA185" s="130">
        <v>2049</v>
      </c>
      <c r="AB185" s="130">
        <v>2050</v>
      </c>
      <c r="AC185" s="130">
        <v>2051</v>
      </c>
      <c r="AD185" s="130">
        <v>2052</v>
      </c>
      <c r="AE185" s="130">
        <v>2053</v>
      </c>
      <c r="AF185" s="130">
        <v>2054</v>
      </c>
      <c r="AG185" s="130">
        <v>2055</v>
      </c>
      <c r="AH185" s="130">
        <v>2056</v>
      </c>
      <c r="AI185" s="130">
        <v>2057</v>
      </c>
      <c r="AJ185" s="130">
        <v>2058</v>
      </c>
      <c r="AK185" s="130">
        <v>2059</v>
      </c>
      <c r="AL185" s="130">
        <v>2060</v>
      </c>
      <c r="AM185" s="130">
        <v>2061</v>
      </c>
      <c r="AN185" s="130">
        <v>2062</v>
      </c>
      <c r="AO185" s="130">
        <v>2063</v>
      </c>
      <c r="AP185" s="130">
        <v>2064</v>
      </c>
      <c r="AQ185" s="130">
        <v>2065</v>
      </c>
      <c r="AR185" s="130">
        <v>2066</v>
      </c>
      <c r="AS185" s="130">
        <v>2067</v>
      </c>
      <c r="AT185" s="130">
        <v>2068</v>
      </c>
      <c r="AU185" s="130">
        <v>2069</v>
      </c>
      <c r="AV185" s="130">
        <v>2070</v>
      </c>
      <c r="AW185" s="130">
        <v>2071</v>
      </c>
      <c r="AX185" s="130">
        <v>2072</v>
      </c>
      <c r="AY185" s="130">
        <v>2073</v>
      </c>
      <c r="AZ185" s="130">
        <v>2074</v>
      </c>
      <c r="BA185" s="130">
        <v>2075</v>
      </c>
      <c r="BB185" s="130">
        <v>2076</v>
      </c>
    </row>
    <row r="186" spans="1:54" outlineLevel="2">
      <c r="A186" s="431" t="s">
        <v>477</v>
      </c>
      <c r="B186" s="150" t="s">
        <v>478</v>
      </c>
      <c r="C186" s="6" t="s">
        <v>479</v>
      </c>
      <c r="D186" s="10" t="s">
        <v>391</v>
      </c>
      <c r="E186" s="129">
        <f>IF(E52&lt;($E$52),1,IF((E52-1)&gt;30,(D$186/(1+'Fixed Data'!$B$14)),(1/(1+'Fixed Data'!$B$13)^(E$52-$E$52))))</f>
        <v>1</v>
      </c>
      <c r="F186" s="129">
        <f>IF(F52&lt;($E$52),1,IF((F52-1)&gt;30,(E$186/(1+'Fixed Data'!$B$14)),(1/(1+'Fixed Data'!$B$13)^(F$52-$E$52))))</f>
        <v>0.96618357487922713</v>
      </c>
      <c r="G186" s="129">
        <f>IF(G52&lt;($E$52),1,IF((G52-1)&gt;30,(F$186/(1+'Fixed Data'!$B$14)),(1/(1+'Fixed Data'!$B$13)^(G$52-$E$52))))</f>
        <v>0.93351070036640305</v>
      </c>
      <c r="H186" s="129">
        <f>IF(H52&lt;($E$52),1,IF((H52-1)&gt;30,(G$186/(1+'Fixed Data'!$B$14)),(1/(1+'Fixed Data'!$B$13)^(H$52-$E$52))))</f>
        <v>0.90194270566802237</v>
      </c>
      <c r="I186" s="129">
        <f>IF(I52&lt;($E$52),1,IF((I52-1)&gt;30,(H$186/(1+'Fixed Data'!$B$14)),(1/(1+'Fixed Data'!$B$13)^(I$52-$E$52))))</f>
        <v>0.87144222769857238</v>
      </c>
      <c r="J186" s="129">
        <f>IF(J52&lt;($E$52),1,IF((J52-1)&gt;30,(I$186/(1+'Fixed Data'!$B$14)),(1/(1+'Fixed Data'!$B$13)^(J$52-$E$52))))</f>
        <v>0.84197316685852419</v>
      </c>
      <c r="K186" s="129">
        <f>IF(K52&lt;($E$52),1,IF((K52-1)&gt;30,(J$186/(1+'Fixed Data'!$B$14)),(1/(1+'Fixed Data'!$B$13)^(K$52-$E$52))))</f>
        <v>0.81350064430775282</v>
      </c>
      <c r="L186" s="129">
        <f>IF(L52&lt;($E$52),1,IF((L52-1)&gt;30,(K$186/(1+'Fixed Data'!$B$14)),(1/(1+'Fixed Data'!$B$13)^(L$52-$E$52))))</f>
        <v>0.78599096068381913</v>
      </c>
      <c r="M186" s="129">
        <f>IF(M52&lt;($E$52),1,IF((M52-1)&gt;30,(L$186/(1+'Fixed Data'!$B$14)),(1/(1+'Fixed Data'!$B$13)^(M$52-$E$52))))</f>
        <v>0.75941155621625056</v>
      </c>
      <c r="N186" s="129">
        <f>IF(N52&lt;($E$52),1,IF((N52-1)&gt;30,(M$186/(1+'Fixed Data'!$B$14)),(1/(1+'Fixed Data'!$B$13)^(N$52-$E$52))))</f>
        <v>0.73373097218961414</v>
      </c>
      <c r="O186" s="129">
        <f>IF(O52&lt;($E$52),1,IF((O52-1)&gt;30,(N$186/(1+'Fixed Data'!$B$14)),(1/(1+'Fixed Data'!$B$13)^(O$52-$E$52))))</f>
        <v>0.70891881370977217</v>
      </c>
      <c r="P186" s="129">
        <f>IF(P52&lt;($E$52),1,IF((P52-1)&gt;30,(O$186/(1+'Fixed Data'!$B$14)),(1/(1+'Fixed Data'!$B$13)^(P$52-$E$52))))</f>
        <v>0.68494571372924851</v>
      </c>
      <c r="Q186" s="129">
        <f>IF(Q52&lt;($E$52),1,IF((Q52-1)&gt;30,(P$186/(1+'Fixed Data'!$B$14)),(1/(1+'Fixed Data'!$B$13)^(Q$52-$E$52))))</f>
        <v>0.66178329828912896</v>
      </c>
      <c r="R186" s="129">
        <f>IF(R52&lt;($E$52),1,IF((R52-1)&gt;30,(Q$186/(1+'Fixed Data'!$B$14)),(1/(1+'Fixed Data'!$B$13)^(R$52-$E$52))))</f>
        <v>0.63940415293635666</v>
      </c>
      <c r="S186" s="129">
        <f>IF(S52&lt;($E$52),1,IF((S52-1)&gt;30,(R$186/(1+'Fixed Data'!$B$14)),(1/(1+'Fixed Data'!$B$13)^(S$52-$E$52))))</f>
        <v>0.61778179027667302</v>
      </c>
      <c r="T186" s="129">
        <f>IF(T52&lt;($E$52),1,IF((T52-1)&gt;30,(S$186/(1+'Fixed Data'!$B$14)),(1/(1+'Fixed Data'!$B$13)^(T$52-$E$52))))</f>
        <v>0.59689061862480497</v>
      </c>
      <c r="U186" s="129">
        <f>IF(U52&lt;($E$52),1,IF((U52-1)&gt;30,(T$186/(1+'Fixed Data'!$B$14)),(1/(1+'Fixed Data'!$B$13)^(U$52-$E$52))))</f>
        <v>0.57670591171478747</v>
      </c>
      <c r="V186" s="129">
        <f>IF(V52&lt;($E$52),1,IF((V52-1)&gt;30,(U$186/(1+'Fixed Data'!$B$14)),(1/(1+'Fixed Data'!$B$13)^(V$52-$E$52))))</f>
        <v>0.55720377943457733</v>
      </c>
      <c r="W186" s="129">
        <f>IF(W52&lt;($E$52),1,IF((W52-1)&gt;30,(V$186/(1+'Fixed Data'!$B$14)),(1/(1+'Fixed Data'!$B$13)^(W$52-$E$52))))</f>
        <v>0.53836113955031628</v>
      </c>
      <c r="X186" s="129">
        <f>IF(X52&lt;($E$52),1,IF((X52-1)&gt;30,(W$186/(1+'Fixed Data'!$B$14)),(1/(1+'Fixed Data'!$B$13)^(X$52-$E$52))))</f>
        <v>0.52015569038677911</v>
      </c>
      <c r="Y186" s="129">
        <f>IF(Y52&lt;($E$52),1,IF((Y52-1)&gt;30,(X$186/(1+'Fixed Data'!$B$14)),(1/(1+'Fixed Data'!$B$13)^(Y$52-$E$52))))</f>
        <v>0.50256588443167061</v>
      </c>
      <c r="Z186" s="129">
        <f>IF(Z52&lt;($E$52),1,IF((Z52-1)&gt;30,(Y$186/(1+'Fixed Data'!$B$14)),(1/(1+'Fixed Data'!$B$13)^(Z$52-$E$52))))</f>
        <v>0.48557090283253213</v>
      </c>
      <c r="AA186" s="129">
        <f>IF(AA52&lt;($E$52),1,IF((AA52-1)&gt;30,(Z$186/(1+'Fixed Data'!$B$14)),(1/(1+'Fixed Data'!$B$13)^(AA$52-$E$52))))</f>
        <v>0.46915063075606966</v>
      </c>
      <c r="AB186" s="129">
        <f>IF(AB52&lt;($E$52),1,IF((AB52-1)&gt;30,(AA$186/(1+'Fixed Data'!$B$14)),(1/(1+'Fixed Data'!$B$13)^(AB$52-$E$52))))</f>
        <v>0.45328563358074364</v>
      </c>
      <c r="AC186" s="129">
        <f>IF(AC52&lt;($E$52),1,IF((AC52-1)&gt;30,(AB$186/(1+'Fixed Data'!$B$14)),(1/(1+'Fixed Data'!$B$13)^(AC$52-$E$52))))</f>
        <v>0.43795713389443841</v>
      </c>
      <c r="AD186" s="129">
        <f>IF(AD52&lt;($E$52),1,IF((AD52-1)&gt;30,(AC$186/(1+'Fixed Data'!$B$14)),(1/(1+'Fixed Data'!$B$13)^(AD$52-$E$52))))</f>
        <v>0.42314698926998884</v>
      </c>
      <c r="AE186" s="129">
        <f>IF(AE52&lt;($E$52),1,IF((AE52-1)&gt;30,(AD$186/(1+'Fixed Data'!$B$14)),(1/(1+'Fixed Data'!$B$13)^(AE$52-$E$52))))</f>
        <v>0.40883767079225974</v>
      </c>
      <c r="AF186" s="129">
        <f>IF(AF52&lt;($E$52),1,IF((AF52-1)&gt;30,(AE$186/(1+'Fixed Data'!$B$14)),(1/(1+'Fixed Data'!$B$13)^(AF$52-$E$52))))</f>
        <v>0.39501224231136206</v>
      </c>
      <c r="AG186" s="129">
        <f>IF(AG52&lt;($E$52),1,IF((AG52-1)&gt;30,(AF$186/(1+'Fixed Data'!$B$14)),(1/(1+'Fixed Data'!$B$13)^(AG$52-$E$52))))</f>
        <v>0.38165434039745127</v>
      </c>
      <c r="AH186" s="129">
        <f>IF(AH52&lt;($E$52),1,IF((AH52-1)&gt;30,(AG$186/(1+'Fixed Data'!$B$14)),(1/(1+'Fixed Data'!$B$13)^(AH$52-$E$52))))</f>
        <v>0.36874815497338298</v>
      </c>
      <c r="AI186" s="129">
        <f>IF(AI52&lt;($E$52),1,IF((AI52-1)&gt;30,(AH$186/(1+'Fixed Data'!$B$14)),(1/(1+'Fixed Data'!$B$13)^(AI$52-$E$52))))</f>
        <v>0.35627841060230236</v>
      </c>
      <c r="AJ186" s="129">
        <f>IF(AJ52&lt;($E$52),1,IF((AJ52-1)&gt;30,(AI$186/(1+'Fixed Data'!$B$14)),(1/(1+'Fixed Data'!$B$13)^(AJ$52-$E$52))))</f>
        <v>0.3459013695167984</v>
      </c>
      <c r="AK186" s="129">
        <f>IF(AK52&lt;($E$52),1,IF((AK52-1)&gt;30,(AJ$186/(1+'Fixed Data'!$B$14)),(1/(1+'Fixed Data'!$B$13)^(AK$52-$E$52))))</f>
        <v>0.33582657234640623</v>
      </c>
      <c r="AL186" s="129">
        <f>IF(AL52&lt;($E$52),1,IF((AL52-1)&gt;30,(AK$186/(1+'Fixed Data'!$B$14)),(1/(1+'Fixed Data'!$B$13)^(AL$52-$E$52))))</f>
        <v>0.32604521587029728</v>
      </c>
      <c r="AM186" s="129">
        <f>IF(AM52&lt;($E$52),1,IF((AM52-1)&gt;30,(AL$186/(1+'Fixed Data'!$B$14)),(1/(1+'Fixed Data'!$B$13)^(AM$52-$E$52))))</f>
        <v>0.31654875327213328</v>
      </c>
      <c r="AN186" s="129">
        <f>IF(AN52&lt;($E$52),1,IF((AN52-1)&gt;30,(AM$186/(1+'Fixed Data'!$B$14)),(1/(1+'Fixed Data'!$B$13)^(AN$52-$E$52))))</f>
        <v>0.30732888667197406</v>
      </c>
      <c r="AO186" s="129">
        <f>IF(AO52&lt;($E$52),1,IF((AO52-1)&gt;30,(AN$186/(1+'Fixed Data'!$B$14)),(1/(1+'Fixed Data'!$B$13)^(AO$52-$E$52))))</f>
        <v>0.29837755987570297</v>
      </c>
      <c r="AP186" s="129">
        <f>IF(AP52&lt;($E$52),1,IF((AP52-1)&gt;30,(AO$186/(1+'Fixed Data'!$B$14)),(1/(1+'Fixed Data'!$B$13)^(AP$52-$E$52))))</f>
        <v>0.28968695133563394</v>
      </c>
      <c r="AQ186" s="129">
        <f>IF(AQ52&lt;($E$52),1,IF((AQ52-1)&gt;30,(AP$186/(1+'Fixed Data'!$B$14)),(1/(1+'Fixed Data'!$B$13)^(AQ$52-$E$52))))</f>
        <v>0.28124946731614947</v>
      </c>
      <c r="AR186" s="129">
        <f>IF(AR52&lt;($E$52),1,IF((AR52-1)&gt;30,(AQ$186/(1+'Fixed Data'!$B$14)),(1/(1+'Fixed Data'!$B$13)^(AR$52-$E$52))))</f>
        <v>0.27305773525839755</v>
      </c>
      <c r="AS186" s="129">
        <f>IF(AS52&lt;($E$52),1,IF((AS52-1)&gt;30,(AR$186/(1+'Fixed Data'!$B$14)),(1/(1+'Fixed Data'!$B$13)^(AS$52-$E$52))))</f>
        <v>0.26510459733825004</v>
      </c>
      <c r="AT186" s="129">
        <f>IF(AT52&lt;($E$52),1,IF((AT52-1)&gt;30,(AS$186/(1+'Fixed Data'!$B$14)),(1/(1+'Fixed Data'!$B$13)^(AT$52-$E$52))))</f>
        <v>0.25738310421189325</v>
      </c>
      <c r="AU186" s="129">
        <f>IF(AU52&lt;($E$52),1,IF((AU52-1)&gt;30,(AT$186/(1+'Fixed Data'!$B$14)),(1/(1+'Fixed Data'!$B$13)^(AU$52-$E$52))))</f>
        <v>0.24988650894358569</v>
      </c>
      <c r="AV186" s="129">
        <f>IF(AV52&lt;($E$52),1,IF((AV52-1)&gt;30,(AU$186/(1+'Fixed Data'!$B$14)),(1/(1+'Fixed Data'!$B$13)^(AV$52-$E$52))))</f>
        <v>0.24260826111027736</v>
      </c>
      <c r="AW186" s="129">
        <f>IF(AW52&lt;($E$52),1,IF((AW52-1)&gt;30,(AV$186/(1+'Fixed Data'!$B$14)),(1/(1+'Fixed Data'!$B$13)^(AW$52-$E$52))))</f>
        <v>0.23554200107793918</v>
      </c>
      <c r="AX186" s="129">
        <f>IF(AX52&lt;($E$52),1,IF((AX52-1)&gt;30,(AW$186/(1+'Fixed Data'!$B$14)),(1/(1+'Fixed Data'!$B$13)^(AX$52-$E$52))))</f>
        <v>0.22868155444460114</v>
      </c>
      <c r="AY186" s="129">
        <f>IF(AY52&lt;($E$52),1,IF((AY52-1)&gt;30,(AX$186/(1+'Fixed Data'!$B$14)),(1/(1+'Fixed Data'!$B$13)^(AY$52-$E$52))))</f>
        <v>0.22202092664524381</v>
      </c>
      <c r="AZ186" s="129">
        <f>IF(AZ52&lt;($E$52),1,IF((AZ52-1)&gt;30,(AY$186/(1+'Fixed Data'!$B$14)),(1/(1+'Fixed Data'!$B$13)^(AZ$52-$E$52))))</f>
        <v>0.21555429771382895</v>
      </c>
      <c r="BA186" s="129">
        <f>IF(BA52&lt;($E$52),1,IF((BA52-1)&gt;30,(AZ$186/(1+'Fixed Data'!$B$14)),(1/(1+'Fixed Data'!$B$13)^(BA$52-$E$52))))</f>
        <v>0.20927601719789218</v>
      </c>
      <c r="BB186" s="129">
        <f>IF(BB52&lt;($E$52),1,IF((BB52-1)&gt;30,(BA$186/(1+'Fixed Data'!$B$14)),(1/(1+'Fixed Data'!$B$13)^(BB$52-$E$52))))</f>
        <v>0.20318059922125453</v>
      </c>
    </row>
    <row r="187" spans="1:54" outlineLevel="2">
      <c r="A187" s="432"/>
      <c r="B187" s="150" t="s">
        <v>480</v>
      </c>
      <c r="C187" s="6" t="s">
        <v>481</v>
      </c>
      <c r="D187" s="10" t="s">
        <v>391</v>
      </c>
      <c r="E187" s="33">
        <f>IF(E52&lt;($E$52),1,IF((E52-1)&gt;30,(D$187/(1+'Fixed Data'!$B$16)),(1/(1+'Fixed Data'!$B$15)^(E$52-$E$52))))</f>
        <v>1</v>
      </c>
      <c r="F187" s="33">
        <f>IF(F52&lt;($E$52),1,IF((F52-1)&gt;30,(E$187/(1+'Fixed Data'!$B$16)),(1/(1+'Fixed Data'!$B$15)^(F$52-$E$52))))</f>
        <v>0.98522167487684742</v>
      </c>
      <c r="G187" s="33">
        <f>IF(G52&lt;($E$52),1,IF((G52-1)&gt;30,(F$187/(1+'Fixed Data'!$B$16)),(1/(1+'Fixed Data'!$B$15)^(G$52-$E$52))))</f>
        <v>0.9706617486471405</v>
      </c>
      <c r="H187" s="33">
        <f>IF(H52&lt;($E$52),1,IF((H52-1)&gt;30,(G$187/(1+'Fixed Data'!$B$16)),(1/(1+'Fixed Data'!$B$15)^(H$52-$E$52))))</f>
        <v>0.95631699374102519</v>
      </c>
      <c r="I187" s="33">
        <f>IF(I52&lt;($E$52),1,IF((I52-1)&gt;30,(H$187/(1+'Fixed Data'!$B$16)),(1/(1+'Fixed Data'!$B$15)^(I$52-$E$52))))</f>
        <v>0.94218423028672449</v>
      </c>
      <c r="J187" s="33">
        <f>IF(J52&lt;($E$52),1,IF((J52-1)&gt;30,(I$187/(1+'Fixed Data'!$B$16)),(1/(1+'Fixed Data'!$B$15)^(J$52-$E$52))))</f>
        <v>0.92826032540563996</v>
      </c>
      <c r="K187" s="33">
        <f>IF(K52&lt;($E$52),1,IF((K52-1)&gt;30,(J$187/(1+'Fixed Data'!$B$16)),(1/(1+'Fixed Data'!$B$15)^(K$52-$E$52))))</f>
        <v>0.91454219251787205</v>
      </c>
      <c r="L187" s="33">
        <f>IF(L52&lt;($E$52),1,IF((L52-1)&gt;30,(K$187/(1+'Fixed Data'!$B$16)),(1/(1+'Fixed Data'!$B$15)^(L$52-$E$52))))</f>
        <v>0.90102679065800217</v>
      </c>
      <c r="M187" s="33">
        <f>IF(M52&lt;($E$52),1,IF((M52-1)&gt;30,(L$187/(1+'Fixed Data'!$B$16)),(1/(1+'Fixed Data'!$B$15)^(M$52-$E$52))))</f>
        <v>0.88771112380098749</v>
      </c>
      <c r="N187" s="33">
        <f>IF(N52&lt;($E$52),1,IF((N52-1)&gt;30,(M$187/(1+'Fixed Data'!$B$16)),(1/(1+'Fixed Data'!$B$15)^(N$52-$E$52))))</f>
        <v>0.87459224019801729</v>
      </c>
      <c r="O187" s="33">
        <f>IF(O52&lt;($E$52),1,IF((O52-1)&gt;30,(N$187/(1+'Fixed Data'!$B$16)),(1/(1+'Fixed Data'!$B$15)^(O$52-$E$52))))</f>
        <v>0.86166723172218462</v>
      </c>
      <c r="P187" s="33">
        <f>IF(P52&lt;($E$52),1,IF((P52-1)&gt;30,(O$187/(1+'Fixed Data'!$B$16)),(1/(1+'Fixed Data'!$B$15)^(P$52-$E$52))))</f>
        <v>0.8489332332238273</v>
      </c>
      <c r="Q187" s="33">
        <f>IF(Q52&lt;($E$52),1,IF((Q52-1)&gt;30,(P$187/(1+'Fixed Data'!$B$16)),(1/(1+'Fixed Data'!$B$15)^(Q$52-$E$52))))</f>
        <v>0.83638742189539661</v>
      </c>
      <c r="R187" s="33">
        <f>IF(R52&lt;($E$52),1,IF((R52-1)&gt;30,(Q$187/(1+'Fixed Data'!$B$16)),(1/(1+'Fixed Data'!$B$15)^(R$52-$E$52))))</f>
        <v>0.82402701664571099</v>
      </c>
      <c r="S187" s="33">
        <f>IF(S52&lt;($E$52),1,IF((S52-1)&gt;30,(R$187/(1+'Fixed Data'!$B$16)),(1/(1+'Fixed Data'!$B$15)^(S$52-$E$52))))</f>
        <v>0.81184927748345925</v>
      </c>
      <c r="T187" s="33">
        <f>IF(T52&lt;($E$52),1,IF((T52-1)&gt;30,(S$187/(1+'Fixed Data'!$B$16)),(1/(1+'Fixed Data'!$B$15)^(T$52-$E$52))))</f>
        <v>0.79985150490981216</v>
      </c>
      <c r="U187" s="33">
        <f>IF(U52&lt;($E$52),1,IF((U52-1)&gt;30,(T$187/(1+'Fixed Data'!$B$16)),(1/(1+'Fixed Data'!$B$15)^(U$52-$E$52))))</f>
        <v>0.78803103932001206</v>
      </c>
      <c r="V187" s="33">
        <f>IF(V52&lt;($E$52),1,IF((V52-1)&gt;30,(U$187/(1+'Fixed Data'!$B$16)),(1/(1+'Fixed Data'!$B$15)^(V$52-$E$52))))</f>
        <v>0.77638526041380518</v>
      </c>
      <c r="W187" s="33">
        <f>IF(W52&lt;($E$52),1,IF((W52-1)&gt;30,(V$187/(1+'Fixed Data'!$B$16)),(1/(1+'Fixed Data'!$B$15)^(W$52-$E$52))))</f>
        <v>0.76491158661458636</v>
      </c>
      <c r="X187" s="33">
        <f>IF(X52&lt;($E$52),1,IF((X52-1)&gt;30,(W$187/(1+'Fixed Data'!$B$16)),(1/(1+'Fixed Data'!$B$15)^(X$52-$E$52))))</f>
        <v>0.7536074744971295</v>
      </c>
      <c r="Y187" s="33">
        <f>IF(Y52&lt;($E$52),1,IF((Y52-1)&gt;30,(X$187/(1+'Fixed Data'!$B$16)),(1/(1+'Fixed Data'!$B$15)^(Y$52-$E$52))))</f>
        <v>0.74247041822377313</v>
      </c>
      <c r="Z187" s="33">
        <f>IF(Z52&lt;($E$52),1,IF((Z52-1)&gt;30,(Y$187/(1+'Fixed Data'!$B$16)),(1/(1+'Fixed Data'!$B$15)^(Z$52-$E$52))))</f>
        <v>0.73149794898893916</v>
      </c>
      <c r="AA187" s="33">
        <f>IF(AA52&lt;($E$52),1,IF((AA52-1)&gt;30,(Z$187/(1+'Fixed Data'!$B$16)),(1/(1+'Fixed Data'!$B$15)^(AA$52-$E$52))))</f>
        <v>0.72068763447186135</v>
      </c>
      <c r="AB187" s="33">
        <f>IF(AB52&lt;($E$52),1,IF((AB52-1)&gt;30,(AA$187/(1+'Fixed Data'!$B$16)),(1/(1+'Fixed Data'!$B$15)^(AB$52-$E$52))))</f>
        <v>0.71003707829740037</v>
      </c>
      <c r="AC187" s="33">
        <f>IF(AC52&lt;($E$52),1,IF((AC52-1)&gt;30,(AB$187/(1+'Fixed Data'!$B$16)),(1/(1+'Fixed Data'!$B$15)^(AC$52-$E$52))))</f>
        <v>0.69954391950482808</v>
      </c>
      <c r="AD187" s="33">
        <f>IF(AD52&lt;($E$52),1,IF((AD52-1)&gt;30,(AC$187/(1+'Fixed Data'!$B$16)),(1/(1+'Fixed Data'!$B$15)^(AD$52-$E$52))))</f>
        <v>0.68920583202446117</v>
      </c>
      <c r="AE187" s="33">
        <f>IF(AE52&lt;($E$52),1,IF((AE52-1)&gt;30,(AD$187/(1+'Fixed Data'!$B$16)),(1/(1+'Fixed Data'!$B$15)^(AE$52-$E$52))))</f>
        <v>0.67902052416203085</v>
      </c>
      <c r="AF187" s="33">
        <f>IF(AF52&lt;($E$52),1,IF((AF52-1)&gt;30,(AE$187/(1+'Fixed Data'!$B$16)),(1/(1+'Fixed Data'!$B$15)^(AF$52-$E$52))))</f>
        <v>0.66898573809067086</v>
      </c>
      <c r="AG187" s="33">
        <f>IF(AG52&lt;($E$52),1,IF((AG52-1)&gt;30,(AF$187/(1+'Fixed Data'!$B$16)),(1/(1+'Fixed Data'!$B$15)^(AG$52-$E$52))))</f>
        <v>0.65909924935041486</v>
      </c>
      <c r="AH187" s="33">
        <f>IF(AH52&lt;($E$52),1,IF((AH52-1)&gt;30,(AG$187/(1+'Fixed Data'!$B$16)),(1/(1+'Fixed Data'!$B$15)^(AH$52-$E$52))))</f>
        <v>0.64935886635508844</v>
      </c>
      <c r="AI187" s="33">
        <f>IF(AI52&lt;($E$52),1,IF((AI52-1)&gt;30,(AH$187/(1+'Fixed Data'!$B$16)),(1/(1+'Fixed Data'!$B$15)^(AI$52-$E$52))))</f>
        <v>0.63976242990649135</v>
      </c>
      <c r="AJ187" s="33">
        <f>IF(AJ52&lt;($E$52),1,IF((AJ52-1)&gt;30,(AI$187/(1+'Fixed Data'!$B$16)),(1/(1+'Fixed Data'!$B$15)^(AJ$52-$E$52))))</f>
        <v>0.63163954535324851</v>
      </c>
      <c r="AK187" s="33">
        <f>IF(AK52&lt;($E$52),1,IF((AK52-1)&gt;30,(AJ$187/(1+'Fixed Data'!$B$16)),(1/(1+'Fixed Data'!$B$15)^(AK$52-$E$52))))</f>
        <v>0.62361979479222052</v>
      </c>
      <c r="AL187" s="33">
        <f>IF(AL52&lt;($E$52),1,IF((AL52-1)&gt;30,(AK$187/(1+'Fixed Data'!$B$16)),(1/(1+'Fixed Data'!$B$15)^(AL$52-$E$52))))</f>
        <v>0.61570186875996724</v>
      </c>
      <c r="AM187" s="33">
        <f>IF(AM52&lt;($E$52),1,IF((AM52-1)&gt;30,(AL$187/(1+'Fixed Data'!$B$16)),(1/(1+'Fixed Data'!$B$15)^(AM$52-$E$52))))</f>
        <v>0.60788447441893967</v>
      </c>
      <c r="AN187" s="33">
        <f>IF(AN52&lt;($E$52),1,IF((AN52-1)&gt;30,(AM$187/(1+'Fixed Data'!$B$16)),(1/(1+'Fixed Data'!$B$15)^(AN$52-$E$52))))</f>
        <v>0.60016633534638508</v>
      </c>
      <c r="AO187" s="33">
        <f>IF(AO52&lt;($E$52),1,IF((AO52-1)&gt;30,(AN$187/(1+'Fixed Data'!$B$16)),(1/(1+'Fixed Data'!$B$15)^(AO$52-$E$52))))</f>
        <v>0.59254619132593356</v>
      </c>
      <c r="AP187" s="33">
        <f>IF(AP52&lt;($E$52),1,IF((AP52-1)&gt;30,(AO$187/(1+'Fixed Data'!$B$16)),(1/(1+'Fixed Data'!$B$15)^(AP$52-$E$52))))</f>
        <v>0.58502279814182956</v>
      </c>
      <c r="AQ187" s="33">
        <f>IF(AQ52&lt;($E$52),1,IF((AQ52-1)&gt;30,(AP$187/(1+'Fixed Data'!$B$16)),(1/(1+'Fixed Data'!$B$15)^(AQ$52-$E$52))))</f>
        <v>0.577594927375777</v>
      </c>
      <c r="AR187" s="33">
        <f>IF(AR52&lt;($E$52),1,IF((AR52-1)&gt;30,(AQ$187/(1+'Fixed Data'!$B$16)),(1/(1+'Fixed Data'!$B$15)^(AR$52-$E$52))))</f>
        <v>0.57026136620636314</v>
      </c>
      <c r="AS187" s="33">
        <f>IF(AS52&lt;($E$52),1,IF((AS52-1)&gt;30,(AR$187/(1+'Fixed Data'!$B$16)),(1/(1+'Fixed Data'!$B$15)^(AS$52-$E$52))))</f>
        <v>0.5630209172110292</v>
      </c>
      <c r="AT187" s="33">
        <f>IF(AT52&lt;($E$52),1,IF((AT52-1)&gt;30,(AS$187/(1+'Fixed Data'!$B$16)),(1/(1+'Fixed Data'!$B$15)^(AT$52-$E$52))))</f>
        <v>0.55587239817055578</v>
      </c>
      <c r="AU187" s="33">
        <f>IF(AU52&lt;($E$52),1,IF((AU52-1)&gt;30,(AT$187/(1+'Fixed Data'!$B$16)),(1/(1+'Fixed Data'!$B$15)^(AU$52-$E$52))))</f>
        <v>0.54881464187603002</v>
      </c>
      <c r="AV187" s="33">
        <f>IF(AV52&lt;($E$52),1,IF((AV52-1)&gt;30,(AU$187/(1+'Fixed Data'!$B$16)),(1/(1+'Fixed Data'!$B$15)^(AV$52-$E$52))))</f>
        <v>0.54184649593826384</v>
      </c>
      <c r="AW187" s="33">
        <f>IF(AW52&lt;($E$52),1,IF((AW52-1)&gt;30,(AV$187/(1+'Fixed Data'!$B$16)),(1/(1+'Fixed Data'!$B$15)^(AW$52-$E$52))))</f>
        <v>0.53496682259963246</v>
      </c>
      <c r="AX187" s="33">
        <f>IF(AX52&lt;($E$52),1,IF((AX52-1)&gt;30,(AW$187/(1+'Fixed Data'!$B$16)),(1/(1+'Fixed Data'!$B$15)^(AX$52-$E$52))))</f>
        <v>0.52817449854830123</v>
      </c>
      <c r="AY187" s="33">
        <f>IF(AY52&lt;($E$52),1,IF((AY52-1)&gt;30,(AX$187/(1+'Fixed Data'!$B$16)),(1/(1+'Fixed Data'!$B$15)^(AY$52-$E$52))))</f>
        <v>0.52146841473481154</v>
      </c>
      <c r="AZ187" s="33">
        <f>IF(AZ52&lt;($E$52),1,IF((AZ52-1)&gt;30,(AY$187/(1+'Fixed Data'!$B$16)),(1/(1+'Fixed Data'!$B$15)^(AZ$52-$E$52))))</f>
        <v>0.51484747619099525</v>
      </c>
      <c r="BA187" s="33">
        <f>IF(BA52&lt;($E$52),1,IF((BA52-1)&gt;30,(AZ$187/(1+'Fixed Data'!$B$16)),(1/(1+'Fixed Data'!$B$15)^(BA$52-$E$52))))</f>
        <v>0.50831060185118893</v>
      </c>
      <c r="BB187" s="33">
        <f>IF(BB52&lt;($E$52),1,IF((BB52-1)&gt;30,(BA$187/(1+'Fixed Data'!$B$16)),(1/(1+'Fixed Data'!$B$15)^(BB$52-$E$52))))</f>
        <v>0.50185672437571716</v>
      </c>
    </row>
    <row r="188" spans="1:54" outlineLevel="2">
      <c r="B188" s="19"/>
      <c r="C188" s="19"/>
      <c r="D188" s="19"/>
      <c r="E188" s="15"/>
    </row>
    <row r="189" spans="1:54" outlineLevel="2">
      <c r="A189" s="10"/>
      <c r="B189" s="19"/>
      <c r="C189" s="19"/>
      <c r="D189" s="19"/>
      <c r="E189" s="15"/>
    </row>
    <row r="190" spans="1:54" ht="12.75" customHeight="1" outlineLevel="2">
      <c r="A190" s="424" t="s">
        <v>482</v>
      </c>
      <c r="B190" s="150" t="s">
        <v>342</v>
      </c>
      <c r="C190" s="19"/>
      <c r="D190" s="135" t="s">
        <v>380</v>
      </c>
      <c r="E190" s="21">
        <f>(E133+E83)*E186</f>
        <v>0</v>
      </c>
      <c r="F190" s="21">
        <f t="shared" ref="F190:BB190" si="20">(F133+F83)*F186</f>
        <v>0</v>
      </c>
      <c r="G190" s="21">
        <f t="shared" si="20"/>
        <v>0</v>
      </c>
      <c r="H190" s="21">
        <f t="shared" si="20"/>
        <v>0</v>
      </c>
      <c r="I190" s="21">
        <f t="shared" si="20"/>
        <v>0</v>
      </c>
      <c r="J190" s="21">
        <f t="shared" si="20"/>
        <v>0</v>
      </c>
      <c r="K190" s="21">
        <f t="shared" si="20"/>
        <v>0</v>
      </c>
      <c r="L190" s="21">
        <f t="shared" si="20"/>
        <v>0</v>
      </c>
      <c r="M190" s="21">
        <f t="shared" si="20"/>
        <v>0</v>
      </c>
      <c r="N190" s="21">
        <f t="shared" si="20"/>
        <v>0</v>
      </c>
      <c r="O190" s="21">
        <f t="shared" si="20"/>
        <v>0</v>
      </c>
      <c r="P190" s="21">
        <f t="shared" si="20"/>
        <v>0</v>
      </c>
      <c r="Q190" s="21">
        <f t="shared" si="20"/>
        <v>0</v>
      </c>
      <c r="R190" s="21">
        <f t="shared" si="20"/>
        <v>0</v>
      </c>
      <c r="S190" s="21">
        <f t="shared" si="20"/>
        <v>0</v>
      </c>
      <c r="T190" s="21">
        <f t="shared" si="20"/>
        <v>0</v>
      </c>
      <c r="U190" s="21">
        <f t="shared" si="20"/>
        <v>0</v>
      </c>
      <c r="V190" s="21">
        <f t="shared" si="20"/>
        <v>0</v>
      </c>
      <c r="W190" s="21">
        <f t="shared" si="20"/>
        <v>0</v>
      </c>
      <c r="X190" s="21">
        <f t="shared" si="20"/>
        <v>0</v>
      </c>
      <c r="Y190" s="21">
        <f t="shared" si="20"/>
        <v>0</v>
      </c>
      <c r="Z190" s="21">
        <f t="shared" si="20"/>
        <v>0</v>
      </c>
      <c r="AA190" s="21">
        <f t="shared" si="20"/>
        <v>0</v>
      </c>
      <c r="AB190" s="21">
        <f t="shared" si="20"/>
        <v>0</v>
      </c>
      <c r="AC190" s="21">
        <f t="shared" si="20"/>
        <v>0</v>
      </c>
      <c r="AD190" s="21">
        <f t="shared" si="20"/>
        <v>0</v>
      </c>
      <c r="AE190" s="21">
        <f t="shared" si="20"/>
        <v>0</v>
      </c>
      <c r="AF190" s="21">
        <f t="shared" si="20"/>
        <v>0</v>
      </c>
      <c r="AG190" s="21">
        <f t="shared" si="20"/>
        <v>0</v>
      </c>
      <c r="AH190" s="21">
        <f t="shared" si="20"/>
        <v>0</v>
      </c>
      <c r="AI190" s="21">
        <f t="shared" si="20"/>
        <v>0</v>
      </c>
      <c r="AJ190" s="21">
        <f t="shared" si="20"/>
        <v>0</v>
      </c>
      <c r="AK190" s="21">
        <f t="shared" si="20"/>
        <v>0</v>
      </c>
      <c r="AL190" s="21">
        <f t="shared" si="20"/>
        <v>0</v>
      </c>
      <c r="AM190" s="21">
        <f t="shared" si="20"/>
        <v>0</v>
      </c>
      <c r="AN190" s="21">
        <f t="shared" si="20"/>
        <v>0</v>
      </c>
      <c r="AO190" s="21">
        <f t="shared" si="20"/>
        <v>0</v>
      </c>
      <c r="AP190" s="21">
        <f t="shared" si="20"/>
        <v>0</v>
      </c>
      <c r="AQ190" s="21">
        <f t="shared" si="20"/>
        <v>0</v>
      </c>
      <c r="AR190" s="21">
        <f t="shared" si="20"/>
        <v>0</v>
      </c>
      <c r="AS190" s="21">
        <f t="shared" si="20"/>
        <v>0</v>
      </c>
      <c r="AT190" s="21">
        <f t="shared" si="20"/>
        <v>0</v>
      </c>
      <c r="AU190" s="21">
        <f t="shared" si="20"/>
        <v>0</v>
      </c>
      <c r="AV190" s="21">
        <f t="shared" si="20"/>
        <v>0</v>
      </c>
      <c r="AW190" s="21">
        <f t="shared" si="20"/>
        <v>0</v>
      </c>
      <c r="AX190" s="21">
        <f t="shared" si="20"/>
        <v>0</v>
      </c>
      <c r="AY190" s="21">
        <f t="shared" si="20"/>
        <v>0</v>
      </c>
      <c r="AZ190" s="21">
        <f t="shared" si="20"/>
        <v>0</v>
      </c>
      <c r="BA190" s="21">
        <f t="shared" si="20"/>
        <v>0</v>
      </c>
      <c r="BB190" s="21">
        <f t="shared" si="20"/>
        <v>0</v>
      </c>
    </row>
    <row r="191" spans="1:54" outlineLevel="2">
      <c r="A191" s="425"/>
      <c r="B191" s="150" t="s">
        <v>483</v>
      </c>
      <c r="C191" s="19"/>
      <c r="D191" s="135" t="s">
        <v>380</v>
      </c>
      <c r="E191" s="21">
        <f>E71*E186</f>
        <v>0</v>
      </c>
      <c r="F191" s="21">
        <f t="shared" ref="F191:BB191" si="21">F71*F186</f>
        <v>0</v>
      </c>
      <c r="G191" s="21">
        <f t="shared" si="21"/>
        <v>0</v>
      </c>
      <c r="H191" s="21">
        <f t="shared" si="21"/>
        <v>0</v>
      </c>
      <c r="I191" s="21">
        <f t="shared" si="21"/>
        <v>0</v>
      </c>
      <c r="J191" s="21">
        <f t="shared" si="21"/>
        <v>0</v>
      </c>
      <c r="K191" s="21">
        <f t="shared" si="21"/>
        <v>0</v>
      </c>
      <c r="L191" s="21">
        <f t="shared" si="21"/>
        <v>0</v>
      </c>
      <c r="M191" s="21">
        <f t="shared" si="21"/>
        <v>0</v>
      </c>
      <c r="N191" s="21">
        <f t="shared" si="21"/>
        <v>0</v>
      </c>
      <c r="O191" s="21">
        <f t="shared" si="21"/>
        <v>0</v>
      </c>
      <c r="P191" s="21">
        <f t="shared" si="21"/>
        <v>0</v>
      </c>
      <c r="Q191" s="21">
        <f t="shared" si="21"/>
        <v>0</v>
      </c>
      <c r="R191" s="21">
        <f t="shared" si="21"/>
        <v>0</v>
      </c>
      <c r="S191" s="21">
        <f t="shared" si="21"/>
        <v>0</v>
      </c>
      <c r="T191" s="21">
        <f t="shared" si="21"/>
        <v>0</v>
      </c>
      <c r="U191" s="21">
        <f t="shared" si="21"/>
        <v>0</v>
      </c>
      <c r="V191" s="21">
        <f t="shared" si="21"/>
        <v>0</v>
      </c>
      <c r="W191" s="21">
        <f t="shared" si="21"/>
        <v>0</v>
      </c>
      <c r="X191" s="21">
        <f t="shared" si="21"/>
        <v>0</v>
      </c>
      <c r="Y191" s="21">
        <f t="shared" si="21"/>
        <v>0</v>
      </c>
      <c r="Z191" s="21">
        <f t="shared" si="21"/>
        <v>0</v>
      </c>
      <c r="AA191" s="21">
        <f t="shared" si="21"/>
        <v>0</v>
      </c>
      <c r="AB191" s="21">
        <f t="shared" si="21"/>
        <v>0</v>
      </c>
      <c r="AC191" s="21">
        <f t="shared" si="21"/>
        <v>0</v>
      </c>
      <c r="AD191" s="21">
        <f t="shared" si="21"/>
        <v>0</v>
      </c>
      <c r="AE191" s="21">
        <f t="shared" si="21"/>
        <v>0</v>
      </c>
      <c r="AF191" s="21">
        <f t="shared" si="21"/>
        <v>0</v>
      </c>
      <c r="AG191" s="21">
        <f t="shared" si="21"/>
        <v>0</v>
      </c>
      <c r="AH191" s="21">
        <f t="shared" si="21"/>
        <v>0</v>
      </c>
      <c r="AI191" s="21">
        <f t="shared" si="21"/>
        <v>0</v>
      </c>
      <c r="AJ191" s="21">
        <f t="shared" si="21"/>
        <v>0</v>
      </c>
      <c r="AK191" s="21">
        <f t="shared" si="21"/>
        <v>0</v>
      </c>
      <c r="AL191" s="21">
        <f t="shared" si="21"/>
        <v>0</v>
      </c>
      <c r="AM191" s="21">
        <f t="shared" si="21"/>
        <v>0</v>
      </c>
      <c r="AN191" s="21">
        <f t="shared" si="21"/>
        <v>0</v>
      </c>
      <c r="AO191" s="21">
        <f t="shared" si="21"/>
        <v>0</v>
      </c>
      <c r="AP191" s="21">
        <f t="shared" si="21"/>
        <v>0</v>
      </c>
      <c r="AQ191" s="21">
        <f t="shared" si="21"/>
        <v>0</v>
      </c>
      <c r="AR191" s="21">
        <f t="shared" si="21"/>
        <v>0</v>
      </c>
      <c r="AS191" s="21">
        <f t="shared" si="21"/>
        <v>0</v>
      </c>
      <c r="AT191" s="21">
        <f t="shared" si="21"/>
        <v>0</v>
      </c>
      <c r="AU191" s="21">
        <f t="shared" si="21"/>
        <v>0</v>
      </c>
      <c r="AV191" s="21">
        <f t="shared" si="21"/>
        <v>0</v>
      </c>
      <c r="AW191" s="21">
        <f t="shared" si="21"/>
        <v>0</v>
      </c>
      <c r="AX191" s="21">
        <f t="shared" si="21"/>
        <v>0</v>
      </c>
      <c r="AY191" s="21">
        <f t="shared" si="21"/>
        <v>0</v>
      </c>
      <c r="AZ191" s="21">
        <f t="shared" si="21"/>
        <v>0</v>
      </c>
      <c r="BA191" s="21">
        <f t="shared" si="21"/>
        <v>0</v>
      </c>
      <c r="BB191" s="21">
        <f t="shared" si="21"/>
        <v>0</v>
      </c>
    </row>
    <row r="192" spans="1:54" outlineLevel="2">
      <c r="A192" s="425"/>
      <c r="B192" s="150" t="s">
        <v>385</v>
      </c>
      <c r="C192" s="19"/>
      <c r="D192" s="135" t="s">
        <v>380</v>
      </c>
      <c r="E192" s="21">
        <f>E77*E186</f>
        <v>-0.13137463378940692</v>
      </c>
      <c r="F192" s="21">
        <f t="shared" ref="F192:BB192" si="22">F77*F186</f>
        <v>-0.13409632518118164</v>
      </c>
      <c r="G192" s="21">
        <f t="shared" si="22"/>
        <v>-0.13688982177492803</v>
      </c>
      <c r="H192" s="21">
        <f t="shared" si="22"/>
        <v>-0.13975489306293715</v>
      </c>
      <c r="I192" s="21">
        <f t="shared" si="22"/>
        <v>-0.14269696916090879</v>
      </c>
      <c r="J192" s="21">
        <f t="shared" si="22"/>
        <v>-0.14571805595537449</v>
      </c>
      <c r="K192" s="21">
        <f t="shared" si="22"/>
        <v>-0.14882021314416546</v>
      </c>
      <c r="L192" s="21">
        <f t="shared" si="22"/>
        <v>-0.15200555562703497</v>
      </c>
      <c r="M192" s="21">
        <f t="shared" si="22"/>
        <v>-0.15527429310119134</v>
      </c>
      <c r="N192" s="21">
        <f t="shared" si="22"/>
        <v>-0.15863037229048946</v>
      </c>
      <c r="O192" s="21">
        <f t="shared" si="22"/>
        <v>-0.16207640375117521</v>
      </c>
      <c r="P192" s="21">
        <f t="shared" si="22"/>
        <v>-0.16561448184415289</v>
      </c>
      <c r="Q192" s="21">
        <f t="shared" si="22"/>
        <v>-0.16924651011287706</v>
      </c>
      <c r="R192" s="21">
        <f t="shared" si="22"/>
        <v>-0.17297550271956927</v>
      </c>
      <c r="S192" s="21">
        <f t="shared" si="22"/>
        <v>-0.17680423232597936</v>
      </c>
      <c r="T192" s="21">
        <f t="shared" si="22"/>
        <v>-0.18073530680477942</v>
      </c>
      <c r="U192" s="21">
        <f t="shared" si="22"/>
        <v>-0.18477140365774569</v>
      </c>
      <c r="V192" s="21">
        <f t="shared" si="22"/>
        <v>-0.18891527182617604</v>
      </c>
      <c r="W192" s="21">
        <f t="shared" si="22"/>
        <v>-0.19316973355000225</v>
      </c>
      <c r="X192" s="21">
        <f t="shared" si="22"/>
        <v>-0.19753768627685728</v>
      </c>
      <c r="Y192" s="21">
        <f t="shared" si="22"/>
        <v>-0.20202210462238149</v>
      </c>
      <c r="Z192" s="21">
        <f t="shared" si="22"/>
        <v>-0.20662489095052419</v>
      </c>
      <c r="AA192" s="21">
        <f t="shared" si="22"/>
        <v>-0.21135018809829864</v>
      </c>
      <c r="AB192" s="21">
        <f t="shared" si="22"/>
        <v>-0.21620140307082267</v>
      </c>
      <c r="AC192" s="21">
        <f t="shared" si="22"/>
        <v>-1.9502272101789535</v>
      </c>
      <c r="AD192" s="21">
        <f t="shared" si="22"/>
        <v>-1.9944633852156191</v>
      </c>
      <c r="AE192" s="21">
        <f t="shared" si="22"/>
        <v>-2.0398782027488918</v>
      </c>
      <c r="AF192" s="21">
        <f t="shared" si="22"/>
        <v>-2.0865025923041176</v>
      </c>
      <c r="AG192" s="21">
        <f t="shared" si="22"/>
        <v>-2.1343683054593012</v>
      </c>
      <c r="AH192" s="21">
        <f t="shared" si="22"/>
        <v>-2.1835079373445763</v>
      </c>
      <c r="AI192" s="21">
        <f t="shared" si="22"/>
        <v>-2.2339549487156791</v>
      </c>
      <c r="AJ192" s="21">
        <f t="shared" si="22"/>
        <v>-2.2968395317650003</v>
      </c>
      <c r="AK192" s="21">
        <f t="shared" si="22"/>
        <v>-2.3616723922300831</v>
      </c>
      <c r="AL192" s="21">
        <f t="shared" si="22"/>
        <v>-2.4285144387544766</v>
      </c>
      <c r="AM192" s="21">
        <f t="shared" si="22"/>
        <v>-2.4931613328887039</v>
      </c>
      <c r="AN192" s="21">
        <f t="shared" si="22"/>
        <v>-2.5581887084152228</v>
      </c>
      <c r="AO192" s="21">
        <f t="shared" si="22"/>
        <v>-2.6254022816743019</v>
      </c>
      <c r="AP192" s="21">
        <f t="shared" si="22"/>
        <v>-2.6948654391386393</v>
      </c>
      <c r="AQ192" s="21">
        <f t="shared" si="22"/>
        <v>-2.766643703701392</v>
      </c>
      <c r="AR192" s="21">
        <f t="shared" si="22"/>
        <v>-2.8074923034593344</v>
      </c>
      <c r="AS192" s="21">
        <f t="shared" si="22"/>
        <v>-2.7801589781629263</v>
      </c>
      <c r="AT192" s="21">
        <f t="shared" si="22"/>
        <v>-2.7550867255755125</v>
      </c>
      <c r="AU192" s="21">
        <f t="shared" si="22"/>
        <v>-2.732254682506285</v>
      </c>
      <c r="AV192" s="21">
        <f t="shared" si="22"/>
        <v>-2.6991059378997293</v>
      </c>
      <c r="AW192" s="21">
        <f t="shared" si="22"/>
        <v>-2.6415763450839336</v>
      </c>
      <c r="AX192" s="21">
        <f t="shared" si="22"/>
        <v>-2.5861370223252087</v>
      </c>
      <c r="AY192" s="21">
        <f t="shared" si="22"/>
        <v>-2.5327391137998303</v>
      </c>
      <c r="AZ192" s="21">
        <f t="shared" si="22"/>
        <v>-2.4813355600472229</v>
      </c>
      <c r="BA192" s="21">
        <f t="shared" si="22"/>
        <v>-2.4318810573473413</v>
      </c>
      <c r="BB192" s="21">
        <f t="shared" si="22"/>
        <v>-2.3834122124829702</v>
      </c>
    </row>
    <row r="193" spans="1:54" outlineLevel="2">
      <c r="A193" s="425"/>
      <c r="B193" s="150" t="s">
        <v>484</v>
      </c>
      <c r="C193" s="19"/>
      <c r="D193" s="135" t="s">
        <v>380</v>
      </c>
      <c r="E193" s="21">
        <f t="shared" ref="E193:AJ193" si="23">SUMIF($B$143:$B$154,"Environmental",E$143:E$154)*E186</f>
        <v>-0.78333401518927104</v>
      </c>
      <c r="F193" s="21">
        <f t="shared" si="23"/>
        <v>-0.81378945282329429</v>
      </c>
      <c r="G193" s="21">
        <f t="shared" si="23"/>
        <v>-0.84236110032126077</v>
      </c>
      <c r="H193" s="21">
        <f t="shared" si="23"/>
        <v>-0.87185346900080385</v>
      </c>
      <c r="I193" s="21">
        <f t="shared" si="23"/>
        <v>-0.9053470368511235</v>
      </c>
      <c r="J193" s="21">
        <f t="shared" si="23"/>
        <v>-0.93997455938742602</v>
      </c>
      <c r="K193" s="21">
        <f t="shared" si="23"/>
        <v>-0.97261684277502991</v>
      </c>
      <c r="L193" s="21">
        <f t="shared" si="23"/>
        <v>-1.009561885318637</v>
      </c>
      <c r="M193" s="21">
        <f t="shared" si="23"/>
        <v>-1.0477455573062802</v>
      </c>
      <c r="N193" s="21">
        <f t="shared" si="23"/>
        <v>-1.0838554417539432</v>
      </c>
      <c r="O193" s="21">
        <f t="shared" si="23"/>
        <v>-1.1245964070233714</v>
      </c>
      <c r="P193" s="21">
        <f t="shared" si="23"/>
        <v>-1.1667170408072713</v>
      </c>
      <c r="Q193" s="21">
        <f t="shared" si="23"/>
        <v>-1.2102602524506194</v>
      </c>
      <c r="R193" s="21">
        <f t="shared" si="23"/>
        <v>-1.2589482218368473</v>
      </c>
      <c r="S193" s="21">
        <f t="shared" si="23"/>
        <v>-1.3055726634967002</v>
      </c>
      <c r="T193" s="21">
        <f t="shared" si="23"/>
        <v>-1.3537761332015434</v>
      </c>
      <c r="U193" s="21">
        <f t="shared" si="23"/>
        <v>-1.4036115456848597</v>
      </c>
      <c r="V193" s="21">
        <f t="shared" si="23"/>
        <v>-1.4591421344750501</v>
      </c>
      <c r="W193" s="21">
        <f t="shared" si="23"/>
        <v>-1.5124972516631203</v>
      </c>
      <c r="X193" s="21">
        <f t="shared" si="23"/>
        <v>-1.5718473876335786</v>
      </c>
      <c r="Y193" s="21">
        <f t="shared" si="23"/>
        <v>-1.6289645570510001</v>
      </c>
      <c r="Z193" s="21">
        <f t="shared" si="23"/>
        <v>-1.6923846955489363</v>
      </c>
      <c r="AA193" s="21">
        <f t="shared" si="23"/>
        <v>-1.7579958800630726</v>
      </c>
      <c r="AB193" s="21">
        <f t="shared" si="23"/>
        <v>-1.8258736760678089</v>
      </c>
      <c r="AC193" s="21">
        <f t="shared" si="23"/>
        <v>-16.708980155139425</v>
      </c>
      <c r="AD193" s="21">
        <f t="shared" si="23"/>
        <v>-17.334480683282504</v>
      </c>
      <c r="AE193" s="21">
        <f t="shared" si="23"/>
        <v>-17.985555427630306</v>
      </c>
      <c r="AF193" s="21">
        <f t="shared" si="23"/>
        <v>-18.65741772658053</v>
      </c>
      <c r="AG193" s="21">
        <f t="shared" si="23"/>
        <v>-19.351246719538945</v>
      </c>
      <c r="AH193" s="21">
        <f t="shared" si="23"/>
        <v>-20.068442484767335</v>
      </c>
      <c r="AI193" s="21">
        <f t="shared" si="23"/>
        <v>-20.810806243978394</v>
      </c>
      <c r="AJ193" s="21">
        <f t="shared" si="23"/>
        <v>-21.683281415273175</v>
      </c>
      <c r="AK193" s="21">
        <f t="shared" ref="AK193:BB193" si="24">SUMIF($B$143:$B$154,"Environmental",AK$143:AK$154)*AK186</f>
        <v>-22.589743686532451</v>
      </c>
      <c r="AL193" s="21">
        <f t="shared" si="24"/>
        <v>-23.531806505517689</v>
      </c>
      <c r="AM193" s="21">
        <f t="shared" si="24"/>
        <v>-24.469081570911758</v>
      </c>
      <c r="AN193" s="21">
        <f t="shared" si="24"/>
        <v>-25.426320848468173</v>
      </c>
      <c r="AO193" s="21">
        <f t="shared" si="24"/>
        <v>-26.421732980321138</v>
      </c>
      <c r="AP193" s="21">
        <f t="shared" si="24"/>
        <v>-27.456796108390311</v>
      </c>
      <c r="AQ193" s="21">
        <f t="shared" si="24"/>
        <v>-28.533076136173385</v>
      </c>
      <c r="AR193" s="21">
        <f t="shared" si="24"/>
        <v>-29.304426681517274</v>
      </c>
      <c r="AS193" s="21">
        <f t="shared" si="24"/>
        <v>-29.365779883974241</v>
      </c>
      <c r="AT193" s="21">
        <f t="shared" si="24"/>
        <v>-29.444474392074937</v>
      </c>
      <c r="AU193" s="21">
        <f t="shared" si="24"/>
        <v>-29.541138863244889</v>
      </c>
      <c r="AV193" s="21">
        <f t="shared" si="24"/>
        <v>-29.519282130660201</v>
      </c>
      <c r="AW193" s="21">
        <f t="shared" si="24"/>
        <v>-29.219472877049277</v>
      </c>
      <c r="AX193" s="21">
        <f t="shared" si="24"/>
        <v>-28.928697845947191</v>
      </c>
      <c r="AY193" s="21">
        <f t="shared" si="24"/>
        <v>-28.64718736177489</v>
      </c>
      <c r="AZ193" s="21">
        <f t="shared" si="24"/>
        <v>-28.375167532866012</v>
      </c>
      <c r="BA193" s="21">
        <f t="shared" si="24"/>
        <v>-28.11286027196649</v>
      </c>
      <c r="BB193" s="21">
        <f t="shared" si="24"/>
        <v>-27.849737278545206</v>
      </c>
    </row>
    <row r="194" spans="1:54" outlineLevel="2">
      <c r="A194" s="425"/>
      <c r="B194" s="150" t="s">
        <v>485</v>
      </c>
      <c r="C194" s="19"/>
      <c r="D194" s="135" t="s">
        <v>380</v>
      </c>
      <c r="E194" s="21">
        <f t="shared" ref="E194:AJ194" si="25">SUM(E172:E174)*E186</f>
        <v>-0.39228687373918242</v>
      </c>
      <c r="F194" s="21">
        <f t="shared" si="25"/>
        <v>-0.40651156360674717</v>
      </c>
      <c r="G194" s="21">
        <f t="shared" si="25"/>
        <v>-0.4212995110094418</v>
      </c>
      <c r="H194" s="21">
        <f t="shared" si="25"/>
        <v>-0.43666721744455222</v>
      </c>
      <c r="I194" s="21">
        <f t="shared" si="25"/>
        <v>-0.45264954156587617</v>
      </c>
      <c r="J194" s="21">
        <f t="shared" si="25"/>
        <v>-0.46927181867623968</v>
      </c>
      <c r="K194" s="21">
        <f t="shared" si="25"/>
        <v>-0.48656044188492775</v>
      </c>
      <c r="L194" s="21">
        <f t="shared" si="25"/>
        <v>-0.50454290764192811</v>
      </c>
      <c r="M194" s="21">
        <f t="shared" si="25"/>
        <v>-0.52324125034795343</v>
      </c>
      <c r="N194" s="21">
        <f t="shared" si="25"/>
        <v>-0.54269088469937787</v>
      </c>
      <c r="O194" s="21">
        <f t="shared" si="25"/>
        <v>-0.56292397366127911</v>
      </c>
      <c r="P194" s="21">
        <f t="shared" si="25"/>
        <v>-0.58397201114872221</v>
      </c>
      <c r="Q194" s="21">
        <f t="shared" si="25"/>
        <v>-0.60586688274825518</v>
      </c>
      <c r="R194" s="21">
        <f t="shared" si="25"/>
        <v>-0.62864557507121499</v>
      </c>
      <c r="S194" s="21">
        <f t="shared" si="25"/>
        <v>-0.65219874789137133</v>
      </c>
      <c r="T194" s="21">
        <f t="shared" si="25"/>
        <v>-0.6767002652530878</v>
      </c>
      <c r="U194" s="21">
        <f t="shared" si="25"/>
        <v>-0.7021892010938251</v>
      </c>
      <c r="V194" s="21">
        <f t="shared" si="25"/>
        <v>-0.7287062561427623</v>
      </c>
      <c r="W194" s="21">
        <f t="shared" si="25"/>
        <v>-0.75629382326637029</v>
      </c>
      <c r="X194" s="21">
        <f t="shared" si="25"/>
        <v>-0.78499606116484888</v>
      </c>
      <c r="Y194" s="21">
        <f t="shared" si="25"/>
        <v>-0.81485896586244611</v>
      </c>
      <c r="Z194" s="21">
        <f t="shared" si="25"/>
        <v>-0.84592573404932436</v>
      </c>
      <c r="AA194" s="21">
        <f t="shared" si="25"/>
        <v>-0.87825024644501204</v>
      </c>
      <c r="AB194" s="21">
        <f t="shared" si="25"/>
        <v>-0.91188525223962047</v>
      </c>
      <c r="AC194" s="21">
        <f t="shared" si="25"/>
        <v>-8.343601866094188</v>
      </c>
      <c r="AD194" s="21">
        <f t="shared" si="25"/>
        <v>-8.6545740804642826</v>
      </c>
      <c r="AE194" s="21">
        <f t="shared" si="25"/>
        <v>-8.9766011442614175</v>
      </c>
      <c r="AF194" s="21">
        <f t="shared" si="25"/>
        <v>-9.309637448381535</v>
      </c>
      <c r="AG194" s="21">
        <f t="shared" si="25"/>
        <v>-9.6537983534731797</v>
      </c>
      <c r="AH194" s="21">
        <f t="shared" si="25"/>
        <v>-10.00945700081922</v>
      </c>
      <c r="AI194" s="21">
        <f t="shared" si="25"/>
        <v>-10.377409807881033</v>
      </c>
      <c r="AJ194" s="21">
        <f t="shared" si="25"/>
        <v>-10.810088770539412</v>
      </c>
      <c r="AK194" s="21">
        <f t="shared" ref="AK194:BB194" si="26">SUM(AK172:AK174)*AK186</f>
        <v>-11.259708502890824</v>
      </c>
      <c r="AL194" s="21">
        <f t="shared" si="26"/>
        <v>-11.726936764383685</v>
      </c>
      <c r="AM194" s="21">
        <f t="shared" si="26"/>
        <v>-12.191620101551154</v>
      </c>
      <c r="AN194" s="21">
        <f t="shared" si="26"/>
        <v>-12.666118774768748</v>
      </c>
      <c r="AO194" s="21">
        <f t="shared" si="26"/>
        <v>-13.159522395091313</v>
      </c>
      <c r="AP194" s="21">
        <f t="shared" si="26"/>
        <v>-13.672556654113436</v>
      </c>
      <c r="AQ194" s="21">
        <f t="shared" si="26"/>
        <v>-14.205978811062494</v>
      </c>
      <c r="AR194" s="21">
        <f t="shared" si="26"/>
        <v>-14.587478832315909</v>
      </c>
      <c r="AS194" s="21">
        <f t="shared" si="26"/>
        <v>-14.615538611600098</v>
      </c>
      <c r="AT194" s="21">
        <f t="shared" si="26"/>
        <v>-14.652277184646239</v>
      </c>
      <c r="AU194" s="21">
        <f t="shared" si="26"/>
        <v>-14.697999209873647</v>
      </c>
      <c r="AV194" s="21">
        <f t="shared" si="26"/>
        <v>-14.684799074834313</v>
      </c>
      <c r="AW194" s="21">
        <f t="shared" si="26"/>
        <v>-14.533404855387351</v>
      </c>
      <c r="AX194" s="21">
        <f t="shared" si="26"/>
        <v>-14.386599606759439</v>
      </c>
      <c r="AY194" s="21">
        <f t="shared" si="26"/>
        <v>-14.244492320967577</v>
      </c>
      <c r="AZ194" s="21">
        <f t="shared" si="26"/>
        <v>-14.107190306389272</v>
      </c>
      <c r="BA194" s="21">
        <f t="shared" si="26"/>
        <v>-13.974799187381644</v>
      </c>
      <c r="BB194" s="21">
        <f t="shared" si="26"/>
        <v>-13.842081526577829</v>
      </c>
    </row>
    <row r="195" spans="1:54" outlineLevel="2">
      <c r="A195" s="425"/>
      <c r="B195" s="150" t="s">
        <v>486</v>
      </c>
      <c r="C195" s="19"/>
      <c r="D195" s="135" t="s">
        <v>380</v>
      </c>
      <c r="E195" s="21">
        <f t="shared" ref="E195:AJ195" si="27">SUM(E176:E178)*E186</f>
        <v>-1.1768606209387809</v>
      </c>
      <c r="F195" s="21">
        <f t="shared" si="27"/>
        <v>-1.2195346905356996</v>
      </c>
      <c r="G195" s="21">
        <f t="shared" si="27"/>
        <v>-1.2638985330283259</v>
      </c>
      <c r="H195" s="21">
        <f t="shared" si="27"/>
        <v>-1.3100016523336566</v>
      </c>
      <c r="I195" s="21">
        <f t="shared" si="27"/>
        <v>-1.3579486246976282</v>
      </c>
      <c r="J195" s="21">
        <f t="shared" si="27"/>
        <v>-1.4078154557195166</v>
      </c>
      <c r="K195" s="21">
        <f t="shared" si="27"/>
        <v>-1.4596813256547836</v>
      </c>
      <c r="L195" s="21">
        <f t="shared" si="27"/>
        <v>-1.5136287229257839</v>
      </c>
      <c r="M195" s="21">
        <f t="shared" si="27"/>
        <v>-1.5697237507143806</v>
      </c>
      <c r="N195" s="21">
        <f t="shared" si="27"/>
        <v>-1.6280726537615327</v>
      </c>
      <c r="O195" s="21">
        <f t="shared" si="27"/>
        <v>-1.6887719209838374</v>
      </c>
      <c r="P195" s="21">
        <f t="shared" si="27"/>
        <v>-1.751916033797587</v>
      </c>
      <c r="Q195" s="21">
        <f t="shared" si="27"/>
        <v>-1.817600648244766</v>
      </c>
      <c r="R195" s="21">
        <f t="shared" si="27"/>
        <v>-1.8859367252136452</v>
      </c>
      <c r="S195" s="21">
        <f t="shared" si="27"/>
        <v>-1.956596243298949</v>
      </c>
      <c r="T195" s="21">
        <f t="shared" si="27"/>
        <v>-2.0301007953757573</v>
      </c>
      <c r="U195" s="21">
        <f t="shared" si="27"/>
        <v>-2.1065676036735455</v>
      </c>
      <c r="V195" s="21">
        <f t="shared" si="27"/>
        <v>-2.1861187680274234</v>
      </c>
      <c r="W195" s="21">
        <f t="shared" si="27"/>
        <v>-2.2688814697991111</v>
      </c>
      <c r="X195" s="21">
        <f t="shared" si="27"/>
        <v>-2.3549881834945463</v>
      </c>
      <c r="Y195" s="21">
        <f t="shared" si="27"/>
        <v>-2.4445768975873383</v>
      </c>
      <c r="Z195" s="21">
        <f t="shared" si="27"/>
        <v>-2.5377772017095315</v>
      </c>
      <c r="AA195" s="21">
        <f t="shared" si="27"/>
        <v>-2.6347507397835042</v>
      </c>
      <c r="AB195" s="21">
        <f t="shared" si="27"/>
        <v>-2.7356557567188609</v>
      </c>
      <c r="AC195" s="21">
        <f t="shared" si="27"/>
        <v>-25.030805598519038</v>
      </c>
      <c r="AD195" s="21">
        <f t="shared" si="27"/>
        <v>-25.963722241911064</v>
      </c>
      <c r="AE195" s="21">
        <f t="shared" si="27"/>
        <v>-26.929803433658531</v>
      </c>
      <c r="AF195" s="21">
        <f t="shared" si="27"/>
        <v>-27.9289123464733</v>
      </c>
      <c r="AG195" s="21">
        <f t="shared" si="27"/>
        <v>-28.961395061412752</v>
      </c>
      <c r="AH195" s="21">
        <f t="shared" si="27"/>
        <v>-30.028371003725905</v>
      </c>
      <c r="AI195" s="21">
        <f t="shared" si="27"/>
        <v>-31.132229425139947</v>
      </c>
      <c r="AJ195" s="21">
        <f t="shared" si="27"/>
        <v>-32.430266313310547</v>
      </c>
      <c r="AK195" s="21">
        <f t="shared" ref="AK195:BB195" si="28">SUM(AK176:AK178)*AK186</f>
        <v>-33.779125510531053</v>
      </c>
      <c r="AL195" s="21">
        <f t="shared" si="28"/>
        <v>-35.180810295177039</v>
      </c>
      <c r="AM195" s="21">
        <f t="shared" si="28"/>
        <v>-36.574860306913564</v>
      </c>
      <c r="AN195" s="21">
        <f t="shared" si="28"/>
        <v>-37.998356326783991</v>
      </c>
      <c r="AO195" s="21">
        <f t="shared" si="28"/>
        <v>-39.478567187970484</v>
      </c>
      <c r="AP195" s="21">
        <f t="shared" si="28"/>
        <v>-41.017669965267459</v>
      </c>
      <c r="AQ195" s="21">
        <f t="shared" si="28"/>
        <v>-42.617936436361511</v>
      </c>
      <c r="AR195" s="21">
        <f t="shared" si="28"/>
        <v>-43.762436500342083</v>
      </c>
      <c r="AS195" s="21">
        <f t="shared" si="28"/>
        <v>-43.846615838329029</v>
      </c>
      <c r="AT195" s="21">
        <f t="shared" si="28"/>
        <v>-43.956831557601745</v>
      </c>
      <c r="AU195" s="21">
        <f t="shared" si="28"/>
        <v>-44.093997633419363</v>
      </c>
      <c r="AV195" s="21">
        <f t="shared" si="28"/>
        <v>-44.054397228419305</v>
      </c>
      <c r="AW195" s="21">
        <f t="shared" si="28"/>
        <v>-43.600214570155167</v>
      </c>
      <c r="AX195" s="21">
        <f t="shared" si="28"/>
        <v>-43.159798824344172</v>
      </c>
      <c r="AY195" s="21">
        <f t="shared" si="28"/>
        <v>-42.733476967038158</v>
      </c>
      <c r="AZ195" s="21">
        <f t="shared" si="28"/>
        <v>-42.321570923369805</v>
      </c>
      <c r="BA195" s="21">
        <f t="shared" si="28"/>
        <v>-41.924397566410612</v>
      </c>
      <c r="BB195" s="21">
        <f t="shared" si="28"/>
        <v>-41.526244584058617</v>
      </c>
    </row>
    <row r="196" spans="1:54" outlineLevel="2">
      <c r="A196" s="425"/>
      <c r="B196" s="150" t="s">
        <v>283</v>
      </c>
      <c r="C196" s="19"/>
      <c r="D196" s="135" t="s">
        <v>380</v>
      </c>
      <c r="E196" s="21">
        <f t="shared" ref="E196:AJ196" si="29">SUMIF($B$143:$B$154,"Safety",E$143:E$154)*E187</f>
        <v>-0.5855388372077609</v>
      </c>
      <c r="F196" s="21">
        <f t="shared" si="29"/>
        <v>-0.60582605883451124</v>
      </c>
      <c r="G196" s="21">
        <f t="shared" si="29"/>
        <v>-0.62681854085965094</v>
      </c>
      <c r="H196" s="21">
        <f t="shared" si="29"/>
        <v>-0.64818625072370251</v>
      </c>
      <c r="I196" s="21">
        <f t="shared" si="29"/>
        <v>-0.67053086203226597</v>
      </c>
      <c r="J196" s="21">
        <f t="shared" si="29"/>
        <v>-0.69389565236067507</v>
      </c>
      <c r="K196" s="21">
        <f t="shared" si="29"/>
        <v>-0.71832590222544512</v>
      </c>
      <c r="L196" s="21">
        <f t="shared" si="29"/>
        <v>-0.74386898776525512</v>
      </c>
      <c r="M196" s="21">
        <f t="shared" si="29"/>
        <v>-0.77017581260567569</v>
      </c>
      <c r="N196" s="21">
        <f t="shared" si="29"/>
        <v>-0.7976304808893917</v>
      </c>
      <c r="O196" s="21">
        <f t="shared" si="29"/>
        <v>-0.82635168897594413</v>
      </c>
      <c r="P196" s="21">
        <f t="shared" si="29"/>
        <v>-0.85634206053749773</v>
      </c>
      <c r="Q196" s="21">
        <f t="shared" si="29"/>
        <v>-0.88754703162991644</v>
      </c>
      <c r="R196" s="21">
        <f t="shared" si="29"/>
        <v>-0.92013746725794054</v>
      </c>
      <c r="S196" s="21">
        <f t="shared" si="29"/>
        <v>-0.95422855982835986</v>
      </c>
      <c r="T196" s="21">
        <f t="shared" si="29"/>
        <v>-0.98988774552694236</v>
      </c>
      <c r="U196" s="21">
        <f t="shared" si="29"/>
        <v>-1.0271855887801251</v>
      </c>
      <c r="V196" s="21">
        <f t="shared" si="29"/>
        <v>-1.0661959273177044</v>
      </c>
      <c r="W196" s="21">
        <f t="shared" si="29"/>
        <v>-1.1069960239903451</v>
      </c>
      <c r="X196" s="21">
        <f t="shared" si="29"/>
        <v>-1.1496667256565913</v>
      </c>
      <c r="Y196" s="21">
        <f t="shared" si="29"/>
        <v>-1.1942926294686558</v>
      </c>
      <c r="Z196" s="21">
        <f t="shared" si="29"/>
        <v>-1.2406664003532535</v>
      </c>
      <c r="AA196" s="21">
        <f t="shared" si="29"/>
        <v>-1.2891272284452959</v>
      </c>
      <c r="AB196" s="21">
        <f t="shared" si="29"/>
        <v>-1.339819855721637</v>
      </c>
      <c r="AC196" s="21">
        <f t="shared" si="29"/>
        <v>-1.9802404222700409</v>
      </c>
      <c r="AD196" s="21">
        <f t="shared" si="29"/>
        <v>-2.0270245995952956</v>
      </c>
      <c r="AE196" s="21">
        <f t="shared" si="29"/>
        <v>-2.0764871533152496</v>
      </c>
      <c r="AF196" s="21">
        <f t="shared" si="29"/>
        <v>-2.1287422863328991</v>
      </c>
      <c r="AG196" s="21">
        <f t="shared" si="29"/>
        <v>-2.1839096205136328</v>
      </c>
      <c r="AH196" s="21">
        <f t="shared" si="29"/>
        <v>-2.2421144467164971</v>
      </c>
      <c r="AI196" s="21">
        <f t="shared" si="29"/>
        <v>-2.3034879864969708</v>
      </c>
      <c r="AJ196" s="21">
        <f t="shared" si="29"/>
        <v>-2.3731711993908111</v>
      </c>
      <c r="AK196" s="21">
        <f t="shared" ref="AK196:BB196" si="30">SUMIF($B$143:$B$154,"Safety",AK$143:AK$154)*AK187</f>
        <v>-2.4466032382312708</v>
      </c>
      <c r="AL196" s="21">
        <f t="shared" si="30"/>
        <v>-2.5239586195882628</v>
      </c>
      <c r="AM196" s="21">
        <f t="shared" si="30"/>
        <v>-2.6025619282437495</v>
      </c>
      <c r="AN196" s="21">
        <f t="shared" si="30"/>
        <v>-2.6841704813028793</v>
      </c>
      <c r="AO196" s="21">
        <f t="shared" si="30"/>
        <v>-2.7701270914180154</v>
      </c>
      <c r="AP196" s="21">
        <f t="shared" si="30"/>
        <v>-2.860634961115553</v>
      </c>
      <c r="AQ196" s="21">
        <f t="shared" si="30"/>
        <v>-2.9559072361322127</v>
      </c>
      <c r="AR196" s="21">
        <f t="shared" si="30"/>
        <v>-3.0300623353972118</v>
      </c>
      <c r="AS196" s="21">
        <f t="shared" si="30"/>
        <v>-3.0522671717917071</v>
      </c>
      <c r="AT196" s="21">
        <f t="shared" si="30"/>
        <v>-3.0769154257383136</v>
      </c>
      <c r="AU196" s="21">
        <f t="shared" si="30"/>
        <v>-3.1041041671267666</v>
      </c>
      <c r="AV196" s="21">
        <f t="shared" si="30"/>
        <v>-3.1222510578786018</v>
      </c>
      <c r="AW196" s="21">
        <f t="shared" si="30"/>
        <v>-3.117557735970613</v>
      </c>
      <c r="AX196" s="21">
        <f t="shared" si="30"/>
        <v>-3.114372602193765</v>
      </c>
      <c r="AY196" s="21">
        <f t="shared" si="30"/>
        <v>-3.1127418301844094</v>
      </c>
      <c r="AZ196" s="21">
        <f t="shared" si="30"/>
        <v>-3.1127140834129547</v>
      </c>
      <c r="BA196" s="21">
        <f t="shared" si="30"/>
        <v>-3.1143406313884285</v>
      </c>
      <c r="BB196" s="21">
        <f t="shared" si="30"/>
        <v>-3.1159680293161442</v>
      </c>
    </row>
    <row r="197" spans="1:54" outlineLevel="2">
      <c r="A197" s="425"/>
      <c r="B197" s="150" t="s">
        <v>286</v>
      </c>
      <c r="C197" s="19"/>
      <c r="D197" s="135" t="s">
        <v>380</v>
      </c>
      <c r="E197" s="21">
        <f>SUMIF($B$143:$B$154,"Financial",E$143:E$154)*E186</f>
        <v>-5.3385810954243773</v>
      </c>
      <c r="F197" s="21">
        <f t="shared" ref="F197:BB197" si="31">SUMIF($B$143:$B$154,"Financial",F$143:F$154)*F186</f>
        <v>-5.3104892036727938</v>
      </c>
      <c r="G197" s="21">
        <f t="shared" si="31"/>
        <v>-5.2715220902818745</v>
      </c>
      <c r="H197" s="21">
        <f t="shared" si="31"/>
        <v>-5.1967901312481333</v>
      </c>
      <c r="I197" s="21">
        <f t="shared" si="31"/>
        <v>-5.12658283375157</v>
      </c>
      <c r="J197" s="21">
        <f t="shared" si="31"/>
        <v>-5.0608005433389636</v>
      </c>
      <c r="K197" s="21">
        <f t="shared" si="31"/>
        <v>-4.9993483830230359</v>
      </c>
      <c r="L197" s="21">
        <f t="shared" si="31"/>
        <v>-4.9421262813067006</v>
      </c>
      <c r="M197" s="21">
        <f t="shared" si="31"/>
        <v>-4.8826936447604696</v>
      </c>
      <c r="N197" s="21">
        <f t="shared" si="31"/>
        <v>-4.8265343858303167</v>
      </c>
      <c r="O197" s="21">
        <f t="shared" si="31"/>
        <v>-4.7744956344129843</v>
      </c>
      <c r="P197" s="21">
        <f t="shared" si="31"/>
        <v>-4.7261752430313857</v>
      </c>
      <c r="Q197" s="21">
        <f t="shared" si="31"/>
        <v>-4.6804759640966873</v>
      </c>
      <c r="R197" s="21">
        <f t="shared" si="31"/>
        <v>-4.6380743099653037</v>
      </c>
      <c r="S197" s="21">
        <f t="shared" si="31"/>
        <v>-4.5995965764806304</v>
      </c>
      <c r="T197" s="21">
        <f t="shared" si="31"/>
        <v>-4.564970597228208</v>
      </c>
      <c r="U197" s="21">
        <f t="shared" si="31"/>
        <v>-4.5341696633079032</v>
      </c>
      <c r="V197" s="21">
        <f t="shared" si="31"/>
        <v>-4.5071506592231128</v>
      </c>
      <c r="W197" s="21">
        <f t="shared" si="31"/>
        <v>-4.4838584664004042</v>
      </c>
      <c r="X197" s="21">
        <f t="shared" si="31"/>
        <v>-4.4642417503489202</v>
      </c>
      <c r="Y197" s="21">
        <f t="shared" si="31"/>
        <v>-4.4478047695455709</v>
      </c>
      <c r="Z197" s="21">
        <f t="shared" si="31"/>
        <v>-4.4280082734840756</v>
      </c>
      <c r="AA197" s="21">
        <f t="shared" si="31"/>
        <v>-4.4109855105465172</v>
      </c>
      <c r="AB197" s="21">
        <f t="shared" si="31"/>
        <v>-4.3976675863567118</v>
      </c>
      <c r="AC197" s="21">
        <f t="shared" si="31"/>
        <v>-22.242468916456328</v>
      </c>
      <c r="AD197" s="21">
        <f t="shared" si="31"/>
        <v>-21.745464234405055</v>
      </c>
      <c r="AE197" s="21">
        <f t="shared" si="31"/>
        <v>-21.271413952938563</v>
      </c>
      <c r="AF197" s="21">
        <f t="shared" si="31"/>
        <v>-20.819718108091553</v>
      </c>
      <c r="AG197" s="21">
        <f t="shared" si="31"/>
        <v>-20.389776953991007</v>
      </c>
      <c r="AH197" s="21">
        <f t="shared" si="31"/>
        <v>-19.981032164090223</v>
      </c>
      <c r="AI197" s="21">
        <f t="shared" si="31"/>
        <v>-19.592948958120548</v>
      </c>
      <c r="AJ197" s="21">
        <f t="shared" si="31"/>
        <v>-19.318334916477266</v>
      </c>
      <c r="AK197" s="21">
        <f t="shared" si="31"/>
        <v>-19.060432686958205</v>
      </c>
      <c r="AL197" s="21">
        <f t="shared" si="31"/>
        <v>-18.818979084889989</v>
      </c>
      <c r="AM197" s="21">
        <f t="shared" si="31"/>
        <v>-18.585073025855159</v>
      </c>
      <c r="AN197" s="21">
        <f t="shared" si="31"/>
        <v>-18.363680964115517</v>
      </c>
      <c r="AO197" s="21">
        <f t="shared" si="31"/>
        <v>-18.158190120180635</v>
      </c>
      <c r="AP197" s="21">
        <f t="shared" si="31"/>
        <v>-17.968431597382281</v>
      </c>
      <c r="AQ197" s="21">
        <f t="shared" si="31"/>
        <v>-17.794250640673003</v>
      </c>
      <c r="AR197" s="21">
        <f t="shared" si="31"/>
        <v>-17.563832641864835</v>
      </c>
      <c r="AS197" s="21">
        <f t="shared" si="31"/>
        <v>-17.19676385556399</v>
      </c>
      <c r="AT197" s="21">
        <f t="shared" si="31"/>
        <v>-16.844324186750789</v>
      </c>
      <c r="AU197" s="21">
        <f t="shared" si="31"/>
        <v>-16.506208715082629</v>
      </c>
      <c r="AV197" s="21">
        <f t="shared" si="31"/>
        <v>-16.153945294503661</v>
      </c>
      <c r="AW197" s="21">
        <f t="shared" si="31"/>
        <v>-15.755682120624877</v>
      </c>
      <c r="AX197" s="21">
        <f t="shared" si="31"/>
        <v>-15.370680058059316</v>
      </c>
      <c r="AY197" s="21">
        <f t="shared" si="31"/>
        <v>-14.998602568556244</v>
      </c>
      <c r="AZ197" s="21">
        <f t="shared" si="31"/>
        <v>-14.639079285254857</v>
      </c>
      <c r="BA197" s="21">
        <f t="shared" si="31"/>
        <v>-14.291772081543257</v>
      </c>
      <c r="BB197" s="21">
        <f t="shared" si="31"/>
        <v>-13.953138804925599</v>
      </c>
    </row>
    <row r="198" spans="1:54" outlineLevel="2">
      <c r="A198" s="426"/>
      <c r="B198" s="150" t="s">
        <v>467</v>
      </c>
      <c r="C198" s="19"/>
      <c r="D198" s="135" t="s">
        <v>380</v>
      </c>
      <c r="E198" s="21">
        <f>SUMIF($B$143:$B$154,"Other",E$143:E$154)*E186</f>
        <v>0</v>
      </c>
      <c r="F198" s="21">
        <f t="shared" ref="F198:BB198" si="32">SUMIF($B$143:$B$154,"Other",F$143:F$154)*F186</f>
        <v>0</v>
      </c>
      <c r="G198" s="21">
        <f t="shared" si="32"/>
        <v>0</v>
      </c>
      <c r="H198" s="21">
        <f t="shared" si="32"/>
        <v>0</v>
      </c>
      <c r="I198" s="21">
        <f t="shared" si="32"/>
        <v>0</v>
      </c>
      <c r="J198" s="21">
        <f t="shared" si="32"/>
        <v>0</v>
      </c>
      <c r="K198" s="21">
        <f t="shared" si="32"/>
        <v>0</v>
      </c>
      <c r="L198" s="21">
        <f t="shared" si="32"/>
        <v>0</v>
      </c>
      <c r="M198" s="21">
        <f t="shared" si="32"/>
        <v>0</v>
      </c>
      <c r="N198" s="21">
        <f t="shared" si="32"/>
        <v>0</v>
      </c>
      <c r="O198" s="21">
        <f t="shared" si="32"/>
        <v>0</v>
      </c>
      <c r="P198" s="21">
        <f t="shared" si="32"/>
        <v>0</v>
      </c>
      <c r="Q198" s="21">
        <f t="shared" si="32"/>
        <v>0</v>
      </c>
      <c r="R198" s="21">
        <f t="shared" si="32"/>
        <v>0</v>
      </c>
      <c r="S198" s="21">
        <f t="shared" si="32"/>
        <v>0</v>
      </c>
      <c r="T198" s="21">
        <f t="shared" si="32"/>
        <v>0</v>
      </c>
      <c r="U198" s="21">
        <f t="shared" si="32"/>
        <v>0</v>
      </c>
      <c r="V198" s="21">
        <f t="shared" si="32"/>
        <v>0</v>
      </c>
      <c r="W198" s="21">
        <f t="shared" si="32"/>
        <v>0</v>
      </c>
      <c r="X198" s="21">
        <f t="shared" si="32"/>
        <v>0</v>
      </c>
      <c r="Y198" s="21">
        <f t="shared" si="32"/>
        <v>0</v>
      </c>
      <c r="Z198" s="21">
        <f t="shared" si="32"/>
        <v>0</v>
      </c>
      <c r="AA198" s="21">
        <f t="shared" si="32"/>
        <v>0</v>
      </c>
      <c r="AB198" s="21">
        <f t="shared" si="32"/>
        <v>0</v>
      </c>
      <c r="AC198" s="21">
        <f t="shared" si="32"/>
        <v>0</v>
      </c>
      <c r="AD198" s="21">
        <f t="shared" si="32"/>
        <v>0</v>
      </c>
      <c r="AE198" s="21">
        <f t="shared" si="32"/>
        <v>0</v>
      </c>
      <c r="AF198" s="21">
        <f t="shared" si="32"/>
        <v>0</v>
      </c>
      <c r="AG198" s="21">
        <f t="shared" si="32"/>
        <v>0</v>
      </c>
      <c r="AH198" s="21">
        <f t="shared" si="32"/>
        <v>0</v>
      </c>
      <c r="AI198" s="21">
        <f t="shared" si="32"/>
        <v>0</v>
      </c>
      <c r="AJ198" s="21">
        <f t="shared" si="32"/>
        <v>0</v>
      </c>
      <c r="AK198" s="21">
        <f t="shared" si="32"/>
        <v>0</v>
      </c>
      <c r="AL198" s="21">
        <f t="shared" si="32"/>
        <v>0</v>
      </c>
      <c r="AM198" s="21">
        <f t="shared" si="32"/>
        <v>0</v>
      </c>
      <c r="AN198" s="21">
        <f t="shared" si="32"/>
        <v>0</v>
      </c>
      <c r="AO198" s="21">
        <f t="shared" si="32"/>
        <v>0</v>
      </c>
      <c r="AP198" s="21">
        <f t="shared" si="32"/>
        <v>0</v>
      </c>
      <c r="AQ198" s="21">
        <f t="shared" si="32"/>
        <v>0</v>
      </c>
      <c r="AR198" s="21">
        <f t="shared" si="32"/>
        <v>0</v>
      </c>
      <c r="AS198" s="21">
        <f t="shared" si="32"/>
        <v>0</v>
      </c>
      <c r="AT198" s="21">
        <f t="shared" si="32"/>
        <v>0</v>
      </c>
      <c r="AU198" s="21">
        <f t="shared" si="32"/>
        <v>0</v>
      </c>
      <c r="AV198" s="21">
        <f t="shared" si="32"/>
        <v>0</v>
      </c>
      <c r="AW198" s="21">
        <f t="shared" si="32"/>
        <v>0</v>
      </c>
      <c r="AX198" s="21">
        <f t="shared" si="32"/>
        <v>0</v>
      </c>
      <c r="AY198" s="21">
        <f t="shared" si="32"/>
        <v>0</v>
      </c>
      <c r="AZ198" s="21">
        <f t="shared" si="32"/>
        <v>0</v>
      </c>
      <c r="BA198" s="21">
        <f t="shared" si="32"/>
        <v>0</v>
      </c>
      <c r="BB198" s="21">
        <f t="shared" si="32"/>
        <v>0</v>
      </c>
    </row>
    <row r="199" spans="1:54" outlineLevel="2">
      <c r="A199" s="230"/>
      <c r="B199" s="150"/>
      <c r="C199" s="19"/>
      <c r="D199" s="19"/>
      <c r="E199" s="231"/>
      <c r="F199" s="231"/>
      <c r="G199" s="231"/>
      <c r="H199" s="231"/>
      <c r="I199" s="231"/>
      <c r="J199" s="231"/>
      <c r="K199" s="231"/>
      <c r="L199" s="231"/>
      <c r="M199" s="231"/>
      <c r="N199" s="231"/>
      <c r="O199" s="231"/>
      <c r="P199" s="231"/>
      <c r="Q199" s="231"/>
      <c r="R199" s="231"/>
      <c r="S199" s="231"/>
      <c r="T199" s="231"/>
      <c r="U199" s="231"/>
      <c r="V199" s="231"/>
      <c r="W199" s="231"/>
      <c r="X199" s="231"/>
      <c r="Y199" s="231"/>
      <c r="Z199" s="231"/>
      <c r="AA199" s="231"/>
      <c r="AB199" s="231"/>
      <c r="AC199" s="231"/>
      <c r="AD199" s="231"/>
      <c r="AE199" s="231"/>
      <c r="AF199" s="231"/>
      <c r="AG199" s="231"/>
      <c r="AH199" s="231"/>
      <c r="AI199" s="231"/>
      <c r="AJ199" s="231"/>
      <c r="AK199" s="231"/>
      <c r="AL199" s="231"/>
      <c r="AM199" s="231"/>
      <c r="AN199" s="231"/>
      <c r="AO199" s="231"/>
      <c r="AP199" s="231"/>
      <c r="AQ199" s="231"/>
      <c r="AR199" s="231"/>
      <c r="AS199" s="231"/>
      <c r="AT199" s="231"/>
      <c r="AU199" s="231"/>
      <c r="AV199" s="231"/>
      <c r="AW199" s="231"/>
      <c r="AX199" s="231"/>
      <c r="AY199" s="231"/>
      <c r="AZ199" s="231"/>
      <c r="BA199" s="231"/>
      <c r="BB199" s="231"/>
    </row>
    <row r="200" spans="1:54" outlineLevel="2">
      <c r="A200" s="424" t="s">
        <v>487</v>
      </c>
      <c r="B200" s="150" t="s">
        <v>488</v>
      </c>
      <c r="C200" s="19"/>
      <c r="D200" s="135" t="s">
        <v>380</v>
      </c>
      <c r="E200" s="21">
        <f>SUM(E190:E193,E196:E198)</f>
        <v>-6.8388285816108159</v>
      </c>
      <c r="F200" s="21">
        <f t="shared" ref="F200:BB200" si="33">SUM(F190:F193,F196:F198)</f>
        <v>-6.864201040511781</v>
      </c>
      <c r="G200" s="21">
        <f t="shared" si="33"/>
        <v>-6.8775915532377141</v>
      </c>
      <c r="H200" s="21">
        <f t="shared" si="33"/>
        <v>-6.8565847440355769</v>
      </c>
      <c r="I200" s="21">
        <f t="shared" si="33"/>
        <v>-6.845157701795868</v>
      </c>
      <c r="J200" s="21">
        <f t="shared" si="33"/>
        <v>-6.8403888110424393</v>
      </c>
      <c r="K200" s="21">
        <f t="shared" si="33"/>
        <v>-6.8391113411676763</v>
      </c>
      <c r="L200" s="21">
        <f t="shared" si="33"/>
        <v>-6.8475627100176277</v>
      </c>
      <c r="M200" s="21">
        <f t="shared" si="33"/>
        <v>-6.8558893077736167</v>
      </c>
      <c r="N200" s="21">
        <f t="shared" si="33"/>
        <v>-6.866650680764141</v>
      </c>
      <c r="O200" s="21">
        <f t="shared" si="33"/>
        <v>-6.8875201341634753</v>
      </c>
      <c r="P200" s="21">
        <f t="shared" si="33"/>
        <v>-6.9148488262203074</v>
      </c>
      <c r="Q200" s="21">
        <f t="shared" si="33"/>
        <v>-6.9475297582901003</v>
      </c>
      <c r="R200" s="21">
        <f t="shared" si="33"/>
        <v>-6.9901355017796609</v>
      </c>
      <c r="S200" s="21">
        <f t="shared" si="33"/>
        <v>-7.0362020321316692</v>
      </c>
      <c r="T200" s="21">
        <f t="shared" si="33"/>
        <v>-7.089369782761473</v>
      </c>
      <c r="U200" s="21">
        <f t="shared" si="33"/>
        <v>-7.1497382014306332</v>
      </c>
      <c r="V200" s="21">
        <f t="shared" si="33"/>
        <v>-7.2214039928420437</v>
      </c>
      <c r="W200" s="21">
        <f t="shared" si="33"/>
        <v>-7.2965214756038721</v>
      </c>
      <c r="X200" s="21">
        <f t="shared" si="33"/>
        <v>-7.3832935499159476</v>
      </c>
      <c r="Y200" s="21">
        <f t="shared" si="33"/>
        <v>-7.4730840606876079</v>
      </c>
      <c r="Z200" s="21">
        <f t="shared" si="33"/>
        <v>-7.5676842603367893</v>
      </c>
      <c r="AA200" s="21">
        <f t="shared" si="33"/>
        <v>-7.669458807153184</v>
      </c>
      <c r="AB200" s="21">
        <f t="shared" si="33"/>
        <v>-7.779562521216981</v>
      </c>
      <c r="AC200" s="21">
        <f t="shared" si="33"/>
        <v>-42.881916704044748</v>
      </c>
      <c r="AD200" s="21">
        <f t="shared" si="33"/>
        <v>-43.101432902498473</v>
      </c>
      <c r="AE200" s="21">
        <f t="shared" si="33"/>
        <v>-43.373334736633012</v>
      </c>
      <c r="AF200" s="21">
        <f t="shared" si="33"/>
        <v>-43.692380713309099</v>
      </c>
      <c r="AG200" s="21">
        <f t="shared" si="33"/>
        <v>-44.059301599502888</v>
      </c>
      <c r="AH200" s="21">
        <f t="shared" si="33"/>
        <v>-44.475097032918626</v>
      </c>
      <c r="AI200" s="21">
        <f t="shared" si="33"/>
        <v>-44.941198137311595</v>
      </c>
      <c r="AJ200" s="21">
        <f t="shared" si="33"/>
        <v>-45.671627062906254</v>
      </c>
      <c r="AK200" s="21">
        <f t="shared" si="33"/>
        <v>-46.458452003952004</v>
      </c>
      <c r="AL200" s="21">
        <f t="shared" si="33"/>
        <v>-47.303258648750415</v>
      </c>
      <c r="AM200" s="21">
        <f t="shared" si="33"/>
        <v>-48.149877857899369</v>
      </c>
      <c r="AN200" s="21">
        <f t="shared" si="33"/>
        <v>-49.032361002301791</v>
      </c>
      <c r="AO200" s="21">
        <f t="shared" si="33"/>
        <v>-49.975452473594089</v>
      </c>
      <c r="AP200" s="21">
        <f t="shared" si="33"/>
        <v>-50.980728106026788</v>
      </c>
      <c r="AQ200" s="21">
        <f t="shared" si="33"/>
        <v>-52.049877716679987</v>
      </c>
      <c r="AR200" s="21">
        <f t="shared" si="33"/>
        <v>-52.705813962238658</v>
      </c>
      <c r="AS200" s="21">
        <f t="shared" si="33"/>
        <v>-52.394969889492856</v>
      </c>
      <c r="AT200" s="21">
        <f t="shared" si="33"/>
        <v>-52.12080073013955</v>
      </c>
      <c r="AU200" s="21">
        <f t="shared" si="33"/>
        <v>-51.883706427960568</v>
      </c>
      <c r="AV200" s="21">
        <f t="shared" si="33"/>
        <v>-51.494584420942189</v>
      </c>
      <c r="AW200" s="21">
        <f t="shared" si="33"/>
        <v>-50.7342890787287</v>
      </c>
      <c r="AX200" s="21">
        <f t="shared" si="33"/>
        <v>-49.999887528525477</v>
      </c>
      <c r="AY200" s="21">
        <f t="shared" si="33"/>
        <v>-49.291270874315373</v>
      </c>
      <c r="AZ200" s="21">
        <f t="shared" si="33"/>
        <v>-48.608296461581048</v>
      </c>
      <c r="BA200" s="21">
        <f t="shared" si="33"/>
        <v>-47.950854042245517</v>
      </c>
      <c r="BB200" s="21">
        <f t="shared" si="33"/>
        <v>-47.302256325269923</v>
      </c>
    </row>
    <row r="201" spans="1:54" outlineLevel="2">
      <c r="A201" s="425"/>
      <c r="B201" s="150" t="s">
        <v>489</v>
      </c>
      <c r="C201" s="19"/>
      <c r="D201" s="135" t="s">
        <v>380</v>
      </c>
      <c r="E201" s="21">
        <f>SUM(E190:E192,E194,E196:E198)</f>
        <v>-6.4477814401607274</v>
      </c>
      <c r="F201" s="21">
        <f t="shared" ref="F201:BB201" si="34">SUM(F190:F192,F194,F196:F198)</f>
        <v>-6.4569231512952339</v>
      </c>
      <c r="G201" s="21">
        <f t="shared" si="34"/>
        <v>-6.4565299639258953</v>
      </c>
      <c r="H201" s="21">
        <f t="shared" si="34"/>
        <v>-6.4213984924793248</v>
      </c>
      <c r="I201" s="21">
        <f t="shared" si="34"/>
        <v>-6.3924602065106209</v>
      </c>
      <c r="J201" s="21">
        <f t="shared" si="34"/>
        <v>-6.3696860703312526</v>
      </c>
      <c r="K201" s="21">
        <f t="shared" si="34"/>
        <v>-6.3530549402775742</v>
      </c>
      <c r="L201" s="21">
        <f t="shared" si="34"/>
        <v>-6.3425437323409186</v>
      </c>
      <c r="M201" s="21">
        <f t="shared" si="34"/>
        <v>-6.3313850008152901</v>
      </c>
      <c r="N201" s="21">
        <f t="shared" si="34"/>
        <v>-6.3254861237095756</v>
      </c>
      <c r="O201" s="21">
        <f t="shared" si="34"/>
        <v>-6.3258477008013827</v>
      </c>
      <c r="P201" s="21">
        <f t="shared" si="34"/>
        <v>-6.3321037965617588</v>
      </c>
      <c r="Q201" s="21">
        <f t="shared" si="34"/>
        <v>-6.3431363885877357</v>
      </c>
      <c r="R201" s="21">
        <f t="shared" si="34"/>
        <v>-6.3598328550140284</v>
      </c>
      <c r="S201" s="21">
        <f t="shared" si="34"/>
        <v>-6.3828281165263405</v>
      </c>
      <c r="T201" s="21">
        <f t="shared" si="34"/>
        <v>-6.4122939148130174</v>
      </c>
      <c r="U201" s="21">
        <f t="shared" si="34"/>
        <v>-6.4483158568395993</v>
      </c>
      <c r="V201" s="21">
        <f t="shared" si="34"/>
        <v>-6.4909681145097551</v>
      </c>
      <c r="W201" s="21">
        <f t="shared" si="34"/>
        <v>-6.5403180472071218</v>
      </c>
      <c r="X201" s="21">
        <f t="shared" si="34"/>
        <v>-6.5964422234472178</v>
      </c>
      <c r="Y201" s="21">
        <f t="shared" si="34"/>
        <v>-6.6589784694990541</v>
      </c>
      <c r="Z201" s="21">
        <f t="shared" si="34"/>
        <v>-6.7212252988371777</v>
      </c>
      <c r="AA201" s="21">
        <f t="shared" si="34"/>
        <v>-6.7897131735351239</v>
      </c>
      <c r="AB201" s="21">
        <f t="shared" si="34"/>
        <v>-6.8655740973887918</v>
      </c>
      <c r="AC201" s="21">
        <f t="shared" si="34"/>
        <v>-34.516538414999509</v>
      </c>
      <c r="AD201" s="21">
        <f t="shared" si="34"/>
        <v>-34.421526299680252</v>
      </c>
      <c r="AE201" s="21">
        <f t="shared" si="34"/>
        <v>-34.364380453264118</v>
      </c>
      <c r="AF201" s="21">
        <f t="shared" si="34"/>
        <v>-34.34460043511011</v>
      </c>
      <c r="AG201" s="21">
        <f t="shared" si="34"/>
        <v>-34.361853233437117</v>
      </c>
      <c r="AH201" s="21">
        <f t="shared" si="34"/>
        <v>-34.41611154897052</v>
      </c>
      <c r="AI201" s="21">
        <f t="shared" si="34"/>
        <v>-34.507801701214234</v>
      </c>
      <c r="AJ201" s="21">
        <f t="shared" si="34"/>
        <v>-34.798434418172491</v>
      </c>
      <c r="AK201" s="21">
        <f t="shared" si="34"/>
        <v>-35.128416820310377</v>
      </c>
      <c r="AL201" s="21">
        <f t="shared" si="34"/>
        <v>-35.498388907616416</v>
      </c>
      <c r="AM201" s="21">
        <f t="shared" si="34"/>
        <v>-35.872416388538767</v>
      </c>
      <c r="AN201" s="21">
        <f t="shared" si="34"/>
        <v>-36.272158928602366</v>
      </c>
      <c r="AO201" s="21">
        <f t="shared" si="34"/>
        <v>-36.713241888364266</v>
      </c>
      <c r="AP201" s="21">
        <f t="shared" si="34"/>
        <v>-37.19648865174991</v>
      </c>
      <c r="AQ201" s="21">
        <f t="shared" si="34"/>
        <v>-37.722780391569103</v>
      </c>
      <c r="AR201" s="21">
        <f t="shared" si="34"/>
        <v>-37.98886611303729</v>
      </c>
      <c r="AS201" s="21">
        <f t="shared" si="34"/>
        <v>-37.644728617118723</v>
      </c>
      <c r="AT201" s="21">
        <f t="shared" si="34"/>
        <v>-37.32860352271085</v>
      </c>
      <c r="AU201" s="21">
        <f t="shared" si="34"/>
        <v>-37.040566774589323</v>
      </c>
      <c r="AV201" s="21">
        <f t="shared" si="34"/>
        <v>-36.660101365116304</v>
      </c>
      <c r="AW201" s="21">
        <f t="shared" si="34"/>
        <v>-36.048221057066776</v>
      </c>
      <c r="AX201" s="21">
        <f t="shared" si="34"/>
        <v>-35.457789289337725</v>
      </c>
      <c r="AY201" s="21">
        <f t="shared" si="34"/>
        <v>-34.888575833508057</v>
      </c>
      <c r="AZ201" s="21">
        <f t="shared" si="34"/>
        <v>-34.340319235104303</v>
      </c>
      <c r="BA201" s="21">
        <f t="shared" si="34"/>
        <v>-33.812792957660676</v>
      </c>
      <c r="BB201" s="21">
        <f t="shared" si="34"/>
        <v>-33.294600573302539</v>
      </c>
    </row>
    <row r="202" spans="1:54" outlineLevel="2">
      <c r="A202" s="426"/>
      <c r="B202" s="150" t="s">
        <v>490</v>
      </c>
      <c r="C202" s="19"/>
      <c r="D202" s="135" t="s">
        <v>380</v>
      </c>
      <c r="E202" s="21">
        <f>SUM(E190:E192,E195:E198)</f>
        <v>-7.2323551873603265</v>
      </c>
      <c r="F202" s="21">
        <f t="shared" ref="F202:BB202" si="35">SUM(F190:F192,F195:F198)</f>
        <v>-7.2699462782241859</v>
      </c>
      <c r="G202" s="21">
        <f t="shared" si="35"/>
        <v>-7.2991289859447797</v>
      </c>
      <c r="H202" s="21">
        <f t="shared" si="35"/>
        <v>-7.2947329273684289</v>
      </c>
      <c r="I202" s="21">
        <f t="shared" si="35"/>
        <v>-7.2977592896423733</v>
      </c>
      <c r="J202" s="21">
        <f t="shared" si="35"/>
        <v>-7.3082297073745295</v>
      </c>
      <c r="K202" s="21">
        <f t="shared" si="35"/>
        <v>-7.3261758240474304</v>
      </c>
      <c r="L202" s="21">
        <f t="shared" si="35"/>
        <v>-7.3516295476247748</v>
      </c>
      <c r="M202" s="21">
        <f t="shared" si="35"/>
        <v>-7.3778675011817167</v>
      </c>
      <c r="N202" s="21">
        <f t="shared" si="35"/>
        <v>-7.41086789277173</v>
      </c>
      <c r="O202" s="21">
        <f t="shared" si="35"/>
        <v>-7.4516956481239411</v>
      </c>
      <c r="P202" s="21">
        <f t="shared" si="35"/>
        <v>-7.5000478192106232</v>
      </c>
      <c r="Q202" s="21">
        <f t="shared" si="35"/>
        <v>-7.5548701540842469</v>
      </c>
      <c r="R202" s="21">
        <f t="shared" si="35"/>
        <v>-7.6171240051564588</v>
      </c>
      <c r="S202" s="21">
        <f t="shared" si="35"/>
        <v>-7.6872256119339184</v>
      </c>
      <c r="T202" s="21">
        <f t="shared" si="35"/>
        <v>-7.7656944449356864</v>
      </c>
      <c r="U202" s="21">
        <f t="shared" si="35"/>
        <v>-7.8526942594193194</v>
      </c>
      <c r="V202" s="21">
        <f t="shared" si="35"/>
        <v>-7.9483806263944166</v>
      </c>
      <c r="W202" s="21">
        <f t="shared" si="35"/>
        <v>-8.0529056937398629</v>
      </c>
      <c r="X202" s="21">
        <f t="shared" si="35"/>
        <v>-8.1664343457769153</v>
      </c>
      <c r="Y202" s="21">
        <f t="shared" si="35"/>
        <v>-8.2886964012239464</v>
      </c>
      <c r="Z202" s="21">
        <f t="shared" si="35"/>
        <v>-8.4130767664973849</v>
      </c>
      <c r="AA202" s="21">
        <f t="shared" si="35"/>
        <v>-8.5462136668736157</v>
      </c>
      <c r="AB202" s="21">
        <f t="shared" si="35"/>
        <v>-8.6893446018680329</v>
      </c>
      <c r="AC202" s="21">
        <f t="shared" si="35"/>
        <v>-51.203742147424364</v>
      </c>
      <c r="AD202" s="21">
        <f t="shared" si="35"/>
        <v>-51.730674461127037</v>
      </c>
      <c r="AE202" s="21">
        <f t="shared" si="35"/>
        <v>-52.31758274266123</v>
      </c>
      <c r="AF202" s="21">
        <f t="shared" si="35"/>
        <v>-52.963875333201869</v>
      </c>
      <c r="AG202" s="21">
        <f t="shared" si="35"/>
        <v>-53.669449941376698</v>
      </c>
      <c r="AH202" s="21">
        <f t="shared" si="35"/>
        <v>-54.435025551877203</v>
      </c>
      <c r="AI202" s="21">
        <f t="shared" si="35"/>
        <v>-55.262621318473137</v>
      </c>
      <c r="AJ202" s="21">
        <f t="shared" si="35"/>
        <v>-56.418611960943622</v>
      </c>
      <c r="AK202" s="21">
        <f t="shared" si="35"/>
        <v>-57.647833827950606</v>
      </c>
      <c r="AL202" s="21">
        <f t="shared" si="35"/>
        <v>-58.952262438409768</v>
      </c>
      <c r="AM202" s="21">
        <f t="shared" si="35"/>
        <v>-60.255656593901179</v>
      </c>
      <c r="AN202" s="21">
        <f t="shared" si="35"/>
        <v>-61.604396480617609</v>
      </c>
      <c r="AO202" s="21">
        <f t="shared" si="35"/>
        <v>-63.032286681243441</v>
      </c>
      <c r="AP202" s="21">
        <f t="shared" si="35"/>
        <v>-64.541601962903925</v>
      </c>
      <c r="AQ202" s="21">
        <f t="shared" si="35"/>
        <v>-66.134738016868113</v>
      </c>
      <c r="AR202" s="21">
        <f t="shared" si="35"/>
        <v>-67.163823781063456</v>
      </c>
      <c r="AS202" s="21">
        <f t="shared" si="35"/>
        <v>-66.875805843847644</v>
      </c>
      <c r="AT202" s="21">
        <f t="shared" si="35"/>
        <v>-66.633157895666358</v>
      </c>
      <c r="AU202" s="21">
        <f t="shared" si="35"/>
        <v>-66.436565198135042</v>
      </c>
      <c r="AV202" s="21">
        <f t="shared" si="35"/>
        <v>-66.029699518701293</v>
      </c>
      <c r="AW202" s="21">
        <f t="shared" si="35"/>
        <v>-65.115030771834597</v>
      </c>
      <c r="AX202" s="21">
        <f t="shared" si="35"/>
        <v>-64.230988506922472</v>
      </c>
      <c r="AY202" s="21">
        <f t="shared" si="35"/>
        <v>-63.377560479578641</v>
      </c>
      <c r="AZ202" s="21">
        <f t="shared" si="35"/>
        <v>-62.554699852084838</v>
      </c>
      <c r="BA202" s="21">
        <f t="shared" si="35"/>
        <v>-61.762391336689639</v>
      </c>
      <c r="BB202" s="21">
        <f t="shared" si="35"/>
        <v>-60.978763630783334</v>
      </c>
    </row>
    <row r="203" spans="1:54" outlineLevel="1">
      <c r="B203" s="19"/>
      <c r="C203" s="19"/>
      <c r="D203" s="19"/>
      <c r="E203" s="15"/>
    </row>
    <row r="204" spans="1:54" outlineLevel="1">
      <c r="A204" s="424" t="s">
        <v>491</v>
      </c>
      <c r="B204" s="150" t="s">
        <v>492</v>
      </c>
      <c r="C204" s="19"/>
      <c r="D204" s="135" t="s">
        <v>380</v>
      </c>
      <c r="E204" s="21">
        <f>E200</f>
        <v>-6.8388285816108159</v>
      </c>
      <c r="F204" s="21">
        <f>F200+E204</f>
        <v>-13.703029622122596</v>
      </c>
      <c r="G204" s="21">
        <f t="shared" ref="G204:BB206" si="36">G200+F204</f>
        <v>-20.58062117536031</v>
      </c>
      <c r="H204" s="21">
        <f t="shared" si="36"/>
        <v>-27.437205919395886</v>
      </c>
      <c r="I204" s="21">
        <f t="shared" si="36"/>
        <v>-34.282363621191756</v>
      </c>
      <c r="J204" s="21">
        <f t="shared" si="36"/>
        <v>-41.122752432234194</v>
      </c>
      <c r="K204" s="21">
        <f t="shared" si="36"/>
        <v>-47.961863773401873</v>
      </c>
      <c r="L204" s="21">
        <f t="shared" si="36"/>
        <v>-54.8094264834195</v>
      </c>
      <c r="M204" s="21">
        <f t="shared" si="36"/>
        <v>-61.665315791193116</v>
      </c>
      <c r="N204" s="21">
        <f t="shared" si="36"/>
        <v>-68.531966471957261</v>
      </c>
      <c r="O204" s="21">
        <f t="shared" si="36"/>
        <v>-75.419486606120742</v>
      </c>
      <c r="P204" s="21">
        <f t="shared" si="36"/>
        <v>-82.334335432341049</v>
      </c>
      <c r="Q204" s="21">
        <f t="shared" si="36"/>
        <v>-89.281865190631152</v>
      </c>
      <c r="R204" s="21">
        <f t="shared" si="36"/>
        <v>-96.272000692410813</v>
      </c>
      <c r="S204" s="21">
        <f t="shared" si="36"/>
        <v>-103.30820272454248</v>
      </c>
      <c r="T204" s="21">
        <f t="shared" si="36"/>
        <v>-110.39757250730395</v>
      </c>
      <c r="U204" s="21">
        <f t="shared" si="36"/>
        <v>-117.54731070873459</v>
      </c>
      <c r="V204" s="21">
        <f t="shared" si="36"/>
        <v>-124.76871470157663</v>
      </c>
      <c r="W204" s="21">
        <f t="shared" si="36"/>
        <v>-132.06523617718051</v>
      </c>
      <c r="X204" s="21">
        <f t="shared" si="36"/>
        <v>-139.44852972709646</v>
      </c>
      <c r="Y204" s="21">
        <f t="shared" si="36"/>
        <v>-146.92161378778405</v>
      </c>
      <c r="Z204" s="21">
        <f t="shared" si="36"/>
        <v>-154.48929804812084</v>
      </c>
      <c r="AA204" s="21">
        <f t="shared" si="36"/>
        <v>-162.15875685527402</v>
      </c>
      <c r="AB204" s="21">
        <f t="shared" si="36"/>
        <v>-169.93831937649099</v>
      </c>
      <c r="AC204" s="21">
        <f t="shared" si="36"/>
        <v>-212.82023608053575</v>
      </c>
      <c r="AD204" s="21">
        <f t="shared" si="36"/>
        <v>-255.92166898303424</v>
      </c>
      <c r="AE204" s="21">
        <f t="shared" si="36"/>
        <v>-299.29500371966725</v>
      </c>
      <c r="AF204" s="21">
        <f t="shared" si="36"/>
        <v>-342.98738443297634</v>
      </c>
      <c r="AG204" s="21">
        <f t="shared" si="36"/>
        <v>-387.04668603247922</v>
      </c>
      <c r="AH204" s="21">
        <f t="shared" si="36"/>
        <v>-431.52178306539781</v>
      </c>
      <c r="AI204" s="21">
        <f t="shared" si="36"/>
        <v>-476.46298120270939</v>
      </c>
      <c r="AJ204" s="21">
        <f t="shared" si="36"/>
        <v>-522.13460826561561</v>
      </c>
      <c r="AK204" s="21">
        <f t="shared" si="36"/>
        <v>-568.59306026956756</v>
      </c>
      <c r="AL204" s="21">
        <f t="shared" si="36"/>
        <v>-615.896318918318</v>
      </c>
      <c r="AM204" s="21">
        <f t="shared" si="36"/>
        <v>-664.04619677621736</v>
      </c>
      <c r="AN204" s="21">
        <f t="shared" si="36"/>
        <v>-713.0785577785191</v>
      </c>
      <c r="AO204" s="21">
        <f t="shared" si="36"/>
        <v>-763.05401025211313</v>
      </c>
      <c r="AP204" s="21">
        <f t="shared" si="36"/>
        <v>-814.03473835813998</v>
      </c>
      <c r="AQ204" s="21">
        <f t="shared" si="36"/>
        <v>-866.08461607481991</v>
      </c>
      <c r="AR204" s="21">
        <f t="shared" si="36"/>
        <v>-918.79043003705851</v>
      </c>
      <c r="AS204" s="21">
        <f t="shared" si="36"/>
        <v>-971.18539992655133</v>
      </c>
      <c r="AT204" s="21">
        <f t="shared" si="36"/>
        <v>-1023.3062006566909</v>
      </c>
      <c r="AU204" s="21">
        <f t="shared" si="36"/>
        <v>-1075.1899070846514</v>
      </c>
      <c r="AV204" s="21">
        <f t="shared" si="36"/>
        <v>-1126.6844915055935</v>
      </c>
      <c r="AW204" s="21">
        <f t="shared" si="36"/>
        <v>-1177.4187805843223</v>
      </c>
      <c r="AX204" s="21">
        <f t="shared" si="36"/>
        <v>-1227.4186681128479</v>
      </c>
      <c r="AY204" s="21">
        <f t="shared" si="36"/>
        <v>-1276.7099389871632</v>
      </c>
      <c r="AZ204" s="21">
        <f t="shared" si="36"/>
        <v>-1325.3182354487442</v>
      </c>
      <c r="BA204" s="21">
        <f t="shared" si="36"/>
        <v>-1373.2690894909897</v>
      </c>
      <c r="BB204" s="21">
        <f t="shared" si="36"/>
        <v>-1420.5713458162595</v>
      </c>
    </row>
    <row r="205" spans="1:54" outlineLevel="1">
      <c r="A205" s="425"/>
      <c r="B205" s="150" t="s">
        <v>493</v>
      </c>
      <c r="C205" s="19"/>
      <c r="D205" s="135" t="s">
        <v>380</v>
      </c>
      <c r="E205" s="21">
        <f>E201</f>
        <v>-6.4477814401607274</v>
      </c>
      <c r="F205" s="21">
        <f t="shared" ref="F205:U206" si="37">F201+E205</f>
        <v>-12.90470459145596</v>
      </c>
      <c r="G205" s="21">
        <f t="shared" si="37"/>
        <v>-19.361234555381856</v>
      </c>
      <c r="H205" s="21">
        <f t="shared" si="37"/>
        <v>-25.782633047861182</v>
      </c>
      <c r="I205" s="21">
        <f t="shared" si="37"/>
        <v>-32.175093254371802</v>
      </c>
      <c r="J205" s="21">
        <f t="shared" si="37"/>
        <v>-38.544779324703057</v>
      </c>
      <c r="K205" s="21">
        <f t="shared" si="37"/>
        <v>-44.897834264980631</v>
      </c>
      <c r="L205" s="21">
        <f t="shared" si="37"/>
        <v>-51.240377997321552</v>
      </c>
      <c r="M205" s="21">
        <f t="shared" si="37"/>
        <v>-57.57176299813684</v>
      </c>
      <c r="N205" s="21">
        <f t="shared" si="37"/>
        <v>-63.897249121846414</v>
      </c>
      <c r="O205" s="21">
        <f t="shared" si="37"/>
        <v>-70.22309682264779</v>
      </c>
      <c r="P205" s="21">
        <f t="shared" si="37"/>
        <v>-76.555200619209543</v>
      </c>
      <c r="Q205" s="21">
        <f t="shared" si="37"/>
        <v>-82.898337007797281</v>
      </c>
      <c r="R205" s="21">
        <f t="shared" si="37"/>
        <v>-89.258169862811314</v>
      </c>
      <c r="S205" s="21">
        <f t="shared" si="37"/>
        <v>-95.640997979337655</v>
      </c>
      <c r="T205" s="21">
        <f t="shared" si="37"/>
        <v>-102.05329189415068</v>
      </c>
      <c r="U205" s="21">
        <f t="shared" si="37"/>
        <v>-108.50160775099027</v>
      </c>
      <c r="V205" s="21">
        <f t="shared" si="36"/>
        <v>-114.99257586550003</v>
      </c>
      <c r="W205" s="21">
        <f t="shared" si="36"/>
        <v>-121.53289391270715</v>
      </c>
      <c r="X205" s="21">
        <f t="shared" si="36"/>
        <v>-128.12933613615436</v>
      </c>
      <c r="Y205" s="21">
        <f t="shared" si="36"/>
        <v>-134.78831460565343</v>
      </c>
      <c r="Z205" s="21">
        <f t="shared" si="36"/>
        <v>-141.50953990449059</v>
      </c>
      <c r="AA205" s="21">
        <f t="shared" si="36"/>
        <v>-148.29925307802571</v>
      </c>
      <c r="AB205" s="21">
        <f t="shared" si="36"/>
        <v>-155.1648271754145</v>
      </c>
      <c r="AC205" s="21">
        <f t="shared" si="36"/>
        <v>-189.681365590414</v>
      </c>
      <c r="AD205" s="21">
        <f t="shared" si="36"/>
        <v>-224.10289189009427</v>
      </c>
      <c r="AE205" s="21">
        <f t="shared" si="36"/>
        <v>-258.46727234335839</v>
      </c>
      <c r="AF205" s="21">
        <f t="shared" si="36"/>
        <v>-292.81187277846851</v>
      </c>
      <c r="AG205" s="21">
        <f t="shared" si="36"/>
        <v>-327.17372601190561</v>
      </c>
      <c r="AH205" s="21">
        <f t="shared" si="36"/>
        <v>-361.58983756087616</v>
      </c>
      <c r="AI205" s="21">
        <f t="shared" si="36"/>
        <v>-396.09763926209041</v>
      </c>
      <c r="AJ205" s="21">
        <f t="shared" si="36"/>
        <v>-430.89607368026293</v>
      </c>
      <c r="AK205" s="21">
        <f t="shared" si="36"/>
        <v>-466.02449050057328</v>
      </c>
      <c r="AL205" s="21">
        <f t="shared" si="36"/>
        <v>-501.52287940818968</v>
      </c>
      <c r="AM205" s="21">
        <f t="shared" si="36"/>
        <v>-537.39529579672842</v>
      </c>
      <c r="AN205" s="21">
        <f t="shared" si="36"/>
        <v>-573.6674547253308</v>
      </c>
      <c r="AO205" s="21">
        <f t="shared" si="36"/>
        <v>-610.38069661369502</v>
      </c>
      <c r="AP205" s="21">
        <f t="shared" si="36"/>
        <v>-647.57718526544488</v>
      </c>
      <c r="AQ205" s="21">
        <f t="shared" si="36"/>
        <v>-685.29996565701401</v>
      </c>
      <c r="AR205" s="21">
        <f t="shared" si="36"/>
        <v>-723.28883177005127</v>
      </c>
      <c r="AS205" s="21">
        <f t="shared" si="36"/>
        <v>-760.93356038717002</v>
      </c>
      <c r="AT205" s="21">
        <f t="shared" si="36"/>
        <v>-798.26216390988088</v>
      </c>
      <c r="AU205" s="21">
        <f t="shared" si="36"/>
        <v>-835.30273068447025</v>
      </c>
      <c r="AV205" s="21">
        <f t="shared" si="36"/>
        <v>-871.9628320495865</v>
      </c>
      <c r="AW205" s="21">
        <f t="shared" si="36"/>
        <v>-908.01105310665332</v>
      </c>
      <c r="AX205" s="21">
        <f t="shared" si="36"/>
        <v>-943.46884239599103</v>
      </c>
      <c r="AY205" s="21">
        <f t="shared" si="36"/>
        <v>-978.3574182294991</v>
      </c>
      <c r="AZ205" s="21">
        <f t="shared" si="36"/>
        <v>-1012.6977374646034</v>
      </c>
      <c r="BA205" s="21">
        <f t="shared" si="36"/>
        <v>-1046.5105304222641</v>
      </c>
      <c r="BB205" s="21">
        <f t="shared" si="36"/>
        <v>-1079.8051309955665</v>
      </c>
    </row>
    <row r="206" spans="1:54" outlineLevel="1">
      <c r="A206" s="426"/>
      <c r="B206" s="150" t="s">
        <v>494</v>
      </c>
      <c r="C206" s="19"/>
      <c r="D206" s="135" t="s">
        <v>380</v>
      </c>
      <c r="E206" s="21">
        <f>E202</f>
        <v>-7.2323551873603265</v>
      </c>
      <c r="F206" s="21">
        <f t="shared" si="37"/>
        <v>-14.502301465584512</v>
      </c>
      <c r="G206" s="21">
        <f t="shared" si="36"/>
        <v>-21.801430451529292</v>
      </c>
      <c r="H206" s="21">
        <f t="shared" si="36"/>
        <v>-29.096163378897721</v>
      </c>
      <c r="I206" s="21">
        <f t="shared" si="36"/>
        <v>-36.393922668540093</v>
      </c>
      <c r="J206" s="21">
        <f t="shared" si="36"/>
        <v>-43.702152375914622</v>
      </c>
      <c r="K206" s="21">
        <f t="shared" si="36"/>
        <v>-51.028328199962054</v>
      </c>
      <c r="L206" s="21">
        <f t="shared" si="36"/>
        <v>-58.379957747586829</v>
      </c>
      <c r="M206" s="21">
        <f t="shared" si="36"/>
        <v>-65.75782524876854</v>
      </c>
      <c r="N206" s="21">
        <f t="shared" si="36"/>
        <v>-73.168693141540274</v>
      </c>
      <c r="O206" s="21">
        <f t="shared" si="36"/>
        <v>-80.620388789664219</v>
      </c>
      <c r="P206" s="21">
        <f t="shared" si="36"/>
        <v>-88.12043660887484</v>
      </c>
      <c r="Q206" s="21">
        <f t="shared" si="36"/>
        <v>-95.675306762959082</v>
      </c>
      <c r="R206" s="21">
        <f t="shared" si="36"/>
        <v>-103.29243076811554</v>
      </c>
      <c r="S206" s="21">
        <f t="shared" si="36"/>
        <v>-110.97965638004945</v>
      </c>
      <c r="T206" s="21">
        <f t="shared" si="36"/>
        <v>-118.74535082498514</v>
      </c>
      <c r="U206" s="21">
        <f t="shared" si="36"/>
        <v>-126.59804508440446</v>
      </c>
      <c r="V206" s="21">
        <f t="shared" si="36"/>
        <v>-134.54642571079887</v>
      </c>
      <c r="W206" s="21">
        <f t="shared" si="36"/>
        <v>-142.59933140453873</v>
      </c>
      <c r="X206" s="21">
        <f t="shared" si="36"/>
        <v>-150.76576575031564</v>
      </c>
      <c r="Y206" s="21">
        <f t="shared" si="36"/>
        <v>-159.05446215153958</v>
      </c>
      <c r="Z206" s="21">
        <f t="shared" si="36"/>
        <v>-167.46753891803698</v>
      </c>
      <c r="AA206" s="21">
        <f t="shared" si="36"/>
        <v>-176.01375258491061</v>
      </c>
      <c r="AB206" s="21">
        <f t="shared" si="36"/>
        <v>-184.70309718677865</v>
      </c>
      <c r="AC206" s="21">
        <f t="shared" si="36"/>
        <v>-235.90683933420303</v>
      </c>
      <c r="AD206" s="21">
        <f t="shared" si="36"/>
        <v>-287.63751379533005</v>
      </c>
      <c r="AE206" s="21">
        <f t="shared" si="36"/>
        <v>-339.95509653799127</v>
      </c>
      <c r="AF206" s="21">
        <f t="shared" si="36"/>
        <v>-392.91897187119315</v>
      </c>
      <c r="AG206" s="21">
        <f t="shared" si="36"/>
        <v>-446.58842181256983</v>
      </c>
      <c r="AH206" s="21">
        <f t="shared" si="36"/>
        <v>-501.02344736444707</v>
      </c>
      <c r="AI206" s="21">
        <f t="shared" si="36"/>
        <v>-556.28606868292025</v>
      </c>
      <c r="AJ206" s="21">
        <f t="shared" si="36"/>
        <v>-612.70468064386387</v>
      </c>
      <c r="AK206" s="21">
        <f t="shared" si="36"/>
        <v>-670.35251447181452</v>
      </c>
      <c r="AL206" s="21">
        <f t="shared" si="36"/>
        <v>-729.30477691022429</v>
      </c>
      <c r="AM206" s="21">
        <f t="shared" si="36"/>
        <v>-789.56043350412551</v>
      </c>
      <c r="AN206" s="21">
        <f t="shared" si="36"/>
        <v>-851.16482998474316</v>
      </c>
      <c r="AO206" s="21">
        <f t="shared" si="36"/>
        <v>-914.19711666598664</v>
      </c>
      <c r="AP206" s="21">
        <f t="shared" si="36"/>
        <v>-978.73871862889052</v>
      </c>
      <c r="AQ206" s="21">
        <f t="shared" si="36"/>
        <v>-1044.8734566457586</v>
      </c>
      <c r="AR206" s="21">
        <f t="shared" si="36"/>
        <v>-1112.037280426822</v>
      </c>
      <c r="AS206" s="21">
        <f t="shared" si="36"/>
        <v>-1178.9130862706697</v>
      </c>
      <c r="AT206" s="21">
        <f t="shared" si="36"/>
        <v>-1245.546244166336</v>
      </c>
      <c r="AU206" s="21">
        <f t="shared" si="36"/>
        <v>-1311.982809364471</v>
      </c>
      <c r="AV206" s="21">
        <f t="shared" si="36"/>
        <v>-1378.0125088831724</v>
      </c>
      <c r="AW206" s="21">
        <f t="shared" si="36"/>
        <v>-1443.127539655007</v>
      </c>
      <c r="AX206" s="21">
        <f t="shared" si="36"/>
        <v>-1507.3585281619294</v>
      </c>
      <c r="AY206" s="21">
        <f t="shared" si="36"/>
        <v>-1570.7360886415081</v>
      </c>
      <c r="AZ206" s="21">
        <f t="shared" si="36"/>
        <v>-1633.290788493593</v>
      </c>
      <c r="BA206" s="21">
        <f t="shared" si="36"/>
        <v>-1695.0531798302827</v>
      </c>
      <c r="BB206" s="21">
        <f t="shared" si="36"/>
        <v>-1756.031943461066</v>
      </c>
    </row>
    <row r="207" spans="1:54" outlineLevel="1">
      <c r="B207" s="19"/>
      <c r="C207" s="19"/>
      <c r="D207" s="19"/>
      <c r="E207" s="15"/>
    </row>
    <row r="208" spans="1:54" ht="13.5" outlineLevel="1" thickBot="1">
      <c r="B208" s="19"/>
      <c r="C208" s="19"/>
      <c r="D208" s="19"/>
      <c r="E208" s="130">
        <v>2027</v>
      </c>
      <c r="F208" s="130">
        <v>2028</v>
      </c>
      <c r="G208" s="130">
        <v>2029</v>
      </c>
      <c r="H208" s="130">
        <v>2030</v>
      </c>
      <c r="I208" s="130">
        <v>2031</v>
      </c>
      <c r="J208" s="130">
        <v>2032</v>
      </c>
      <c r="K208" s="130">
        <v>2033</v>
      </c>
      <c r="L208" s="130">
        <v>2034</v>
      </c>
      <c r="M208" s="130">
        <v>2035</v>
      </c>
      <c r="N208" s="130">
        <v>2036</v>
      </c>
      <c r="O208" s="130">
        <v>2037</v>
      </c>
      <c r="P208" s="130">
        <v>2038</v>
      </c>
      <c r="Q208" s="130">
        <v>2039</v>
      </c>
      <c r="R208" s="130">
        <v>2040</v>
      </c>
      <c r="S208" s="130">
        <v>2041</v>
      </c>
      <c r="T208" s="130">
        <v>2042</v>
      </c>
      <c r="U208" s="130">
        <v>2043</v>
      </c>
      <c r="V208" s="130">
        <v>2044</v>
      </c>
      <c r="W208" s="130">
        <v>2045</v>
      </c>
      <c r="X208" s="130">
        <v>2046</v>
      </c>
      <c r="Y208" s="130">
        <v>2047</v>
      </c>
      <c r="Z208" s="130">
        <v>2048</v>
      </c>
      <c r="AA208" s="130">
        <v>2049</v>
      </c>
      <c r="AB208" s="130">
        <v>2050</v>
      </c>
      <c r="AC208" s="130">
        <v>2051</v>
      </c>
      <c r="AD208" s="130">
        <v>2052</v>
      </c>
      <c r="AE208" s="130">
        <v>2053</v>
      </c>
      <c r="AF208" s="130">
        <v>2054</v>
      </c>
      <c r="AG208" s="130">
        <v>2055</v>
      </c>
      <c r="AH208" s="130">
        <v>2056</v>
      </c>
      <c r="AI208" s="130">
        <v>2057</v>
      </c>
      <c r="AJ208" s="130">
        <v>2058</v>
      </c>
      <c r="AK208" s="130">
        <v>2059</v>
      </c>
      <c r="AL208" s="130">
        <v>2060</v>
      </c>
      <c r="AM208" s="130">
        <v>2061</v>
      </c>
      <c r="AN208" s="130">
        <v>2062</v>
      </c>
      <c r="AO208" s="130">
        <v>2063</v>
      </c>
      <c r="AP208" s="130">
        <v>2064</v>
      </c>
      <c r="AQ208" s="130">
        <v>2065</v>
      </c>
      <c r="AR208" s="130">
        <v>2066</v>
      </c>
      <c r="AS208" s="130">
        <v>2067</v>
      </c>
      <c r="AT208" s="130">
        <v>2068</v>
      </c>
      <c r="AU208" s="130">
        <v>2069</v>
      </c>
      <c r="AV208" s="130">
        <v>2070</v>
      </c>
      <c r="AW208" s="130">
        <v>2071</v>
      </c>
      <c r="AX208" s="130">
        <v>2072</v>
      </c>
      <c r="AY208" s="130">
        <v>2073</v>
      </c>
      <c r="AZ208" s="130">
        <v>2074</v>
      </c>
      <c r="BA208" s="130">
        <v>2075</v>
      </c>
      <c r="BB208" s="130">
        <v>2076</v>
      </c>
    </row>
    <row r="209" spans="1:54" ht="14.25" outlineLevel="1" thickTop="1" thickBot="1">
      <c r="A209" s="57"/>
      <c r="B209" s="56" t="s">
        <v>495</v>
      </c>
      <c r="C209" s="57"/>
      <c r="D209" s="56" t="s">
        <v>380</v>
      </c>
      <c r="E209" s="279">
        <v>-7.7418131488863811</v>
      </c>
      <c r="F209" s="279">
        <v>-8.023168575959529</v>
      </c>
      <c r="G209" s="279">
        <v>-8.2996503387998413</v>
      </c>
      <c r="H209" s="279">
        <v>-8.5486473229635234</v>
      </c>
      <c r="I209" s="279">
        <v>-8.9342675579315038</v>
      </c>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3"/>
    </row>
    <row r="210" spans="1:54" ht="13.5" outlineLevel="1" thickTop="1">
      <c r="B210" s="19"/>
      <c r="C210" s="19"/>
      <c r="D210" s="19"/>
      <c r="E210" s="15"/>
    </row>
    <row r="211" spans="1:54">
      <c r="B211" s="19"/>
      <c r="C211" s="19"/>
      <c r="D211" s="19"/>
      <c r="E211" s="15"/>
    </row>
    <row r="212" spans="1:54">
      <c r="B212" s="19"/>
      <c r="C212" s="19"/>
      <c r="D212" s="19"/>
      <c r="E212" s="15"/>
    </row>
    <row r="213" spans="1:54">
      <c r="B213" s="19"/>
      <c r="C213" s="19"/>
      <c r="D213" s="19"/>
      <c r="E213" s="15"/>
    </row>
    <row r="214" spans="1:54">
      <c r="B214" s="19"/>
      <c r="C214" s="19"/>
      <c r="D214" s="19"/>
      <c r="E214" s="15"/>
    </row>
    <row r="215" spans="1:54">
      <c r="B215" s="19"/>
      <c r="C215" s="19"/>
      <c r="D215" s="19"/>
      <c r="E215" s="15"/>
    </row>
    <row r="216" spans="1:54">
      <c r="B216" s="19"/>
      <c r="C216" s="19"/>
      <c r="D216" s="19"/>
      <c r="E216" s="15"/>
    </row>
    <row r="217" spans="1:54">
      <c r="B217" s="19"/>
      <c r="C217" s="19"/>
      <c r="D217" s="19"/>
      <c r="E217" s="15"/>
    </row>
    <row r="218" spans="1:54">
      <c r="B218" s="19"/>
      <c r="C218" s="19"/>
      <c r="D218" s="19"/>
      <c r="E218" s="15"/>
    </row>
    <row r="219" spans="1:54">
      <c r="B219" s="19"/>
      <c r="C219" s="19"/>
      <c r="D219" s="19"/>
      <c r="E219" s="15"/>
    </row>
    <row r="220" spans="1:54">
      <c r="B220" s="19"/>
      <c r="C220" s="19"/>
      <c r="D220" s="19"/>
      <c r="E220" s="15"/>
    </row>
    <row r="222" spans="1:54">
      <c r="B222" s="19"/>
      <c r="C222" s="19"/>
      <c r="D222" s="19"/>
      <c r="E222" s="15"/>
    </row>
    <row r="223" spans="1:54">
      <c r="B223" s="19"/>
      <c r="C223" s="19"/>
      <c r="D223" s="19"/>
      <c r="E223" s="15"/>
    </row>
    <row r="224" spans="1:54">
      <c r="B224" s="19"/>
      <c r="C224" s="19"/>
      <c r="D224" s="19"/>
      <c r="E224" s="15"/>
    </row>
    <row r="225" spans="2:5">
      <c r="B225" s="19"/>
      <c r="C225" s="19"/>
      <c r="D225" s="19"/>
      <c r="E225" s="15"/>
    </row>
    <row r="226" spans="2:5">
      <c r="B226" s="19"/>
      <c r="C226" s="19"/>
      <c r="D226" s="19"/>
      <c r="E226" s="15"/>
    </row>
    <row r="227" spans="2:5">
      <c r="B227" s="19"/>
      <c r="C227" s="19"/>
      <c r="D227" s="19"/>
      <c r="E227" s="15"/>
    </row>
    <row r="228" spans="2:5">
      <c r="B228" s="19"/>
      <c r="C228" s="19"/>
      <c r="D228" s="19"/>
      <c r="E228" s="15"/>
    </row>
    <row r="229" spans="2:5">
      <c r="B229" s="19"/>
      <c r="C229" s="19"/>
      <c r="D229" s="19"/>
      <c r="E229" s="15"/>
    </row>
    <row r="230" spans="2:5">
      <c r="B230" s="19"/>
      <c r="C230" s="19"/>
      <c r="D230" s="19"/>
      <c r="E230" s="15"/>
    </row>
    <row r="231" spans="2:5">
      <c r="B231" s="19"/>
      <c r="C231" s="19"/>
      <c r="D231" s="19"/>
      <c r="E231" s="15"/>
    </row>
    <row r="232" spans="2:5">
      <c r="B232" s="19"/>
      <c r="C232" s="19"/>
      <c r="D232" s="19"/>
      <c r="E232" s="15"/>
    </row>
    <row r="233" spans="2:5">
      <c r="B233" s="19"/>
      <c r="C233" s="19"/>
      <c r="D233" s="19"/>
      <c r="E233" s="15"/>
    </row>
    <row r="234" spans="2:5">
      <c r="B234" s="19"/>
      <c r="C234" s="19"/>
      <c r="D234" s="19"/>
      <c r="E234" s="15"/>
    </row>
    <row r="235" spans="2:5">
      <c r="B235" s="19"/>
      <c r="C235" s="19"/>
      <c r="D235" s="19"/>
      <c r="E235" s="15"/>
    </row>
    <row r="236" spans="2:5">
      <c r="B236" s="19"/>
      <c r="C236" s="19"/>
      <c r="D236" s="19"/>
      <c r="E236" s="15"/>
    </row>
    <row r="237" spans="2:5">
      <c r="B237" s="19"/>
      <c r="C237" s="19"/>
      <c r="D237" s="19"/>
      <c r="E237" s="15"/>
    </row>
    <row r="238" spans="2:5">
      <c r="B238" s="19"/>
      <c r="C238" s="19"/>
      <c r="D238" s="19"/>
      <c r="E238" s="15"/>
    </row>
    <row r="239" spans="2:5">
      <c r="B239" s="19"/>
      <c r="C239" s="19"/>
      <c r="D239" s="19"/>
      <c r="E239" s="15"/>
    </row>
    <row r="240" spans="2:5">
      <c r="B240" s="19"/>
      <c r="C240" s="19"/>
      <c r="D240" s="19"/>
      <c r="E240" s="15"/>
    </row>
    <row r="241" spans="2:5">
      <c r="B241" s="19"/>
      <c r="C241" s="19"/>
      <c r="D241" s="19"/>
      <c r="E241" s="15"/>
    </row>
    <row r="242" spans="2:5">
      <c r="B242" s="19"/>
      <c r="C242" s="19"/>
      <c r="D242" s="19"/>
      <c r="E242" s="15"/>
    </row>
    <row r="243" spans="2:5">
      <c r="B243" s="19"/>
      <c r="C243" s="19"/>
      <c r="D243" s="19"/>
      <c r="E243" s="15"/>
    </row>
    <row r="244" spans="2:5">
      <c r="B244" s="19"/>
      <c r="C244" s="19"/>
      <c r="D244" s="19"/>
      <c r="E244" s="15"/>
    </row>
    <row r="245" spans="2:5">
      <c r="B245" s="19"/>
      <c r="C245" s="19"/>
      <c r="D245" s="19"/>
      <c r="E245" s="15"/>
    </row>
    <row r="246" spans="2:5">
      <c r="B246" s="19"/>
      <c r="C246" s="19"/>
      <c r="D246" s="19"/>
      <c r="E246" s="15"/>
    </row>
    <row r="247" spans="2:5">
      <c r="B247" s="19"/>
      <c r="C247" s="19"/>
      <c r="D247" s="19"/>
      <c r="E247" s="15"/>
    </row>
    <row r="248" spans="2:5">
      <c r="B248" s="19"/>
      <c r="C248" s="19"/>
      <c r="D248" s="19"/>
      <c r="E248" s="15"/>
    </row>
    <row r="249" spans="2:5">
      <c r="B249" s="19"/>
      <c r="C249" s="19"/>
      <c r="D249" s="19"/>
      <c r="E249" s="15"/>
    </row>
    <row r="250" spans="2:5">
      <c r="B250" s="19"/>
      <c r="C250" s="19"/>
      <c r="D250" s="19"/>
      <c r="E250" s="15"/>
    </row>
    <row r="251" spans="2:5">
      <c r="B251" s="19"/>
      <c r="C251" s="19"/>
      <c r="D251" s="19"/>
      <c r="E251" s="15"/>
    </row>
    <row r="252" spans="2:5">
      <c r="B252" s="19"/>
      <c r="C252" s="19"/>
      <c r="D252" s="19"/>
      <c r="E252" s="15"/>
    </row>
    <row r="253" spans="2:5">
      <c r="B253" s="19"/>
      <c r="C253" s="19"/>
      <c r="D253" s="19"/>
      <c r="E253" s="15"/>
    </row>
    <row r="254" spans="2:5">
      <c r="B254" s="19"/>
      <c r="C254" s="19"/>
      <c r="D254" s="19"/>
      <c r="E254" s="15"/>
    </row>
    <row r="255" spans="2:5">
      <c r="B255" s="19"/>
      <c r="C255" s="19"/>
      <c r="D255" s="19"/>
      <c r="E255" s="15"/>
    </row>
    <row r="256" spans="2:5">
      <c r="B256" s="19"/>
      <c r="C256" s="19"/>
      <c r="D256" s="19"/>
      <c r="E256" s="15"/>
    </row>
    <row r="257" spans="2:5">
      <c r="B257" s="19"/>
      <c r="C257" s="19"/>
      <c r="D257" s="19"/>
      <c r="E257" s="15"/>
    </row>
    <row r="258" spans="2:5">
      <c r="B258" s="19"/>
      <c r="C258" s="19"/>
      <c r="D258" s="19"/>
      <c r="E258" s="15"/>
    </row>
    <row r="259" spans="2:5">
      <c r="B259" s="19"/>
      <c r="C259" s="19"/>
      <c r="D259" s="19"/>
      <c r="E259" s="15"/>
    </row>
    <row r="260" spans="2:5">
      <c r="B260" s="19"/>
      <c r="C260" s="19"/>
      <c r="D260" s="19"/>
      <c r="E260" s="15"/>
    </row>
    <row r="261" spans="2:5">
      <c r="B261" s="19"/>
      <c r="C261" s="19"/>
      <c r="D261" s="19"/>
      <c r="E261" s="15"/>
    </row>
    <row r="262" spans="2:5">
      <c r="B262" s="19"/>
      <c r="C262" s="19"/>
      <c r="D262" s="19"/>
      <c r="E262" s="15"/>
    </row>
    <row r="263" spans="2:5">
      <c r="B263" s="19"/>
      <c r="C263" s="19"/>
      <c r="D263" s="19"/>
      <c r="E263" s="15"/>
    </row>
    <row r="264" spans="2:5">
      <c r="B264" s="19"/>
      <c r="C264" s="19"/>
      <c r="D264" s="19"/>
      <c r="E264" s="15"/>
    </row>
    <row r="265" spans="2:5">
      <c r="B265" s="19"/>
      <c r="C265" s="19"/>
      <c r="D265" s="19"/>
      <c r="E265" s="15"/>
    </row>
    <row r="266" spans="2:5">
      <c r="B266" s="19"/>
      <c r="C266" s="19"/>
      <c r="D266" s="19"/>
      <c r="E266" s="15"/>
    </row>
    <row r="267" spans="2:5">
      <c r="B267" s="19"/>
      <c r="C267" s="19"/>
      <c r="D267" s="19"/>
      <c r="E267" s="15"/>
    </row>
    <row r="268" spans="2:5">
      <c r="B268" s="19"/>
      <c r="C268" s="19"/>
      <c r="D268" s="19"/>
      <c r="E268" s="15"/>
    </row>
    <row r="269" spans="2:5">
      <c r="B269" s="19"/>
      <c r="C269" s="19"/>
      <c r="D269" s="19"/>
      <c r="E269" s="15"/>
    </row>
    <row r="270" spans="2:5">
      <c r="B270" s="19"/>
      <c r="C270" s="19"/>
      <c r="D270" s="19"/>
      <c r="E270" s="15"/>
    </row>
    <row r="271" spans="2:5">
      <c r="B271" s="19"/>
      <c r="C271" s="19"/>
      <c r="D271" s="19"/>
      <c r="E271" s="15"/>
    </row>
    <row r="272" spans="2:5">
      <c r="B272" s="19"/>
      <c r="C272" s="19"/>
      <c r="D272" s="19"/>
      <c r="E272" s="15"/>
    </row>
    <row r="273" spans="2:5">
      <c r="B273" s="19"/>
      <c r="C273" s="19"/>
      <c r="D273" s="19"/>
      <c r="E273" s="15"/>
    </row>
    <row r="274" spans="2:5">
      <c r="B274" s="19"/>
      <c r="C274" s="19"/>
      <c r="D274" s="19"/>
      <c r="E274" s="15"/>
    </row>
    <row r="275" spans="2:5">
      <c r="B275" s="19"/>
      <c r="C275" s="19"/>
      <c r="D275" s="19"/>
      <c r="E275" s="15"/>
    </row>
    <row r="276" spans="2:5">
      <c r="B276" s="19"/>
      <c r="C276" s="19"/>
      <c r="D276" s="19"/>
      <c r="E276" s="15"/>
    </row>
    <row r="277" spans="2:5">
      <c r="B277" s="19"/>
      <c r="C277" s="19"/>
      <c r="D277" s="19"/>
      <c r="E277" s="15"/>
    </row>
    <row r="278" spans="2:5">
      <c r="B278" s="19"/>
      <c r="C278" s="19"/>
      <c r="D278" s="19"/>
      <c r="E278" s="15"/>
    </row>
    <row r="279" spans="2:5">
      <c r="B279" s="19"/>
      <c r="C279" s="19"/>
      <c r="D279" s="19"/>
      <c r="E279" s="15"/>
    </row>
    <row r="280" spans="2:5">
      <c r="B280" s="19"/>
      <c r="C280" s="19"/>
      <c r="D280" s="19"/>
      <c r="E280" s="15"/>
    </row>
    <row r="281" spans="2:5">
      <c r="B281" s="19"/>
      <c r="C281" s="19"/>
      <c r="D281" s="19"/>
      <c r="E281" s="15"/>
    </row>
    <row r="282" spans="2:5">
      <c r="B282" s="19"/>
      <c r="C282" s="19"/>
      <c r="D282" s="19"/>
      <c r="E282" s="15"/>
    </row>
    <row r="283" spans="2:5">
      <c r="B283" s="19"/>
      <c r="C283" s="19"/>
      <c r="D283" s="19"/>
      <c r="E283" s="15"/>
    </row>
    <row r="284" spans="2:5">
      <c r="B284" s="19"/>
      <c r="C284" s="19"/>
      <c r="D284" s="19"/>
      <c r="E284" s="15"/>
    </row>
    <row r="285" spans="2:5">
      <c r="B285" s="19"/>
      <c r="C285" s="19"/>
      <c r="D285" s="19"/>
      <c r="E285" s="15"/>
    </row>
    <row r="286" spans="2:5">
      <c r="B286" s="19"/>
      <c r="C286" s="19"/>
      <c r="D286" s="19"/>
      <c r="E286" s="15"/>
    </row>
    <row r="287" spans="2:5">
      <c r="B287" s="19"/>
      <c r="C287" s="19"/>
      <c r="D287" s="19"/>
      <c r="E287" s="15"/>
    </row>
    <row r="288" spans="2:5">
      <c r="B288" s="19"/>
      <c r="C288" s="19"/>
      <c r="D288" s="19"/>
      <c r="E288" s="15"/>
    </row>
    <row r="289" spans="2:5">
      <c r="B289" s="19"/>
      <c r="C289" s="19"/>
      <c r="D289" s="19"/>
      <c r="E289" s="15"/>
    </row>
    <row r="290" spans="2:5">
      <c r="B290" s="19"/>
      <c r="C290" s="19"/>
      <c r="D290" s="19"/>
      <c r="E290" s="15"/>
    </row>
    <row r="291" spans="2:5">
      <c r="B291" s="19"/>
      <c r="C291" s="19"/>
      <c r="D291" s="19"/>
      <c r="E291" s="15"/>
    </row>
    <row r="292" spans="2:5">
      <c r="B292" s="19"/>
      <c r="C292" s="19"/>
      <c r="D292" s="19"/>
      <c r="E292" s="15"/>
    </row>
    <row r="293" spans="2:5">
      <c r="B293" s="19"/>
      <c r="C293" s="19"/>
      <c r="D293" s="19"/>
      <c r="E293" s="15"/>
    </row>
    <row r="294" spans="2:5">
      <c r="B294" s="19"/>
      <c r="C294" s="19"/>
      <c r="D294" s="19"/>
      <c r="E294" s="15"/>
    </row>
    <row r="295" spans="2:5">
      <c r="B295" s="19"/>
      <c r="C295" s="19"/>
      <c r="D295" s="19"/>
      <c r="E295" s="15"/>
    </row>
    <row r="296" spans="2:5">
      <c r="B296" s="19"/>
      <c r="C296" s="19"/>
      <c r="D296" s="19"/>
      <c r="E296" s="15"/>
    </row>
    <row r="297" spans="2:5">
      <c r="B297" s="19"/>
      <c r="C297" s="19"/>
      <c r="D297" s="19"/>
      <c r="E297" s="15"/>
    </row>
    <row r="298" spans="2:5">
      <c r="B298" s="19"/>
      <c r="C298" s="19"/>
      <c r="D298" s="19"/>
      <c r="E298" s="15"/>
    </row>
    <row r="299" spans="2:5" ht="12.75" customHeight="1">
      <c r="B299" s="19"/>
      <c r="C299" s="19"/>
      <c r="D299" s="19"/>
      <c r="E299" s="15"/>
    </row>
    <row r="300" spans="2:5" ht="12.75" customHeight="1">
      <c r="B300" s="19"/>
      <c r="C300" s="19"/>
      <c r="D300" s="19"/>
      <c r="E300" s="15"/>
    </row>
    <row r="301" spans="2:5" ht="12.75" customHeight="1">
      <c r="B301" s="19"/>
      <c r="C301" s="19"/>
      <c r="D301" s="19"/>
      <c r="E301" s="15"/>
    </row>
    <row r="302" spans="2:5" ht="12.75" customHeight="1">
      <c r="B302" s="19"/>
      <c r="C302" s="19"/>
      <c r="D302" s="19"/>
      <c r="E302" s="15"/>
    </row>
    <row r="303" spans="2:5" ht="12.75" customHeight="1">
      <c r="B303" s="19"/>
      <c r="C303" s="19"/>
      <c r="D303" s="19"/>
      <c r="E303" s="15"/>
    </row>
    <row r="304" spans="2:5" ht="12.75" customHeight="1">
      <c r="B304" s="19"/>
      <c r="C304" s="19"/>
      <c r="D304" s="19"/>
      <c r="E304" s="15"/>
    </row>
    <row r="305" spans="2:5" ht="12.75" customHeight="1">
      <c r="B305" s="19"/>
      <c r="C305" s="19"/>
      <c r="D305" s="19"/>
      <c r="E305" s="15"/>
    </row>
    <row r="306" spans="2:5" ht="12.75" customHeight="1">
      <c r="B306" s="19"/>
      <c r="C306" s="19"/>
      <c r="D306" s="19"/>
      <c r="E306" s="15"/>
    </row>
    <row r="307" spans="2:5" ht="12.75" customHeight="1">
      <c r="B307" s="19"/>
      <c r="C307" s="19"/>
      <c r="D307" s="19"/>
      <c r="E307" s="15"/>
    </row>
    <row r="308" spans="2:5" ht="12.75" customHeight="1">
      <c r="B308" s="19"/>
      <c r="C308" s="19"/>
      <c r="D308" s="19"/>
      <c r="E308" s="15"/>
    </row>
    <row r="309" spans="2:5" ht="12.75" customHeight="1">
      <c r="B309" s="19"/>
      <c r="C309" s="19"/>
      <c r="D309" s="19"/>
      <c r="E309" s="15"/>
    </row>
    <row r="310" spans="2:5" ht="12.75" customHeight="1">
      <c r="B310" s="19"/>
      <c r="C310" s="19"/>
      <c r="D310" s="19"/>
      <c r="E310" s="15"/>
    </row>
    <row r="311" spans="2:5" ht="12.75" customHeight="1">
      <c r="B311" s="19"/>
      <c r="C311" s="19"/>
      <c r="D311" s="19"/>
      <c r="E311" s="15"/>
    </row>
    <row r="312" spans="2:5" ht="12.75" customHeight="1">
      <c r="B312" s="19"/>
      <c r="C312" s="19"/>
      <c r="D312" s="19"/>
      <c r="E312" s="15"/>
    </row>
    <row r="313" spans="2:5" ht="12.75" customHeight="1">
      <c r="B313" s="19"/>
      <c r="C313" s="19"/>
      <c r="D313" s="19"/>
      <c r="E313" s="15"/>
    </row>
    <row r="314" spans="2:5" ht="12.75" customHeight="1">
      <c r="B314" s="19"/>
      <c r="C314" s="19"/>
      <c r="D314" s="19"/>
      <c r="E314" s="15"/>
    </row>
    <row r="315" spans="2:5" ht="12.75" customHeight="1">
      <c r="B315" s="19"/>
      <c r="C315" s="19"/>
      <c r="D315" s="19"/>
      <c r="E315" s="15"/>
    </row>
    <row r="316" spans="2:5" ht="12.75" customHeight="1">
      <c r="B316" s="19"/>
      <c r="C316" s="19"/>
      <c r="D316" s="19"/>
      <c r="E316" s="15"/>
    </row>
    <row r="317" spans="2:5" ht="12.75" customHeight="1">
      <c r="B317" s="19"/>
      <c r="C317" s="19"/>
      <c r="D317" s="19"/>
      <c r="E317" s="15"/>
    </row>
    <row r="318" spans="2:5" ht="12.75" customHeight="1">
      <c r="B318" s="19"/>
      <c r="C318" s="19"/>
      <c r="D318" s="19"/>
      <c r="E318" s="15"/>
    </row>
    <row r="319" spans="2:5" ht="12.75" customHeight="1">
      <c r="B319" s="19"/>
      <c r="C319" s="19"/>
      <c r="D319" s="19"/>
      <c r="E319" s="15"/>
    </row>
    <row r="320" spans="2:5" ht="12.75" customHeight="1">
      <c r="B320" s="19"/>
      <c r="C320" s="19"/>
      <c r="D320" s="19"/>
      <c r="E320" s="15"/>
    </row>
    <row r="321" spans="2:5" ht="12.75" customHeight="1">
      <c r="B321" s="19"/>
      <c r="C321" s="19"/>
      <c r="D321" s="19"/>
      <c r="E321" s="15"/>
    </row>
    <row r="322" spans="2:5" ht="12.75" customHeight="1">
      <c r="B322" s="19"/>
      <c r="C322" s="19"/>
      <c r="D322" s="19"/>
      <c r="E322" s="15"/>
    </row>
    <row r="323" spans="2:5" ht="12.75" customHeight="1">
      <c r="B323" s="19"/>
      <c r="C323" s="19"/>
      <c r="D323" s="19"/>
      <c r="E323" s="15"/>
    </row>
    <row r="324" spans="2:5" ht="12.75" customHeight="1">
      <c r="B324" s="19"/>
      <c r="C324" s="19"/>
      <c r="D324" s="19"/>
      <c r="E324" s="15"/>
    </row>
    <row r="325" spans="2:5" ht="12.75" customHeight="1">
      <c r="B325" s="19"/>
      <c r="C325" s="19"/>
      <c r="D325" s="19"/>
      <c r="E325" s="15"/>
    </row>
    <row r="326" spans="2:5" ht="12.75" customHeight="1">
      <c r="B326" s="19"/>
      <c r="C326" s="19"/>
      <c r="D326" s="19"/>
      <c r="E326" s="15"/>
    </row>
    <row r="327" spans="2:5" ht="12.75" customHeight="1">
      <c r="B327" s="19"/>
      <c r="C327" s="19"/>
      <c r="D327" s="19"/>
      <c r="E327" s="15"/>
    </row>
    <row r="328" spans="2:5" ht="12.75" customHeight="1">
      <c r="B328" s="19"/>
      <c r="C328" s="19"/>
      <c r="D328" s="19"/>
      <c r="E328" s="15"/>
    </row>
    <row r="329" spans="2:5" ht="12.75" customHeight="1">
      <c r="B329" s="19"/>
      <c r="C329" s="19"/>
      <c r="D329" s="19"/>
      <c r="E329" s="15"/>
    </row>
    <row r="330" spans="2:5" ht="12.75" customHeight="1">
      <c r="B330" s="19"/>
      <c r="C330" s="19"/>
      <c r="D330" s="19"/>
      <c r="E330" s="15"/>
    </row>
    <row r="331" spans="2:5" ht="12.75" customHeight="1">
      <c r="B331" s="19"/>
      <c r="C331" s="19"/>
      <c r="D331" s="19"/>
      <c r="E331" s="15"/>
    </row>
    <row r="332" spans="2:5" ht="12.75" customHeight="1">
      <c r="B332" s="19"/>
      <c r="C332" s="19"/>
      <c r="D332" s="19"/>
      <c r="E332" s="15"/>
    </row>
    <row r="333" spans="2:5" ht="12.75" customHeight="1">
      <c r="B333" s="19"/>
      <c r="C333" s="19"/>
      <c r="D333" s="19"/>
      <c r="E333" s="15"/>
    </row>
    <row r="334" spans="2:5" ht="12.75" customHeight="1">
      <c r="B334" s="19"/>
      <c r="C334" s="19"/>
      <c r="D334" s="19"/>
      <c r="E334" s="15"/>
    </row>
    <row r="335" spans="2:5" ht="12.75" customHeight="1">
      <c r="B335" s="19"/>
      <c r="C335" s="19"/>
      <c r="D335" s="19"/>
      <c r="E335" s="15"/>
    </row>
    <row r="336" spans="2:5" ht="12.75" customHeight="1">
      <c r="B336" s="19"/>
      <c r="C336" s="19"/>
      <c r="D336" s="19"/>
      <c r="E336" s="15"/>
    </row>
    <row r="337" spans="1:5" ht="12.75" customHeight="1">
      <c r="B337" s="19"/>
      <c r="C337" s="19"/>
      <c r="D337" s="19"/>
      <c r="E337" s="15"/>
    </row>
    <row r="338" spans="1:5" ht="12.75" customHeight="1">
      <c r="B338" s="19"/>
      <c r="C338" s="19"/>
      <c r="D338" s="19"/>
      <c r="E338" s="15"/>
    </row>
    <row r="339" spans="1:5" ht="12.75" customHeight="1">
      <c r="A339" s="20"/>
      <c r="B339" s="19"/>
      <c r="C339" s="19"/>
      <c r="D339" s="19"/>
      <c r="E339" s="15"/>
    </row>
    <row r="340" spans="1:5" ht="12.75" customHeight="1">
      <c r="B340" s="19"/>
      <c r="C340" s="19"/>
      <c r="D340" s="19"/>
      <c r="E340" s="15"/>
    </row>
    <row r="341" spans="1:5" ht="12.75" customHeight="1">
      <c r="B341" s="19"/>
      <c r="C341" s="19"/>
      <c r="D341" s="19"/>
      <c r="E341" s="15"/>
    </row>
    <row r="342" spans="1:5" ht="12.75" customHeight="1">
      <c r="B342" s="19"/>
      <c r="C342" s="19"/>
      <c r="D342" s="19"/>
      <c r="E342" s="15"/>
    </row>
    <row r="343" spans="1:5" ht="13.5" customHeight="1" thickBot="1">
      <c r="A343" s="29"/>
      <c r="B343" s="19"/>
      <c r="C343" s="19"/>
      <c r="D343" s="19"/>
      <c r="E343" s="15"/>
    </row>
    <row r="344" spans="1:5" ht="12.75" customHeight="1">
      <c r="B344" s="19"/>
      <c r="C344" s="19"/>
      <c r="D344" s="19"/>
      <c r="E344" s="15"/>
    </row>
    <row r="345" spans="1:5" ht="12.75" customHeight="1">
      <c r="B345" s="19"/>
      <c r="C345" s="19"/>
      <c r="D345" s="19"/>
      <c r="E345" s="15"/>
    </row>
    <row r="346" spans="1:5" ht="12.75" customHeight="1">
      <c r="B346" s="19"/>
      <c r="C346" s="19"/>
      <c r="D346" s="19"/>
      <c r="E346" s="15"/>
    </row>
    <row r="347" spans="1:5" ht="12.75" customHeight="1">
      <c r="B347" s="19"/>
      <c r="C347" s="19"/>
      <c r="D347" s="19"/>
      <c r="E347" s="15"/>
    </row>
  </sheetData>
  <sheetProtection formatCells="0"/>
  <mergeCells count="44">
    <mergeCell ref="D33:G33"/>
    <mergeCell ref="D32:G32"/>
    <mergeCell ref="D31:G31"/>
    <mergeCell ref="I2:U2"/>
    <mergeCell ref="I3:N4"/>
    <mergeCell ref="P3:U4"/>
    <mergeCell ref="I5:N18"/>
    <mergeCell ref="I20:N20"/>
    <mergeCell ref="P20:U20"/>
    <mergeCell ref="I21:N45"/>
    <mergeCell ref="P21:U45"/>
    <mergeCell ref="P5:U18"/>
    <mergeCell ref="D34:G34"/>
    <mergeCell ref="A19:B19"/>
    <mergeCell ref="A54:A64"/>
    <mergeCell ref="A190:A198"/>
    <mergeCell ref="A200:A202"/>
    <mergeCell ref="A186:A187"/>
    <mergeCell ref="A66:A71"/>
    <mergeCell ref="A158:A169"/>
    <mergeCell ref="A172:A174"/>
    <mergeCell ref="A176:A178"/>
    <mergeCell ref="A31:A40"/>
    <mergeCell ref="J51:N51"/>
    <mergeCell ref="O51:S51"/>
    <mergeCell ref="A75:A77"/>
    <mergeCell ref="A204:A206"/>
    <mergeCell ref="A143:A154"/>
    <mergeCell ref="T51:X51"/>
    <mergeCell ref="B23:G23"/>
    <mergeCell ref="AX51:BB51"/>
    <mergeCell ref="Y51:AC51"/>
    <mergeCell ref="AD51:AH51"/>
    <mergeCell ref="AI51:AM51"/>
    <mergeCell ref="AN51:AR51"/>
    <mergeCell ref="AS51:AW51"/>
    <mergeCell ref="D30:G30"/>
    <mergeCell ref="D40:G40"/>
    <mergeCell ref="D39:G39"/>
    <mergeCell ref="D38:G38"/>
    <mergeCell ref="D37:G37"/>
    <mergeCell ref="D36:G36"/>
    <mergeCell ref="D35:G35"/>
    <mergeCell ref="E51:I51"/>
  </mergeCells>
  <phoneticPr fontId="25" type="noConversion"/>
  <dataValidations count="1">
    <dataValidation type="list" allowBlank="1" showInputMessage="1" showErrorMessage="1" sqref="B7" xr:uid="{826EA4CC-C28D-4605-8CD1-D1F6D78CEAC9}">
      <formula1>"Y,N"</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6A758D84-FB00-45C9-9751-FB955B783C5F}">
          <x14:formula1>
            <xm:f>'Fixed Data'!$A$55:$A$78</xm:f>
          </x14:formula1>
          <xm:sqref>B54:B63</xm:sqref>
        </x14:dataValidation>
        <x14:dataValidation type="list" allowBlank="1" showInputMessage="1" showErrorMessage="1" xr:uid="{63326537-F05C-40DC-BA2D-58190FE5345D}">
          <x14:formula1>
            <xm:f>'Fixed Data'!$C$55:$C$61</xm:f>
          </x14:formula1>
          <xm:sqref>C54:C63</xm:sqref>
        </x14:dataValidation>
        <x14:dataValidation type="list" allowBlank="1" showInputMessage="1" showErrorMessage="1" xr:uid="{3389BDC7-9E40-4FEB-8EA0-9E8E1210D3D0}">
          <x14:formula1>
            <xm:f>'Fixed Data'!$C$64:$C$65</xm:f>
          </x14:formula1>
          <xm:sqref>B66:B70</xm:sqref>
        </x14:dataValidation>
        <x14:dataValidation type="list" allowBlank="1" showInputMessage="1" showErrorMessage="1" xr:uid="{89FEC3E5-636D-4618-8204-E516079F6330}">
          <x14:formula1>
            <xm:f>'Fixed Data'!$E$55:$E$58</xm:f>
          </x14:formula1>
          <xm:sqref>B158:B169 B143:B154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F0321E97D070489BBDAA9C9D1178B4" ma:contentTypeVersion="14" ma:contentTypeDescription="Create a new document." ma:contentTypeScope="" ma:versionID="d6eb7e0d94b53cf452c0bceae39b0088">
  <xsd:schema xmlns:xsd="http://www.w3.org/2001/XMLSchema" xmlns:xs="http://www.w3.org/2001/XMLSchema" xmlns:p="http://schemas.microsoft.com/office/2006/metadata/properties" xmlns:ns2="d19d380e-ea35-4b32-a7ff-93f0487c2813" xmlns:ns3="0f60a1eb-b3f2-4ea7-b4d3-46709e964e1b" targetNamespace="http://schemas.microsoft.com/office/2006/metadata/properties" ma:root="true" ma:fieldsID="21b16d23b156d00d7441878480420e70" ns2:_="" ns3:_="">
    <xsd:import namespace="d19d380e-ea35-4b32-a7ff-93f0487c2813"/>
    <xsd:import namespace="0f60a1eb-b3f2-4ea7-b4d3-46709e964e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9d380e-ea35-4b32-a7ff-93f0487c28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ae6b00f1-0802-47ef-b924-4ebccd15082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0a1eb-b3f2-4ea7-b4d3-46709e964e1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b3a0d9b-8076-4450-958b-680707615dbe}" ma:internalName="TaxCatchAll" ma:showField="CatchAllData" ma:web="0f60a1eb-b3f2-4ea7-b4d3-46709e964e1b">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0f60a1eb-b3f2-4ea7-b4d3-46709e964e1b" xsi:nil="true"/>
    <lcf76f155ced4ddcb4097134ff3c332f xmlns="d19d380e-ea35-4b32-a7ff-93f0487c2813">
      <Terms xmlns="http://schemas.microsoft.com/office/infopath/2007/PartnerControls"/>
    </lcf76f155ced4ddcb4097134ff3c332f>
    <SharedWithUsers xmlns="0f60a1eb-b3f2-4ea7-b4d3-46709e964e1b">
      <UserInfo>
        <DisplayName/>
        <AccountId xsi:nil="true"/>
        <AccountType/>
      </UserInfo>
    </SharedWithUsers>
  </documentManagement>
</p:properties>
</file>

<file path=customXml/itemProps1.xml><?xml version="1.0" encoding="utf-8"?>
<ds:datastoreItem xmlns:ds="http://schemas.openxmlformats.org/officeDocument/2006/customXml" ds:itemID="{8F6CDCE7-2B01-42EF-9A2A-B82EB15E5E76}">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3.xml><?xml version="1.0" encoding="utf-8"?>
<ds:datastoreItem xmlns:ds="http://schemas.openxmlformats.org/officeDocument/2006/customXml" ds:itemID="{C1BC92AD-D5E2-490A-A774-C8403159A3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9d380e-ea35-4b32-a7ff-93f0487c2813"/>
    <ds:schemaRef ds:uri="0f60a1eb-b3f2-4ea7-b4d3-46709e964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2F6CAB1-8BCA-4613-AD00-F8BBDDD28122}">
  <ds:schemaRefs>
    <ds:schemaRef ds:uri="http://schemas.microsoft.com/office/2006/metadata/properties"/>
    <ds:schemaRef ds:uri="http://schemas.microsoft.com/office/infopath/2007/PartnerControls"/>
    <ds:schemaRef ds:uri="0f60a1eb-b3f2-4ea7-b4d3-46709e964e1b"/>
    <ds:schemaRef ds:uri="d19d380e-ea35-4b32-a7ff-93f0487c28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vt:lpstr>
      <vt:lpstr>Changes Log</vt:lpstr>
      <vt:lpstr>Guidance</vt:lpstr>
      <vt:lpstr>Summary</vt:lpstr>
      <vt:lpstr>Blank</vt:lpstr>
      <vt:lpstr>Full Opt. Considered</vt:lpstr>
      <vt:lpstr>Fixed Data</vt:lpstr>
      <vt:lpstr>Risk Register</vt:lpstr>
      <vt:lpstr>Baseline</vt:lpstr>
      <vt:lpstr>Baseline Workings</vt:lpstr>
      <vt:lpstr>Option_1</vt:lpstr>
      <vt:lpstr>Option_1 Workings</vt:lpstr>
      <vt:lpstr>Option_2</vt:lpstr>
      <vt:lpstr>Option_2 Workings</vt:lpstr>
      <vt:lpstr>Option_3</vt:lpstr>
      <vt:lpstr>Option_3 Workings</vt:lpstr>
      <vt:lpstr>Option_4</vt:lpstr>
      <vt:lpstr>Option_4 Workings</vt:lpstr>
      <vt:lpstr>Option_5</vt:lpstr>
      <vt:lpstr>Option_5 Workings</vt:lpstr>
      <vt:lpstr>Option_6</vt:lpstr>
      <vt:lpstr>Option_6 Workings</vt:lpstr>
      <vt:lpstr>Option_7</vt:lpstr>
      <vt:lpstr>Option_7 Workings</vt:lpstr>
      <vt:lpstr>Option_8</vt:lpstr>
      <vt:lpstr>Option_8 Workings</vt:lpstr>
      <vt:lpstr>Option_9</vt:lpstr>
      <vt:lpstr>Option_9 Workings</vt:lpstr>
      <vt:lpstr>Option_10</vt:lpstr>
      <vt:lpstr>Option_10 Workings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RIIO-ET2_CBA_Template</dc:title>
  <dc:subject/>
  <dc:creator>Ofgem</dc:creator>
  <cp:keywords>Data</cp:keywords>
  <dc:description/>
  <cp:lastModifiedBy>Dean Pearson</cp:lastModifiedBy>
  <cp:revision/>
  <dcterms:created xsi:type="dcterms:W3CDTF">2018-08-02T11:53:31Z</dcterms:created>
  <dcterms:modified xsi:type="dcterms:W3CDTF">2024-12-18T10:57:29Z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aa9000bf-95e2-4250-81d1-d6056bf77f6c</vt:lpwstr>
  </property>
  <property fmtid="{D5CDD505-2E9C-101B-9397-08002B2CF9AE}" pid="3" name="bjSaver">
    <vt:lpwstr>WXoYCeGbFqQc8FZh5Mhj3Bj0oqW2Gt1E</vt:lpwstr>
  </property>
  <property fmtid="{D5CDD505-2E9C-101B-9397-08002B2CF9AE}" pid="4" name="ContentTypeId">
    <vt:lpwstr>0x01010009F0321E97D070489BBDAA9C9D1178B4</vt:lpwstr>
  </property>
  <property fmtid="{D5CDD505-2E9C-101B-9397-08002B2CF9AE}" pid="5" name="BJSCc5a055b0-1bed-4579_x">
    <vt:lpwstr/>
  </property>
  <property fmtid="{D5CDD505-2E9C-101B-9397-08002B2CF9AE}" pid="6" name="BJSCdd9eba61-d6b9-469b_x">
    <vt:lpwstr/>
  </property>
  <property fmtid="{D5CDD505-2E9C-101B-9397-08002B2CF9AE}" pid="7" name="BJSCSummaryMarking">
    <vt:lpwstr>This item has no classification</vt:lpwstr>
  </property>
  <property fmtid="{D5CDD505-2E9C-101B-9397-08002B2CF9AE}" pid="8"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9" name="bjDocumentSecurityLabel">
    <vt:lpwstr>OFFICIAL</vt:lpwstr>
  </property>
  <property fmtid="{D5CDD505-2E9C-101B-9397-08002B2CF9AE}" pid="10"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11" name="bjDocumentLabelXML-0">
    <vt:lpwstr>ames.com/2008/01/sie/internal/label"&gt;&lt;element uid="id_classification_nonbusiness" value="" /&gt;&lt;/sisl&gt;</vt:lpwstr>
  </property>
  <property fmtid="{D5CDD505-2E9C-101B-9397-08002B2CF9AE}" pid="12" name="bjClsUserRVM">
    <vt:lpwstr>[]</vt:lpwstr>
  </property>
  <property fmtid="{D5CDD505-2E9C-101B-9397-08002B2CF9AE}" pid="13" name="MediaServiceImageTags">
    <vt:lpwstr/>
  </property>
  <property fmtid="{D5CDD505-2E9C-101B-9397-08002B2CF9AE}" pid="14" name="Order">
    <vt:r8>1150900</vt:r8>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y fmtid="{D5CDD505-2E9C-101B-9397-08002B2CF9AE}" pid="21" name="Publish">
    <vt:bool>false</vt:bool>
  </property>
  <property fmtid="{D5CDD505-2E9C-101B-9397-08002B2CF9AE}" pid="22" name="Permission to publish">
    <vt:bool>false</vt:bool>
  </property>
  <property fmtid="{D5CDD505-2E9C-101B-9397-08002B2CF9AE}" pid="23" name="Comparison_Baseline9RowInsertions5">
    <vt:lpwstr/>
  </property>
  <property fmtid="{D5CDD505-2E9C-101B-9397-08002B2CF9AE}" pid="24" name="Comparison_Baseline9ColumnInsertions6">
    <vt:lpwstr/>
  </property>
  <property fmtid="{D5CDD505-2E9C-101B-9397-08002B2CF9AE}" pid="25" name="Comparison_Option_111RowInsertions7">
    <vt:lpwstr/>
  </property>
  <property fmtid="{D5CDD505-2E9C-101B-9397-08002B2CF9AE}" pid="26" name="Comparison_Option_111ColumnInsertions8">
    <vt:lpwstr/>
  </property>
</Properties>
</file>