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depearson_northerngas_co_uk/Documents/Documents/"/>
    </mc:Choice>
  </mc:AlternateContent>
  <xr:revisionPtr revIDLastSave="0" documentId="8_{202C27AC-A1C2-4204-BCF8-A16FAA3C861B}" xr6:coauthVersionLast="47" xr6:coauthVersionMax="47" xr10:uidLastSave="{00000000-0000-0000-0000-000000000000}"/>
  <bookViews>
    <workbookView xWindow="-120" yWindow="-120" windowWidth="29040" windowHeight="15840" tabRatio="781" firstSheet="9" activeTab="10"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2" i="88" l="1"/>
  <c r="F82" i="88"/>
  <c r="G82" i="88"/>
  <c r="H82" i="88"/>
  <c r="I82" i="88"/>
  <c r="E89" i="88"/>
  <c r="F89" i="88"/>
  <c r="G89" i="88"/>
  <c r="H89" i="88"/>
  <c r="I89" i="88"/>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212" i="68"/>
  <c r="AJ212" i="68" s="1"/>
  <c r="AK212" i="68" s="1"/>
  <c r="AL212" i="68" s="1"/>
  <c r="AM212" i="68" s="1"/>
  <c r="AN212" i="68" s="1"/>
  <c r="AO212" i="68" s="1"/>
  <c r="AP212" i="68" s="1"/>
  <c r="AQ212" i="68" s="1"/>
  <c r="AR212" i="68" s="1"/>
  <c r="AS212" i="68" s="1"/>
  <c r="AT212" i="68" s="1"/>
  <c r="AU212" i="68" s="1"/>
  <c r="AV212" i="68" s="1"/>
  <c r="AW212" i="68" s="1"/>
  <c r="AX212" i="68" s="1"/>
  <c r="AY212" i="68" s="1"/>
  <c r="AZ212" i="68" s="1"/>
  <c r="BA212" i="68" s="1"/>
  <c r="BB212" i="68" s="1"/>
  <c r="AH212" i="68"/>
  <c r="AG212" i="68"/>
  <c r="AF212" i="68"/>
  <c r="AE212" i="68"/>
  <c r="AD212" i="68"/>
  <c r="AC212" i="68"/>
  <c r="AB212" i="68"/>
  <c r="AA212" i="68"/>
  <c r="Z212" i="68"/>
  <c r="Y212" i="68"/>
  <c r="X212" i="68"/>
  <c r="W212" i="68"/>
  <c r="V212" i="68"/>
  <c r="U212" i="68"/>
  <c r="T212" i="68"/>
  <c r="S212" i="68"/>
  <c r="R212" i="68"/>
  <c r="Q212" i="68"/>
  <c r="P212" i="68"/>
  <c r="O212" i="68"/>
  <c r="N212" i="68"/>
  <c r="M212" i="68"/>
  <c r="L212" i="68"/>
  <c r="K212" i="68"/>
  <c r="J212" i="68"/>
  <c r="I212" i="68"/>
  <c r="H212" i="68"/>
  <c r="G212" i="68"/>
  <c r="F212" i="68"/>
  <c r="E212" i="68"/>
  <c r="AI211" i="68"/>
  <c r="AJ211" i="68" s="1"/>
  <c r="AK211" i="68" s="1"/>
  <c r="AL211" i="68" s="1"/>
  <c r="AM211" i="68" s="1"/>
  <c r="AN211" i="68" s="1"/>
  <c r="AO211" i="68" s="1"/>
  <c r="AP211" i="68" s="1"/>
  <c r="AQ211" i="68" s="1"/>
  <c r="AR211" i="68" s="1"/>
  <c r="AS211" i="68" s="1"/>
  <c r="AT211" i="68" s="1"/>
  <c r="AU211" i="68" s="1"/>
  <c r="AV211" i="68" s="1"/>
  <c r="AW211" i="68" s="1"/>
  <c r="AX211" i="68" s="1"/>
  <c r="AY211" i="68" s="1"/>
  <c r="AZ211" i="68" s="1"/>
  <c r="BA211" i="68" s="1"/>
  <c r="BB211" i="68" s="1"/>
  <c r="AH211" i="68"/>
  <c r="AG211" i="68"/>
  <c r="AF211" i="68"/>
  <c r="AE211" i="68"/>
  <c r="AD211" i="68"/>
  <c r="AC211" i="68"/>
  <c r="AB211" i="68"/>
  <c r="AA211" i="68"/>
  <c r="Z211" i="68"/>
  <c r="Y211" i="68"/>
  <c r="X211" i="68"/>
  <c r="W211" i="68"/>
  <c r="V211" i="68"/>
  <c r="U211" i="68"/>
  <c r="T211" i="68"/>
  <c r="S211" i="68"/>
  <c r="R211" i="68"/>
  <c r="Q211" i="68"/>
  <c r="P211" i="68"/>
  <c r="O211" i="68"/>
  <c r="N211" i="68"/>
  <c r="M211" i="68"/>
  <c r="L211" i="68"/>
  <c r="K211" i="68"/>
  <c r="J211" i="68"/>
  <c r="I211" i="68"/>
  <c r="H211" i="68"/>
  <c r="G211" i="68"/>
  <c r="F211" i="68"/>
  <c r="E211" i="68"/>
  <c r="AI210" i="67"/>
  <c r="AJ210" i="67" s="1"/>
  <c r="AK210" i="67" s="1"/>
  <c r="AL210" i="67" s="1"/>
  <c r="AM210" i="67" s="1"/>
  <c r="AN210" i="67" s="1"/>
  <c r="AO210" i="67" s="1"/>
  <c r="AP210" i="67" s="1"/>
  <c r="AQ210" i="67" s="1"/>
  <c r="AR210" i="67" s="1"/>
  <c r="AS210" i="67" s="1"/>
  <c r="AT210" i="67" s="1"/>
  <c r="AU210" i="67" s="1"/>
  <c r="AV210" i="67" s="1"/>
  <c r="AW210" i="67" s="1"/>
  <c r="AX210" i="67" s="1"/>
  <c r="AY210" i="67" s="1"/>
  <c r="AZ210" i="67" s="1"/>
  <c r="BA210" i="67" s="1"/>
  <c r="BB210" i="67" s="1"/>
  <c r="AH210" i="67"/>
  <c r="AG210" i="67"/>
  <c r="AF210" i="67"/>
  <c r="AE210" i="67"/>
  <c r="AD210" i="67"/>
  <c r="AC210" i="67"/>
  <c r="AB210" i="67"/>
  <c r="AA210" i="67"/>
  <c r="Z210" i="67"/>
  <c r="Y210" i="67"/>
  <c r="X210" i="67"/>
  <c r="W210" i="67"/>
  <c r="V210" i="67"/>
  <c r="U210" i="67"/>
  <c r="T210" i="67"/>
  <c r="S210" i="67"/>
  <c r="R210" i="67"/>
  <c r="Q210" i="67"/>
  <c r="P210" i="67"/>
  <c r="O210" i="67"/>
  <c r="N210" i="67"/>
  <c r="M210" i="67"/>
  <c r="L210" i="67"/>
  <c r="K210" i="67"/>
  <c r="J210" i="67"/>
  <c r="I210" i="67"/>
  <c r="H210" i="67"/>
  <c r="G210" i="67"/>
  <c r="F210" i="67"/>
  <c r="E210" i="67"/>
  <c r="AI209" i="67"/>
  <c r="AJ209" i="67" s="1"/>
  <c r="AK209" i="67" s="1"/>
  <c r="AL209" i="67" s="1"/>
  <c r="AM209" i="67" s="1"/>
  <c r="AN209" i="67" s="1"/>
  <c r="AO209" i="67" s="1"/>
  <c r="AP209" i="67" s="1"/>
  <c r="AQ209" i="67" s="1"/>
  <c r="AR209" i="67" s="1"/>
  <c r="AS209" i="67" s="1"/>
  <c r="AT209" i="67" s="1"/>
  <c r="AU209" i="67" s="1"/>
  <c r="AV209" i="67" s="1"/>
  <c r="AW209" i="67" s="1"/>
  <c r="AX209" i="67" s="1"/>
  <c r="AY209" i="67" s="1"/>
  <c r="AZ209" i="67" s="1"/>
  <c r="BA209" i="67" s="1"/>
  <c r="BB209" i="67" s="1"/>
  <c r="AH209" i="67"/>
  <c r="AG209" i="67"/>
  <c r="AF209" i="67"/>
  <c r="AE209" i="67"/>
  <c r="AD209" i="67"/>
  <c r="AC209" i="67"/>
  <c r="AB209" i="67"/>
  <c r="AA209" i="67"/>
  <c r="Z209" i="67"/>
  <c r="Y209" i="67"/>
  <c r="X209" i="67"/>
  <c r="W209" i="67"/>
  <c r="V209" i="67"/>
  <c r="U209" i="67"/>
  <c r="T209" i="67"/>
  <c r="S209" i="67"/>
  <c r="R209" i="67"/>
  <c r="Q209" i="67"/>
  <c r="P209" i="67"/>
  <c r="O209" i="67"/>
  <c r="N209" i="67"/>
  <c r="M209" i="67"/>
  <c r="L209" i="67"/>
  <c r="K209" i="67"/>
  <c r="J209" i="67"/>
  <c r="I209" i="67"/>
  <c r="H209" i="67"/>
  <c r="G209" i="67"/>
  <c r="F209" i="67"/>
  <c r="E209"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204" i="88"/>
  <c r="L204" i="88"/>
  <c r="M204" i="88"/>
  <c r="N204" i="88"/>
  <c r="O204" i="88"/>
  <c r="P204" i="88"/>
  <c r="Q204" i="88"/>
  <c r="R204" i="88"/>
  <c r="S204" i="88"/>
  <c r="T204" i="88"/>
  <c r="U204" i="88"/>
  <c r="V204" i="88"/>
  <c r="W204" i="88"/>
  <c r="X204" i="88"/>
  <c r="Y204" i="88"/>
  <c r="Z204" i="88"/>
  <c r="AA204" i="88"/>
  <c r="AB204" i="88"/>
  <c r="AC204" i="88"/>
  <c r="AD204" i="88"/>
  <c r="AE204" i="88"/>
  <c r="AF204" i="88"/>
  <c r="AG204" i="88"/>
  <c r="AH204" i="88"/>
  <c r="AI204" i="88"/>
  <c r="AJ204" i="88" s="1"/>
  <c r="AK204" i="88" s="1"/>
  <c r="AL204" i="88" s="1"/>
  <c r="AM204" i="88" s="1"/>
  <c r="AN204" i="88" s="1"/>
  <c r="AO204" i="88" s="1"/>
  <c r="AP204" i="88" s="1"/>
  <c r="AQ204" i="88" s="1"/>
  <c r="AR204" i="88" s="1"/>
  <c r="AS204" i="88" s="1"/>
  <c r="AT204" i="88" s="1"/>
  <c r="AU204" i="88" s="1"/>
  <c r="AV204" i="88" s="1"/>
  <c r="AW204" i="88" s="1"/>
  <c r="AX204" i="88" s="1"/>
  <c r="AY204" i="88" s="1"/>
  <c r="AZ204" i="88" s="1"/>
  <c r="BA204" i="88" s="1"/>
  <c r="BB204" i="88" s="1"/>
  <c r="K205" i="88"/>
  <c r="L205" i="88"/>
  <c r="M205" i="88"/>
  <c r="N205" i="88"/>
  <c r="O205" i="88"/>
  <c r="P205" i="88"/>
  <c r="Q205" i="88"/>
  <c r="R205" i="88"/>
  <c r="S205" i="88"/>
  <c r="T205" i="88"/>
  <c r="U205" i="88"/>
  <c r="V205" i="88"/>
  <c r="W205" i="88"/>
  <c r="X205" i="88"/>
  <c r="Y205" i="88"/>
  <c r="Z205" i="88"/>
  <c r="AA205" i="88"/>
  <c r="AB205" i="88"/>
  <c r="AC205" i="88"/>
  <c r="AD205" i="88"/>
  <c r="AE205" i="88"/>
  <c r="AF205" i="88"/>
  <c r="AG205" i="88"/>
  <c r="AH205" i="88"/>
  <c r="AI205" i="88"/>
  <c r="AJ205" i="88" s="1"/>
  <c r="AK205" i="88" s="1"/>
  <c r="AL205" i="88" s="1"/>
  <c r="AM205" i="88" s="1"/>
  <c r="AN205" i="88" s="1"/>
  <c r="AO205" i="88" s="1"/>
  <c r="AP205" i="88" s="1"/>
  <c r="AQ205" i="88" s="1"/>
  <c r="AR205" i="88" s="1"/>
  <c r="AS205" i="88" s="1"/>
  <c r="AT205" i="88" s="1"/>
  <c r="AU205" i="88" s="1"/>
  <c r="AV205" i="88" s="1"/>
  <c r="AW205" i="88" s="1"/>
  <c r="AX205" i="88" s="1"/>
  <c r="AY205" i="88" s="1"/>
  <c r="AZ205" i="88" s="1"/>
  <c r="BA205" i="88" s="1"/>
  <c r="BB205" i="88" s="1"/>
  <c r="J204" i="88"/>
  <c r="J205" i="88"/>
  <c r="F204" i="88"/>
  <c r="G204" i="88"/>
  <c r="H204" i="88"/>
  <c r="I204" i="88"/>
  <c r="F205" i="88"/>
  <c r="G205" i="88"/>
  <c r="H205" i="88"/>
  <c r="I205" i="88"/>
  <c r="E205" i="88"/>
  <c r="E204"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X81" i="70"/>
  <c r="X82" i="70" s="1"/>
  <c r="AR103" i="70" s="1"/>
  <c r="W81" i="70"/>
  <c r="W82" i="70" s="1"/>
  <c r="V81" i="70"/>
  <c r="V82" i="70" s="1"/>
  <c r="U81" i="70"/>
  <c r="U82" i="70" s="1"/>
  <c r="T81" i="70"/>
  <c r="T82" i="70" s="1"/>
  <c r="T83" i="70" s="1"/>
  <c r="S81" i="70"/>
  <c r="S82" i="70" s="1"/>
  <c r="AV98" i="70" s="1"/>
  <c r="R81" i="70"/>
  <c r="R82" i="70" s="1"/>
  <c r="AU97" i="70" s="1"/>
  <c r="Q81" i="70"/>
  <c r="Q82" i="70" s="1"/>
  <c r="V96" i="70" s="1"/>
  <c r="P81" i="70"/>
  <c r="P82" i="70" s="1"/>
  <c r="O81" i="70"/>
  <c r="O82" i="70" s="1"/>
  <c r="N81" i="70"/>
  <c r="N82" i="70" s="1"/>
  <c r="AB93" i="70" s="1"/>
  <c r="M81" i="70"/>
  <c r="M82" i="70" s="1"/>
  <c r="AS92" i="70" s="1"/>
  <c r="L81" i="70"/>
  <c r="L82" i="70" s="1"/>
  <c r="M91" i="70" s="1"/>
  <c r="K81" i="70"/>
  <c r="K82" i="70" s="1"/>
  <c r="AR90" i="70" s="1"/>
  <c r="J81" i="70"/>
  <c r="J82" i="70" s="1"/>
  <c r="I81" i="70"/>
  <c r="I82" i="70" s="1"/>
  <c r="AU88" i="70" s="1"/>
  <c r="H81" i="70"/>
  <c r="H82"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A106" i="68"/>
  <c r="Z106" i="68"/>
  <c r="Y106" i="68"/>
  <c r="X106" i="68"/>
  <c r="W106" i="68"/>
  <c r="V106" i="68"/>
  <c r="U106" i="68"/>
  <c r="T106" i="68"/>
  <c r="S106" i="68"/>
  <c r="R106" i="68"/>
  <c r="Q106" i="68"/>
  <c r="P106" i="68"/>
  <c r="O106" i="68"/>
  <c r="N106" i="68"/>
  <c r="M106" i="68"/>
  <c r="L106" i="68"/>
  <c r="K106" i="68"/>
  <c r="J106" i="68"/>
  <c r="I106" i="68"/>
  <c r="H106" i="68"/>
  <c r="G106" i="68"/>
  <c r="F106" i="68"/>
  <c r="E106" i="68"/>
  <c r="AA104" i="67"/>
  <c r="Z104" i="67"/>
  <c r="Y104" i="67"/>
  <c r="X104" i="67"/>
  <c r="W104" i="67"/>
  <c r="V104" i="67"/>
  <c r="U104" i="67"/>
  <c r="T104" i="67"/>
  <c r="S104" i="67"/>
  <c r="R104" i="67"/>
  <c r="Q104" i="67"/>
  <c r="P104" i="67"/>
  <c r="O104" i="67"/>
  <c r="N104" i="67"/>
  <c r="M104" i="67"/>
  <c r="L104" i="67"/>
  <c r="K104" i="67"/>
  <c r="J104" i="67"/>
  <c r="I104" i="67"/>
  <c r="H104" i="67"/>
  <c r="G104" i="67"/>
  <c r="F104" i="67"/>
  <c r="E104" i="67"/>
  <c r="AA99" i="88"/>
  <c r="Z99" i="88"/>
  <c r="Y99" i="88"/>
  <c r="X99" i="88"/>
  <c r="W99" i="88"/>
  <c r="V99" i="88"/>
  <c r="U99" i="88"/>
  <c r="T99" i="88"/>
  <c r="S99" i="88"/>
  <c r="R99" i="88"/>
  <c r="Q99" i="88"/>
  <c r="P99" i="88"/>
  <c r="O99" i="88"/>
  <c r="N99" i="88"/>
  <c r="M99" i="88"/>
  <c r="L99" i="88"/>
  <c r="K99" i="88"/>
  <c r="J99" i="88"/>
  <c r="I99" i="88"/>
  <c r="H99" i="88"/>
  <c r="G99" i="88"/>
  <c r="F99" i="88"/>
  <c r="E99" i="88"/>
  <c r="AR87" i="70" l="1"/>
  <c r="AQ87" i="70"/>
  <c r="AY89" i="70"/>
  <c r="Z89" i="70"/>
  <c r="AV95" i="70"/>
  <c r="AU95" i="70"/>
  <c r="BA100" i="70"/>
  <c r="AP100" i="70"/>
  <c r="AY104" i="70"/>
  <c r="AZ104" i="70"/>
  <c r="AR95" i="74"/>
  <c r="Z95" i="74"/>
  <c r="W95" i="74"/>
  <c r="AX95" i="74"/>
  <c r="AU95" i="74"/>
  <c r="AL95" i="74"/>
  <c r="AI95" i="74"/>
  <c r="AQ105" i="74"/>
  <c r="AT105" i="74"/>
  <c r="AH105" i="74"/>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I87" i="70"/>
  <c r="AJ88" i="70"/>
  <c r="U90" i="70"/>
  <c r="AT97" i="70"/>
  <c r="Z104" i="70"/>
  <c r="AQ106" i="70"/>
  <c r="Z85" i="73"/>
  <c r="AY86" i="73"/>
  <c r="AF88" i="73"/>
  <c r="AP90" i="73"/>
  <c r="AX93" i="73"/>
  <c r="AS95" i="73"/>
  <c r="AS98" i="73"/>
  <c r="AX100" i="73"/>
  <c r="AJ104" i="73"/>
  <c r="AE84" i="74"/>
  <c r="BA86" i="74"/>
  <c r="W92" i="74"/>
  <c r="AZ99" i="74"/>
  <c r="X88" i="75"/>
  <c r="AM91" i="75"/>
  <c r="AK98" i="75"/>
  <c r="AG106" i="75"/>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AL128" i="71" s="1"/>
  <c r="Z101" i="71"/>
  <c r="AW101" i="71"/>
  <c r="AK101" i="71"/>
  <c r="Y101" i="71"/>
  <c r="AV101" i="71"/>
  <c r="AJ101" i="71"/>
  <c r="X101" i="71"/>
  <c r="AU92" i="71"/>
  <c r="AI92" i="71"/>
  <c r="W92" i="71"/>
  <c r="AT92" i="71"/>
  <c r="AT128" i="71" s="1"/>
  <c r="AH92" i="71"/>
  <c r="V92" i="71"/>
  <c r="AS92" i="71"/>
  <c r="AG92" i="71"/>
  <c r="U92" i="71"/>
  <c r="AR92" i="71"/>
  <c r="AF92" i="71"/>
  <c r="T92" i="71"/>
  <c r="AQ92" i="71"/>
  <c r="AE92" i="71"/>
  <c r="S92" i="71"/>
  <c r="BB92" i="71"/>
  <c r="BB128" i="71" s="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Q128" i="71" s="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J128" i="71" s="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F128" i="71" s="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AS128" i="71" s="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AQ128" i="71" s="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83" i="71"/>
  <c r="Y83" i="71"/>
  <c r="Y134" i="71" s="1"/>
  <c r="J83" i="71"/>
  <c r="R83" i="71"/>
  <c r="Z83" i="71"/>
  <c r="Z134" i="71" s="1"/>
  <c r="K83" i="71"/>
  <c r="K134" i="71" s="1"/>
  <c r="S83" i="71"/>
  <c r="AA83" i="71"/>
  <c r="AA134" i="71" s="1"/>
  <c r="W83" i="71"/>
  <c r="W134" i="71" s="1"/>
  <c r="L83" i="71"/>
  <c r="L134" i="71" s="1"/>
  <c r="T83" i="71"/>
  <c r="T134" i="71" s="1"/>
  <c r="O83" i="71"/>
  <c r="O134" i="71" s="1"/>
  <c r="E83" i="71"/>
  <c r="M83" i="71"/>
  <c r="U83" i="71"/>
  <c r="K128" i="71"/>
  <c r="F83" i="71"/>
  <c r="F134" i="71" s="1"/>
  <c r="N83" i="71"/>
  <c r="N134" i="71" s="1"/>
  <c r="V83" i="71"/>
  <c r="V134" i="71" s="1"/>
  <c r="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AN128" i="71"/>
  <c r="H128" i="71"/>
  <c r="G134" i="71"/>
  <c r="J134" i="71"/>
  <c r="M134" i="71"/>
  <c r="Q134" i="71"/>
  <c r="R134" i="71"/>
  <c r="S134" i="71"/>
  <c r="U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222" i="68"/>
  <c r="AE222" i="68"/>
  <c r="AC222" i="68"/>
  <c r="X222" i="68"/>
  <c r="U223" i="68"/>
  <c r="G222" i="68"/>
  <c r="O221" i="67"/>
  <c r="AD221" i="67"/>
  <c r="L220" i="67"/>
  <c r="J221" i="67"/>
  <c r="H220" i="67"/>
  <c r="AO195" i="75" l="1"/>
  <c r="AN195" i="74"/>
  <c r="AO195" i="73"/>
  <c r="AN195" i="72"/>
  <c r="AN195" i="71"/>
  <c r="AO195" i="70"/>
  <c r="AN195" i="69"/>
  <c r="AC223" i="68"/>
  <c r="AD191" i="71"/>
  <c r="X220" i="67"/>
  <c r="Y191" i="69"/>
  <c r="AG197" i="69"/>
  <c r="R221" i="67"/>
  <c r="Z221" i="67"/>
  <c r="AH221" i="67"/>
  <c r="P220" i="67"/>
  <c r="Q220" i="67"/>
  <c r="E198" i="73"/>
  <c r="I220" i="67"/>
  <c r="L221" i="67"/>
  <c r="T221" i="67"/>
  <c r="AB221" i="67"/>
  <c r="AB220" i="67"/>
  <c r="T220" i="67"/>
  <c r="Y220" i="67"/>
  <c r="E220" i="67"/>
  <c r="N221" i="67"/>
  <c r="V220" i="67"/>
  <c r="S198" i="72"/>
  <c r="F220" i="67"/>
  <c r="G221" i="67"/>
  <c r="W221" i="67"/>
  <c r="AE221" i="67"/>
  <c r="L198" i="71"/>
  <c r="L197" i="71"/>
  <c r="T198" i="71"/>
  <c r="AB197" i="71"/>
  <c r="AJ198" i="71"/>
  <c r="AF220" i="67"/>
  <c r="AA223" i="68"/>
  <c r="I198" i="71"/>
  <c r="F197" i="71"/>
  <c r="N197" i="71"/>
  <c r="O197" i="73"/>
  <c r="W197" i="73"/>
  <c r="AE197" i="73"/>
  <c r="E222" i="68"/>
  <c r="AI223" i="68"/>
  <c r="AF197" i="70"/>
  <c r="G198" i="71"/>
  <c r="G191" i="71"/>
  <c r="O198" i="71"/>
  <c r="O191" i="71"/>
  <c r="AE198" i="71"/>
  <c r="J191" i="71"/>
  <c r="H222" i="68"/>
  <c r="E223" i="68"/>
  <c r="F198" i="70"/>
  <c r="N191" i="71"/>
  <c r="F198" i="74"/>
  <c r="N198" i="74"/>
  <c r="V198" i="74"/>
  <c r="AD198" i="74"/>
  <c r="M222" i="68"/>
  <c r="K223" i="68"/>
  <c r="N198" i="70"/>
  <c r="Y197" i="71"/>
  <c r="AG198" i="71"/>
  <c r="V191" i="71"/>
  <c r="AF191" i="72"/>
  <c r="AG220" i="67"/>
  <c r="P222" i="68"/>
  <c r="M223" i="68"/>
  <c r="V198" i="70"/>
  <c r="J198" i="71"/>
  <c r="R191" i="71"/>
  <c r="R198" i="71"/>
  <c r="Z197" i="71"/>
  <c r="AH191" i="71"/>
  <c r="W191" i="71"/>
  <c r="V197" i="71"/>
  <c r="AI191" i="73"/>
  <c r="K191" i="73"/>
  <c r="H197" i="74"/>
  <c r="X197" i="74"/>
  <c r="AF197" i="74"/>
  <c r="U222" i="68"/>
  <c r="S223"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223" i="68"/>
  <c r="R222" i="68"/>
  <c r="Z223" i="68"/>
  <c r="Z222" i="68"/>
  <c r="I223" i="68"/>
  <c r="I222" i="68"/>
  <c r="Q223" i="68"/>
  <c r="Q222" i="68"/>
  <c r="Y223" i="68"/>
  <c r="Y222" i="68"/>
  <c r="AG223" i="68"/>
  <c r="AG222" i="68"/>
  <c r="O222" i="68"/>
  <c r="J223" i="68"/>
  <c r="J222" i="68"/>
  <c r="F223" i="68"/>
  <c r="F222" i="68"/>
  <c r="N223" i="68"/>
  <c r="N222" i="68"/>
  <c r="V223" i="68"/>
  <c r="V222" i="68"/>
  <c r="AD223" i="68"/>
  <c r="AD222" i="68"/>
  <c r="AH223" i="68"/>
  <c r="AH222" i="68"/>
  <c r="G223" i="68"/>
  <c r="O223" i="68"/>
  <c r="W223" i="68"/>
  <c r="AE223" i="68"/>
  <c r="W222" i="68"/>
  <c r="L223" i="68"/>
  <c r="T223" i="68"/>
  <c r="AB223" i="68"/>
  <c r="H223" i="68"/>
  <c r="P223" i="68"/>
  <c r="X223" i="68"/>
  <c r="AF223" i="68"/>
  <c r="K222" i="68"/>
  <c r="S222" i="68"/>
  <c r="AA222" i="68"/>
  <c r="AI222" i="68"/>
  <c r="L222" i="68"/>
  <c r="T222" i="68"/>
  <c r="AB222" i="68"/>
  <c r="J220" i="67"/>
  <c r="R220" i="67"/>
  <c r="Z220" i="67"/>
  <c r="AH220" i="67"/>
  <c r="P221" i="67"/>
  <c r="AF221" i="67"/>
  <c r="K221" i="67"/>
  <c r="K220" i="67"/>
  <c r="S221" i="67"/>
  <c r="S220" i="67"/>
  <c r="AA221" i="67"/>
  <c r="AA220" i="67"/>
  <c r="AI221" i="67"/>
  <c r="AI220" i="67"/>
  <c r="F221" i="67"/>
  <c r="V221" i="67"/>
  <c r="H221" i="67"/>
  <c r="X221" i="67"/>
  <c r="N220" i="67"/>
  <c r="AD220" i="67"/>
  <c r="G220" i="67"/>
  <c r="O220" i="67"/>
  <c r="W220" i="67"/>
  <c r="AE220" i="67"/>
  <c r="E221" i="67"/>
  <c r="M221" i="67"/>
  <c r="U221" i="67"/>
  <c r="AC221" i="67"/>
  <c r="I221" i="67"/>
  <c r="Q221" i="67"/>
  <c r="Y221" i="67"/>
  <c r="AG221" i="67"/>
  <c r="M220" i="67"/>
  <c r="U220" i="67"/>
  <c r="AC220"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222" i="68"/>
  <c r="AJ223" i="68"/>
  <c r="AJ220" i="67"/>
  <c r="AJ221"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222" i="68"/>
  <c r="AK223" i="68"/>
  <c r="AK220" i="67"/>
  <c r="AK22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223" i="68"/>
  <c r="AL222" i="68"/>
  <c r="AL221" i="67"/>
  <c r="AL220"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223" i="68"/>
  <c r="AM222" i="68"/>
  <c r="AM220" i="67"/>
  <c r="AM221"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223" i="68"/>
  <c r="AN222" i="68"/>
  <c r="AN221" i="67"/>
  <c r="AN220"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223" i="68"/>
  <c r="AO222" i="68"/>
  <c r="AO221" i="67"/>
  <c r="AO220"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223" i="68"/>
  <c r="AP222" i="68"/>
  <c r="AP220" i="67"/>
  <c r="AP221"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222" i="68"/>
  <c r="AQ223" i="68"/>
  <c r="AQ221" i="67"/>
  <c r="AQ220"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222" i="68"/>
  <c r="AR223" i="68"/>
  <c r="AR221" i="67"/>
  <c r="AR220"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222" i="68"/>
  <c r="AS223" i="68"/>
  <c r="AS220" i="67"/>
  <c r="AS22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223" i="68"/>
  <c r="AT222" i="68"/>
  <c r="AT220" i="67"/>
  <c r="AT221"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223" i="68"/>
  <c r="AU222" i="68"/>
  <c r="AU220" i="67"/>
  <c r="AU221"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222" i="68"/>
  <c r="AV223" i="68"/>
  <c r="AV221" i="67"/>
  <c r="AV220"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223" i="68"/>
  <c r="AW222" i="68"/>
  <c r="AW221" i="67"/>
  <c r="AW220"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223" i="68"/>
  <c r="AX222" i="68"/>
  <c r="AX220" i="67"/>
  <c r="AX221"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222" i="68"/>
  <c r="AY223" i="68"/>
  <c r="AY221" i="67"/>
  <c r="AY220"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222" i="68"/>
  <c r="AZ223" i="68"/>
  <c r="AZ221" i="67"/>
  <c r="AZ220"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223" i="68"/>
  <c r="BA222" i="68"/>
  <c r="BA220" i="67"/>
  <c r="BA221" i="67"/>
  <c r="BB198" i="75" l="1"/>
  <c r="BB197" i="75"/>
  <c r="BB191" i="75"/>
  <c r="BB198" i="74"/>
  <c r="BB197" i="74"/>
  <c r="BB191" i="74"/>
  <c r="BB197" i="73"/>
  <c r="BB198" i="73"/>
  <c r="BB191" i="73"/>
  <c r="BB198" i="72"/>
  <c r="BB197" i="72"/>
  <c r="BB191" i="72"/>
  <c r="BB197" i="70"/>
  <c r="BB191" i="70"/>
  <c r="BB198" i="70"/>
  <c r="BB198" i="69"/>
  <c r="BB197" i="69"/>
  <c r="BB191" i="69"/>
  <c r="BB223" i="68"/>
  <c r="BB222" i="68"/>
  <c r="BB221" i="67"/>
  <c r="BB220"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53" i="68"/>
  <c r="BB96" i="68"/>
  <c r="BB216" i="68" s="1"/>
  <c r="BA96" i="68"/>
  <c r="BA216" i="68" s="1"/>
  <c r="AZ96" i="68"/>
  <c r="AZ216" i="68" s="1"/>
  <c r="AY96" i="68"/>
  <c r="AY216" i="68" s="1"/>
  <c r="AX96" i="68"/>
  <c r="AX216" i="68" s="1"/>
  <c r="AW96" i="68"/>
  <c r="AW216" i="68" s="1"/>
  <c r="AV96" i="68"/>
  <c r="AV216" i="68" s="1"/>
  <c r="AU96" i="68"/>
  <c r="AU216" i="68" s="1"/>
  <c r="AT96" i="68"/>
  <c r="AT216" i="68" s="1"/>
  <c r="AS96" i="68"/>
  <c r="AS216" i="68" s="1"/>
  <c r="AR96" i="68"/>
  <c r="AR216" i="68" s="1"/>
  <c r="AQ96" i="68"/>
  <c r="AQ216" i="68" s="1"/>
  <c r="AP96" i="68"/>
  <c r="AP216" i="68" s="1"/>
  <c r="AO96" i="68"/>
  <c r="AO216" i="68" s="1"/>
  <c r="AN96" i="68"/>
  <c r="AN216" i="68" s="1"/>
  <c r="AM96" i="68"/>
  <c r="AM216" i="68" s="1"/>
  <c r="AL96" i="68"/>
  <c r="AL216" i="68" s="1"/>
  <c r="AK96" i="68"/>
  <c r="AK216" i="68" s="1"/>
  <c r="AJ96" i="68"/>
  <c r="AJ216" i="68" s="1"/>
  <c r="AI96" i="68"/>
  <c r="AI216" i="68" s="1"/>
  <c r="AH96" i="68"/>
  <c r="AH216" i="68" s="1"/>
  <c r="AG96" i="68"/>
  <c r="AG216" i="68" s="1"/>
  <c r="AF96" i="68"/>
  <c r="AF216" i="68" s="1"/>
  <c r="AE96" i="68"/>
  <c r="AE216" i="68" s="1"/>
  <c r="AD96" i="68"/>
  <c r="AD216" i="68" s="1"/>
  <c r="AC96" i="68"/>
  <c r="AC216" i="68" s="1"/>
  <c r="AB96" i="68"/>
  <c r="AB216" i="68" s="1"/>
  <c r="AA96" i="68"/>
  <c r="AA216" i="68" s="1"/>
  <c r="Z96" i="68"/>
  <c r="Z216" i="68" s="1"/>
  <c r="Y96" i="68"/>
  <c r="Y216" i="68" s="1"/>
  <c r="X96" i="68"/>
  <c r="X216" i="68" s="1"/>
  <c r="W96" i="68"/>
  <c r="W216" i="68" s="1"/>
  <c r="V96" i="68"/>
  <c r="V216" i="68" s="1"/>
  <c r="U96" i="68"/>
  <c r="U216" i="68" s="1"/>
  <c r="T96" i="68"/>
  <c r="T216" i="68" s="1"/>
  <c r="S96" i="68"/>
  <c r="S216" i="68" s="1"/>
  <c r="R96" i="68"/>
  <c r="R216" i="68" s="1"/>
  <c r="Q96" i="68"/>
  <c r="Q216" i="68" s="1"/>
  <c r="P96" i="68"/>
  <c r="P216" i="68" s="1"/>
  <c r="O96" i="68"/>
  <c r="O216" i="68" s="1"/>
  <c r="N96" i="68"/>
  <c r="N216" i="68" s="1"/>
  <c r="M96" i="68"/>
  <c r="M216" i="68" s="1"/>
  <c r="L96" i="68"/>
  <c r="L216" i="68" s="1"/>
  <c r="K96" i="68"/>
  <c r="K216" i="68" s="1"/>
  <c r="J96" i="68"/>
  <c r="J216" i="68" s="1"/>
  <c r="I96" i="68"/>
  <c r="I216" i="68" s="1"/>
  <c r="H96" i="68"/>
  <c r="H216" i="68" s="1"/>
  <c r="G96" i="68"/>
  <c r="G216" i="68" s="1"/>
  <c r="F96" i="68"/>
  <c r="F216" i="68" s="1"/>
  <c r="E96" i="68"/>
  <c r="E216" i="68" s="1"/>
  <c r="BB89" i="68"/>
  <c r="BB107" i="68" s="1"/>
  <c r="BB108" i="68" s="1"/>
  <c r="BA89" i="68"/>
  <c r="BA107" i="68" s="1"/>
  <c r="BA108" i="68" s="1"/>
  <c r="AZ89" i="68"/>
  <c r="AZ107" i="68" s="1"/>
  <c r="AZ108" i="68" s="1"/>
  <c r="AY89" i="68"/>
  <c r="AY107" i="68" s="1"/>
  <c r="AY108" i="68" s="1"/>
  <c r="AX89" i="68"/>
  <c r="AX107" i="68" s="1"/>
  <c r="AX108" i="68" s="1"/>
  <c r="AW89" i="68"/>
  <c r="AW107" i="68" s="1"/>
  <c r="AW108" i="68" s="1"/>
  <c r="AV89" i="68"/>
  <c r="AU89" i="68"/>
  <c r="AU107" i="68" s="1"/>
  <c r="AU108" i="68" s="1"/>
  <c r="AT89" i="68"/>
  <c r="AT107" i="68" s="1"/>
  <c r="AT108" i="68" s="1"/>
  <c r="AS89" i="68"/>
  <c r="AR89" i="68"/>
  <c r="AR107" i="68" s="1"/>
  <c r="AR108" i="68" s="1"/>
  <c r="AQ89" i="68"/>
  <c r="AQ107" i="68" s="1"/>
  <c r="AQ108" i="68" s="1"/>
  <c r="AP89" i="68"/>
  <c r="AP107" i="68" s="1"/>
  <c r="AP108" i="68" s="1"/>
  <c r="AO89" i="68"/>
  <c r="AO107" i="68" s="1"/>
  <c r="AO108" i="68" s="1"/>
  <c r="AN89" i="68"/>
  <c r="AN107" i="68" s="1"/>
  <c r="AN108" i="68" s="1"/>
  <c r="AM89" i="68"/>
  <c r="AM107" i="68" s="1"/>
  <c r="AM108" i="68" s="1"/>
  <c r="AL89" i="68"/>
  <c r="AL107" i="68" s="1"/>
  <c r="AL108" i="68" s="1"/>
  <c r="AK89" i="68"/>
  <c r="AK107" i="68" s="1"/>
  <c r="AK108" i="68" s="1"/>
  <c r="AJ89" i="68"/>
  <c r="AJ107" i="68" s="1"/>
  <c r="AJ108" i="68" s="1"/>
  <c r="AI89" i="68"/>
  <c r="AI107" i="68" s="1"/>
  <c r="AI108" i="68" s="1"/>
  <c r="AH89" i="68"/>
  <c r="AH107" i="68" s="1"/>
  <c r="AH108" i="68" s="1"/>
  <c r="AG89" i="68"/>
  <c r="AG107" i="68" s="1"/>
  <c r="AG108" i="68" s="1"/>
  <c r="AF89" i="68"/>
  <c r="AF107" i="68" s="1"/>
  <c r="AF108" i="68" s="1"/>
  <c r="AE89" i="68"/>
  <c r="AE107" i="68" s="1"/>
  <c r="AE108" i="68" s="1"/>
  <c r="AD89" i="68"/>
  <c r="AD107" i="68" s="1"/>
  <c r="AD108" i="68" s="1"/>
  <c r="AC89" i="68"/>
  <c r="AC107" i="68" s="1"/>
  <c r="AC108" i="68" s="1"/>
  <c r="AB89" i="68"/>
  <c r="AB107" i="68" s="1"/>
  <c r="AB108" i="68" s="1"/>
  <c r="AA89" i="68"/>
  <c r="Z89" i="68"/>
  <c r="Y89" i="68"/>
  <c r="X89" i="68"/>
  <c r="W89" i="68"/>
  <c r="V89" i="68"/>
  <c r="U89" i="68"/>
  <c r="T89" i="68"/>
  <c r="S89" i="68"/>
  <c r="R89" i="68"/>
  <c r="Q89" i="68"/>
  <c r="P89" i="68"/>
  <c r="O89" i="68"/>
  <c r="N89" i="68"/>
  <c r="M89" i="68"/>
  <c r="L89" i="68"/>
  <c r="K89" i="68"/>
  <c r="J89" i="68"/>
  <c r="I89" i="68"/>
  <c r="H89" i="68"/>
  <c r="G89" i="68"/>
  <c r="D26" i="68" s="1"/>
  <c r="F89" i="68"/>
  <c r="E89" i="68"/>
  <c r="E151" i="67"/>
  <c r="BB94" i="67"/>
  <c r="BB214" i="67" s="1"/>
  <c r="BA94" i="67"/>
  <c r="BA214" i="67" s="1"/>
  <c r="AZ94" i="67"/>
  <c r="AZ214" i="67" s="1"/>
  <c r="AY94" i="67"/>
  <c r="AY214" i="67" s="1"/>
  <c r="AX94" i="67"/>
  <c r="AX214" i="67" s="1"/>
  <c r="AW94" i="67"/>
  <c r="AW214" i="67" s="1"/>
  <c r="AV94" i="67"/>
  <c r="AV214" i="67" s="1"/>
  <c r="AU94" i="67"/>
  <c r="AU214" i="67" s="1"/>
  <c r="AT94" i="67"/>
  <c r="AT214" i="67" s="1"/>
  <c r="AS94" i="67"/>
  <c r="AS214" i="67" s="1"/>
  <c r="AR94" i="67"/>
  <c r="AR214" i="67" s="1"/>
  <c r="AQ94" i="67"/>
  <c r="AQ214" i="67" s="1"/>
  <c r="AP94" i="67"/>
  <c r="AP214" i="67" s="1"/>
  <c r="AO94" i="67"/>
  <c r="AO214" i="67" s="1"/>
  <c r="AN94" i="67"/>
  <c r="AN214" i="67" s="1"/>
  <c r="AM94" i="67"/>
  <c r="AM214" i="67" s="1"/>
  <c r="AL94" i="67"/>
  <c r="AL214" i="67" s="1"/>
  <c r="AK94" i="67"/>
  <c r="AK214" i="67" s="1"/>
  <c r="AJ94" i="67"/>
  <c r="AJ214" i="67" s="1"/>
  <c r="AI94" i="67"/>
  <c r="AI214" i="67" s="1"/>
  <c r="AH94" i="67"/>
  <c r="AH214" i="67" s="1"/>
  <c r="AG94" i="67"/>
  <c r="AG214" i="67" s="1"/>
  <c r="AF94" i="67"/>
  <c r="AF214" i="67" s="1"/>
  <c r="AE94" i="67"/>
  <c r="AE214" i="67" s="1"/>
  <c r="AD94" i="67"/>
  <c r="AD214" i="67" s="1"/>
  <c r="AC94" i="67"/>
  <c r="AC214" i="67" s="1"/>
  <c r="AB94" i="67"/>
  <c r="AB214" i="67" s="1"/>
  <c r="AA94" i="67"/>
  <c r="AA214" i="67" s="1"/>
  <c r="Z94" i="67"/>
  <c r="Z214" i="67" s="1"/>
  <c r="Y94" i="67"/>
  <c r="Y214" i="67" s="1"/>
  <c r="X94" i="67"/>
  <c r="X214" i="67" s="1"/>
  <c r="W94" i="67"/>
  <c r="W214" i="67" s="1"/>
  <c r="V94" i="67"/>
  <c r="V214" i="67" s="1"/>
  <c r="U94" i="67"/>
  <c r="U214" i="67" s="1"/>
  <c r="T94" i="67"/>
  <c r="T214" i="67" s="1"/>
  <c r="S94" i="67"/>
  <c r="S214" i="67" s="1"/>
  <c r="R94" i="67"/>
  <c r="R214" i="67" s="1"/>
  <c r="Q94" i="67"/>
  <c r="Q214" i="67" s="1"/>
  <c r="P94" i="67"/>
  <c r="P214" i="67" s="1"/>
  <c r="O94" i="67"/>
  <c r="O214" i="67" s="1"/>
  <c r="N94" i="67"/>
  <c r="N214" i="67" s="1"/>
  <c r="M94" i="67"/>
  <c r="M214" i="67" s="1"/>
  <c r="L94" i="67"/>
  <c r="L214" i="67" s="1"/>
  <c r="K94" i="67"/>
  <c r="K214" i="67" s="1"/>
  <c r="J94" i="67"/>
  <c r="J214" i="67" s="1"/>
  <c r="I94" i="67"/>
  <c r="I214" i="67" s="1"/>
  <c r="H94" i="67"/>
  <c r="H214" i="67" s="1"/>
  <c r="G94" i="67"/>
  <c r="G214" i="67" s="1"/>
  <c r="F94" i="67"/>
  <c r="F214" i="67" s="1"/>
  <c r="E94" i="67"/>
  <c r="E214" i="67" s="1"/>
  <c r="BB87" i="67"/>
  <c r="BB105" i="67" s="1"/>
  <c r="BB106" i="67" s="1"/>
  <c r="BA87" i="67"/>
  <c r="BA105" i="67" s="1"/>
  <c r="BA106" i="67" s="1"/>
  <c r="AZ87" i="67"/>
  <c r="AZ105" i="67" s="1"/>
  <c r="AZ106" i="67" s="1"/>
  <c r="AY87" i="67"/>
  <c r="AY105" i="67" s="1"/>
  <c r="AY106" i="67" s="1"/>
  <c r="AX87" i="67"/>
  <c r="AX105" i="67" s="1"/>
  <c r="AX106" i="67" s="1"/>
  <c r="AW87" i="67"/>
  <c r="AW105" i="67" s="1"/>
  <c r="AW106" i="67" s="1"/>
  <c r="AV87" i="67"/>
  <c r="AV105" i="67" s="1"/>
  <c r="AV106" i="67" s="1"/>
  <c r="AU87" i="67"/>
  <c r="AU105" i="67" s="1"/>
  <c r="AU106" i="67" s="1"/>
  <c r="AT87" i="67"/>
  <c r="AT105" i="67" s="1"/>
  <c r="AT106" i="67" s="1"/>
  <c r="AS87" i="67"/>
  <c r="AS105" i="67" s="1"/>
  <c r="AS106" i="67" s="1"/>
  <c r="AR87" i="67"/>
  <c r="AR105" i="67" s="1"/>
  <c r="AR106" i="67" s="1"/>
  <c r="AQ87" i="67"/>
  <c r="AQ105" i="67" s="1"/>
  <c r="AQ106" i="67" s="1"/>
  <c r="AP87" i="67"/>
  <c r="AP105" i="67" s="1"/>
  <c r="AP106" i="67" s="1"/>
  <c r="AO87" i="67"/>
  <c r="AO105" i="67" s="1"/>
  <c r="AO106" i="67" s="1"/>
  <c r="AN87" i="67"/>
  <c r="AN105" i="67" s="1"/>
  <c r="AN106" i="67" s="1"/>
  <c r="AM87" i="67"/>
  <c r="AM105" i="67" s="1"/>
  <c r="AM106" i="67" s="1"/>
  <c r="AL87" i="67"/>
  <c r="AL105" i="67" s="1"/>
  <c r="AL106" i="67" s="1"/>
  <c r="AK87" i="67"/>
  <c r="AK105" i="67" s="1"/>
  <c r="AK106" i="67" s="1"/>
  <c r="AJ87" i="67"/>
  <c r="AJ105" i="67" s="1"/>
  <c r="AJ106" i="67" s="1"/>
  <c r="AI87" i="67"/>
  <c r="AH87" i="67"/>
  <c r="AH105" i="67" s="1"/>
  <c r="AH106" i="67" s="1"/>
  <c r="AG87" i="67"/>
  <c r="AG105" i="67" s="1"/>
  <c r="AG106" i="67" s="1"/>
  <c r="AF87" i="67"/>
  <c r="AF105" i="67" s="1"/>
  <c r="AF106" i="67" s="1"/>
  <c r="AE87" i="67"/>
  <c r="AE105" i="67" s="1"/>
  <c r="AE106" i="67" s="1"/>
  <c r="AD87" i="67"/>
  <c r="AD105" i="67" s="1"/>
  <c r="AD106" i="67" s="1"/>
  <c r="AC87" i="67"/>
  <c r="AC105" i="67" s="1"/>
  <c r="AC106" i="67" s="1"/>
  <c r="AB87" i="67"/>
  <c r="AB105" i="67" s="1"/>
  <c r="AB106" i="67" s="1"/>
  <c r="AA87" i="67"/>
  <c r="Z87" i="67"/>
  <c r="Y87" i="67"/>
  <c r="X87" i="67"/>
  <c r="W87" i="67"/>
  <c r="V87" i="67"/>
  <c r="U87" i="67"/>
  <c r="T87" i="67"/>
  <c r="S87" i="67"/>
  <c r="R87" i="67"/>
  <c r="Q87" i="67"/>
  <c r="P87" i="67"/>
  <c r="O87" i="67"/>
  <c r="N87" i="67"/>
  <c r="M87" i="67"/>
  <c r="L87" i="67"/>
  <c r="K87" i="67"/>
  <c r="J87" i="67"/>
  <c r="I87" i="67"/>
  <c r="H87" i="67"/>
  <c r="G87" i="67"/>
  <c r="F87" i="67"/>
  <c r="E87" i="67"/>
  <c r="E146" i="88"/>
  <c r="BB89" i="88"/>
  <c r="BA89" i="88"/>
  <c r="AZ89" i="88"/>
  <c r="AY89" i="88"/>
  <c r="AX89" i="88"/>
  <c r="AW89" i="88"/>
  <c r="AV89" i="88"/>
  <c r="AU89" i="88"/>
  <c r="AT89" i="88"/>
  <c r="AS89" i="88"/>
  <c r="AR89" i="88"/>
  <c r="AQ89" i="88"/>
  <c r="AP89" i="88"/>
  <c r="AO89" i="88"/>
  <c r="AN89" i="88"/>
  <c r="AM89" i="88"/>
  <c r="AL89" i="88"/>
  <c r="AK89" i="88"/>
  <c r="AJ89" i="88"/>
  <c r="AI89" i="88"/>
  <c r="AH89" i="88"/>
  <c r="AG89" i="88"/>
  <c r="AF89" i="88"/>
  <c r="AE89" i="88"/>
  <c r="AD89" i="88"/>
  <c r="AC89" i="88"/>
  <c r="AB89" i="88"/>
  <c r="AA89" i="88"/>
  <c r="Z89" i="88"/>
  <c r="Y89" i="88"/>
  <c r="X89" i="88"/>
  <c r="W89" i="88"/>
  <c r="V89" i="88"/>
  <c r="U89" i="88"/>
  <c r="T89" i="88"/>
  <c r="S89" i="88"/>
  <c r="R89" i="88"/>
  <c r="Q89" i="88"/>
  <c r="P89" i="88"/>
  <c r="O89" i="88"/>
  <c r="N89" i="88"/>
  <c r="M89" i="88"/>
  <c r="L89" i="88"/>
  <c r="K89" i="88"/>
  <c r="J89" i="88"/>
  <c r="BB82" i="88"/>
  <c r="BB100" i="88" s="1"/>
  <c r="BB101" i="88" s="1"/>
  <c r="BA82" i="88"/>
  <c r="BA100" i="88" s="1"/>
  <c r="BA101" i="88" s="1"/>
  <c r="AZ82" i="88"/>
  <c r="AZ100" i="88" s="1"/>
  <c r="AZ101" i="88" s="1"/>
  <c r="AY82" i="88"/>
  <c r="AY100" i="88" s="1"/>
  <c r="AY101" i="88" s="1"/>
  <c r="AX82" i="88"/>
  <c r="AX100" i="88" s="1"/>
  <c r="AX101" i="88" s="1"/>
  <c r="AW82" i="88"/>
  <c r="AV82" i="88"/>
  <c r="AU82" i="88"/>
  <c r="AU100" i="88" s="1"/>
  <c r="AU101" i="88" s="1"/>
  <c r="AT82" i="88"/>
  <c r="AT100" i="88" s="1"/>
  <c r="AT101" i="88" s="1"/>
  <c r="AS82" i="88"/>
  <c r="AS100" i="88" s="1"/>
  <c r="AS101" i="88" s="1"/>
  <c r="AR82" i="88"/>
  <c r="AR100" i="88" s="1"/>
  <c r="AR101" i="88" s="1"/>
  <c r="AQ82" i="88"/>
  <c r="AP82" i="88"/>
  <c r="AO82" i="88"/>
  <c r="AN82" i="88"/>
  <c r="AN100" i="88" s="1"/>
  <c r="AN101" i="88" s="1"/>
  <c r="AM82" i="88"/>
  <c r="AM100" i="88" s="1"/>
  <c r="AM101" i="88" s="1"/>
  <c r="AL82" i="88"/>
  <c r="AL100" i="88" s="1"/>
  <c r="AL101" i="88" s="1"/>
  <c r="AK82" i="88"/>
  <c r="AK100" i="88" s="1"/>
  <c r="AK101" i="88" s="1"/>
  <c r="AJ82" i="88"/>
  <c r="AJ100" i="88" s="1"/>
  <c r="AJ101" i="88" s="1"/>
  <c r="AI82" i="88"/>
  <c r="AI100" i="88" s="1"/>
  <c r="AI101" i="88" s="1"/>
  <c r="AH82" i="88"/>
  <c r="AH100" i="88" s="1"/>
  <c r="AH101" i="88" s="1"/>
  <c r="AG82" i="88"/>
  <c r="AF82" i="88"/>
  <c r="AE82" i="88"/>
  <c r="AE100" i="88" s="1"/>
  <c r="AE101" i="88" s="1"/>
  <c r="AD82" i="88"/>
  <c r="AD100" i="88" s="1"/>
  <c r="AD101" i="88" s="1"/>
  <c r="AC82" i="88"/>
  <c r="AC100" i="88" s="1"/>
  <c r="AC101" i="88" s="1"/>
  <c r="AB82" i="88"/>
  <c r="AB100" i="88" s="1"/>
  <c r="AB101" i="88" s="1"/>
  <c r="AA82" i="88"/>
  <c r="Z82" i="88"/>
  <c r="Y82" i="88"/>
  <c r="X82" i="88"/>
  <c r="W82" i="88"/>
  <c r="V82" i="88"/>
  <c r="U82" i="88"/>
  <c r="T82" i="88"/>
  <c r="S82" i="88"/>
  <c r="R82" i="88"/>
  <c r="Q82" i="88"/>
  <c r="P82" i="88"/>
  <c r="O82" i="88"/>
  <c r="N82" i="88"/>
  <c r="M82" i="88"/>
  <c r="L82" i="88"/>
  <c r="K82" i="88"/>
  <c r="J82" i="88"/>
  <c r="D16" i="2" a="1"/>
  <c r="D10" i="2" a="1"/>
  <c r="D14" i="2" a="1"/>
  <c r="E9" i="2" a="1"/>
  <c r="D19" i="2" a="1"/>
  <c r="H9" i="2" a="1"/>
  <c r="D9" i="2" a="1"/>
  <c r="D18" i="2" a="1"/>
  <c r="D17" i="2" a="1"/>
  <c r="D13" i="2" a="1"/>
  <c r="D12" i="2" a="1"/>
  <c r="D15" i="2" a="1"/>
  <c r="D11" i="2" a="1"/>
  <c r="P107" i="68" l="1"/>
  <c r="Q107" i="68"/>
  <c r="Q108" i="68" s="1"/>
  <c r="R107" i="68"/>
  <c r="S107" i="68"/>
  <c r="S108" i="68" s="1"/>
  <c r="T107" i="68"/>
  <c r="U107" i="68"/>
  <c r="U108" i="68" s="1"/>
  <c r="AS107" i="68"/>
  <c r="AS108" i="68" s="1"/>
  <c r="J107" i="68"/>
  <c r="J108" i="68"/>
  <c r="V107" i="68"/>
  <c r="V108" i="68" s="1"/>
  <c r="K107" i="68"/>
  <c r="W107" i="68"/>
  <c r="W108" i="68"/>
  <c r="L107" i="68"/>
  <c r="L108" i="68" s="1"/>
  <c r="X107" i="68"/>
  <c r="X108" i="68" s="1"/>
  <c r="AV107" i="68"/>
  <c r="AV108" i="68" s="1"/>
  <c r="M107" i="68"/>
  <c r="M108" i="68" s="1"/>
  <c r="Y107" i="68"/>
  <c r="Y108" i="68" s="1"/>
  <c r="N107" i="68"/>
  <c r="N108" i="68" s="1"/>
  <c r="Z107" i="68"/>
  <c r="Z108" i="68"/>
  <c r="O107" i="68"/>
  <c r="O108" i="68" s="1"/>
  <c r="AA107" i="68"/>
  <c r="M105" i="67"/>
  <c r="M106" i="67" s="1"/>
  <c r="Y105" i="67"/>
  <c r="Y106" i="67" s="1"/>
  <c r="N105" i="67"/>
  <c r="N106" i="67" s="1"/>
  <c r="Z105" i="67"/>
  <c r="Z106" i="67" s="1"/>
  <c r="X105" i="67"/>
  <c r="X106" i="67"/>
  <c r="O105" i="67"/>
  <c r="O106" i="67" s="1"/>
  <c r="AA105" i="67"/>
  <c r="AA106" i="67" s="1"/>
  <c r="L105" i="67"/>
  <c r="L106" i="67" s="1"/>
  <c r="P105" i="67"/>
  <c r="P106" i="67" s="1"/>
  <c r="U105" i="67"/>
  <c r="U106" i="67" s="1"/>
  <c r="V105" i="67"/>
  <c r="V106" i="67" s="1"/>
  <c r="AI105" i="67"/>
  <c r="AI106" i="67" s="1"/>
  <c r="Q105" i="67"/>
  <c r="Q106" i="67"/>
  <c r="W105" i="67"/>
  <c r="W106" i="67" s="1"/>
  <c r="R105" i="67"/>
  <c r="R106" i="67" s="1"/>
  <c r="S105" i="67"/>
  <c r="S106" i="67" s="1"/>
  <c r="J105" i="67"/>
  <c r="J106" i="67" s="1"/>
  <c r="K105" i="67"/>
  <c r="K106" i="67"/>
  <c r="T105" i="67"/>
  <c r="T106" i="67" s="1"/>
  <c r="I107" i="68"/>
  <c r="I108" i="68" s="1"/>
  <c r="E107" i="68"/>
  <c r="E108" i="68" s="1"/>
  <c r="F107" i="68"/>
  <c r="E26" i="68"/>
  <c r="H107" i="68"/>
  <c r="H108" i="68" s="1"/>
  <c r="G107" i="68"/>
  <c r="G108" i="68" s="1"/>
  <c r="G105" i="67"/>
  <c r="H105" i="67"/>
  <c r="H106" i="67" s="1"/>
  <c r="F26" i="67"/>
  <c r="I105" i="67"/>
  <c r="I106" i="67" s="1"/>
  <c r="F105" i="67"/>
  <c r="E105" i="67"/>
  <c r="E106" i="67" s="1"/>
  <c r="Q100" i="88"/>
  <c r="S100" i="88"/>
  <c r="S101" i="88" s="1"/>
  <c r="L100" i="88"/>
  <c r="L101" i="88" s="1"/>
  <c r="T100" i="88"/>
  <c r="T101" i="88" s="1"/>
  <c r="I100" i="88"/>
  <c r="J100" i="88"/>
  <c r="M100" i="88"/>
  <c r="U100" i="88"/>
  <c r="Y100" i="88"/>
  <c r="R100" i="88"/>
  <c r="R101" i="88" s="1"/>
  <c r="K100" i="88"/>
  <c r="K101" i="88" s="1"/>
  <c r="AA100" i="88"/>
  <c r="F100" i="88"/>
  <c r="F101" i="88" s="1"/>
  <c r="V100" i="88"/>
  <c r="V101" i="88" s="1"/>
  <c r="Z100" i="88"/>
  <c r="B26" i="88"/>
  <c r="E100" i="88"/>
  <c r="E101" i="88" s="1"/>
  <c r="G100" i="88"/>
  <c r="G101" i="88" s="1"/>
  <c r="O100" i="88"/>
  <c r="W100" i="88"/>
  <c r="W101" i="88" s="1"/>
  <c r="N100" i="88"/>
  <c r="E26" i="88"/>
  <c r="H100" i="88"/>
  <c r="H101" i="88" s="1"/>
  <c r="P100" i="88"/>
  <c r="X100" i="88"/>
  <c r="AQ100" i="88"/>
  <c r="AQ101" i="88" s="1"/>
  <c r="AF100" i="88"/>
  <c r="AF101" i="88" s="1"/>
  <c r="AV100" i="88"/>
  <c r="AV101" i="88" s="1"/>
  <c r="AG100" i="88"/>
  <c r="AG101" i="88" s="1"/>
  <c r="AO100" i="88"/>
  <c r="AO101" i="88" s="1"/>
  <c r="AW100" i="88"/>
  <c r="AW101" i="88" s="1"/>
  <c r="AP100" i="88"/>
  <c r="AP101" i="88" s="1"/>
  <c r="E131" i="72"/>
  <c r="F129" i="72" s="1"/>
  <c r="E131" i="71"/>
  <c r="F129" i="71" s="1"/>
  <c r="F131" i="71" s="1"/>
  <c r="C26" i="88"/>
  <c r="BA77" i="73"/>
  <c r="BB77" i="75"/>
  <c r="BA192" i="70"/>
  <c r="BB192" i="73"/>
  <c r="BB192" i="70"/>
  <c r="AZ192" i="69"/>
  <c r="AZ192" i="72"/>
  <c r="BA192" i="69"/>
  <c r="BA192" i="72"/>
  <c r="BB192" i="69"/>
  <c r="BB192" i="72"/>
  <c r="AZ192" i="71"/>
  <c r="AZ192" i="75"/>
  <c r="AZ100" i="68"/>
  <c r="AZ102" i="68" s="1"/>
  <c r="BA100" i="68"/>
  <c r="BA102" i="68" s="1"/>
  <c r="BA159" i="68" s="1"/>
  <c r="BB100" i="68"/>
  <c r="BB102" i="68" s="1"/>
  <c r="BA192" i="71"/>
  <c r="AZ192" i="73"/>
  <c r="BA192" i="75"/>
  <c r="AZ192" i="70"/>
  <c r="BB192" i="71"/>
  <c r="BA192" i="73"/>
  <c r="BB192" i="75"/>
  <c r="E209" i="88"/>
  <c r="G209" i="88"/>
  <c r="H209" i="88"/>
  <c r="P209" i="88"/>
  <c r="X209" i="88"/>
  <c r="AF209" i="88"/>
  <c r="W209" i="88"/>
  <c r="I209" i="88"/>
  <c r="Q209" i="88"/>
  <c r="Y209" i="88"/>
  <c r="AG209" i="88"/>
  <c r="J209" i="88"/>
  <c r="R209" i="88"/>
  <c r="Z209" i="88"/>
  <c r="AH209" i="88"/>
  <c r="O209" i="88"/>
  <c r="K209" i="88"/>
  <c r="S209" i="88"/>
  <c r="AA209" i="88"/>
  <c r="AI209" i="88"/>
  <c r="AE209" i="88"/>
  <c r="L209" i="88"/>
  <c r="T209" i="88"/>
  <c r="AB209" i="88"/>
  <c r="M209" i="88"/>
  <c r="U209" i="88"/>
  <c r="AC209" i="88"/>
  <c r="F209" i="88"/>
  <c r="N209" i="88"/>
  <c r="V209" i="88"/>
  <c r="AD209"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100" i="68"/>
  <c r="AV102" i="68" s="1"/>
  <c r="AN100" i="68"/>
  <c r="AN102" i="68" s="1"/>
  <c r="AF100" i="68"/>
  <c r="AF102" i="68" s="1"/>
  <c r="X100" i="68"/>
  <c r="X102" i="68" s="1"/>
  <c r="P100" i="68"/>
  <c r="P102" i="68" s="1"/>
  <c r="H100" i="68"/>
  <c r="H102" i="68" s="1"/>
  <c r="E27" i="68" s="1"/>
  <c r="AU98" i="67"/>
  <c r="AU100" i="67" s="1"/>
  <c r="AM98" i="67"/>
  <c r="AM100" i="67" s="1"/>
  <c r="AE98" i="67"/>
  <c r="AE100"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100" i="68"/>
  <c r="AU102" i="68" s="1"/>
  <c r="AM100" i="68"/>
  <c r="AM102" i="68" s="1"/>
  <c r="AE100" i="68"/>
  <c r="AE102" i="68" s="1"/>
  <c r="W100" i="68"/>
  <c r="W102" i="68" s="1"/>
  <c r="O100" i="68"/>
  <c r="O102" i="68" s="1"/>
  <c r="G100" i="68"/>
  <c r="G102" i="68" s="1"/>
  <c r="D27" i="68" s="1"/>
  <c r="AT98" i="67"/>
  <c r="AT100" i="67" s="1"/>
  <c r="AL98" i="67"/>
  <c r="AL100"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100" i="68"/>
  <c r="AS102" i="68" s="1"/>
  <c r="AK100" i="68"/>
  <c r="AK102" i="68" s="1"/>
  <c r="AK159" i="68" s="1"/>
  <c r="AC100" i="68"/>
  <c r="AC102" i="68" s="1"/>
  <c r="AC159" i="68" s="1"/>
  <c r="U100" i="68"/>
  <c r="U102" i="68" s="1"/>
  <c r="M100" i="68"/>
  <c r="M102"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100" i="68"/>
  <c r="AR102" i="68" s="1"/>
  <c r="AJ100" i="68"/>
  <c r="AJ102" i="68" s="1"/>
  <c r="AB100" i="68"/>
  <c r="AB102" i="68" s="1"/>
  <c r="T100" i="68"/>
  <c r="T102" i="68" s="1"/>
  <c r="L100" i="68"/>
  <c r="L102" i="68" s="1"/>
  <c r="AY98" i="67"/>
  <c r="AY100" i="67" s="1"/>
  <c r="AY157" i="67" s="1"/>
  <c r="AH75" i="75"/>
  <c r="AH77" i="75" s="1"/>
  <c r="AF75" i="73"/>
  <c r="AF77" i="73" s="1"/>
  <c r="AU75" i="72"/>
  <c r="AU77" i="72" s="1"/>
  <c r="O75" i="72"/>
  <c r="O77" i="72" s="1"/>
  <c r="AD75" i="71"/>
  <c r="AD77" i="71" s="1"/>
  <c r="AS75" i="70"/>
  <c r="AS77" i="70" s="1"/>
  <c r="M75" i="70"/>
  <c r="M77" i="70" s="1"/>
  <c r="AJ75" i="69"/>
  <c r="AJ77" i="69" s="1"/>
  <c r="R75" i="69"/>
  <c r="R77" i="69" s="1"/>
  <c r="AT100" i="68"/>
  <c r="AT102" i="68" s="1"/>
  <c r="AD100" i="68"/>
  <c r="AD102" i="68" s="1"/>
  <c r="N100" i="68"/>
  <c r="N102" i="68" s="1"/>
  <c r="AV98" i="67"/>
  <c r="AV100" i="67" s="1"/>
  <c r="AJ98" i="67"/>
  <c r="AJ100" i="67" s="1"/>
  <c r="AA98" i="67"/>
  <c r="AA100" i="67" s="1"/>
  <c r="S98" i="67"/>
  <c r="S100" i="67" s="1"/>
  <c r="K98" i="67"/>
  <c r="K100" i="67" s="1"/>
  <c r="F93" i="88"/>
  <c r="F95" i="88" s="1"/>
  <c r="F210" i="88" s="1"/>
  <c r="N93" i="88"/>
  <c r="N95" i="88" s="1"/>
  <c r="N210" i="88" s="1"/>
  <c r="V93" i="88"/>
  <c r="V95" i="88" s="1"/>
  <c r="V210" i="88" s="1"/>
  <c r="AD93" i="88"/>
  <c r="AD95" i="88" s="1"/>
  <c r="AD210" i="88" s="1"/>
  <c r="AL93" i="88"/>
  <c r="AL95" i="88" s="1"/>
  <c r="AL152" i="88" s="1"/>
  <c r="AT93" i="88"/>
  <c r="AT95" i="88" s="1"/>
  <c r="AZ98" i="67"/>
  <c r="AZ100"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100" i="68"/>
  <c r="AQ102" i="68" s="1"/>
  <c r="AA100" i="68"/>
  <c r="AA102" i="68" s="1"/>
  <c r="K100" i="68"/>
  <c r="K102" i="68" s="1"/>
  <c r="AS98" i="67"/>
  <c r="AS100" i="67" s="1"/>
  <c r="AI98" i="67"/>
  <c r="AI100" i="67" s="1"/>
  <c r="Z98" i="67"/>
  <c r="Z100" i="67" s="1"/>
  <c r="R98" i="67"/>
  <c r="R100" i="67" s="1"/>
  <c r="J98" i="67"/>
  <c r="J100" i="67" s="1"/>
  <c r="G93" i="88"/>
  <c r="G95" i="88" s="1"/>
  <c r="G210" i="88" s="1"/>
  <c r="O93" i="88"/>
  <c r="O95" i="88" s="1"/>
  <c r="O210" i="88" s="1"/>
  <c r="W93" i="88"/>
  <c r="W95" i="88" s="1"/>
  <c r="W210" i="88" s="1"/>
  <c r="AE93" i="88"/>
  <c r="AE95" i="88" s="1"/>
  <c r="AE210" i="88" s="1"/>
  <c r="AM93" i="88"/>
  <c r="AM95" i="88" s="1"/>
  <c r="AU93" i="88"/>
  <c r="AU95" i="88" s="1"/>
  <c r="BB93" i="88"/>
  <c r="BB95"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100" i="68"/>
  <c r="AP102" i="68" s="1"/>
  <c r="Z100" i="68"/>
  <c r="Z102" i="68" s="1"/>
  <c r="J100" i="68"/>
  <c r="J102" i="68" s="1"/>
  <c r="AR98" i="67"/>
  <c r="AR100" i="67" s="1"/>
  <c r="AH98" i="67"/>
  <c r="AH100" i="67" s="1"/>
  <c r="AH157" i="67" s="1"/>
  <c r="Y98" i="67"/>
  <c r="Y100" i="67" s="1"/>
  <c r="Q98" i="67"/>
  <c r="Q100" i="67" s="1"/>
  <c r="I98" i="67"/>
  <c r="I100" i="67" s="1"/>
  <c r="H93" i="88"/>
  <c r="H95" i="88" s="1"/>
  <c r="E27" i="88" s="1"/>
  <c r="P93" i="88"/>
  <c r="P95" i="88" s="1"/>
  <c r="P210" i="88" s="1"/>
  <c r="X93" i="88"/>
  <c r="X95" i="88" s="1"/>
  <c r="X210" i="88" s="1"/>
  <c r="AF93" i="88"/>
  <c r="AF95" i="88" s="1"/>
  <c r="AF210" i="88" s="1"/>
  <c r="AN93" i="88"/>
  <c r="AN95" i="88" s="1"/>
  <c r="AV93" i="88"/>
  <c r="AV95" i="88" s="1"/>
  <c r="BA93" i="88"/>
  <c r="BA95"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100" i="68"/>
  <c r="AO102" i="68" s="1"/>
  <c r="Y100" i="68"/>
  <c r="Y102" i="68" s="1"/>
  <c r="I100" i="68"/>
  <c r="I102" i="68" s="1"/>
  <c r="F27" i="68" s="1"/>
  <c r="AQ98" i="67"/>
  <c r="AQ100" i="67" s="1"/>
  <c r="AQ157" i="67" s="1"/>
  <c r="AG98" i="67"/>
  <c r="AG100" i="67" s="1"/>
  <c r="X98" i="67"/>
  <c r="X100" i="67" s="1"/>
  <c r="P98" i="67"/>
  <c r="P100" i="67" s="1"/>
  <c r="H98" i="67"/>
  <c r="H100" i="67" s="1"/>
  <c r="I93" i="88"/>
  <c r="I95" i="88" s="1"/>
  <c r="I210" i="88" s="1"/>
  <c r="Q93" i="88"/>
  <c r="Q95" i="88" s="1"/>
  <c r="Q210" i="88" s="1"/>
  <c r="Y93" i="88"/>
  <c r="Y95" i="88" s="1"/>
  <c r="Y210" i="88" s="1"/>
  <c r="AG93" i="88"/>
  <c r="AG95" i="88" s="1"/>
  <c r="AG210" i="88" s="1"/>
  <c r="AO93" i="88"/>
  <c r="AO95" i="88" s="1"/>
  <c r="AW93" i="88"/>
  <c r="AW95" i="88" s="1"/>
  <c r="AZ93" i="88"/>
  <c r="AZ95"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100" i="68"/>
  <c r="AX102" i="68" s="1"/>
  <c r="AH100" i="68"/>
  <c r="AH102" i="68" s="1"/>
  <c r="R100" i="68"/>
  <c r="R102" i="68" s="1"/>
  <c r="AX98" i="67"/>
  <c r="AX100" i="67" s="1"/>
  <c r="AX157" i="67" s="1"/>
  <c r="AN98" i="67"/>
  <c r="AN100" i="67" s="1"/>
  <c r="AC98" i="67"/>
  <c r="AC100" i="67" s="1"/>
  <c r="U98" i="67"/>
  <c r="U100" i="67" s="1"/>
  <c r="M98" i="67"/>
  <c r="M100" i="67" s="1"/>
  <c r="E98" i="67"/>
  <c r="E100" i="67" s="1"/>
  <c r="E215" i="67" s="1"/>
  <c r="L93" i="88"/>
  <c r="L95" i="88" s="1"/>
  <c r="L210" i="88" s="1"/>
  <c r="T93" i="88"/>
  <c r="T95" i="88" s="1"/>
  <c r="T210" i="88" s="1"/>
  <c r="AB93" i="88"/>
  <c r="AB95" i="88" s="1"/>
  <c r="AB210" i="88" s="1"/>
  <c r="AJ93" i="88"/>
  <c r="AJ95" i="88" s="1"/>
  <c r="AR93" i="88"/>
  <c r="AR95" i="88" s="1"/>
  <c r="BB98" i="67"/>
  <c r="BB100" i="67" s="1"/>
  <c r="BB157" i="67" s="1"/>
  <c r="H75" i="63"/>
  <c r="P75" i="63"/>
  <c r="X75" i="63"/>
  <c r="AF75" i="63"/>
  <c r="AN75" i="63"/>
  <c r="AV75" i="63"/>
  <c r="AW75" i="75"/>
  <c r="AW77" i="75" s="1"/>
  <c r="AV75" i="73"/>
  <c r="AV77" i="73" s="1"/>
  <c r="V75" i="72"/>
  <c r="V77" i="72" s="1"/>
  <c r="AB75" i="70"/>
  <c r="AB77" i="70" s="1"/>
  <c r="G75" i="69"/>
  <c r="G77" i="69" s="1"/>
  <c r="Q100" i="68"/>
  <c r="Q102" i="68" s="1"/>
  <c r="AD98" i="67"/>
  <c r="AD100" i="67" s="1"/>
  <c r="AD157" i="67" s="1"/>
  <c r="G98" i="67"/>
  <c r="G100" i="67" s="1"/>
  <c r="D27" i="67" s="1"/>
  <c r="U93" i="88"/>
  <c r="U95" i="88" s="1"/>
  <c r="U210" i="88" s="1"/>
  <c r="AQ93" i="88"/>
  <c r="AQ95" i="88" s="1"/>
  <c r="N75" i="63"/>
  <c r="AG75" i="63"/>
  <c r="AO75" i="75"/>
  <c r="AO77" i="75" s="1"/>
  <c r="AU75" i="73"/>
  <c r="AU77" i="73" s="1"/>
  <c r="AT75" i="71"/>
  <c r="AT77" i="71" s="1"/>
  <c r="T75" i="70"/>
  <c r="T77" i="70" s="1"/>
  <c r="AY100" i="68"/>
  <c r="AY102" i="68" s="1"/>
  <c r="F100" i="68"/>
  <c r="F102" i="68" s="1"/>
  <c r="AB98" i="67"/>
  <c r="AB100" i="67" s="1"/>
  <c r="F98" i="67"/>
  <c r="F100" i="67" s="1"/>
  <c r="C27" i="67" s="1"/>
  <c r="Z93" i="88"/>
  <c r="Z95" i="88" s="1"/>
  <c r="Z210" i="88" s="1"/>
  <c r="AS93" i="88"/>
  <c r="AS95" i="88" s="1"/>
  <c r="O75" i="63"/>
  <c r="AL75" i="63"/>
  <c r="R75" i="75"/>
  <c r="R77" i="75" s="1"/>
  <c r="AM75" i="73"/>
  <c r="AM77" i="73" s="1"/>
  <c r="AS75" i="71"/>
  <c r="AS77" i="71" s="1"/>
  <c r="AX75" i="69"/>
  <c r="AX77" i="69" s="1"/>
  <c r="AW100" i="68"/>
  <c r="AW102" i="68" s="1"/>
  <c r="AW159" i="68" s="1"/>
  <c r="E100" i="68"/>
  <c r="E102" i="68" s="1"/>
  <c r="E217" i="68" s="1"/>
  <c r="W98" i="67"/>
  <c r="W100" i="67" s="1"/>
  <c r="E93" i="88"/>
  <c r="E95" i="88" s="1"/>
  <c r="E210" i="88" s="1"/>
  <c r="AA93" i="88"/>
  <c r="AA95" i="88" s="1"/>
  <c r="AA210" i="88" s="1"/>
  <c r="AX93" i="88"/>
  <c r="AX95" i="88" s="1"/>
  <c r="Q75" i="63"/>
  <c r="AM75" i="63"/>
  <c r="Q75" i="75"/>
  <c r="Q77" i="75" s="1"/>
  <c r="P75" i="73"/>
  <c r="P77" i="73" s="1"/>
  <c r="AK75" i="71"/>
  <c r="AK77" i="71" s="1"/>
  <c r="AR75" i="69"/>
  <c r="AR77" i="69" s="1"/>
  <c r="AL100" i="68"/>
  <c r="AL102" i="68" s="1"/>
  <c r="AW98" i="67"/>
  <c r="AW100" i="67" s="1"/>
  <c r="V98" i="67"/>
  <c r="V100" i="67" s="1"/>
  <c r="J93" i="88"/>
  <c r="J95" i="88" s="1"/>
  <c r="J210" i="88" s="1"/>
  <c r="AC93" i="88"/>
  <c r="AC95" i="88" s="1"/>
  <c r="AC210" i="88" s="1"/>
  <c r="AY93" i="88"/>
  <c r="AY95" i="88" s="1"/>
  <c r="V75" i="63"/>
  <c r="AO75" i="63"/>
  <c r="I75" i="75"/>
  <c r="I77" i="75" s="1"/>
  <c r="F27" i="75" s="1"/>
  <c r="O75" i="73"/>
  <c r="O77" i="73" s="1"/>
  <c r="N75" i="71"/>
  <c r="N77" i="71" s="1"/>
  <c r="AP75" i="69"/>
  <c r="AP77" i="69" s="1"/>
  <c r="AI100" i="68"/>
  <c r="AI102" i="68" s="1"/>
  <c r="AP98" i="67"/>
  <c r="AP100" i="67" s="1"/>
  <c r="AP157" i="67" s="1"/>
  <c r="T98" i="67"/>
  <c r="T100" i="67" s="1"/>
  <c r="K93" i="88"/>
  <c r="K95" i="88" s="1"/>
  <c r="K210" i="88" s="1"/>
  <c r="AH93" i="88"/>
  <c r="AH95" i="88" s="1"/>
  <c r="AH210" i="88" s="1"/>
  <c r="BA98" i="67"/>
  <c r="BA100" i="67" s="1"/>
  <c r="W75" i="63"/>
  <c r="AT75" i="63"/>
  <c r="AE75" i="72"/>
  <c r="AE77" i="72" s="1"/>
  <c r="E75" i="71"/>
  <c r="E77" i="71" s="1"/>
  <c r="E192" i="71" s="1"/>
  <c r="Z75" i="69"/>
  <c r="Z77" i="69" s="1"/>
  <c r="V100" i="68"/>
  <c r="V102" i="68" s="1"/>
  <c r="AK98" i="67"/>
  <c r="AK100" i="67" s="1"/>
  <c r="N98" i="67"/>
  <c r="N100" i="67" s="1"/>
  <c r="R93" i="88"/>
  <c r="R95" i="88" s="1"/>
  <c r="R210" i="88" s="1"/>
  <c r="AK93" i="88"/>
  <c r="AK95" i="88" s="1"/>
  <c r="G75" i="63"/>
  <c r="AD75" i="63"/>
  <c r="AW75" i="63"/>
  <c r="G75" i="73"/>
  <c r="G77" i="73" s="1"/>
  <c r="AO98" i="67"/>
  <c r="AO100" i="67" s="1"/>
  <c r="F75" i="63"/>
  <c r="AX75" i="75"/>
  <c r="AX77" i="75" s="1"/>
  <c r="AD75" i="72"/>
  <c r="AD77" i="72" s="1"/>
  <c r="AF98" i="67"/>
  <c r="AF100" i="67" s="1"/>
  <c r="I75" i="63"/>
  <c r="S75" i="69"/>
  <c r="S77" i="69" s="1"/>
  <c r="M75" i="71"/>
  <c r="M77" i="71" s="1"/>
  <c r="O98" i="67"/>
  <c r="O100" i="67" s="1"/>
  <c r="Y75" i="63"/>
  <c r="S93" i="88"/>
  <c r="S95" i="88" s="1"/>
  <c r="S210" i="88" s="1"/>
  <c r="AC75" i="70"/>
  <c r="AC77" i="70" s="1"/>
  <c r="L98" i="67"/>
  <c r="L100" i="67" s="1"/>
  <c r="AE75" i="63"/>
  <c r="BB75" i="63"/>
  <c r="S100" i="68"/>
  <c r="S102" i="68" s="1"/>
  <c r="AA75" i="69"/>
  <c r="AA77" i="69" s="1"/>
  <c r="M93" i="88"/>
  <c r="M95" i="88" s="1"/>
  <c r="AU75" i="63"/>
  <c r="AG100" i="68"/>
  <c r="AG102" i="68" s="1"/>
  <c r="AG159" i="68" s="1"/>
  <c r="AI93" i="88"/>
  <c r="AI95" i="88" s="1"/>
  <c r="AI210" i="88" s="1"/>
  <c r="AP93" i="88"/>
  <c r="AP95" i="88" s="1"/>
  <c r="B26" i="74"/>
  <c r="C26" i="74"/>
  <c r="D26" i="74"/>
  <c r="C27" i="73"/>
  <c r="B26" i="71"/>
  <c r="C26" i="70"/>
  <c r="E156" i="68"/>
  <c r="E155" i="68" s="1"/>
  <c r="E157" i="68" s="1"/>
  <c r="J216" i="88"/>
  <c r="J215" i="88"/>
  <c r="R216" i="88"/>
  <c r="R215" i="88"/>
  <c r="Z216" i="88"/>
  <c r="Z215" i="88"/>
  <c r="AH216" i="88"/>
  <c r="AH215" i="88"/>
  <c r="K216" i="88"/>
  <c r="K215" i="88"/>
  <c r="S216" i="88"/>
  <c r="S215" i="88"/>
  <c r="AA216" i="88"/>
  <c r="AA215" i="88"/>
  <c r="AI216" i="88"/>
  <c r="AI215" i="88"/>
  <c r="L216" i="88"/>
  <c r="L215" i="88"/>
  <c r="T216" i="88"/>
  <c r="T215" i="88"/>
  <c r="AB216" i="88"/>
  <c r="AB215" i="88"/>
  <c r="E215" i="88"/>
  <c r="E216" i="88"/>
  <c r="M216" i="88"/>
  <c r="M215" i="88"/>
  <c r="U215" i="88"/>
  <c r="U216" i="88"/>
  <c r="AC215" i="88"/>
  <c r="AC216" i="88"/>
  <c r="F215" i="88"/>
  <c r="F216" i="88"/>
  <c r="N215" i="88"/>
  <c r="N216" i="88"/>
  <c r="V215" i="88"/>
  <c r="V216" i="88"/>
  <c r="AD215" i="88"/>
  <c r="AD216" i="88"/>
  <c r="G215" i="88"/>
  <c r="G216" i="88"/>
  <c r="O215" i="88"/>
  <c r="O216" i="88"/>
  <c r="W215" i="88"/>
  <c r="W216" i="88"/>
  <c r="AE215" i="88"/>
  <c r="AE216" i="88"/>
  <c r="H216" i="88"/>
  <c r="H215" i="88"/>
  <c r="P215" i="88"/>
  <c r="P216" i="88"/>
  <c r="X215" i="88"/>
  <c r="X216" i="88"/>
  <c r="AF215" i="88"/>
  <c r="AF216" i="88"/>
  <c r="I216" i="88"/>
  <c r="I215" i="88"/>
  <c r="Q216" i="88"/>
  <c r="Q215" i="88"/>
  <c r="Y216" i="88"/>
  <c r="Y215" i="88"/>
  <c r="AG216" i="88"/>
  <c r="AG215"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F26" i="68"/>
  <c r="B26" i="6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C26" i="68"/>
  <c r="G26" i="68"/>
  <c r="AS157" i="67"/>
  <c r="D26" i="67"/>
  <c r="E26" i="67"/>
  <c r="B26" i="67"/>
  <c r="C26" i="67"/>
  <c r="G26" i="67"/>
  <c r="F26" i="88"/>
  <c r="G26" i="88"/>
  <c r="D26" i="88"/>
  <c r="E9" i="2"/>
  <c r="D16" i="2"/>
  <c r="D19" i="2"/>
  <c r="H9" i="2"/>
  <c r="D17" i="2"/>
  <c r="D15" i="2"/>
  <c r="D13" i="2"/>
  <c r="D9" i="2"/>
  <c r="D14" i="2"/>
  <c r="D11" i="2"/>
  <c r="D10" i="2"/>
  <c r="D12" i="2"/>
  <c r="D18" i="2"/>
  <c r="E154" i="67" l="1"/>
  <c r="AS159" i="68"/>
  <c r="AB130" i="68"/>
  <c r="AT130" i="68"/>
  <c r="AQ130" i="68"/>
  <c r="AY130" i="68"/>
  <c r="AH130" i="68"/>
  <c r="AE130" i="68"/>
  <c r="AM130" i="68"/>
  <c r="AS130" i="68"/>
  <c r="BB130" i="68"/>
  <c r="AA130" i="68"/>
  <c r="AG130" i="68"/>
  <c r="AP130" i="68"/>
  <c r="AX130" i="68"/>
  <c r="AR130" i="68"/>
  <c r="AD130" i="68"/>
  <c r="AL130" i="68"/>
  <c r="AF130" i="68"/>
  <c r="AW130" i="68"/>
  <c r="BA130" i="68"/>
  <c r="AK130" i="68"/>
  <c r="AO130" i="68"/>
  <c r="AV130" i="68"/>
  <c r="AZ130" i="68"/>
  <c r="AU130" i="68"/>
  <c r="AC130" i="68"/>
  <c r="AN130" i="68"/>
  <c r="AJ130" i="68"/>
  <c r="AI130" i="68"/>
  <c r="AW125" i="68"/>
  <c r="AE125" i="68"/>
  <c r="AK125" i="68"/>
  <c r="Z125" i="68"/>
  <c r="AD125" i="68"/>
  <c r="AL125" i="68"/>
  <c r="AC125" i="68"/>
  <c r="AP125" i="68"/>
  <c r="AM125" i="68"/>
  <c r="BA125" i="68"/>
  <c r="W125" i="68"/>
  <c r="X125" i="68"/>
  <c r="AX125" i="68"/>
  <c r="AA125" i="68"/>
  <c r="AB125" i="68"/>
  <c r="AO125" i="68"/>
  <c r="BB125" i="68"/>
  <c r="AN125" i="68"/>
  <c r="AG125" i="68"/>
  <c r="AY125" i="68"/>
  <c r="AZ125" i="68"/>
  <c r="V125" i="68"/>
  <c r="AI125" i="68"/>
  <c r="AJ125" i="68"/>
  <c r="AH125" i="68"/>
  <c r="AU125" i="68"/>
  <c r="AV125" i="68"/>
  <c r="AF125" i="68"/>
  <c r="AR125" i="68"/>
  <c r="Y125" i="68"/>
  <c r="AQ125" i="68"/>
  <c r="AT125" i="68"/>
  <c r="AS125" i="68"/>
  <c r="U116" i="68"/>
  <c r="AO116" i="68"/>
  <c r="AL116" i="68"/>
  <c r="W116" i="68"/>
  <c r="AR116" i="68"/>
  <c r="AC116" i="68"/>
  <c r="Z116" i="68"/>
  <c r="AF116" i="68"/>
  <c r="Q116" i="68"/>
  <c r="N116" i="68"/>
  <c r="T116" i="68"/>
  <c r="AZ116" i="68"/>
  <c r="AW116" i="68"/>
  <c r="AQ116" i="68"/>
  <c r="AN116" i="68"/>
  <c r="AK116" i="68"/>
  <c r="AH116" i="68"/>
  <c r="AE116" i="68"/>
  <c r="AB116" i="68"/>
  <c r="Y116" i="68"/>
  <c r="S116" i="68"/>
  <c r="P116" i="68"/>
  <c r="M116" i="68"/>
  <c r="AT116" i="68"/>
  <c r="BB116" i="68"/>
  <c r="AY116" i="68"/>
  <c r="AV116" i="68"/>
  <c r="AP116" i="68"/>
  <c r="AM116" i="68"/>
  <c r="AJ116" i="68"/>
  <c r="AS116" i="68"/>
  <c r="R116" i="68"/>
  <c r="O116" i="68"/>
  <c r="AU116" i="68"/>
  <c r="BA116" i="68"/>
  <c r="AA116" i="68"/>
  <c r="AX116" i="68"/>
  <c r="X116" i="68"/>
  <c r="AI116" i="68"/>
  <c r="V116" i="68"/>
  <c r="AG116" i="68"/>
  <c r="AD116" i="68"/>
  <c r="Q159" i="68"/>
  <c r="AT124" i="68"/>
  <c r="AI124" i="68"/>
  <c r="Z124" i="68"/>
  <c r="AM124" i="68"/>
  <c r="AJ124" i="68"/>
  <c r="AK124" i="68"/>
  <c r="AX124" i="68"/>
  <c r="U124" i="68"/>
  <c r="AV124" i="68"/>
  <c r="AW124" i="68"/>
  <c r="AF124" i="68"/>
  <c r="AG124" i="68"/>
  <c r="AD124" i="68"/>
  <c r="AE124" i="68"/>
  <c r="AR124" i="68"/>
  <c r="AS124" i="68"/>
  <c r="AQ124" i="68"/>
  <c r="AP124" i="68"/>
  <c r="AC124" i="68"/>
  <c r="BB124" i="68"/>
  <c r="AO124" i="68"/>
  <c r="AN124" i="68"/>
  <c r="AH124" i="68"/>
  <c r="Y124" i="68"/>
  <c r="V124" i="68"/>
  <c r="AB124" i="68"/>
  <c r="AZ124" i="68"/>
  <c r="X124" i="68"/>
  <c r="W124" i="68"/>
  <c r="AA124" i="68"/>
  <c r="BA124" i="68"/>
  <c r="AU124" i="68"/>
  <c r="AY124" i="68"/>
  <c r="AL124" i="68"/>
  <c r="AW118" i="68"/>
  <c r="S118" i="68"/>
  <c r="AR118" i="68"/>
  <c r="Z118" i="68"/>
  <c r="Q118" i="68"/>
  <c r="AD118" i="68"/>
  <c r="AQ118" i="68"/>
  <c r="AL118" i="68"/>
  <c r="O118" i="68"/>
  <c r="P118" i="68"/>
  <c r="AC118" i="68"/>
  <c r="AP118" i="68"/>
  <c r="Y118" i="68"/>
  <c r="AN118" i="68"/>
  <c r="AX118" i="68"/>
  <c r="AA118" i="68"/>
  <c r="AB118" i="68"/>
  <c r="AO118" i="68"/>
  <c r="BB118" i="68"/>
  <c r="AK118" i="68"/>
  <c r="AM118" i="68"/>
  <c r="BA118" i="68"/>
  <c r="X118" i="68"/>
  <c r="AH118" i="68"/>
  <c r="AY118" i="68"/>
  <c r="AZ118" i="68"/>
  <c r="W118" i="68"/>
  <c r="AJ118" i="68"/>
  <c r="V118" i="68"/>
  <c r="AI118" i="68"/>
  <c r="AV118" i="68"/>
  <c r="U118" i="68"/>
  <c r="T118" i="68"/>
  <c r="AS118" i="68"/>
  <c r="AU118" i="68"/>
  <c r="AE118" i="68"/>
  <c r="AT118" i="68"/>
  <c r="R118" i="68"/>
  <c r="AG118" i="68"/>
  <c r="AF118" i="68"/>
  <c r="AT127" i="68"/>
  <c r="AO127" i="68"/>
  <c r="AK127" i="68"/>
  <c r="AH127" i="68"/>
  <c r="AC127" i="68"/>
  <c r="Y127" i="68"/>
  <c r="AS127" i="68"/>
  <c r="AZ127" i="68"/>
  <c r="AV127" i="68"/>
  <c r="AG127" i="68"/>
  <c r="AN127" i="68"/>
  <c r="AJ127" i="68"/>
  <c r="AU127" i="68"/>
  <c r="AR127" i="68"/>
  <c r="AB127" i="68"/>
  <c r="X127" i="68"/>
  <c r="AY127" i="68"/>
  <c r="AF127" i="68"/>
  <c r="AQ127" i="68"/>
  <c r="AM127" i="68"/>
  <c r="AI127" i="68"/>
  <c r="AE127" i="68"/>
  <c r="AA127" i="68"/>
  <c r="BB127" i="68"/>
  <c r="AX127" i="68"/>
  <c r="AD127" i="68"/>
  <c r="Z127" i="68"/>
  <c r="AP127" i="68"/>
  <c r="BA127" i="68"/>
  <c r="AL127" i="68"/>
  <c r="AW127" i="68"/>
  <c r="T108" i="68"/>
  <c r="AZ115" i="68"/>
  <c r="Y115" i="68"/>
  <c r="AL115" i="68"/>
  <c r="AY115" i="68"/>
  <c r="X115" i="68"/>
  <c r="AW115" i="68"/>
  <c r="AJ115" i="68"/>
  <c r="AI115" i="68"/>
  <c r="W115" i="68"/>
  <c r="AV115" i="68"/>
  <c r="AG115" i="68"/>
  <c r="Q115" i="68"/>
  <c r="V115" i="68"/>
  <c r="AU115" i="68"/>
  <c r="AC115" i="68"/>
  <c r="U115" i="68"/>
  <c r="AH115" i="68"/>
  <c r="R115" i="68"/>
  <c r="T115" i="68"/>
  <c r="AT115" i="68"/>
  <c r="AP115" i="68"/>
  <c r="AE115" i="68"/>
  <c r="AR115" i="68"/>
  <c r="N115" i="68"/>
  <c r="AA115" i="68"/>
  <c r="AB115" i="68"/>
  <c r="BB115" i="68"/>
  <c r="M115" i="68"/>
  <c r="AO115" i="68"/>
  <c r="AK115" i="68"/>
  <c r="BA115" i="68"/>
  <c r="AS115" i="68"/>
  <c r="L115" i="68"/>
  <c r="AF115" i="68"/>
  <c r="P115" i="68"/>
  <c r="AM115" i="68"/>
  <c r="AD115" i="68"/>
  <c r="AX115" i="68"/>
  <c r="S115" i="68"/>
  <c r="AQ115" i="68"/>
  <c r="O115" i="68"/>
  <c r="Z115" i="68"/>
  <c r="AN115" i="68"/>
  <c r="AU129" i="68"/>
  <c r="AV129" i="68"/>
  <c r="AK129" i="68"/>
  <c r="AL129" i="68"/>
  <c r="AY129" i="68"/>
  <c r="AG129" i="68"/>
  <c r="AH129" i="68"/>
  <c r="AE129" i="68"/>
  <c r="AF129" i="68"/>
  <c r="AS129" i="68"/>
  <c r="AT129" i="68"/>
  <c r="AI129" i="68"/>
  <c r="AQ129" i="68"/>
  <c r="AR129" i="68"/>
  <c r="AD129" i="68"/>
  <c r="AP129" i="68"/>
  <c r="AC129" i="68"/>
  <c r="BB129" i="68"/>
  <c r="AO129" i="68"/>
  <c r="AA129" i="68"/>
  <c r="AN129" i="68"/>
  <c r="AM129" i="68"/>
  <c r="Z129" i="68"/>
  <c r="AX129" i="68"/>
  <c r="BA129" i="68"/>
  <c r="AW129" i="68"/>
  <c r="AJ129" i="68"/>
  <c r="AB129" i="68"/>
  <c r="AZ129" i="68"/>
  <c r="K108" i="68"/>
  <c r="AR123" i="68"/>
  <c r="AT123" i="68"/>
  <c r="AU123" i="68"/>
  <c r="AD123" i="68"/>
  <c r="AE123" i="68"/>
  <c r="AB123" i="68"/>
  <c r="AO123" i="68"/>
  <c r="BB123" i="68"/>
  <c r="AN123" i="68"/>
  <c r="BA123" i="68"/>
  <c r="AM123" i="68"/>
  <c r="AA123" i="68"/>
  <c r="AZ123" i="68"/>
  <c r="AX123" i="68"/>
  <c r="Z123" i="68"/>
  <c r="AY123" i="68"/>
  <c r="AL123" i="68"/>
  <c r="T123" i="68"/>
  <c r="U123" i="68"/>
  <c r="Y123" i="68"/>
  <c r="AS123" i="68"/>
  <c r="V123" i="68"/>
  <c r="W123" i="68"/>
  <c r="AJ123" i="68"/>
  <c r="AW123" i="68"/>
  <c r="AI123" i="68"/>
  <c r="AF123" i="68"/>
  <c r="AH123" i="68"/>
  <c r="AP123" i="68"/>
  <c r="AQ123" i="68"/>
  <c r="AC123" i="68"/>
  <c r="AG123" i="68"/>
  <c r="AK123" i="68"/>
  <c r="AV123" i="68"/>
  <c r="X123" i="68"/>
  <c r="AQ122" i="68"/>
  <c r="AY122" i="68"/>
  <c r="X122" i="68"/>
  <c r="T122" i="68"/>
  <c r="S122" i="68"/>
  <c r="AA122" i="68"/>
  <c r="AI122" i="68"/>
  <c r="BB122" i="68"/>
  <c r="W122" i="68"/>
  <c r="AL122" i="68"/>
  <c r="AP122" i="68"/>
  <c r="AX122" i="68"/>
  <c r="AT122" i="68"/>
  <c r="AD122" i="68"/>
  <c r="AK122" i="68"/>
  <c r="AH122" i="68"/>
  <c r="BA122" i="68"/>
  <c r="Z122" i="68"/>
  <c r="V122" i="68"/>
  <c r="AO122" i="68"/>
  <c r="AW122" i="68"/>
  <c r="AS122" i="68"/>
  <c r="AC122" i="68"/>
  <c r="AG122" i="68"/>
  <c r="AN122" i="68"/>
  <c r="AV122" i="68"/>
  <c r="AR122" i="68"/>
  <c r="AE122" i="68"/>
  <c r="AZ122" i="68"/>
  <c r="AB122" i="68"/>
  <c r="AM122" i="68"/>
  <c r="U122" i="68"/>
  <c r="Y122" i="68"/>
  <c r="AJ122" i="68"/>
  <c r="AU122" i="68"/>
  <c r="AF122" i="68"/>
  <c r="BA117" i="68"/>
  <c r="AP117" i="68"/>
  <c r="S117" i="68"/>
  <c r="T117" i="68"/>
  <c r="AG117" i="68"/>
  <c r="AT117" i="68"/>
  <c r="Q117" i="68"/>
  <c r="AQ117" i="68"/>
  <c r="AR117" i="68"/>
  <c r="O117" i="68"/>
  <c r="AB117" i="68"/>
  <c r="AO117" i="68"/>
  <c r="N117" i="68"/>
  <c r="AA117" i="68"/>
  <c r="AN117" i="68"/>
  <c r="Y117" i="68"/>
  <c r="AL117" i="68"/>
  <c r="Z117" i="68"/>
  <c r="AM117" i="68"/>
  <c r="AZ117" i="68"/>
  <c r="AY117" i="68"/>
  <c r="AJ117" i="68"/>
  <c r="AK117" i="68"/>
  <c r="AX117" i="68"/>
  <c r="X117" i="68"/>
  <c r="AW117" i="68"/>
  <c r="R117" i="68"/>
  <c r="V117" i="68"/>
  <c r="AI117" i="68"/>
  <c r="AU117" i="68"/>
  <c r="AE117" i="68"/>
  <c r="AD117" i="68"/>
  <c r="AH117" i="68"/>
  <c r="BB117" i="68"/>
  <c r="U117" i="68"/>
  <c r="AF117" i="68"/>
  <c r="AC117" i="68"/>
  <c r="AS117" i="68"/>
  <c r="AV117" i="68"/>
  <c r="W117" i="68"/>
  <c r="P117" i="68"/>
  <c r="BA126" i="68"/>
  <c r="X126" i="68"/>
  <c r="AW126" i="68"/>
  <c r="W126" i="68"/>
  <c r="AV126" i="68"/>
  <c r="AO126" i="68"/>
  <c r="AI126" i="68"/>
  <c r="AD126" i="68"/>
  <c r="AH126" i="68"/>
  <c r="AU126" i="68"/>
  <c r="AP126" i="68"/>
  <c r="AG126" i="68"/>
  <c r="AT126" i="68"/>
  <c r="BB126" i="68"/>
  <c r="AE126" i="68"/>
  <c r="AF126" i="68"/>
  <c r="AS126" i="68"/>
  <c r="AQ126" i="68"/>
  <c r="AR126" i="68"/>
  <c r="Y126" i="68"/>
  <c r="AL126" i="68"/>
  <c r="AY126" i="68"/>
  <c r="AZ126" i="68"/>
  <c r="AJ126" i="68"/>
  <c r="AC126" i="68"/>
  <c r="AA126" i="68"/>
  <c r="AB126" i="68"/>
  <c r="AM126" i="68"/>
  <c r="AN126" i="68"/>
  <c r="Z126" i="68"/>
  <c r="AX126" i="68"/>
  <c r="AK126" i="68"/>
  <c r="R108" i="68"/>
  <c r="AZ131" i="68"/>
  <c r="AG131" i="68"/>
  <c r="AO131" i="68"/>
  <c r="AD131" i="68"/>
  <c r="AE131" i="68"/>
  <c r="AR131" i="68"/>
  <c r="BA131" i="68"/>
  <c r="AP131" i="68"/>
  <c r="AQ131" i="68"/>
  <c r="AK131" i="68"/>
  <c r="AX131" i="68"/>
  <c r="AY131" i="68"/>
  <c r="BB131" i="68"/>
  <c r="AL131" i="68"/>
  <c r="AM131" i="68"/>
  <c r="AJ131" i="68"/>
  <c r="AI131" i="68"/>
  <c r="AV131" i="68"/>
  <c r="AW131" i="68"/>
  <c r="AB131" i="68"/>
  <c r="AN131" i="68"/>
  <c r="AH131" i="68"/>
  <c r="AF131" i="68"/>
  <c r="AU131" i="68"/>
  <c r="AT131" i="68"/>
  <c r="AS131" i="68"/>
  <c r="AC131" i="68"/>
  <c r="M159" i="68"/>
  <c r="AA108" i="68"/>
  <c r="AU114" i="68"/>
  <c r="R114" i="68"/>
  <c r="AQ114" i="68"/>
  <c r="L114" i="68"/>
  <c r="Q114" i="68"/>
  <c r="AP114" i="68"/>
  <c r="X114" i="68"/>
  <c r="P114" i="68"/>
  <c r="AC114" i="68"/>
  <c r="BB114" i="68"/>
  <c r="AV114" i="68"/>
  <c r="Y114" i="68"/>
  <c r="AA114" i="68"/>
  <c r="AJ114" i="68"/>
  <c r="M114" i="68"/>
  <c r="O114" i="68"/>
  <c r="AB114" i="68"/>
  <c r="AO114" i="68"/>
  <c r="AN114" i="68"/>
  <c r="AX114" i="68"/>
  <c r="AG114" i="68"/>
  <c r="N114" i="68"/>
  <c r="BA114" i="68"/>
  <c r="AK114" i="68"/>
  <c r="Z114" i="68"/>
  <c r="AM114" i="68"/>
  <c r="AZ114" i="68"/>
  <c r="V114" i="68"/>
  <c r="K114" i="68"/>
  <c r="AW114" i="68"/>
  <c r="AL114" i="68"/>
  <c r="AY114" i="68"/>
  <c r="U114" i="68"/>
  <c r="AH114" i="68"/>
  <c r="W114" i="68"/>
  <c r="T114" i="68"/>
  <c r="S114" i="68"/>
  <c r="AR114" i="68"/>
  <c r="AE114" i="68"/>
  <c r="AD114" i="68"/>
  <c r="AS114" i="68"/>
  <c r="AT114" i="68"/>
  <c r="AI114" i="68"/>
  <c r="AF114" i="68"/>
  <c r="AQ121" i="68"/>
  <c r="AM121" i="68"/>
  <c r="AZ121" i="68"/>
  <c r="AL121" i="68"/>
  <c r="Y121" i="68"/>
  <c r="AX121" i="68"/>
  <c r="X121" i="68"/>
  <c r="AK121" i="68"/>
  <c r="T121" i="68"/>
  <c r="AW121" i="68"/>
  <c r="S121" i="68"/>
  <c r="AG121" i="68"/>
  <c r="AU121" i="68"/>
  <c r="AF121" i="68"/>
  <c r="W121" i="68"/>
  <c r="AJ121" i="68"/>
  <c r="AE121" i="68"/>
  <c r="AR121" i="68"/>
  <c r="U121" i="68"/>
  <c r="V121" i="68"/>
  <c r="AI121" i="68"/>
  <c r="AV121" i="68"/>
  <c r="AH121" i="68"/>
  <c r="AB121" i="68"/>
  <c r="AO121" i="68"/>
  <c r="AP121" i="68"/>
  <c r="R121" i="68"/>
  <c r="AC121" i="68"/>
  <c r="AD121" i="68"/>
  <c r="AS121" i="68"/>
  <c r="BA121" i="68"/>
  <c r="BB121" i="68"/>
  <c r="AN121" i="68"/>
  <c r="AA121" i="68"/>
  <c r="AY121" i="68"/>
  <c r="Z121" i="68"/>
  <c r="AT121" i="68"/>
  <c r="Y159" i="68"/>
  <c r="U159" i="68"/>
  <c r="AQ120" i="68"/>
  <c r="AN120" i="68"/>
  <c r="AV120" i="68"/>
  <c r="S120" i="68"/>
  <c r="AY120" i="68"/>
  <c r="X120" i="68"/>
  <c r="BB120" i="68"/>
  <c r="AM120" i="68"/>
  <c r="AU120" i="68"/>
  <c r="AP120" i="68"/>
  <c r="AA120" i="68"/>
  <c r="AI120" i="68"/>
  <c r="AD120" i="68"/>
  <c r="W120" i="68"/>
  <c r="R120" i="68"/>
  <c r="AX120" i="68"/>
  <c r="AT120" i="68"/>
  <c r="BA120" i="68"/>
  <c r="AL120" i="68"/>
  <c r="AH120" i="68"/>
  <c r="AO120" i="68"/>
  <c r="Z120" i="68"/>
  <c r="V120" i="68"/>
  <c r="AF120" i="68"/>
  <c r="Q120" i="68"/>
  <c r="AK120" i="68"/>
  <c r="AG120" i="68"/>
  <c r="AJ120" i="68"/>
  <c r="AS120" i="68"/>
  <c r="U120" i="68"/>
  <c r="AR120" i="68"/>
  <c r="T120" i="68"/>
  <c r="AE120" i="68"/>
  <c r="AC120" i="68"/>
  <c r="AB120" i="68"/>
  <c r="Y120" i="68"/>
  <c r="AW120" i="68"/>
  <c r="AZ120" i="68"/>
  <c r="AR119" i="68"/>
  <c r="AC119" i="68"/>
  <c r="AW119" i="68"/>
  <c r="AF119" i="68"/>
  <c r="Q119" i="68"/>
  <c r="T119" i="68"/>
  <c r="AZ119" i="68"/>
  <c r="Y119" i="68"/>
  <c r="AQ119" i="68"/>
  <c r="AN119" i="68"/>
  <c r="AV119" i="68"/>
  <c r="X119" i="68"/>
  <c r="AE119" i="68"/>
  <c r="AB119" i="68"/>
  <c r="AJ119" i="68"/>
  <c r="S119" i="68"/>
  <c r="P119" i="68"/>
  <c r="AT119" i="68"/>
  <c r="BB119" i="68"/>
  <c r="AY119" i="68"/>
  <c r="AU119" i="68"/>
  <c r="AH119" i="68"/>
  <c r="AP119" i="68"/>
  <c r="AM119" i="68"/>
  <c r="AI119" i="68"/>
  <c r="V119" i="68"/>
  <c r="AD119" i="68"/>
  <c r="AA119" i="68"/>
  <c r="W119" i="68"/>
  <c r="AG119" i="68"/>
  <c r="BA119" i="68"/>
  <c r="AL119" i="68"/>
  <c r="AO119" i="68"/>
  <c r="AX119" i="68"/>
  <c r="Z119" i="68"/>
  <c r="AK119" i="68"/>
  <c r="AS119" i="68"/>
  <c r="U119" i="68"/>
  <c r="R119" i="68"/>
  <c r="AZ128" i="68"/>
  <c r="Y128" i="68"/>
  <c r="AL128" i="68"/>
  <c r="AM128" i="68"/>
  <c r="AV128" i="68"/>
  <c r="AW128" i="68"/>
  <c r="AI128" i="68"/>
  <c r="AB128" i="68"/>
  <c r="AH128" i="68"/>
  <c r="AU128" i="68"/>
  <c r="AN128" i="68"/>
  <c r="AC128" i="68"/>
  <c r="AS128" i="68"/>
  <c r="AT128" i="68"/>
  <c r="AG128" i="68"/>
  <c r="AF128" i="68"/>
  <c r="BA128" i="68"/>
  <c r="AP128" i="68"/>
  <c r="AQ128" i="68"/>
  <c r="AE128" i="68"/>
  <c r="AD128" i="68"/>
  <c r="BB128" i="68"/>
  <c r="Z128" i="68"/>
  <c r="AA128" i="68"/>
  <c r="AX128" i="68"/>
  <c r="AJ128" i="68"/>
  <c r="AR128" i="68"/>
  <c r="AY128" i="68"/>
  <c r="AO128" i="68"/>
  <c r="AK128" i="68"/>
  <c r="P108" i="68"/>
  <c r="P159" i="68" s="1"/>
  <c r="AA157" i="67"/>
  <c r="S112" i="67"/>
  <c r="AE112" i="67"/>
  <c r="AP112" i="67"/>
  <c r="AK112" i="67"/>
  <c r="X112" i="67"/>
  <c r="AD112" i="67"/>
  <c r="AY112" i="67"/>
  <c r="L112" i="67"/>
  <c r="AF112" i="67"/>
  <c r="P112" i="67"/>
  <c r="AI112" i="67"/>
  <c r="AW112" i="67"/>
  <c r="AQ112" i="67"/>
  <c r="T112" i="67"/>
  <c r="AM112" i="67"/>
  <c r="W112" i="67"/>
  <c r="BB112" i="67"/>
  <c r="AA112" i="67"/>
  <c r="K112" i="67"/>
  <c r="AH112" i="67"/>
  <c r="R112" i="67"/>
  <c r="O112" i="67"/>
  <c r="AT112" i="67"/>
  <c r="Y112" i="67"/>
  <c r="BA112" i="67"/>
  <c r="AX112" i="67"/>
  <c r="V112" i="67"/>
  <c r="AO112" i="67"/>
  <c r="AL112" i="67"/>
  <c r="AC112" i="67"/>
  <c r="Z112" i="67"/>
  <c r="AS112" i="67"/>
  <c r="Q112" i="67"/>
  <c r="N112" i="67"/>
  <c r="AG112" i="67"/>
  <c r="AZ112" i="67"/>
  <c r="AV112" i="67"/>
  <c r="M112" i="67"/>
  <c r="AU112" i="67"/>
  <c r="U112" i="67"/>
  <c r="AR112" i="67"/>
  <c r="AN112" i="67"/>
  <c r="AJ112" i="67"/>
  <c r="AB112" i="67"/>
  <c r="AK124" i="67"/>
  <c r="AT124" i="67"/>
  <c r="AO124" i="67"/>
  <c r="AX124" i="67"/>
  <c r="AH124" i="67"/>
  <c r="AC124" i="67"/>
  <c r="Y124" i="67"/>
  <c r="AF124" i="67"/>
  <c r="AV124" i="67"/>
  <c r="BB124" i="67"/>
  <c r="AU124" i="67"/>
  <c r="AJ124" i="67"/>
  <c r="AP124" i="67"/>
  <c r="X124" i="67"/>
  <c r="AD124" i="67"/>
  <c r="BA124" i="67"/>
  <c r="AI124" i="67"/>
  <c r="AZ124" i="67"/>
  <c r="AY124" i="67"/>
  <c r="W124" i="67"/>
  <c r="AN124" i="67"/>
  <c r="AM124" i="67"/>
  <c r="AS124" i="67"/>
  <c r="AB124" i="67"/>
  <c r="AA124" i="67"/>
  <c r="AG124" i="67"/>
  <c r="AL124" i="67"/>
  <c r="AQ124" i="67"/>
  <c r="Z124" i="67"/>
  <c r="AW124" i="67"/>
  <c r="AE124" i="67"/>
  <c r="AR124" i="67"/>
  <c r="AW126" i="67"/>
  <c r="AF126" i="67"/>
  <c r="AM126" i="67"/>
  <c r="AH126" i="67"/>
  <c r="AC126" i="67"/>
  <c r="AX126" i="67"/>
  <c r="AS126" i="67"/>
  <c r="AZ126" i="67"/>
  <c r="Y126" i="67"/>
  <c r="BA126" i="67"/>
  <c r="AJ126" i="67"/>
  <c r="AO126" i="67"/>
  <c r="AY126" i="67"/>
  <c r="AU126" i="67"/>
  <c r="AN126" i="67"/>
  <c r="AT126" i="67"/>
  <c r="AI126" i="67"/>
  <c r="AB126" i="67"/>
  <c r="AG126" i="67"/>
  <c r="AA126" i="67"/>
  <c r="AD126" i="67"/>
  <c r="AR126" i="67"/>
  <c r="AL126" i="67"/>
  <c r="BB126" i="67"/>
  <c r="Z126" i="67"/>
  <c r="AP126" i="67"/>
  <c r="AV126" i="67"/>
  <c r="AQ126" i="67"/>
  <c r="AK126" i="67"/>
  <c r="AE126" i="67"/>
  <c r="AX113" i="67"/>
  <c r="AD113" i="67"/>
  <c r="L113" i="67"/>
  <c r="R113" i="67"/>
  <c r="AV113" i="67"/>
  <c r="X113" i="67"/>
  <c r="AZ113" i="67"/>
  <c r="AO113" i="67"/>
  <c r="AE113" i="67"/>
  <c r="AT113" i="67"/>
  <c r="AQ113" i="67"/>
  <c r="AJ113" i="67"/>
  <c r="BA113" i="67"/>
  <c r="BB113" i="67"/>
  <c r="AM113" i="67"/>
  <c r="T113" i="67"/>
  <c r="U113" i="67"/>
  <c r="AH113" i="67"/>
  <c r="AK113" i="67"/>
  <c r="AL113" i="67"/>
  <c r="AY113" i="67"/>
  <c r="AF113" i="67"/>
  <c r="AG113" i="67"/>
  <c r="AW113" i="67"/>
  <c r="S113" i="67"/>
  <c r="AR113" i="67"/>
  <c r="AS113" i="67"/>
  <c r="Q113" i="67"/>
  <c r="AC113" i="67"/>
  <c r="P113" i="67"/>
  <c r="AB113" i="67"/>
  <c r="W113" i="67"/>
  <c r="Y113" i="67"/>
  <c r="AP113" i="67"/>
  <c r="N113" i="67"/>
  <c r="V113" i="67"/>
  <c r="Z113" i="67"/>
  <c r="O113" i="67"/>
  <c r="AA113" i="67"/>
  <c r="AI113" i="67"/>
  <c r="AU113" i="67"/>
  <c r="AN113" i="67"/>
  <c r="M113" i="67"/>
  <c r="Z157" i="67"/>
  <c r="AB121" i="67"/>
  <c r="AV121" i="67"/>
  <c r="AN121" i="67"/>
  <c r="Z121" i="67"/>
  <c r="AS121" i="67"/>
  <c r="BA121" i="67"/>
  <c r="AT121" i="67"/>
  <c r="AG121" i="67"/>
  <c r="AX121" i="67"/>
  <c r="AR121" i="67"/>
  <c r="AL121" i="67"/>
  <c r="AF121" i="67"/>
  <c r="AD121" i="67"/>
  <c r="BB121" i="67"/>
  <c r="AW121" i="67"/>
  <c r="T121" i="67"/>
  <c r="AE121" i="67"/>
  <c r="AP121" i="67"/>
  <c r="AK121" i="67"/>
  <c r="AQ121" i="67"/>
  <c r="Y121" i="67"/>
  <c r="AO121" i="67"/>
  <c r="AJ121" i="67"/>
  <c r="AC121" i="67"/>
  <c r="X121" i="67"/>
  <c r="AZ121" i="67"/>
  <c r="AH121" i="67"/>
  <c r="AY121" i="67"/>
  <c r="AU121" i="67"/>
  <c r="AM121" i="67"/>
  <c r="AI121" i="67"/>
  <c r="AA121" i="67"/>
  <c r="V121" i="67"/>
  <c r="W121" i="67"/>
  <c r="U121" i="67"/>
  <c r="V123" i="67"/>
  <c r="AO123" i="67"/>
  <c r="AV123" i="67"/>
  <c r="AG123" i="67"/>
  <c r="AC123" i="67"/>
  <c r="AJ123" i="67"/>
  <c r="AS123" i="67"/>
  <c r="BA123" i="67"/>
  <c r="AT123" i="67"/>
  <c r="AM123" i="67"/>
  <c r="AH123" i="67"/>
  <c r="AZ123" i="67"/>
  <c r="AB123" i="67"/>
  <c r="AR123" i="67"/>
  <c r="AN123" i="67"/>
  <c r="AF123" i="67"/>
  <c r="AQ123" i="67"/>
  <c r="AX123" i="67"/>
  <c r="AE123" i="67"/>
  <c r="AL123" i="67"/>
  <c r="BB123" i="67"/>
  <c r="Z123" i="67"/>
  <c r="AP123" i="67"/>
  <c r="AW123" i="67"/>
  <c r="AU123" i="67"/>
  <c r="AD123" i="67"/>
  <c r="AK123" i="67"/>
  <c r="AA123" i="67"/>
  <c r="Y123" i="67"/>
  <c r="X123" i="67"/>
  <c r="AI123" i="67"/>
  <c r="AY123" i="67"/>
  <c r="W123" i="67"/>
  <c r="BA128" i="67"/>
  <c r="AM128" i="67"/>
  <c r="AS128" i="67"/>
  <c r="AA128" i="67"/>
  <c r="AX128" i="67"/>
  <c r="AB128" i="67"/>
  <c r="AE128" i="67"/>
  <c r="AQ128" i="67"/>
  <c r="AP128" i="67"/>
  <c r="AG128" i="67"/>
  <c r="AD128" i="67"/>
  <c r="AY128" i="67"/>
  <c r="BB128" i="67"/>
  <c r="AK128" i="67"/>
  <c r="AN128" i="67"/>
  <c r="AW128" i="67"/>
  <c r="AL128" i="67"/>
  <c r="AZ128" i="67"/>
  <c r="AI128" i="67"/>
  <c r="AJ128" i="67"/>
  <c r="AU128" i="67"/>
  <c r="AV128" i="67"/>
  <c r="AF128" i="67"/>
  <c r="AH128" i="67"/>
  <c r="AR128" i="67"/>
  <c r="AC128" i="67"/>
  <c r="AO128" i="67"/>
  <c r="AT128" i="67"/>
  <c r="AP117" i="67"/>
  <c r="AZ117" i="67"/>
  <c r="AW117" i="67"/>
  <c r="U117" i="67"/>
  <c r="R117" i="67"/>
  <c r="S117" i="67"/>
  <c r="AV117" i="67"/>
  <c r="AT117" i="67"/>
  <c r="AX117" i="67"/>
  <c r="BA117" i="67"/>
  <c r="AH117" i="67"/>
  <c r="AC117" i="67"/>
  <c r="Y117" i="67"/>
  <c r="W117" i="67"/>
  <c r="Q117" i="67"/>
  <c r="X117" i="67"/>
  <c r="AN117" i="67"/>
  <c r="AU117" i="67"/>
  <c r="AB117" i="67"/>
  <c r="AI117" i="67"/>
  <c r="P117" i="67"/>
  <c r="AY117" i="67"/>
  <c r="V117" i="67"/>
  <c r="AQ117" i="67"/>
  <c r="AR117" i="67"/>
  <c r="AM117" i="67"/>
  <c r="AS117" i="67"/>
  <c r="AF117" i="67"/>
  <c r="AA117" i="67"/>
  <c r="AG117" i="67"/>
  <c r="AD117" i="67"/>
  <c r="T117" i="67"/>
  <c r="AL117" i="67"/>
  <c r="Z117" i="67"/>
  <c r="BB117" i="67"/>
  <c r="AE117" i="67"/>
  <c r="AJ117" i="67"/>
  <c r="AO117" i="67"/>
  <c r="AK117" i="67"/>
  <c r="AI157" i="67"/>
  <c r="BA120" i="67"/>
  <c r="AM120" i="67"/>
  <c r="AG120" i="67"/>
  <c r="AS120" i="67"/>
  <c r="U120" i="67"/>
  <c r="AQ120" i="67"/>
  <c r="AF120" i="67"/>
  <c r="AK120" i="67"/>
  <c r="AR120" i="67"/>
  <c r="V120" i="67"/>
  <c r="AW120" i="67"/>
  <c r="BB120" i="67"/>
  <c r="W120" i="67"/>
  <c r="X120" i="67"/>
  <c r="AZ120" i="67"/>
  <c r="T120" i="67"/>
  <c r="AH120" i="67"/>
  <c r="AI120" i="67"/>
  <c r="AJ120" i="67"/>
  <c r="AA120" i="67"/>
  <c r="AY120" i="67"/>
  <c r="AT120" i="67"/>
  <c r="AU120" i="67"/>
  <c r="AV120" i="67"/>
  <c r="AC120" i="67"/>
  <c r="S120" i="67"/>
  <c r="AO120" i="67"/>
  <c r="AE120" i="67"/>
  <c r="Z120" i="67"/>
  <c r="AB120" i="67"/>
  <c r="AN120" i="67"/>
  <c r="Y120" i="67"/>
  <c r="AD120" i="67"/>
  <c r="AP120" i="67"/>
  <c r="AL120" i="67"/>
  <c r="AX120" i="67"/>
  <c r="AN118" i="67"/>
  <c r="AM118" i="67"/>
  <c r="X118" i="67"/>
  <c r="AE118" i="67"/>
  <c r="BA118" i="67"/>
  <c r="AK118" i="67"/>
  <c r="U118" i="67"/>
  <c r="AO118" i="67"/>
  <c r="Y118" i="67"/>
  <c r="AR118" i="67"/>
  <c r="AD118" i="67"/>
  <c r="AV118" i="67"/>
  <c r="AB118" i="67"/>
  <c r="AI118" i="67"/>
  <c r="R118" i="67"/>
  <c r="AJ118" i="67"/>
  <c r="AZ118" i="67"/>
  <c r="AC118" i="67"/>
  <c r="V118" i="67"/>
  <c r="AY118" i="67"/>
  <c r="Q118" i="67"/>
  <c r="AU118" i="67"/>
  <c r="AA118" i="67"/>
  <c r="W118" i="67"/>
  <c r="AH118" i="67"/>
  <c r="AS118" i="67"/>
  <c r="AX118" i="67"/>
  <c r="AG118" i="67"/>
  <c r="AL118" i="67"/>
  <c r="AF118" i="67"/>
  <c r="Z118" i="67"/>
  <c r="T118" i="67"/>
  <c r="S118" i="67"/>
  <c r="BB118" i="67"/>
  <c r="AP118" i="67"/>
  <c r="AW118" i="67"/>
  <c r="AQ118" i="67"/>
  <c r="AT118" i="67"/>
  <c r="AM116" i="67"/>
  <c r="AA116" i="67"/>
  <c r="O116" i="67"/>
  <c r="AS116" i="67"/>
  <c r="AU116" i="67"/>
  <c r="AG116" i="67"/>
  <c r="AO116" i="67"/>
  <c r="AH116" i="67"/>
  <c r="AI116" i="67"/>
  <c r="BA116" i="67"/>
  <c r="U116" i="67"/>
  <c r="AX116" i="67"/>
  <c r="AJ116" i="67"/>
  <c r="S116" i="67"/>
  <c r="AY116" i="67"/>
  <c r="Y116" i="67"/>
  <c r="AK116" i="67"/>
  <c r="T116" i="67"/>
  <c r="X116" i="67"/>
  <c r="AW116" i="67"/>
  <c r="W116" i="67"/>
  <c r="AV116" i="67"/>
  <c r="R116" i="67"/>
  <c r="AE116" i="67"/>
  <c r="AF116" i="67"/>
  <c r="V116" i="67"/>
  <c r="AD116" i="67"/>
  <c r="AQ116" i="67"/>
  <c r="AR116" i="67"/>
  <c r="AT116" i="67"/>
  <c r="P116" i="67"/>
  <c r="Q116" i="67"/>
  <c r="AP116" i="67"/>
  <c r="AB116" i="67"/>
  <c r="AC116" i="67"/>
  <c r="BB116" i="67"/>
  <c r="AN116" i="67"/>
  <c r="Z116" i="67"/>
  <c r="AL116" i="67"/>
  <c r="AZ116" i="67"/>
  <c r="AR125" i="67"/>
  <c r="BB125" i="67"/>
  <c r="X125" i="67"/>
  <c r="AP125" i="67"/>
  <c r="AD125" i="67"/>
  <c r="AG125" i="67"/>
  <c r="AA125" i="67"/>
  <c r="AS125" i="67"/>
  <c r="AH125" i="67"/>
  <c r="AM125" i="67"/>
  <c r="AN125" i="67"/>
  <c r="AC125" i="67"/>
  <c r="AL125" i="67"/>
  <c r="AZ125" i="67"/>
  <c r="AO125" i="67"/>
  <c r="AE125" i="67"/>
  <c r="BA125" i="67"/>
  <c r="AQ125" i="67"/>
  <c r="AK125" i="67"/>
  <c r="AJ125" i="67"/>
  <c r="Y125" i="67"/>
  <c r="Z125" i="67"/>
  <c r="AY125" i="67"/>
  <c r="AI125" i="67"/>
  <c r="AW125" i="67"/>
  <c r="AX125" i="67"/>
  <c r="AV125" i="67"/>
  <c r="AU125" i="67"/>
  <c r="AF125" i="67"/>
  <c r="AT125" i="67"/>
  <c r="AB125" i="67"/>
  <c r="AR114" i="67"/>
  <c r="BB114" i="67"/>
  <c r="AP114" i="67"/>
  <c r="AD114" i="67"/>
  <c r="R114" i="67"/>
  <c r="AG114" i="67"/>
  <c r="AM114" i="67"/>
  <c r="X114" i="67"/>
  <c r="AS114" i="67"/>
  <c r="V114" i="67"/>
  <c r="AY114" i="67"/>
  <c r="P114" i="67"/>
  <c r="AT114" i="67"/>
  <c r="Q114" i="67"/>
  <c r="AQ114" i="67"/>
  <c r="AB114" i="67"/>
  <c r="AC114" i="67"/>
  <c r="T114" i="67"/>
  <c r="Y114" i="67"/>
  <c r="U114" i="67"/>
  <c r="AN114" i="67"/>
  <c r="AO114" i="67"/>
  <c r="S114" i="67"/>
  <c r="AF114" i="67"/>
  <c r="AA114" i="67"/>
  <c r="M114" i="67"/>
  <c r="N114" i="67"/>
  <c r="O114" i="67"/>
  <c r="AZ114" i="67"/>
  <c r="BA114" i="67"/>
  <c r="AE114" i="67"/>
  <c r="Z114" i="67"/>
  <c r="AK114" i="67"/>
  <c r="AL114" i="67"/>
  <c r="AW114" i="67"/>
  <c r="AX114" i="67"/>
  <c r="W114" i="67"/>
  <c r="AI114" i="67"/>
  <c r="AU114" i="67"/>
  <c r="AV114" i="67"/>
  <c r="AJ114" i="67"/>
  <c r="AH114" i="67"/>
  <c r="AS127" i="67"/>
  <c r="AK127" i="67"/>
  <c r="AW127" i="67"/>
  <c r="AQ127" i="67"/>
  <c r="AE127" i="67"/>
  <c r="AM127" i="67"/>
  <c r="AY127" i="67"/>
  <c r="AH127" i="67"/>
  <c r="AB127" i="67"/>
  <c r="AP127" i="67"/>
  <c r="AT127" i="67"/>
  <c r="AC127" i="67"/>
  <c r="AO127" i="67"/>
  <c r="AD127" i="67"/>
  <c r="AF127" i="67"/>
  <c r="BA127" i="67"/>
  <c r="AR127" i="67"/>
  <c r="AN127" i="67"/>
  <c r="BB127" i="67"/>
  <c r="Z127" i="67"/>
  <c r="AA127" i="67"/>
  <c r="AZ127" i="67"/>
  <c r="AJ127" i="67"/>
  <c r="AL127" i="67"/>
  <c r="AV127" i="67"/>
  <c r="AX127" i="67"/>
  <c r="AG127" i="67"/>
  <c r="AU127" i="67"/>
  <c r="AI127" i="67"/>
  <c r="AQ122" i="67"/>
  <c r="X122" i="67"/>
  <c r="AT122" i="67"/>
  <c r="AX122" i="67"/>
  <c r="AH122" i="67"/>
  <c r="AE122" i="67"/>
  <c r="AC122" i="67"/>
  <c r="Y122" i="67"/>
  <c r="AY122" i="67"/>
  <c r="AZ122" i="67"/>
  <c r="AV122" i="67"/>
  <c r="W122" i="67"/>
  <c r="AN122" i="67"/>
  <c r="AU122" i="67"/>
  <c r="AB122" i="67"/>
  <c r="AI122" i="67"/>
  <c r="AR122" i="67"/>
  <c r="AM122" i="67"/>
  <c r="V122" i="67"/>
  <c r="AF122" i="67"/>
  <c r="AA122" i="67"/>
  <c r="AS122" i="67"/>
  <c r="BB122" i="67"/>
  <c r="AL122" i="67"/>
  <c r="AG122" i="67"/>
  <c r="AD122" i="67"/>
  <c r="Z122" i="67"/>
  <c r="U122" i="67"/>
  <c r="AP122" i="67"/>
  <c r="AJ122" i="67"/>
  <c r="BA122" i="67"/>
  <c r="AO122" i="67"/>
  <c r="AW122" i="67"/>
  <c r="AK122" i="67"/>
  <c r="AY119" i="67"/>
  <c r="U119" i="67"/>
  <c r="AM119" i="67"/>
  <c r="AA119" i="67"/>
  <c r="AT119" i="67"/>
  <c r="AL119" i="67"/>
  <c r="BA119" i="67"/>
  <c r="AH119" i="67"/>
  <c r="T119" i="67"/>
  <c r="S119" i="67"/>
  <c r="AG119" i="67"/>
  <c r="AF119" i="67"/>
  <c r="AC119" i="67"/>
  <c r="AS119" i="67"/>
  <c r="AR119" i="67"/>
  <c r="AE119" i="67"/>
  <c r="AO119" i="67"/>
  <c r="R119" i="67"/>
  <c r="AQ119" i="67"/>
  <c r="AD119" i="67"/>
  <c r="Y119" i="67"/>
  <c r="Z119" i="67"/>
  <c r="AB119" i="67"/>
  <c r="AP119" i="67"/>
  <c r="AK119" i="67"/>
  <c r="AX119" i="67"/>
  <c r="AN119" i="67"/>
  <c r="BB119" i="67"/>
  <c r="W119" i="67"/>
  <c r="X119" i="67"/>
  <c r="AW119" i="67"/>
  <c r="AZ119" i="67"/>
  <c r="AJ119" i="67"/>
  <c r="AV119" i="67"/>
  <c r="V119" i="67"/>
  <c r="AI119" i="67"/>
  <c r="AU119" i="67"/>
  <c r="AX129" i="67"/>
  <c r="BB129" i="67"/>
  <c r="AP129" i="67"/>
  <c r="AD129" i="67"/>
  <c r="AE129" i="67"/>
  <c r="AQ129" i="67"/>
  <c r="AV129" i="67"/>
  <c r="AO129" i="67"/>
  <c r="AL129" i="67"/>
  <c r="BA129" i="67"/>
  <c r="AB129" i="67"/>
  <c r="AN129" i="67"/>
  <c r="AZ129" i="67"/>
  <c r="AG129" i="67"/>
  <c r="AM129" i="67"/>
  <c r="AJ129" i="67"/>
  <c r="AY129" i="67"/>
  <c r="AH129" i="67"/>
  <c r="AI129" i="67"/>
  <c r="AK129" i="67"/>
  <c r="AT129" i="67"/>
  <c r="AU129" i="67"/>
  <c r="AW129" i="67"/>
  <c r="AF129" i="67"/>
  <c r="AS129" i="67"/>
  <c r="AC129" i="67"/>
  <c r="AR129" i="67"/>
  <c r="Y115" i="67"/>
  <c r="AJ115" i="67"/>
  <c r="AE115" i="67"/>
  <c r="Q115" i="67"/>
  <c r="X115" i="67"/>
  <c r="AR115" i="67"/>
  <c r="AZ115" i="67"/>
  <c r="AW115" i="67"/>
  <c r="AY115" i="67"/>
  <c r="AT115" i="67"/>
  <c r="AD115" i="67"/>
  <c r="AX115" i="67"/>
  <c r="AM115" i="67"/>
  <c r="AH115" i="67"/>
  <c r="R115" i="67"/>
  <c r="AS115" i="67"/>
  <c r="AA115" i="67"/>
  <c r="V115" i="67"/>
  <c r="BA115" i="67"/>
  <c r="AC115" i="67"/>
  <c r="O115" i="67"/>
  <c r="AQ115" i="67"/>
  <c r="AO115" i="67"/>
  <c r="AL115" i="67"/>
  <c r="AG115" i="67"/>
  <c r="AN115" i="67"/>
  <c r="Z115" i="67"/>
  <c r="U115" i="67"/>
  <c r="AB115" i="67"/>
  <c r="N115" i="67"/>
  <c r="AF115" i="67"/>
  <c r="P115" i="67"/>
  <c r="AK115" i="67"/>
  <c r="AV115" i="67"/>
  <c r="T115" i="67"/>
  <c r="AU115" i="67"/>
  <c r="S115" i="67"/>
  <c r="AI115" i="67"/>
  <c r="W115" i="67"/>
  <c r="BB115" i="67"/>
  <c r="AP115" i="67"/>
  <c r="E159" i="68"/>
  <c r="I159" i="68"/>
  <c r="B27" i="67"/>
  <c r="C27" i="88"/>
  <c r="F27" i="88"/>
  <c r="H152" i="88"/>
  <c r="AF152" i="88"/>
  <c r="AW110" i="68"/>
  <c r="AC110" i="68"/>
  <c r="AI110" i="68"/>
  <c r="AZ110" i="68"/>
  <c r="AQ110" i="68"/>
  <c r="AM110" i="68"/>
  <c r="AO110" i="68"/>
  <c r="AF110" i="68"/>
  <c r="AU110" i="68"/>
  <c r="AY110" i="68"/>
  <c r="BA110" i="68"/>
  <c r="AR110" i="68"/>
  <c r="AD110" i="68"/>
  <c r="AG110" i="68"/>
  <c r="AJ110" i="68"/>
  <c r="AL110" i="68"/>
  <c r="AP110" i="68"/>
  <c r="AS110" i="68"/>
  <c r="AV110" i="68"/>
  <c r="AX110" i="68"/>
  <c r="BB110" i="68"/>
  <c r="G110" i="68"/>
  <c r="AH110" i="68"/>
  <c r="AN110" i="68"/>
  <c r="AE110" i="68"/>
  <c r="AT110" i="68"/>
  <c r="AK110" i="68"/>
  <c r="F108" i="68"/>
  <c r="AW109" i="68"/>
  <c r="AL109" i="68"/>
  <c r="AP109" i="68"/>
  <c r="AS109" i="68"/>
  <c r="AV109" i="68"/>
  <c r="AX109" i="68"/>
  <c r="BB109" i="68"/>
  <c r="AH109" i="68"/>
  <c r="AN109" i="68"/>
  <c r="AT109" i="68"/>
  <c r="AG109" i="68"/>
  <c r="AZ109" i="68"/>
  <c r="AE109" i="68"/>
  <c r="AK109" i="68"/>
  <c r="AD109" i="68"/>
  <c r="AC109" i="68"/>
  <c r="AQ109" i="68"/>
  <c r="AI109" i="68"/>
  <c r="AJ109" i="68"/>
  <c r="AM109" i="68"/>
  <c r="AO109" i="68"/>
  <c r="F109" i="68"/>
  <c r="F153" i="68" s="1"/>
  <c r="AF109" i="68"/>
  <c r="AU109" i="68"/>
  <c r="AY109" i="68"/>
  <c r="BA109" i="68"/>
  <c r="AR109" i="68"/>
  <c r="AL111" i="68"/>
  <c r="H111" i="68"/>
  <c r="BA111" i="68"/>
  <c r="AY111" i="68"/>
  <c r="AF111" i="68"/>
  <c r="AW111" i="68"/>
  <c r="AU111" i="68"/>
  <c r="AS111" i="68"/>
  <c r="AQ111" i="68"/>
  <c r="AO111" i="68"/>
  <c r="AM111" i="68"/>
  <c r="AJ111" i="68"/>
  <c r="AK111" i="68"/>
  <c r="AI111" i="68"/>
  <c r="AG111" i="68"/>
  <c r="AE111" i="68"/>
  <c r="AC111" i="68"/>
  <c r="BB111" i="68"/>
  <c r="AZ111" i="68"/>
  <c r="AH111" i="68"/>
  <c r="AX111" i="68"/>
  <c r="AV111" i="68"/>
  <c r="AT111" i="68"/>
  <c r="AR111" i="68"/>
  <c r="AP111" i="68"/>
  <c r="AN111" i="68"/>
  <c r="AD111" i="68"/>
  <c r="AZ112" i="68"/>
  <c r="AO112" i="68"/>
  <c r="AG112" i="68"/>
  <c r="AV112" i="68"/>
  <c r="AY112" i="68"/>
  <c r="BA112" i="68"/>
  <c r="AE112" i="68"/>
  <c r="AS112" i="68"/>
  <c r="AK112" i="68"/>
  <c r="AN112" i="68"/>
  <c r="AM112" i="68"/>
  <c r="AQ112" i="68"/>
  <c r="AH112" i="68"/>
  <c r="AW112" i="68"/>
  <c r="AT112" i="68"/>
  <c r="AD112" i="68"/>
  <c r="AF112" i="68"/>
  <c r="AL112" i="68"/>
  <c r="AP112" i="68"/>
  <c r="AR112" i="68"/>
  <c r="AI112" i="68"/>
  <c r="AX112" i="68"/>
  <c r="AC112" i="68"/>
  <c r="AJ112" i="68"/>
  <c r="BB112" i="68"/>
  <c r="I112" i="68"/>
  <c r="AU112" i="68"/>
  <c r="AQ113" i="68"/>
  <c r="AG113" i="68"/>
  <c r="AI113" i="68"/>
  <c r="AO113" i="68"/>
  <c r="AS113" i="68"/>
  <c r="AU113" i="68"/>
  <c r="AL113" i="68"/>
  <c r="BA113" i="68"/>
  <c r="AW113" i="68"/>
  <c r="AX113" i="68"/>
  <c r="AD113" i="68"/>
  <c r="AF113" i="68"/>
  <c r="J113" i="68"/>
  <c r="K113" i="68" s="1"/>
  <c r="AM113" i="68"/>
  <c r="AP113" i="68"/>
  <c r="AE113" i="68"/>
  <c r="AC113" i="68"/>
  <c r="AR113" i="68"/>
  <c r="AJ113" i="68"/>
  <c r="AY113" i="68"/>
  <c r="BB113" i="68"/>
  <c r="AH113" i="68"/>
  <c r="AV113" i="68"/>
  <c r="AN113" i="68"/>
  <c r="AT113" i="68"/>
  <c r="AK113" i="68"/>
  <c r="AZ113" i="68"/>
  <c r="AY111" i="67"/>
  <c r="AS111" i="67"/>
  <c r="AQ111" i="67"/>
  <c r="BA111" i="67"/>
  <c r="AX111" i="67"/>
  <c r="AV111" i="67"/>
  <c r="AT111" i="67"/>
  <c r="AE111" i="67"/>
  <c r="AO111" i="67"/>
  <c r="AL111" i="67"/>
  <c r="AJ111" i="67"/>
  <c r="AH111" i="67"/>
  <c r="AC111" i="67"/>
  <c r="BB111" i="67"/>
  <c r="AM111" i="67"/>
  <c r="J111" i="67"/>
  <c r="AP111" i="67"/>
  <c r="AZ111" i="67"/>
  <c r="AW111" i="67"/>
  <c r="AU111" i="67"/>
  <c r="AR111" i="67"/>
  <c r="AD111" i="67"/>
  <c r="AN111" i="67"/>
  <c r="AK111" i="67"/>
  <c r="AI111" i="67"/>
  <c r="AF111" i="67"/>
  <c r="AG111" i="67"/>
  <c r="AU108" i="67"/>
  <c r="AV108" i="67"/>
  <c r="AL108" i="67"/>
  <c r="AJ108" i="67"/>
  <c r="AC108" i="67"/>
  <c r="AD108" i="67"/>
  <c r="AE108" i="67"/>
  <c r="AR108" i="67"/>
  <c r="AX108" i="67"/>
  <c r="AY108" i="67"/>
  <c r="AO108" i="67"/>
  <c r="AP108" i="67"/>
  <c r="AQ108" i="67"/>
  <c r="AN108" i="67"/>
  <c r="BA108" i="67"/>
  <c r="BB108" i="67"/>
  <c r="AG108" i="67"/>
  <c r="AZ108" i="67"/>
  <c r="AI108" i="67"/>
  <c r="AK108" i="67"/>
  <c r="G108" i="67"/>
  <c r="AH108" i="67"/>
  <c r="AM108" i="67"/>
  <c r="AS108" i="67"/>
  <c r="AW108" i="67"/>
  <c r="AF108" i="67"/>
  <c r="AT108" i="67"/>
  <c r="AX107" i="67"/>
  <c r="AI107" i="67"/>
  <c r="AK107" i="67"/>
  <c r="F107" i="67"/>
  <c r="F151" i="67" s="1"/>
  <c r="AH107" i="67"/>
  <c r="AY107" i="67"/>
  <c r="AJ107" i="67"/>
  <c r="AW107" i="67"/>
  <c r="AF107" i="67"/>
  <c r="AT107" i="67"/>
  <c r="AU107" i="67"/>
  <c r="AS107" i="67"/>
  <c r="AV107" i="67"/>
  <c r="AC107" i="67"/>
  <c r="AD107" i="67"/>
  <c r="AE107" i="67"/>
  <c r="AR107" i="67"/>
  <c r="AM107" i="67"/>
  <c r="AO107" i="67"/>
  <c r="AP107" i="67"/>
  <c r="AQ107" i="67"/>
  <c r="AG107" i="67"/>
  <c r="AN107" i="67"/>
  <c r="BA107" i="67"/>
  <c r="BB107" i="67"/>
  <c r="AL107" i="67"/>
  <c r="AZ107" i="67"/>
  <c r="AX110" i="67"/>
  <c r="AJ110" i="67"/>
  <c r="AC110" i="67"/>
  <c r="AD110" i="67"/>
  <c r="AO110" i="67"/>
  <c r="AM110" i="67"/>
  <c r="AP110" i="67"/>
  <c r="AV110" i="67"/>
  <c r="AN110" i="67"/>
  <c r="BA110" i="67"/>
  <c r="AK110" i="67"/>
  <c r="AY110" i="67"/>
  <c r="AZ110" i="67"/>
  <c r="I110" i="67"/>
  <c r="AI110" i="67"/>
  <c r="AW110" i="67"/>
  <c r="AF110" i="67"/>
  <c r="AH110" i="67"/>
  <c r="AU110" i="67"/>
  <c r="AE110" i="67"/>
  <c r="AR110" i="67"/>
  <c r="AG110" i="67"/>
  <c r="AT110" i="67"/>
  <c r="BB110" i="67"/>
  <c r="AQ110" i="67"/>
  <c r="AS110" i="67"/>
  <c r="AL110" i="67"/>
  <c r="H109" i="67"/>
  <c r="BA109" i="67"/>
  <c r="AX109" i="67"/>
  <c r="AH109" i="67"/>
  <c r="AN109" i="67"/>
  <c r="AZ109" i="67"/>
  <c r="AV109" i="67"/>
  <c r="AS109" i="67"/>
  <c r="AQ109" i="67"/>
  <c r="AO109" i="67"/>
  <c r="AL109" i="67"/>
  <c r="AJ109" i="67"/>
  <c r="AG109" i="67"/>
  <c r="AE109" i="67"/>
  <c r="AC109" i="67"/>
  <c r="AT109" i="67"/>
  <c r="BB109" i="67"/>
  <c r="AY109" i="67"/>
  <c r="AU109" i="67"/>
  <c r="AR109" i="67"/>
  <c r="AP109" i="67"/>
  <c r="AM109" i="67"/>
  <c r="AW109" i="67"/>
  <c r="AI109" i="67"/>
  <c r="AF109" i="67"/>
  <c r="AD109" i="67"/>
  <c r="AK109" i="67"/>
  <c r="F106" i="67"/>
  <c r="F157" i="67" s="1"/>
  <c r="G106" i="67"/>
  <c r="AV121" i="88"/>
  <c r="AJ121" i="88"/>
  <c r="AU121" i="88"/>
  <c r="AI121" i="88"/>
  <c r="AT121" i="88"/>
  <c r="AH121" i="88"/>
  <c r="AS121" i="88"/>
  <c r="AG121" i="88"/>
  <c r="AR121" i="88"/>
  <c r="AF121" i="88"/>
  <c r="AQ121" i="88"/>
  <c r="AE121" i="88"/>
  <c r="BB121" i="88"/>
  <c r="AP121" i="88"/>
  <c r="AD121" i="88"/>
  <c r="BA121" i="88"/>
  <c r="AO121" i="88"/>
  <c r="AC121" i="88"/>
  <c r="AZ121" i="88"/>
  <c r="AN121" i="88"/>
  <c r="AB121" i="88"/>
  <c r="AM121" i="88"/>
  <c r="AX121" i="88"/>
  <c r="AL121" i="88"/>
  <c r="Z121" i="88"/>
  <c r="AY121" i="88"/>
  <c r="AW121" i="88"/>
  <c r="AK121" i="88"/>
  <c r="Y121" i="88"/>
  <c r="AA121" i="88"/>
  <c r="AQ122" i="88"/>
  <c r="AE122" i="88"/>
  <c r="BB122" i="88"/>
  <c r="AP122" i="88"/>
  <c r="AD122" i="88"/>
  <c r="BA122" i="88"/>
  <c r="AO122" i="88"/>
  <c r="AC122" i="88"/>
  <c r="AZ122" i="88"/>
  <c r="AN122" i="88"/>
  <c r="AB122" i="88"/>
  <c r="AY122" i="88"/>
  <c r="AM122" i="88"/>
  <c r="AA122" i="88"/>
  <c r="AX122" i="88"/>
  <c r="AL122" i="88"/>
  <c r="Z122" i="88"/>
  <c r="AW122" i="88"/>
  <c r="AK122" i="88"/>
  <c r="AV122" i="88"/>
  <c r="AJ122" i="88"/>
  <c r="AU122" i="88"/>
  <c r="AI122" i="88"/>
  <c r="AH122" i="88"/>
  <c r="AS122" i="88"/>
  <c r="AG122" i="88"/>
  <c r="AR122" i="88"/>
  <c r="AF122" i="88"/>
  <c r="AT122" i="88"/>
  <c r="AZ113" i="88"/>
  <c r="AN113" i="88"/>
  <c r="AB113" i="88"/>
  <c r="AY113" i="88"/>
  <c r="AM113" i="88"/>
  <c r="AA113" i="88"/>
  <c r="AX113" i="88"/>
  <c r="AL113" i="88"/>
  <c r="Z113" i="88"/>
  <c r="AW113" i="88"/>
  <c r="AK113" i="88"/>
  <c r="Y113" i="88"/>
  <c r="AV113" i="88"/>
  <c r="AJ113" i="88"/>
  <c r="X113" i="88"/>
  <c r="AU113" i="88"/>
  <c r="AI113" i="88"/>
  <c r="W113" i="88"/>
  <c r="AT113" i="88"/>
  <c r="AH113" i="88"/>
  <c r="V113" i="88"/>
  <c r="AS113" i="88"/>
  <c r="AG113" i="88"/>
  <c r="U113" i="88"/>
  <c r="AR113" i="88"/>
  <c r="AF113" i="88"/>
  <c r="T113" i="88"/>
  <c r="AQ113" i="88"/>
  <c r="BB113" i="88"/>
  <c r="AP113" i="88"/>
  <c r="AD113" i="88"/>
  <c r="R113" i="88"/>
  <c r="S113" i="88"/>
  <c r="BA113" i="88"/>
  <c r="AO113" i="88"/>
  <c r="AC113" i="88"/>
  <c r="Q113" i="88"/>
  <c r="AE113" i="88"/>
  <c r="AS118" i="88"/>
  <c r="AG118" i="88"/>
  <c r="AR118" i="88"/>
  <c r="AF118" i="88"/>
  <c r="AQ118" i="88"/>
  <c r="AE118" i="88"/>
  <c r="BB118" i="88"/>
  <c r="AP118" i="88"/>
  <c r="AD118" i="88"/>
  <c r="BA118" i="88"/>
  <c r="AO118" i="88"/>
  <c r="AC118" i="88"/>
  <c r="AZ118" i="88"/>
  <c r="AN118" i="88"/>
  <c r="AB118" i="88"/>
  <c r="AY118" i="88"/>
  <c r="AM118" i="88"/>
  <c r="AA118" i="88"/>
  <c r="AX118" i="88"/>
  <c r="AL118" i="88"/>
  <c r="Z118" i="88"/>
  <c r="AW118" i="88"/>
  <c r="AK118" i="88"/>
  <c r="Y118" i="88"/>
  <c r="X118" i="88"/>
  <c r="AU118" i="88"/>
  <c r="AI118" i="88"/>
  <c r="W118" i="88"/>
  <c r="AJ118" i="88"/>
  <c r="AT118" i="88"/>
  <c r="AH118" i="88"/>
  <c r="V118" i="88"/>
  <c r="AV118" i="88"/>
  <c r="AY123" i="88"/>
  <c r="AM123" i="88"/>
  <c r="AA123" i="88"/>
  <c r="AX123" i="88"/>
  <c r="AL123" i="88"/>
  <c r="AW123" i="88"/>
  <c r="AK123" i="88"/>
  <c r="AV123" i="88"/>
  <c r="AJ123" i="88"/>
  <c r="AU123" i="88"/>
  <c r="AI123" i="88"/>
  <c r="AT123" i="88"/>
  <c r="AH123" i="88"/>
  <c r="AS123" i="88"/>
  <c r="AG123" i="88"/>
  <c r="AR123" i="88"/>
  <c r="AF123" i="88"/>
  <c r="AQ123" i="88"/>
  <c r="AE123" i="88"/>
  <c r="BB123" i="88"/>
  <c r="AD123" i="88"/>
  <c r="BA123" i="88"/>
  <c r="AO123" i="88"/>
  <c r="AC123" i="88"/>
  <c r="AP123" i="88"/>
  <c r="AZ123" i="88"/>
  <c r="AN123" i="88"/>
  <c r="AB123" i="88"/>
  <c r="AW110" i="88"/>
  <c r="AK110" i="88"/>
  <c r="Y110" i="88"/>
  <c r="AV110" i="88"/>
  <c r="AJ110" i="88"/>
  <c r="X110" i="88"/>
  <c r="AU110" i="88"/>
  <c r="AI110" i="88"/>
  <c r="W110" i="88"/>
  <c r="AT110" i="88"/>
  <c r="AH110" i="88"/>
  <c r="V110" i="88"/>
  <c r="AS110" i="88"/>
  <c r="AG110" i="88"/>
  <c r="U110" i="88"/>
  <c r="AR110" i="88"/>
  <c r="AF110" i="88"/>
  <c r="T110" i="88"/>
  <c r="AQ110" i="88"/>
  <c r="AE110" i="88"/>
  <c r="S110" i="88"/>
  <c r="BB110" i="88"/>
  <c r="AP110" i="88"/>
  <c r="AD110" i="88"/>
  <c r="R110" i="88"/>
  <c r="BA110" i="88"/>
  <c r="AO110" i="88"/>
  <c r="AC110" i="88"/>
  <c r="Q110" i="88"/>
  <c r="AY110" i="88"/>
  <c r="AM110" i="88"/>
  <c r="AA110" i="88"/>
  <c r="O110" i="88"/>
  <c r="AZ110" i="88"/>
  <c r="AX110" i="88"/>
  <c r="AL110" i="88"/>
  <c r="Z110" i="88"/>
  <c r="N110" i="88"/>
  <c r="AN110" i="88"/>
  <c r="AB110" i="88"/>
  <c r="P110" i="88"/>
  <c r="AV105" i="88"/>
  <c r="AJ105" i="88"/>
  <c r="AU105" i="88"/>
  <c r="AI105" i="88"/>
  <c r="AT105" i="88"/>
  <c r="AH105" i="88"/>
  <c r="AS105" i="88"/>
  <c r="AG105" i="88"/>
  <c r="I105" i="88"/>
  <c r="J105" i="88" s="1"/>
  <c r="AR105" i="88"/>
  <c r="AF105" i="88"/>
  <c r="AQ105" i="88"/>
  <c r="AE105" i="88"/>
  <c r="BB105" i="88"/>
  <c r="AP105" i="88"/>
  <c r="AD105" i="88"/>
  <c r="BA105" i="88"/>
  <c r="AO105" i="88"/>
  <c r="AC105" i="88"/>
  <c r="AZ105" i="88"/>
  <c r="AN105" i="88"/>
  <c r="AX105" i="88"/>
  <c r="AL105" i="88"/>
  <c r="AW105" i="88"/>
  <c r="AK105" i="88"/>
  <c r="AY105" i="88"/>
  <c r="AM105" i="88"/>
  <c r="AQ107" i="88"/>
  <c r="AE107" i="88"/>
  <c r="S107" i="88"/>
  <c r="BB107" i="88"/>
  <c r="AP107" i="88"/>
  <c r="AD107" i="88"/>
  <c r="R107" i="88"/>
  <c r="BA107" i="88"/>
  <c r="AO107" i="88"/>
  <c r="AC107" i="88"/>
  <c r="Q107" i="88"/>
  <c r="AZ107" i="88"/>
  <c r="AN107" i="88"/>
  <c r="AB107" i="88"/>
  <c r="P107" i="88"/>
  <c r="AY107" i="88"/>
  <c r="AM107" i="88"/>
  <c r="AA107" i="88"/>
  <c r="O107" i="88"/>
  <c r="AX107" i="88"/>
  <c r="AL107" i="88"/>
  <c r="Z107" i="88"/>
  <c r="N107" i="88"/>
  <c r="AW107" i="88"/>
  <c r="AK107" i="88"/>
  <c r="Y107" i="88"/>
  <c r="M107" i="88"/>
  <c r="AV107" i="88"/>
  <c r="AJ107" i="88"/>
  <c r="X107" i="88"/>
  <c r="L107" i="88"/>
  <c r="AU107" i="88"/>
  <c r="AI107" i="88"/>
  <c r="W107" i="88"/>
  <c r="K107" i="88"/>
  <c r="AS107" i="88"/>
  <c r="AG107" i="88"/>
  <c r="U107" i="88"/>
  <c r="AR107" i="88"/>
  <c r="AF107" i="88"/>
  <c r="T107" i="88"/>
  <c r="AH107" i="88"/>
  <c r="V107" i="88"/>
  <c r="AT107" i="88"/>
  <c r="AW119" i="88"/>
  <c r="AK119" i="88"/>
  <c r="Y119" i="88"/>
  <c r="AV119" i="88"/>
  <c r="AJ119" i="88"/>
  <c r="X119" i="88"/>
  <c r="AU119" i="88"/>
  <c r="AI119" i="88"/>
  <c r="W119" i="88"/>
  <c r="AT119" i="88"/>
  <c r="AH119" i="88"/>
  <c r="AS119" i="88"/>
  <c r="AG119" i="88"/>
  <c r="AR119" i="88"/>
  <c r="AF119" i="88"/>
  <c r="AQ119" i="88"/>
  <c r="AE119" i="88"/>
  <c r="BB119" i="88"/>
  <c r="AP119" i="88"/>
  <c r="AD119" i="88"/>
  <c r="BA119" i="88"/>
  <c r="AO119" i="88"/>
  <c r="AC119" i="88"/>
  <c r="AB119" i="88"/>
  <c r="AY119" i="88"/>
  <c r="AM119" i="88"/>
  <c r="AA119" i="88"/>
  <c r="AN119" i="88"/>
  <c r="AX119" i="88"/>
  <c r="AL119" i="88"/>
  <c r="Z119" i="88"/>
  <c r="AZ119" i="88"/>
  <c r="AY106" i="88"/>
  <c r="AM106" i="88"/>
  <c r="AX106" i="88"/>
  <c r="AL106" i="88"/>
  <c r="AW106" i="88"/>
  <c r="AK106" i="88"/>
  <c r="AV106" i="88"/>
  <c r="AJ106" i="88"/>
  <c r="AU106" i="88"/>
  <c r="AI106" i="88"/>
  <c r="AT106" i="88"/>
  <c r="AH106" i="88"/>
  <c r="J106" i="88"/>
  <c r="AS106" i="88"/>
  <c r="AG106" i="88"/>
  <c r="AR106" i="88"/>
  <c r="AF106" i="88"/>
  <c r="AQ106" i="88"/>
  <c r="AE106" i="88"/>
  <c r="BA106" i="88"/>
  <c r="AO106" i="88"/>
  <c r="AC106" i="88"/>
  <c r="AZ106" i="88"/>
  <c r="AN106" i="88"/>
  <c r="BB106" i="88"/>
  <c r="AP106" i="88"/>
  <c r="AD106" i="88"/>
  <c r="AS111" i="88"/>
  <c r="AG111" i="88"/>
  <c r="U111" i="88"/>
  <c r="AR111" i="88"/>
  <c r="AF111" i="88"/>
  <c r="T111" i="88"/>
  <c r="AQ111" i="88"/>
  <c r="AE111" i="88"/>
  <c r="S111" i="88"/>
  <c r="BB111" i="88"/>
  <c r="AP111" i="88"/>
  <c r="AD111" i="88"/>
  <c r="R111" i="88"/>
  <c r="BA111" i="88"/>
  <c r="AO111" i="88"/>
  <c r="AC111" i="88"/>
  <c r="Q111" i="88"/>
  <c r="AZ111" i="88"/>
  <c r="AN111" i="88"/>
  <c r="AB111" i="88"/>
  <c r="P111" i="88"/>
  <c r="AY111" i="88"/>
  <c r="AM111" i="88"/>
  <c r="AA111" i="88"/>
  <c r="O111" i="88"/>
  <c r="AX111" i="88"/>
  <c r="AL111" i="88"/>
  <c r="Z111" i="88"/>
  <c r="AW111" i="88"/>
  <c r="AK111" i="88"/>
  <c r="Y111" i="88"/>
  <c r="X111" i="88"/>
  <c r="AU111" i="88"/>
  <c r="AI111" i="88"/>
  <c r="W111" i="88"/>
  <c r="AV111" i="88"/>
  <c r="AT111" i="88"/>
  <c r="AH111" i="88"/>
  <c r="V111" i="88"/>
  <c r="AJ111" i="88"/>
  <c r="AS103" i="88"/>
  <c r="AG103" i="88"/>
  <c r="AR103" i="88"/>
  <c r="AF103" i="88"/>
  <c r="AQ103" i="88"/>
  <c r="AE103" i="88"/>
  <c r="G103" i="88"/>
  <c r="BB103" i="88"/>
  <c r="AP103" i="88"/>
  <c r="AD103" i="88"/>
  <c r="BA103" i="88"/>
  <c r="AO103" i="88"/>
  <c r="AC103" i="88"/>
  <c r="AZ103" i="88"/>
  <c r="AN103" i="88"/>
  <c r="AY103" i="88"/>
  <c r="AM103" i="88"/>
  <c r="AX103" i="88"/>
  <c r="AL103" i="88"/>
  <c r="AW103" i="88"/>
  <c r="AK103" i="88"/>
  <c r="AU103" i="88"/>
  <c r="AI103" i="88"/>
  <c r="AT103" i="88"/>
  <c r="AH103" i="88"/>
  <c r="AV103" i="88"/>
  <c r="AJ103" i="88"/>
  <c r="BB117" i="88"/>
  <c r="AP117" i="88"/>
  <c r="AD117" i="88"/>
  <c r="BA117" i="88"/>
  <c r="AO117" i="88"/>
  <c r="AC117" i="88"/>
  <c r="AZ117" i="88"/>
  <c r="AN117" i="88"/>
  <c r="AB117" i="88"/>
  <c r="AY117" i="88"/>
  <c r="AM117" i="88"/>
  <c r="AA117" i="88"/>
  <c r="AX117" i="88"/>
  <c r="AL117" i="88"/>
  <c r="Z117" i="88"/>
  <c r="AW117" i="88"/>
  <c r="AK117" i="88"/>
  <c r="Y117" i="88"/>
  <c r="AV117" i="88"/>
  <c r="AJ117" i="88"/>
  <c r="X117" i="88"/>
  <c r="AU117" i="88"/>
  <c r="AI117" i="88"/>
  <c r="W117" i="88"/>
  <c r="AT117" i="88"/>
  <c r="AH117" i="88"/>
  <c r="V117" i="88"/>
  <c r="AR117" i="88"/>
  <c r="AF117" i="88"/>
  <c r="AQ117" i="88"/>
  <c r="AE117" i="88"/>
  <c r="AG117" i="88"/>
  <c r="AS117" i="88"/>
  <c r="U117" i="88"/>
  <c r="BB120" i="88"/>
  <c r="AP120" i="88"/>
  <c r="AD120" i="88"/>
  <c r="BA120" i="88"/>
  <c r="AO120" i="88"/>
  <c r="AC120" i="88"/>
  <c r="AZ120" i="88"/>
  <c r="AN120" i="88"/>
  <c r="AB120" i="88"/>
  <c r="AY120" i="88"/>
  <c r="AM120" i="88"/>
  <c r="AA120" i="88"/>
  <c r="AX120" i="88"/>
  <c r="AL120" i="88"/>
  <c r="Z120" i="88"/>
  <c r="AW120" i="88"/>
  <c r="AK120" i="88"/>
  <c r="Y120" i="88"/>
  <c r="AV120" i="88"/>
  <c r="AJ120" i="88"/>
  <c r="X120" i="88"/>
  <c r="AU120" i="88"/>
  <c r="AI120" i="88"/>
  <c r="AT120" i="88"/>
  <c r="AH120" i="88"/>
  <c r="AG120" i="88"/>
  <c r="AR120" i="88"/>
  <c r="AF120" i="88"/>
  <c r="AS120" i="88"/>
  <c r="AQ120" i="88"/>
  <c r="AE120" i="88"/>
  <c r="AV124" i="88"/>
  <c r="AJ124" i="88"/>
  <c r="AU124" i="88"/>
  <c r="AI124" i="88"/>
  <c r="AT124" i="88"/>
  <c r="AH124" i="88"/>
  <c r="AS124" i="88"/>
  <c r="AG124" i="88"/>
  <c r="AR124" i="88"/>
  <c r="AF124" i="88"/>
  <c r="AQ124" i="88"/>
  <c r="AE124" i="88"/>
  <c r="BB124" i="88"/>
  <c r="AP124" i="88"/>
  <c r="AD124" i="88"/>
  <c r="BA124" i="88"/>
  <c r="AO124" i="88"/>
  <c r="AC124" i="88"/>
  <c r="AZ124" i="88"/>
  <c r="AN124" i="88"/>
  <c r="AB124" i="88"/>
  <c r="AX124" i="88"/>
  <c r="AL124" i="88"/>
  <c r="AY124" i="88"/>
  <c r="AW124" i="88"/>
  <c r="AK124" i="88"/>
  <c r="AM124" i="88"/>
  <c r="O101" i="88"/>
  <c r="BB112" i="88"/>
  <c r="AP112" i="88"/>
  <c r="AD112" i="88"/>
  <c r="R112" i="88"/>
  <c r="BA112" i="88"/>
  <c r="AO112" i="88"/>
  <c r="AC112" i="88"/>
  <c r="Q112" i="88"/>
  <c r="AZ112" i="88"/>
  <c r="AN112" i="88"/>
  <c r="AB112" i="88"/>
  <c r="P112" i="88"/>
  <c r="AY112" i="88"/>
  <c r="AM112" i="88"/>
  <c r="AA112" i="88"/>
  <c r="AX112" i="88"/>
  <c r="AL112" i="88"/>
  <c r="Z112" i="88"/>
  <c r="AW112" i="88"/>
  <c r="AK112" i="88"/>
  <c r="Y112" i="88"/>
  <c r="AV112" i="88"/>
  <c r="AJ112" i="88"/>
  <c r="X112" i="88"/>
  <c r="AU112" i="88"/>
  <c r="AI112" i="88"/>
  <c r="W112" i="88"/>
  <c r="AT112" i="88"/>
  <c r="AH112" i="88"/>
  <c r="V112" i="88"/>
  <c r="AS112" i="88"/>
  <c r="U112" i="88"/>
  <c r="AR112" i="88"/>
  <c r="AF112" i="88"/>
  <c r="T112" i="88"/>
  <c r="AQ112" i="88"/>
  <c r="AE112" i="88"/>
  <c r="S112" i="88"/>
  <c r="AG112" i="88"/>
  <c r="BB109" i="88"/>
  <c r="AP109" i="88"/>
  <c r="AD109" i="88"/>
  <c r="R109" i="88"/>
  <c r="BA109" i="88"/>
  <c r="AO109" i="88"/>
  <c r="AC109" i="88"/>
  <c r="Q109" i="88"/>
  <c r="AZ109" i="88"/>
  <c r="AN109" i="88"/>
  <c r="AB109" i="88"/>
  <c r="P109" i="88"/>
  <c r="AY109" i="88"/>
  <c r="AM109" i="88"/>
  <c r="AA109" i="88"/>
  <c r="O109" i="88"/>
  <c r="AX109" i="88"/>
  <c r="AL109" i="88"/>
  <c r="Z109" i="88"/>
  <c r="N109" i="88"/>
  <c r="AW109" i="88"/>
  <c r="AK109" i="88"/>
  <c r="Y109" i="88"/>
  <c r="M109" i="88"/>
  <c r="AV109" i="88"/>
  <c r="AJ109" i="88"/>
  <c r="X109" i="88"/>
  <c r="AU109" i="88"/>
  <c r="AI109" i="88"/>
  <c r="W109" i="88"/>
  <c r="AT109" i="88"/>
  <c r="AH109" i="88"/>
  <c r="V109" i="88"/>
  <c r="AR109" i="88"/>
  <c r="AF109" i="88"/>
  <c r="T109" i="88"/>
  <c r="AQ109" i="88"/>
  <c r="AE109" i="88"/>
  <c r="S109" i="88"/>
  <c r="AS109" i="88"/>
  <c r="AG109" i="88"/>
  <c r="U109" i="88"/>
  <c r="AV108" i="88"/>
  <c r="AJ108" i="88"/>
  <c r="X108" i="88"/>
  <c r="L108" i="88"/>
  <c r="AU108" i="88"/>
  <c r="AI108" i="88"/>
  <c r="W108" i="88"/>
  <c r="AT108" i="88"/>
  <c r="AH108" i="88"/>
  <c r="V108" i="88"/>
  <c r="AS108" i="88"/>
  <c r="AG108" i="88"/>
  <c r="U108" i="88"/>
  <c r="AR108" i="88"/>
  <c r="AF108" i="88"/>
  <c r="T108" i="88"/>
  <c r="AQ108" i="88"/>
  <c r="AE108" i="88"/>
  <c r="S108" i="88"/>
  <c r="BB108" i="88"/>
  <c r="AP108" i="88"/>
  <c r="AD108" i="88"/>
  <c r="R108" i="88"/>
  <c r="BA108" i="88"/>
  <c r="AO108" i="88"/>
  <c r="AC108" i="88"/>
  <c r="Q108" i="88"/>
  <c r="AZ108" i="88"/>
  <c r="AN108" i="88"/>
  <c r="AB108" i="88"/>
  <c r="P108" i="88"/>
  <c r="AX108" i="88"/>
  <c r="AL108" i="88"/>
  <c r="Z108" i="88"/>
  <c r="N108" i="88"/>
  <c r="AW108" i="88"/>
  <c r="AK108" i="88"/>
  <c r="Y108" i="88"/>
  <c r="M108" i="88"/>
  <c r="AY108" i="88"/>
  <c r="AM108" i="88"/>
  <c r="AA108" i="88"/>
  <c r="O108" i="88"/>
  <c r="AT104" i="88"/>
  <c r="AH104" i="88"/>
  <c r="AS104" i="88"/>
  <c r="AG104" i="88"/>
  <c r="AR104" i="88"/>
  <c r="AF104" i="88"/>
  <c r="H104" i="88"/>
  <c r="AQ104" i="88"/>
  <c r="AE104" i="88"/>
  <c r="BB104" i="88"/>
  <c r="AP104" i="88"/>
  <c r="AD104" i="88"/>
  <c r="BA104" i="88"/>
  <c r="AO104" i="88"/>
  <c r="AC104" i="88"/>
  <c r="AZ104" i="88"/>
  <c r="AN104" i="88"/>
  <c r="AY104" i="88"/>
  <c r="AM104" i="88"/>
  <c r="AX104" i="88"/>
  <c r="AL104" i="88"/>
  <c r="AV104" i="88"/>
  <c r="AJ104" i="88"/>
  <c r="AU104" i="88"/>
  <c r="AI104" i="88"/>
  <c r="AW104" i="88"/>
  <c r="AK104" i="88"/>
  <c r="AZ116" i="88"/>
  <c r="AN116" i="88"/>
  <c r="AB116" i="88"/>
  <c r="AY116" i="88"/>
  <c r="AM116" i="88"/>
  <c r="AA116" i="88"/>
  <c r="AX116" i="88"/>
  <c r="AL116" i="88"/>
  <c r="Z116" i="88"/>
  <c r="AW116" i="88"/>
  <c r="AK116" i="88"/>
  <c r="Y116" i="88"/>
  <c r="AV116" i="88"/>
  <c r="AJ116" i="88"/>
  <c r="X116" i="88"/>
  <c r="AU116" i="88"/>
  <c r="AI116" i="88"/>
  <c r="W116" i="88"/>
  <c r="AT116" i="88"/>
  <c r="AH116" i="88"/>
  <c r="V116" i="88"/>
  <c r="AS116" i="88"/>
  <c r="AG116" i="88"/>
  <c r="U116" i="88"/>
  <c r="AR116" i="88"/>
  <c r="AF116" i="88"/>
  <c r="T116" i="88"/>
  <c r="BB116" i="88"/>
  <c r="AP116" i="88"/>
  <c r="AD116" i="88"/>
  <c r="BA116" i="88"/>
  <c r="AO116" i="88"/>
  <c r="AC116" i="88"/>
  <c r="AQ116" i="88"/>
  <c r="AE116" i="88"/>
  <c r="X101" i="88"/>
  <c r="X152" i="88" s="1"/>
  <c r="AS102" i="88"/>
  <c r="AG102" i="88"/>
  <c r="AR102" i="88"/>
  <c r="AF102" i="88"/>
  <c r="AQ102" i="88"/>
  <c r="AE102" i="88"/>
  <c r="BB102" i="88"/>
  <c r="AP102" i="88"/>
  <c r="AD102" i="88"/>
  <c r="F102" i="88"/>
  <c r="BA102" i="88"/>
  <c r="AO102" i="88"/>
  <c r="AC102" i="88"/>
  <c r="AZ102" i="88"/>
  <c r="AN102" i="88"/>
  <c r="AY102" i="88"/>
  <c r="AM102" i="88"/>
  <c r="AX102" i="88"/>
  <c r="AL102" i="88"/>
  <c r="AW102" i="88"/>
  <c r="AK102" i="88"/>
  <c r="AU102" i="88"/>
  <c r="AI102" i="88"/>
  <c r="AT102" i="88"/>
  <c r="AH102" i="88"/>
  <c r="AV102" i="88"/>
  <c r="AJ102" i="88"/>
  <c r="AY115" i="88"/>
  <c r="AM115" i="88"/>
  <c r="AA115" i="88"/>
  <c r="AX115" i="88"/>
  <c r="AL115" i="88"/>
  <c r="Z115" i="88"/>
  <c r="AW115" i="88"/>
  <c r="AK115" i="88"/>
  <c r="Y115" i="88"/>
  <c r="AV115" i="88"/>
  <c r="AJ115" i="88"/>
  <c r="X115" i="88"/>
  <c r="AU115" i="88"/>
  <c r="AI115" i="88"/>
  <c r="W115" i="88"/>
  <c r="AT115" i="88"/>
  <c r="AH115" i="88"/>
  <c r="V115" i="88"/>
  <c r="AS115" i="88"/>
  <c r="AG115" i="88"/>
  <c r="U115" i="88"/>
  <c r="AR115" i="88"/>
  <c r="AF115" i="88"/>
  <c r="T115" i="88"/>
  <c r="AQ115" i="88"/>
  <c r="AE115" i="88"/>
  <c r="S115" i="88"/>
  <c r="BB115" i="88"/>
  <c r="BA115" i="88"/>
  <c r="AO115" i="88"/>
  <c r="AC115" i="88"/>
  <c r="AZ115" i="88"/>
  <c r="AN115" i="88"/>
  <c r="AB115" i="88"/>
  <c r="AP115" i="88"/>
  <c r="AD115" i="88"/>
  <c r="AY114" i="88"/>
  <c r="AM114" i="88"/>
  <c r="AA114" i="88"/>
  <c r="AX114" i="88"/>
  <c r="AL114" i="88"/>
  <c r="Z114" i="88"/>
  <c r="AW114" i="88"/>
  <c r="AK114" i="88"/>
  <c r="Y114" i="88"/>
  <c r="AV114" i="88"/>
  <c r="AJ114" i="88"/>
  <c r="X114" i="88"/>
  <c r="AU114" i="88"/>
  <c r="AI114" i="88"/>
  <c r="W114" i="88"/>
  <c r="AT114" i="88"/>
  <c r="AH114" i="88"/>
  <c r="V114" i="88"/>
  <c r="AS114" i="88"/>
  <c r="AG114" i="88"/>
  <c r="U114" i="88"/>
  <c r="AR114" i="88"/>
  <c r="AF114" i="88"/>
  <c r="T114" i="88"/>
  <c r="AQ114" i="88"/>
  <c r="AE114" i="88"/>
  <c r="S114" i="88"/>
  <c r="BA114" i="88"/>
  <c r="AO114" i="88"/>
  <c r="AC114" i="88"/>
  <c r="BB114" i="88"/>
  <c r="AZ114" i="88"/>
  <c r="AN114" i="88"/>
  <c r="AB114" i="88"/>
  <c r="AD114" i="88"/>
  <c r="R114" i="88"/>
  <c r="AP114" i="88"/>
  <c r="E130" i="72"/>
  <c r="E132" i="72" s="1"/>
  <c r="E133" i="72" s="1"/>
  <c r="E190" i="72" s="1"/>
  <c r="F19" i="2"/>
  <c r="G19" i="2"/>
  <c r="F18" i="2"/>
  <c r="G18" i="2"/>
  <c r="F17" i="2"/>
  <c r="G17" i="2"/>
  <c r="F16" i="2"/>
  <c r="G16" i="2"/>
  <c r="F15" i="2"/>
  <c r="G15" i="2"/>
  <c r="F14" i="2"/>
  <c r="G14" i="2"/>
  <c r="F13" i="2"/>
  <c r="G13" i="2"/>
  <c r="P101" i="88"/>
  <c r="P152" i="88" s="1"/>
  <c r="Z101" i="88"/>
  <c r="Z152" i="88" s="1"/>
  <c r="M101" i="88"/>
  <c r="M152" i="88" s="1"/>
  <c r="AA101" i="88"/>
  <c r="J101" i="88"/>
  <c r="J152" i="88" s="1"/>
  <c r="U101" i="88"/>
  <c r="U152" i="88" s="1"/>
  <c r="N101" i="88"/>
  <c r="N152" i="88" s="1"/>
  <c r="Y101" i="88"/>
  <c r="Y152" i="88" s="1"/>
  <c r="I101" i="88"/>
  <c r="Q101" i="88"/>
  <c r="Q152" i="88" s="1"/>
  <c r="G129" i="71"/>
  <c r="G131" i="71" s="1"/>
  <c r="F130" i="71"/>
  <c r="F132" i="71" s="1"/>
  <c r="F133" i="71" s="1"/>
  <c r="E158" i="68"/>
  <c r="E215" i="68" s="1"/>
  <c r="F154" i="68"/>
  <c r="F156" i="68" s="1"/>
  <c r="B27" i="73"/>
  <c r="D27" i="88"/>
  <c r="AC157" i="67"/>
  <c r="E134" i="73"/>
  <c r="AO159" i="68"/>
  <c r="AQ134" i="70"/>
  <c r="S217" i="68"/>
  <c r="M192" i="71"/>
  <c r="G192" i="73"/>
  <c r="V217" i="68"/>
  <c r="AR192" i="69"/>
  <c r="T192" i="70"/>
  <c r="G215" i="67"/>
  <c r="AN215" i="67"/>
  <c r="F192" i="71"/>
  <c r="AQ215" i="67"/>
  <c r="U192" i="71"/>
  <c r="Z217" i="68"/>
  <c r="AM192" i="72"/>
  <c r="J215" i="67"/>
  <c r="L192" i="69"/>
  <c r="AG192" i="75"/>
  <c r="AA215" i="67"/>
  <c r="M192" i="70"/>
  <c r="L217" i="68"/>
  <c r="AC192" i="69"/>
  <c r="AT192" i="70"/>
  <c r="P192" i="72"/>
  <c r="AG192" i="73"/>
  <c r="AY192" i="75"/>
  <c r="V192" i="69"/>
  <c r="AM192" i="70"/>
  <c r="I192" i="72"/>
  <c r="Z192" i="73"/>
  <c r="AR192" i="75"/>
  <c r="X192" i="70"/>
  <c r="AO192" i="71"/>
  <c r="K192" i="73"/>
  <c r="U192" i="75"/>
  <c r="W217" i="68"/>
  <c r="AN192" i="69"/>
  <c r="J192" i="71"/>
  <c r="AA192" i="72"/>
  <c r="AR192" i="73"/>
  <c r="AM215" i="67"/>
  <c r="I192" i="69"/>
  <c r="Z192" i="70"/>
  <c r="AQ192" i="71"/>
  <c r="M192" i="73"/>
  <c r="AE192" i="75"/>
  <c r="AY192" i="70"/>
  <c r="U192" i="72"/>
  <c r="AL192" i="73"/>
  <c r="BA217" i="68"/>
  <c r="S192" i="69"/>
  <c r="Z192" i="69"/>
  <c r="T215" i="67"/>
  <c r="AK192" i="71"/>
  <c r="W215" i="67"/>
  <c r="AT192" i="71"/>
  <c r="AD215" i="67"/>
  <c r="AX215" i="67"/>
  <c r="AL192" i="71"/>
  <c r="I217" i="68"/>
  <c r="F192" i="72"/>
  <c r="AP217" i="68"/>
  <c r="X192" i="73"/>
  <c r="R215" i="67"/>
  <c r="AI192" i="69"/>
  <c r="AJ215" i="67"/>
  <c r="AS192" i="70"/>
  <c r="T217" i="68"/>
  <c r="AK192" i="69"/>
  <c r="G192" i="71"/>
  <c r="X192" i="72"/>
  <c r="AO192" i="73"/>
  <c r="M217" i="68"/>
  <c r="AD192" i="69"/>
  <c r="AU192" i="70"/>
  <c r="Q192" i="72"/>
  <c r="AH192" i="73"/>
  <c r="O192" i="69"/>
  <c r="AF192" i="70"/>
  <c r="AW192" i="71"/>
  <c r="S192" i="73"/>
  <c r="AC192" i="75"/>
  <c r="AE217" i="68"/>
  <c r="AV192" i="69"/>
  <c r="R192" i="71"/>
  <c r="AI192" i="72"/>
  <c r="F192" i="75"/>
  <c r="AU215" i="67"/>
  <c r="Q192" i="69"/>
  <c r="AH192" i="70"/>
  <c r="AY192" i="71"/>
  <c r="U192" i="73"/>
  <c r="AM192" i="75"/>
  <c r="L192" i="71"/>
  <c r="AC192" i="72"/>
  <c r="AT192" i="73"/>
  <c r="AZ217" i="68"/>
  <c r="AP215" i="67"/>
  <c r="P192" i="73"/>
  <c r="AU192" i="73"/>
  <c r="Q217" i="68"/>
  <c r="R217" i="68"/>
  <c r="W192" i="72"/>
  <c r="Y217" i="68"/>
  <c r="AL192" i="72"/>
  <c r="F27" i="67"/>
  <c r="I215" i="67"/>
  <c r="K192" i="69"/>
  <c r="Z192" i="75"/>
  <c r="Z215" i="67"/>
  <c r="L192" i="70"/>
  <c r="AV215" i="67"/>
  <c r="AD192" i="71"/>
  <c r="AB217" i="68"/>
  <c r="AS192" i="69"/>
  <c r="O192" i="71"/>
  <c r="AF192" i="72"/>
  <c r="AW192" i="73"/>
  <c r="U217" i="68"/>
  <c r="AL192" i="69"/>
  <c r="H192" i="71"/>
  <c r="Y192" i="72"/>
  <c r="AP192" i="73"/>
  <c r="W192" i="69"/>
  <c r="AN192" i="70"/>
  <c r="J192" i="72"/>
  <c r="AA192" i="73"/>
  <c r="AK192" i="75"/>
  <c r="AM217" i="68"/>
  <c r="I192" i="70"/>
  <c r="Z192" i="71"/>
  <c r="AQ192" i="72"/>
  <c r="N192" i="75"/>
  <c r="H217" i="68"/>
  <c r="Y192" i="69"/>
  <c r="AP192" i="70"/>
  <c r="L192" i="72"/>
  <c r="AC192" i="73"/>
  <c r="AU192" i="75"/>
  <c r="T192" i="71"/>
  <c r="AK192" i="72"/>
  <c r="E27" i="75"/>
  <c r="H192" i="75"/>
  <c r="L215" i="67"/>
  <c r="AF215" i="67"/>
  <c r="AE192" i="72"/>
  <c r="AI217" i="68"/>
  <c r="Q192" i="75"/>
  <c r="AW217" i="68"/>
  <c r="AO192" i="75"/>
  <c r="G192" i="69"/>
  <c r="AH217" i="68"/>
  <c r="H192" i="73"/>
  <c r="AO217" i="68"/>
  <c r="W192" i="73"/>
  <c r="Q215" i="67"/>
  <c r="AH192" i="69"/>
  <c r="AI215" i="67"/>
  <c r="AR192" i="70"/>
  <c r="N217" i="68"/>
  <c r="O192" i="72"/>
  <c r="AJ217" i="68"/>
  <c r="F192" i="70"/>
  <c r="W192" i="71"/>
  <c r="AN192" i="72"/>
  <c r="K192" i="75"/>
  <c r="AC217" i="68"/>
  <c r="AT192" i="69"/>
  <c r="P192" i="71"/>
  <c r="AG192" i="72"/>
  <c r="AX192" i="73"/>
  <c r="AE192" i="69"/>
  <c r="AV192" i="70"/>
  <c r="R192" i="72"/>
  <c r="AI192" i="73"/>
  <c r="AS192" i="75"/>
  <c r="AU217" i="68"/>
  <c r="Q192" i="70"/>
  <c r="AH192" i="71"/>
  <c r="AY192" i="72"/>
  <c r="V192" i="75"/>
  <c r="P217" i="68"/>
  <c r="AG192" i="69"/>
  <c r="AX192" i="70"/>
  <c r="T192" i="72"/>
  <c r="AK192" i="73"/>
  <c r="K192" i="70"/>
  <c r="AB192" i="71"/>
  <c r="AS192" i="72"/>
  <c r="P192" i="75"/>
  <c r="AG217" i="68"/>
  <c r="AC192" i="70"/>
  <c r="AD192" i="72"/>
  <c r="AP192" i="69"/>
  <c r="AX192" i="69"/>
  <c r="F215" i="67"/>
  <c r="AB192" i="70"/>
  <c r="AX217" i="68"/>
  <c r="AN192" i="73"/>
  <c r="H215" i="67"/>
  <c r="J192" i="69"/>
  <c r="Y192" i="75"/>
  <c r="Y215" i="67"/>
  <c r="AS215" i="67"/>
  <c r="AC192" i="71"/>
  <c r="AD217" i="68"/>
  <c r="AU192" i="72"/>
  <c r="AR217" i="68"/>
  <c r="N192" i="70"/>
  <c r="AE192" i="71"/>
  <c r="AV192" i="72"/>
  <c r="S192" i="75"/>
  <c r="AK217" i="68"/>
  <c r="G192" i="70"/>
  <c r="X192" i="71"/>
  <c r="AO192" i="72"/>
  <c r="L192" i="75"/>
  <c r="AM192" i="69"/>
  <c r="I192" i="71"/>
  <c r="Z192" i="72"/>
  <c r="AQ192" i="73"/>
  <c r="AL215" i="67"/>
  <c r="H192" i="69"/>
  <c r="Y192" i="70"/>
  <c r="AP192" i="71"/>
  <c r="L192" i="73"/>
  <c r="AD192" i="75"/>
  <c r="X217" i="68"/>
  <c r="AO192" i="69"/>
  <c r="K192" i="71"/>
  <c r="AB192" i="72"/>
  <c r="AS192" i="73"/>
  <c r="S192" i="70"/>
  <c r="AJ192" i="71"/>
  <c r="F192" i="73"/>
  <c r="X192" i="75"/>
  <c r="AX192" i="75"/>
  <c r="N192" i="71"/>
  <c r="V215" i="67"/>
  <c r="AS192" i="71"/>
  <c r="AB215" i="67"/>
  <c r="V192" i="72"/>
  <c r="M215" i="67"/>
  <c r="T192" i="69"/>
  <c r="G27" i="75"/>
  <c r="J192" i="75"/>
  <c r="P215" i="67"/>
  <c r="AB134" i="69"/>
  <c r="AB192" i="69"/>
  <c r="AH215" i="67"/>
  <c r="AK192" i="70"/>
  <c r="K217" i="68"/>
  <c r="N192" i="72"/>
  <c r="AT217" i="68"/>
  <c r="AF192" i="73"/>
  <c r="V192" i="70"/>
  <c r="AM192" i="71"/>
  <c r="I192" i="73"/>
  <c r="AA192" i="75"/>
  <c r="AS217" i="68"/>
  <c r="O192" i="70"/>
  <c r="AF192" i="71"/>
  <c r="AW192" i="72"/>
  <c r="T192" i="75"/>
  <c r="AU192" i="69"/>
  <c r="Q192" i="71"/>
  <c r="AH192" i="72"/>
  <c r="AY192" i="73"/>
  <c r="AT215" i="67"/>
  <c r="P192" i="69"/>
  <c r="AG192" i="70"/>
  <c r="AX192" i="71"/>
  <c r="T192" i="73"/>
  <c r="AL192" i="75"/>
  <c r="AF217" i="68"/>
  <c r="AW192" i="69"/>
  <c r="S192" i="71"/>
  <c r="AJ192" i="72"/>
  <c r="G192" i="75"/>
  <c r="AA192" i="70"/>
  <c r="AR192" i="71"/>
  <c r="N192" i="73"/>
  <c r="AF192" i="75"/>
  <c r="B27" i="68"/>
  <c r="N215" i="67"/>
  <c r="BA215" i="67"/>
  <c r="O192" i="73"/>
  <c r="AW215" i="67"/>
  <c r="AM192" i="73"/>
  <c r="F217" i="68"/>
  <c r="AV134" i="73"/>
  <c r="AV192" i="73"/>
  <c r="BB215" i="67"/>
  <c r="U215" i="67"/>
  <c r="AQ192" i="69"/>
  <c r="AP192" i="75"/>
  <c r="X215" i="67"/>
  <c r="AY192" i="69"/>
  <c r="AR215" i="67"/>
  <c r="V192" i="71"/>
  <c r="AA217" i="68"/>
  <c r="AT192" i="72"/>
  <c r="K215" i="67"/>
  <c r="R192" i="69"/>
  <c r="AH192" i="75"/>
  <c r="M192" i="69"/>
  <c r="AD192" i="70"/>
  <c r="AU192" i="71"/>
  <c r="Q192" i="73"/>
  <c r="AI192" i="75"/>
  <c r="F192" i="69"/>
  <c r="W192" i="70"/>
  <c r="AN192" i="71"/>
  <c r="G27" i="73"/>
  <c r="J192" i="73"/>
  <c r="AB192" i="75"/>
  <c r="H192" i="70"/>
  <c r="Y192" i="71"/>
  <c r="AP192" i="72"/>
  <c r="G217" i="68"/>
  <c r="X192" i="69"/>
  <c r="AO192" i="70"/>
  <c r="K192" i="72"/>
  <c r="AB192" i="73"/>
  <c r="AT192" i="75"/>
  <c r="AN217" i="68"/>
  <c r="J192" i="70"/>
  <c r="AA192" i="71"/>
  <c r="AR192" i="72"/>
  <c r="O192" i="75"/>
  <c r="AI192" i="70"/>
  <c r="V192" i="73"/>
  <c r="AN192" i="75"/>
  <c r="AA192" i="69"/>
  <c r="O215" i="67"/>
  <c r="AO215" i="67"/>
  <c r="AK215" i="67"/>
  <c r="I192" i="75"/>
  <c r="AL217" i="68"/>
  <c r="R192" i="75"/>
  <c r="AY217" i="68"/>
  <c r="AW192" i="75"/>
  <c r="AC215" i="67"/>
  <c r="U192" i="70"/>
  <c r="AG215" i="67"/>
  <c r="AJ192" i="70"/>
  <c r="J217" i="68"/>
  <c r="G192" i="72"/>
  <c r="AQ217" i="68"/>
  <c r="AE192" i="73"/>
  <c r="AZ215" i="67"/>
  <c r="S215" i="67"/>
  <c r="AJ192" i="69"/>
  <c r="AY215" i="67"/>
  <c r="U192" i="69"/>
  <c r="AL192" i="70"/>
  <c r="H192" i="72"/>
  <c r="Y192" i="73"/>
  <c r="AQ192" i="75"/>
  <c r="N192" i="69"/>
  <c r="AE192" i="70"/>
  <c r="AV192" i="71"/>
  <c r="R192" i="73"/>
  <c r="AJ192" i="75"/>
  <c r="P192" i="70"/>
  <c r="AG192" i="71"/>
  <c r="AX192" i="72"/>
  <c r="M192" i="75"/>
  <c r="O217" i="68"/>
  <c r="AF192" i="69"/>
  <c r="AW192" i="70"/>
  <c r="S192" i="72"/>
  <c r="AJ192" i="73"/>
  <c r="AE215" i="67"/>
  <c r="AV217" i="68"/>
  <c r="R192" i="70"/>
  <c r="AI192" i="71"/>
  <c r="W192" i="75"/>
  <c r="AQ192" i="70"/>
  <c r="G27" i="72"/>
  <c r="M192" i="72"/>
  <c r="AD192" i="73"/>
  <c r="AV192" i="75"/>
  <c r="BB217" i="68"/>
  <c r="B27" i="88"/>
  <c r="AR152" i="88"/>
  <c r="AN152" i="88"/>
  <c r="G27" i="88"/>
  <c r="BB152" i="88"/>
  <c r="T152" i="88"/>
  <c r="M210" i="88"/>
  <c r="AV152" i="88"/>
  <c r="H210" i="88"/>
  <c r="AJ210" i="88"/>
  <c r="AJ209" i="88"/>
  <c r="E27" i="69"/>
  <c r="AQ134" i="69"/>
  <c r="B27" i="69"/>
  <c r="K157" i="67"/>
  <c r="J134" i="69"/>
  <c r="C27" i="68"/>
  <c r="E27" i="67"/>
  <c r="AJ134" i="72"/>
  <c r="S157" i="67"/>
  <c r="AI134" i="69"/>
  <c r="L134" i="69"/>
  <c r="F27" i="73"/>
  <c r="U134" i="72"/>
  <c r="G27" i="69"/>
  <c r="G27" i="68"/>
  <c r="AR134" i="72"/>
  <c r="G27" i="70"/>
  <c r="C27" i="69"/>
  <c r="AY134" i="70"/>
  <c r="D27" i="69"/>
  <c r="N157" i="67"/>
  <c r="G27" i="67"/>
  <c r="V157" i="67"/>
  <c r="AH134" i="69"/>
  <c r="AJ134" i="69"/>
  <c r="G27" i="71"/>
  <c r="AS134" i="75"/>
  <c r="I134" i="72"/>
  <c r="AL157" i="67"/>
  <c r="V152" i="88"/>
  <c r="AJ216" i="88"/>
  <c r="AJ215"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57" i="67"/>
  <c r="J157"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H159" i="68"/>
  <c r="AU159" i="68"/>
  <c r="AM159" i="68"/>
  <c r="AJ159" i="68"/>
  <c r="AV159" i="68"/>
  <c r="AE159" i="68"/>
  <c r="T159" i="68"/>
  <c r="AB159" i="68"/>
  <c r="S159" i="68"/>
  <c r="AN159" i="68"/>
  <c r="AT159" i="68"/>
  <c r="AR159" i="68"/>
  <c r="AA159" i="68"/>
  <c r="J159" i="68"/>
  <c r="X159" i="68"/>
  <c r="AL159" i="68"/>
  <c r="AD159" i="68"/>
  <c r="V159" i="68"/>
  <c r="O159" i="68"/>
  <c r="N159" i="68"/>
  <c r="F159" i="68"/>
  <c r="BB159" i="68"/>
  <c r="AG157" i="67"/>
  <c r="Y157" i="67"/>
  <c r="W157" i="67"/>
  <c r="I157" i="67"/>
  <c r="Q157" i="67"/>
  <c r="AW157" i="67"/>
  <c r="AO157" i="67"/>
  <c r="AF157" i="67"/>
  <c r="AK157" i="67"/>
  <c r="AJ157" i="67"/>
  <c r="AU157" i="67"/>
  <c r="O157" i="67"/>
  <c r="AB157" i="67"/>
  <c r="L157" i="67"/>
  <c r="AZ157" i="67"/>
  <c r="AV157" i="67"/>
  <c r="P157" i="67"/>
  <c r="T157" i="67"/>
  <c r="AT157" i="67"/>
  <c r="U157" i="67"/>
  <c r="AN157" i="67"/>
  <c r="M157" i="67"/>
  <c r="AR157" i="67"/>
  <c r="BA157" i="67"/>
  <c r="E157" i="67"/>
  <c r="E153" i="67"/>
  <c r="E155" i="67" s="1"/>
  <c r="F152" i="67"/>
  <c r="AE152" i="88"/>
  <c r="AS152" i="88"/>
  <c r="AM152" i="88"/>
  <c r="R152" i="88"/>
  <c r="AC152" i="88"/>
  <c r="BA152" i="88"/>
  <c r="AP152" i="88"/>
  <c r="S152" i="88"/>
  <c r="AZ152" i="88"/>
  <c r="AB152" i="88"/>
  <c r="AH152" i="88"/>
  <c r="K152" i="88"/>
  <c r="AD152" i="88"/>
  <c r="F152" i="88"/>
  <c r="AJ152" i="88"/>
  <c r="AA152" i="88"/>
  <c r="AW152" i="88"/>
  <c r="E149" i="88"/>
  <c r="AY152" i="88"/>
  <c r="L152" i="88"/>
  <c r="AQ152" i="88"/>
  <c r="AG152" i="88"/>
  <c r="AT152" i="88"/>
  <c r="AI152"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E12" i="2" a="1"/>
  <c r="F10" i="2"/>
  <c r="F11" i="2"/>
  <c r="H11" i="2" a="1"/>
  <c r="G11" i="2"/>
  <c r="H10" i="2" a="1"/>
  <c r="H12" i="2" a="1"/>
  <c r="G10" i="2"/>
  <c r="F12" i="2"/>
  <c r="E10" i="2" a="1"/>
  <c r="E11" i="2" a="1"/>
  <c r="G12" i="2"/>
  <c r="E160" i="68" l="1"/>
  <c r="H108" i="67"/>
  <c r="I108" i="67" s="1"/>
  <c r="I111" i="68"/>
  <c r="H110" i="68"/>
  <c r="I110" i="68" s="1"/>
  <c r="J110" i="68" s="1"/>
  <c r="L113" i="68"/>
  <c r="J112" i="68"/>
  <c r="K112" i="68" s="1"/>
  <c r="J111" i="68"/>
  <c r="G109" i="68"/>
  <c r="H109" i="68" s="1"/>
  <c r="H153" i="68" s="1"/>
  <c r="H12" i="2"/>
  <c r="H27" i="2" s="1"/>
  <c r="E12" i="2"/>
  <c r="E27" i="2" s="1"/>
  <c r="K111" i="67"/>
  <c r="L111" i="67" s="1"/>
  <c r="G107" i="67"/>
  <c r="I109" i="67"/>
  <c r="J110" i="67"/>
  <c r="K110" i="67" s="1"/>
  <c r="E11" i="2"/>
  <c r="E26" i="2" s="1"/>
  <c r="H11" i="2"/>
  <c r="H26" i="2" s="1"/>
  <c r="I104" i="88"/>
  <c r="K105" i="88"/>
  <c r="G102" i="88"/>
  <c r="H103" i="88"/>
  <c r="I103" i="88" s="1"/>
  <c r="K106" i="88"/>
  <c r="F135" i="71"/>
  <c r="F190" i="71"/>
  <c r="E10" i="2"/>
  <c r="E25" i="2" s="1"/>
  <c r="H10" i="2"/>
  <c r="H25" i="2" s="1"/>
  <c r="H129" i="71"/>
  <c r="H131" i="71" s="1"/>
  <c r="G130" i="71"/>
  <c r="G132" i="71" s="1"/>
  <c r="G133" i="71" s="1"/>
  <c r="E133" i="75"/>
  <c r="E190" i="75" s="1"/>
  <c r="E133" i="74"/>
  <c r="E190" i="74" s="1"/>
  <c r="E133" i="73"/>
  <c r="E190" i="73" s="1"/>
  <c r="E156" i="67"/>
  <c r="E213" i="67" s="1"/>
  <c r="F133" i="72"/>
  <c r="F190" i="72" s="1"/>
  <c r="F155" i="68"/>
  <c r="F157" i="68" s="1"/>
  <c r="G154" i="68"/>
  <c r="P128" i="74"/>
  <c r="AK210" i="88"/>
  <c r="AK209" i="88"/>
  <c r="Q128" i="74"/>
  <c r="L128" i="74"/>
  <c r="AK216" i="88"/>
  <c r="AK215" i="88"/>
  <c r="G129" i="72"/>
  <c r="G131" i="72" s="1"/>
  <c r="I128" i="70"/>
  <c r="I128" i="72"/>
  <c r="J128" i="72"/>
  <c r="I128" i="75"/>
  <c r="K128" i="74"/>
  <c r="O128" i="74"/>
  <c r="BA128" i="69"/>
  <c r="K128" i="69"/>
  <c r="G128" i="69"/>
  <c r="AE153" i="68"/>
  <c r="AP153" i="68"/>
  <c r="BB128" i="69"/>
  <c r="K128" i="72"/>
  <c r="M128" i="74"/>
  <c r="BB153" i="68"/>
  <c r="AI153" i="68"/>
  <c r="AL153" i="68"/>
  <c r="AG153" i="68"/>
  <c r="O128" i="72"/>
  <c r="AR128" i="73"/>
  <c r="AW153" i="68"/>
  <c r="AT153" i="68"/>
  <c r="U128" i="75"/>
  <c r="AL151" i="67"/>
  <c r="AV153" i="68"/>
  <c r="AH153" i="68"/>
  <c r="AX153" i="68"/>
  <c r="AC153" i="68"/>
  <c r="AJ153" i="68"/>
  <c r="L128" i="69"/>
  <c r="Y128" i="73"/>
  <c r="AL128" i="74"/>
  <c r="AN153" i="68"/>
  <c r="AQ153" i="68"/>
  <c r="AU153" i="68"/>
  <c r="AC151" i="67"/>
  <c r="AF153" i="68"/>
  <c r="AR153" i="68"/>
  <c r="AO128" i="69"/>
  <c r="AX128" i="69"/>
  <c r="T128" i="69"/>
  <c r="AK128" i="69"/>
  <c r="AT128" i="69"/>
  <c r="T128" i="75"/>
  <c r="AD128" i="72"/>
  <c r="AM153" i="68"/>
  <c r="AD153" i="68"/>
  <c r="H128" i="69"/>
  <c r="N128" i="75"/>
  <c r="P128" i="75"/>
  <c r="AK153" i="68"/>
  <c r="AS153" i="68"/>
  <c r="AO153" i="68"/>
  <c r="J128" i="69"/>
  <c r="P128" i="72"/>
  <c r="AB128" i="73"/>
  <c r="Z128" i="74"/>
  <c r="AG151"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51" i="67"/>
  <c r="AP151" i="67"/>
  <c r="AN128" i="72"/>
  <c r="V128" i="72"/>
  <c r="AO128" i="73"/>
  <c r="Y128" i="70"/>
  <c r="AJ128" i="73"/>
  <c r="AE128" i="72"/>
  <c r="AO128" i="72"/>
  <c r="AK128" i="72"/>
  <c r="W128" i="72"/>
  <c r="AT128" i="73"/>
  <c r="AL128" i="73"/>
  <c r="AS128" i="74"/>
  <c r="AN128" i="74"/>
  <c r="AQ128" i="74"/>
  <c r="AB128" i="75"/>
  <c r="W128" i="75"/>
  <c r="R128" i="75"/>
  <c r="AI128" i="75"/>
  <c r="AS128" i="73"/>
  <c r="AI151" i="67"/>
  <c r="AX151" i="67"/>
  <c r="H128" i="70"/>
  <c r="AW128" i="72"/>
  <c r="AI128" i="72"/>
  <c r="AW128" i="73"/>
  <c r="AN128" i="73"/>
  <c r="AY128" i="73"/>
  <c r="X128" i="74"/>
  <c r="R128" i="74"/>
  <c r="AV128" i="74"/>
  <c r="AM128" i="75"/>
  <c r="Z128" i="75"/>
  <c r="AN128" i="75"/>
  <c r="AO151" i="67"/>
  <c r="AJ151" i="67"/>
  <c r="AF151" i="67"/>
  <c r="AW151" i="67"/>
  <c r="R128" i="72"/>
  <c r="AM128" i="72"/>
  <c r="AQ128" i="72"/>
  <c r="AV128" i="73"/>
  <c r="AH128" i="74"/>
  <c r="AY128" i="74"/>
  <c r="AU128" i="75"/>
  <c r="Q128" i="75"/>
  <c r="AH128" i="75"/>
  <c r="AT151" i="67"/>
  <c r="S128" i="72"/>
  <c r="AE151" i="67"/>
  <c r="AK151" i="67"/>
  <c r="AN151" i="67"/>
  <c r="AU128" i="72"/>
  <c r="Q128" i="72"/>
  <c r="AH128" i="72"/>
  <c r="AS128" i="72"/>
  <c r="AP128" i="72"/>
  <c r="AM128" i="73"/>
  <c r="AU128" i="73"/>
  <c r="Z128" i="73"/>
  <c r="AZ128" i="73"/>
  <c r="AX128" i="73"/>
  <c r="AG128" i="73"/>
  <c r="V128" i="74"/>
  <c r="AX128" i="74"/>
  <c r="T128" i="74"/>
  <c r="AP128" i="74"/>
  <c r="AC128" i="74"/>
  <c r="AT128" i="74"/>
  <c r="L128" i="75"/>
  <c r="AT128" i="75"/>
  <c r="AF128" i="75"/>
  <c r="AR128" i="75"/>
  <c r="AQ151" i="67"/>
  <c r="AS151" i="67"/>
  <c r="AV151" i="67"/>
  <c r="BB128" i="72"/>
  <c r="Y128" i="72"/>
  <c r="AE128" i="73"/>
  <c r="AH128" i="73"/>
  <c r="U128" i="74"/>
  <c r="AD128" i="74"/>
  <c r="AU128" i="74"/>
  <c r="AG128" i="74"/>
  <c r="AB128" i="74"/>
  <c r="AL128" i="75"/>
  <c r="AP128" i="75"/>
  <c r="Y128" i="75"/>
  <c r="AG128" i="75"/>
  <c r="O128" i="75"/>
  <c r="AU151" i="67"/>
  <c r="AR151" i="67"/>
  <c r="AM151" i="67"/>
  <c r="AL128" i="72"/>
  <c r="AG128" i="72"/>
  <c r="AX128" i="72"/>
  <c r="T128" i="72"/>
  <c r="AQ128" i="73"/>
  <c r="AI128" i="73"/>
  <c r="AP128" i="73"/>
  <c r="AK128" i="74"/>
  <c r="AO128" i="74"/>
  <c r="AJ128" i="74"/>
  <c r="AK128" i="75"/>
  <c r="AV128" i="75"/>
  <c r="X128" i="75"/>
  <c r="AO128" i="75"/>
  <c r="AF128" i="73"/>
  <c r="AH151"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59" i="68"/>
  <c r="AZ153" i="68"/>
  <c r="AQ159" i="68"/>
  <c r="G159" i="68"/>
  <c r="K159" i="68"/>
  <c r="AY153" i="68"/>
  <c r="AF159" i="68"/>
  <c r="AX159" i="68"/>
  <c r="R159" i="68"/>
  <c r="AI159" i="68"/>
  <c r="AH159" i="68"/>
  <c r="AZ159" i="68"/>
  <c r="AY159" i="68"/>
  <c r="AP159" i="68"/>
  <c r="BA153" i="68"/>
  <c r="W159" i="68"/>
  <c r="L159" i="68"/>
  <c r="E158" i="67"/>
  <c r="AY151" i="67"/>
  <c r="H157" i="67"/>
  <c r="G157" i="67"/>
  <c r="F154" i="67"/>
  <c r="AM157" i="67"/>
  <c r="AZ151" i="67"/>
  <c r="AE157" i="67"/>
  <c r="BB151" i="67"/>
  <c r="X157" i="67"/>
  <c r="BA151" i="67"/>
  <c r="E148" i="88"/>
  <c r="E150" i="88" s="1"/>
  <c r="E151" i="88" s="1"/>
  <c r="E208" i="88" s="1"/>
  <c r="F147" i="88"/>
  <c r="AU152" i="88"/>
  <c r="O152" i="88"/>
  <c r="AX152" i="88"/>
  <c r="E152" i="88"/>
  <c r="I152" i="88"/>
  <c r="G152" i="88"/>
  <c r="AK152" i="88"/>
  <c r="W152" i="88"/>
  <c r="AO152" i="88"/>
  <c r="F135" i="72" l="1"/>
  <c r="J108" i="67"/>
  <c r="K108" i="67" s="1"/>
  <c r="I109" i="68"/>
  <c r="K110" i="68"/>
  <c r="M113" i="68"/>
  <c r="G153" i="68"/>
  <c r="G156" i="68" s="1"/>
  <c r="G155" i="68" s="1"/>
  <c r="G157" i="68" s="1"/>
  <c r="G158" i="68" s="1"/>
  <c r="G215" i="68" s="1"/>
  <c r="K111" i="68"/>
  <c r="J109" i="68"/>
  <c r="J153" i="68" s="1"/>
  <c r="L112" i="68"/>
  <c r="M112" i="68" s="1"/>
  <c r="L110" i="67"/>
  <c r="H107" i="67"/>
  <c r="I107" i="67" s="1"/>
  <c r="I151" i="67" s="1"/>
  <c r="M111" i="67"/>
  <c r="G151" i="67"/>
  <c r="J109" i="67"/>
  <c r="K109" i="67" s="1"/>
  <c r="L106" i="88"/>
  <c r="H102" i="88"/>
  <c r="I102" i="88" s="1"/>
  <c r="J102" i="88" s="1"/>
  <c r="J103" i="88"/>
  <c r="J104" i="88"/>
  <c r="L105" i="88"/>
  <c r="G135" i="71"/>
  <c r="G190" i="71"/>
  <c r="E135" i="73"/>
  <c r="H130" i="71"/>
  <c r="H132" i="71" s="1"/>
  <c r="H133" i="71" s="1"/>
  <c r="I129" i="71"/>
  <c r="I131" i="71" s="1"/>
  <c r="G146" i="88"/>
  <c r="E133" i="70"/>
  <c r="E190" i="70" s="1"/>
  <c r="E133" i="69"/>
  <c r="E190" i="69" s="1"/>
  <c r="F158" i="68"/>
  <c r="H129" i="72"/>
  <c r="H131" i="72" s="1"/>
  <c r="G130" i="72"/>
  <c r="G132" i="72" s="1"/>
  <c r="AL210" i="88"/>
  <c r="AL209" i="88"/>
  <c r="AL215" i="88"/>
  <c r="AL216" i="88"/>
  <c r="G129" i="75"/>
  <c r="F130" i="75"/>
  <c r="F132" i="75" s="1"/>
  <c r="G129" i="74"/>
  <c r="F130" i="74"/>
  <c r="F132" i="74" s="1"/>
  <c r="F130" i="73"/>
  <c r="F132" i="73" s="1"/>
  <c r="G129" i="73"/>
  <c r="F130" i="70"/>
  <c r="F132" i="70" s="1"/>
  <c r="G129" i="70"/>
  <c r="F130" i="69"/>
  <c r="F132" i="69" s="1"/>
  <c r="G129" i="69"/>
  <c r="F153" i="67"/>
  <c r="F155" i="67" s="1"/>
  <c r="G152" i="67"/>
  <c r="E153" i="88"/>
  <c r="L108" i="67" l="1"/>
  <c r="M108" i="67" s="1"/>
  <c r="H154" i="68"/>
  <c r="H156" i="68" s="1"/>
  <c r="I154" i="68" s="1"/>
  <c r="M110" i="67"/>
  <c r="N110" i="67" s="1"/>
  <c r="O110" i="67" s="1"/>
  <c r="L111" i="68"/>
  <c r="M111" i="68" s="1"/>
  <c r="L110" i="68"/>
  <c r="M110" i="68" s="1"/>
  <c r="N110" i="68" s="1"/>
  <c r="N112" i="68"/>
  <c r="O112" i="68" s="1"/>
  <c r="I153" i="68"/>
  <c r="I156" i="68" s="1"/>
  <c r="I155" i="68" s="1"/>
  <c r="I157" i="68" s="1"/>
  <c r="K109" i="68"/>
  <c r="N113" i="68"/>
  <c r="O113" i="68" s="1"/>
  <c r="H151" i="67"/>
  <c r="J107" i="67"/>
  <c r="J151" i="67" s="1"/>
  <c r="N108" i="67"/>
  <c r="O108" i="67" s="1"/>
  <c r="N111" i="67"/>
  <c r="L109" i="67"/>
  <c r="K102" i="88"/>
  <c r="K103" i="88"/>
  <c r="M105" i="88"/>
  <c r="K104" i="88"/>
  <c r="L104" i="88" s="1"/>
  <c r="M106" i="88"/>
  <c r="N106" i="88" s="1"/>
  <c r="O106" i="88" s="1"/>
  <c r="F160" i="68"/>
  <c r="F215" i="68"/>
  <c r="H135" i="71"/>
  <c r="H190" i="71"/>
  <c r="E135" i="69"/>
  <c r="H155" i="68"/>
  <c r="H157" i="68" s="1"/>
  <c r="H158" i="68" s="1"/>
  <c r="H215" i="68" s="1"/>
  <c r="J129" i="71"/>
  <c r="J131" i="71" s="1"/>
  <c r="I130" i="71"/>
  <c r="I132" i="71" s="1"/>
  <c r="I133" i="71" s="1"/>
  <c r="H146" i="88"/>
  <c r="J146" i="88"/>
  <c r="E135" i="70"/>
  <c r="G160" i="68"/>
  <c r="F133" i="75"/>
  <c r="F190" i="75" s="1"/>
  <c r="F133" i="69"/>
  <c r="F190" i="69" s="1"/>
  <c r="F133" i="73"/>
  <c r="F190" i="73" s="1"/>
  <c r="F156" i="67"/>
  <c r="F133" i="70"/>
  <c r="F190" i="70" s="1"/>
  <c r="F133" i="74"/>
  <c r="F190" i="74" s="1"/>
  <c r="G133" i="72"/>
  <c r="AM209" i="88"/>
  <c r="AM210" i="88"/>
  <c r="AM215" i="88"/>
  <c r="AM216" i="88"/>
  <c r="G131" i="75"/>
  <c r="G131" i="74"/>
  <c r="G131" i="73"/>
  <c r="I129" i="72"/>
  <c r="H130" i="72"/>
  <c r="H132" i="72" s="1"/>
  <c r="G131" i="70"/>
  <c r="G131" i="69"/>
  <c r="G154" i="67"/>
  <c r="N111" i="68" l="1"/>
  <c r="O111" i="68" s="1"/>
  <c r="J154" i="68"/>
  <c r="L109" i="68"/>
  <c r="O110" i="68"/>
  <c r="P112" i="68"/>
  <c r="P113" i="68"/>
  <c r="Q113" i="68" s="1"/>
  <c r="K153" i="68"/>
  <c r="P108" i="67"/>
  <c r="M109" i="67"/>
  <c r="K107" i="67"/>
  <c r="P110" i="67"/>
  <c r="Q110" i="67" s="1"/>
  <c r="O111" i="67"/>
  <c r="P106" i="88"/>
  <c r="L102" i="88"/>
  <c r="M104" i="88"/>
  <c r="N105" i="88"/>
  <c r="L103" i="88"/>
  <c r="I135" i="71"/>
  <c r="I190" i="71"/>
  <c r="G135" i="72"/>
  <c r="G190" i="72"/>
  <c r="F158" i="67"/>
  <c r="F213" i="67"/>
  <c r="J130" i="71"/>
  <c r="J132" i="71" s="1"/>
  <c r="J133" i="71" s="1"/>
  <c r="K129" i="71"/>
  <c r="K131" i="71" s="1"/>
  <c r="I146" i="88"/>
  <c r="F135" i="75"/>
  <c r="F135" i="73"/>
  <c r="F135" i="70"/>
  <c r="F135" i="69"/>
  <c r="H160" i="68"/>
  <c r="H133" i="72"/>
  <c r="H190" i="72" s="1"/>
  <c r="I158" i="68"/>
  <c r="I215" i="68" s="1"/>
  <c r="K146" i="88"/>
  <c r="AN209" i="88"/>
  <c r="AN210" i="88"/>
  <c r="AN216" i="88"/>
  <c r="AN215" i="88"/>
  <c r="G130" i="75"/>
  <c r="G132" i="75" s="1"/>
  <c r="H129" i="75"/>
  <c r="G130" i="74"/>
  <c r="G132" i="74" s="1"/>
  <c r="H129" i="74"/>
  <c r="H129" i="73"/>
  <c r="G130" i="73"/>
  <c r="G132" i="73" s="1"/>
  <c r="I131" i="72"/>
  <c r="G130" i="70"/>
  <c r="G132" i="70" s="1"/>
  <c r="H129" i="70"/>
  <c r="H129" i="69"/>
  <c r="G130" i="69"/>
  <c r="G132" i="69" s="1"/>
  <c r="J156" i="68"/>
  <c r="H152" i="67"/>
  <c r="G153" i="67"/>
  <c r="G155" i="67" s="1"/>
  <c r="N104" i="88" l="1"/>
  <c r="O104" i="88" s="1"/>
  <c r="P104" i="88" s="1"/>
  <c r="Q106" i="88"/>
  <c r="R106" i="88" s="1"/>
  <c r="S106" i="88" s="1"/>
  <c r="T106" i="88" s="1"/>
  <c r="U106" i="88" s="1"/>
  <c r="L153" i="68"/>
  <c r="M109" i="68"/>
  <c r="Q112" i="68"/>
  <c r="P111" i="68"/>
  <c r="R113" i="68"/>
  <c r="S113" i="68" s="1"/>
  <c r="T113" i="68" s="1"/>
  <c r="U113" i="68" s="1"/>
  <c r="V113" i="68" s="1"/>
  <c r="W113" i="68" s="1"/>
  <c r="X113" i="68" s="1"/>
  <c r="Y113" i="68" s="1"/>
  <c r="Z113" i="68" s="1"/>
  <c r="AA113" i="68" s="1"/>
  <c r="AB113" i="68" s="1"/>
  <c r="P110" i="68"/>
  <c r="R110" i="67"/>
  <c r="S110" i="67" s="1"/>
  <c r="L107" i="67"/>
  <c r="M107" i="67" s="1"/>
  <c r="N109" i="67"/>
  <c r="Q108" i="67"/>
  <c r="K151" i="67"/>
  <c r="P111" i="67"/>
  <c r="O105" i="88"/>
  <c r="P105" i="88" s="1"/>
  <c r="M103" i="88"/>
  <c r="N103" i="88" s="1"/>
  <c r="M102" i="88"/>
  <c r="J135" i="71"/>
  <c r="J190" i="71"/>
  <c r="H135" i="72"/>
  <c r="K130" i="71"/>
  <c r="K132" i="71" s="1"/>
  <c r="K133" i="71" s="1"/>
  <c r="L129" i="71"/>
  <c r="L131" i="71" s="1"/>
  <c r="L146" i="88"/>
  <c r="I160" i="68"/>
  <c r="G133" i="75"/>
  <c r="G190" i="75" s="1"/>
  <c r="G133" i="73"/>
  <c r="G190" i="73" s="1"/>
  <c r="G133" i="69"/>
  <c r="G190" i="69" s="1"/>
  <c r="G133" i="70"/>
  <c r="G133" i="74"/>
  <c r="G190" i="74" s="1"/>
  <c r="G156" i="67"/>
  <c r="AO209" i="88"/>
  <c r="AO210" i="88"/>
  <c r="AO216" i="88"/>
  <c r="AO215" i="88"/>
  <c r="H131" i="75"/>
  <c r="H131" i="74"/>
  <c r="H131" i="73"/>
  <c r="J129" i="72"/>
  <c r="I130" i="72"/>
  <c r="I132" i="72" s="1"/>
  <c r="H131" i="70"/>
  <c r="H131" i="69"/>
  <c r="J155" i="68"/>
  <c r="J157" i="68" s="1"/>
  <c r="K154" i="68"/>
  <c r="H154" i="67"/>
  <c r="T110" i="67" l="1"/>
  <c r="U110" i="67" s="1"/>
  <c r="V110" i="67" s="1"/>
  <c r="W110" i="67" s="1"/>
  <c r="X110" i="67" s="1"/>
  <c r="Y110" i="67" s="1"/>
  <c r="M153" i="68"/>
  <c r="N109" i="68"/>
  <c r="Q110" i="68"/>
  <c r="R110" i="68" s="1"/>
  <c r="S110" i="68" s="1"/>
  <c r="T110" i="68" s="1"/>
  <c r="U110" i="68" s="1"/>
  <c r="V110" i="68" s="1"/>
  <c r="W110" i="68" s="1"/>
  <c r="X110" i="68" s="1"/>
  <c r="Y110" i="68" s="1"/>
  <c r="Z110" i="68" s="1"/>
  <c r="AA110" i="68" s="1"/>
  <c r="AB110" i="68" s="1"/>
  <c r="R112" i="68"/>
  <c r="S112" i="68" s="1"/>
  <c r="T112" i="68" s="1"/>
  <c r="U112" i="68" s="1"/>
  <c r="V112" i="68" s="1"/>
  <c r="W112" i="68" s="1"/>
  <c r="X112" i="68" s="1"/>
  <c r="Y112" i="68" s="1"/>
  <c r="Z112" i="68" s="1"/>
  <c r="AA112" i="68" s="1"/>
  <c r="AB112" i="68" s="1"/>
  <c r="Q111" i="68"/>
  <c r="R111" i="68" s="1"/>
  <c r="S111" i="68" s="1"/>
  <c r="T111" i="68" s="1"/>
  <c r="U111" i="68" s="1"/>
  <c r="V111" i="68" s="1"/>
  <c r="W111" i="68" s="1"/>
  <c r="X111" i="68" s="1"/>
  <c r="Y111" i="68" s="1"/>
  <c r="Z111" i="68" s="1"/>
  <c r="AA111" i="68" s="1"/>
  <c r="AB111" i="68" s="1"/>
  <c r="M151" i="67"/>
  <c r="O109" i="67"/>
  <c r="L151" i="67"/>
  <c r="N107" i="67"/>
  <c r="R108" i="67"/>
  <c r="S108" i="67" s="1"/>
  <c r="T108" i="67" s="1"/>
  <c r="U108" i="67" s="1"/>
  <c r="V108" i="67" s="1"/>
  <c r="W108" i="67" s="1"/>
  <c r="X108" i="67" s="1"/>
  <c r="Y108" i="67" s="1"/>
  <c r="Z108" i="67" s="1"/>
  <c r="AA108" i="67" s="1"/>
  <c r="AB108" i="67" s="1"/>
  <c r="Q111" i="67"/>
  <c r="R111" i="67" s="1"/>
  <c r="S111" i="67" s="1"/>
  <c r="T111" i="67" s="1"/>
  <c r="U111" i="67" s="1"/>
  <c r="V111" i="67" s="1"/>
  <c r="W111" i="67" s="1"/>
  <c r="X111" i="67" s="1"/>
  <c r="Y111" i="67" s="1"/>
  <c r="Z111" i="67" s="1"/>
  <c r="AA111" i="67" s="1"/>
  <c r="AB111" i="67" s="1"/>
  <c r="Q104" i="88"/>
  <c r="N102" i="88"/>
  <c r="O102" i="88" s="1"/>
  <c r="P102" i="88" s="1"/>
  <c r="Q102" i="88" s="1"/>
  <c r="R102" i="88" s="1"/>
  <c r="S102" i="88" s="1"/>
  <c r="T102" i="88" s="1"/>
  <c r="U102" i="88" s="1"/>
  <c r="V102" i="88" s="1"/>
  <c r="W102" i="88" s="1"/>
  <c r="X102" i="88" s="1"/>
  <c r="Y102" i="88" s="1"/>
  <c r="Z102" i="88" s="1"/>
  <c r="AA102" i="88" s="1"/>
  <c r="AB102" i="88" s="1"/>
  <c r="Q105" i="88"/>
  <c r="V106" i="88"/>
  <c r="W106" i="88" s="1"/>
  <c r="O103" i="88"/>
  <c r="P103" i="88" s="1"/>
  <c r="Q103" i="88" s="1"/>
  <c r="R103" i="88" s="1"/>
  <c r="S103" i="88" s="1"/>
  <c r="T103" i="88" s="1"/>
  <c r="U103" i="88" s="1"/>
  <c r="G135" i="70"/>
  <c r="G190" i="70"/>
  <c r="K135" i="71"/>
  <c r="K190" i="71"/>
  <c r="G158" i="67"/>
  <c r="G213" i="67"/>
  <c r="G135" i="75"/>
  <c r="L130" i="71"/>
  <c r="L132" i="71" s="1"/>
  <c r="L133" i="71" s="1"/>
  <c r="M129" i="71"/>
  <c r="M131" i="71" s="1"/>
  <c r="G135" i="73"/>
  <c r="G135" i="69"/>
  <c r="I133" i="72"/>
  <c r="I190" i="72" s="1"/>
  <c r="J158" i="68"/>
  <c r="M146" i="88"/>
  <c r="AP209" i="88"/>
  <c r="AP210" i="88"/>
  <c r="AP216" i="88"/>
  <c r="AP215" i="88"/>
  <c r="H130" i="75"/>
  <c r="H132" i="75" s="1"/>
  <c r="I129" i="75"/>
  <c r="H130" i="74"/>
  <c r="H132" i="74" s="1"/>
  <c r="I129" i="74"/>
  <c r="H130" i="73"/>
  <c r="H132" i="73" s="1"/>
  <c r="I129" i="73"/>
  <c r="J131" i="72"/>
  <c r="H130" i="70"/>
  <c r="H132" i="70" s="1"/>
  <c r="I129" i="70"/>
  <c r="H130" i="69"/>
  <c r="H132" i="69" s="1"/>
  <c r="I129" i="69"/>
  <c r="K156" i="68"/>
  <c r="H153" i="67"/>
  <c r="H155" i="67" s="1"/>
  <c r="I152" i="67"/>
  <c r="N146" i="88" l="1"/>
  <c r="Z110" i="67"/>
  <c r="AA110" i="67" s="1"/>
  <c r="AB110" i="67" s="1"/>
  <c r="R104" i="88"/>
  <c r="S104" i="88" s="1"/>
  <c r="T104" i="88" s="1"/>
  <c r="U104" i="88" s="1"/>
  <c r="V104" i="88" s="1"/>
  <c r="W104" i="88" s="1"/>
  <c r="X104" i="88" s="1"/>
  <c r="N153" i="68"/>
  <c r="O109" i="68"/>
  <c r="P109" i="68" s="1"/>
  <c r="P153" i="68" s="1"/>
  <c r="N151" i="67"/>
  <c r="O107" i="67"/>
  <c r="P109" i="67"/>
  <c r="Q109" i="67" s="1"/>
  <c r="R109" i="67" s="1"/>
  <c r="S109" i="67" s="1"/>
  <c r="T109" i="67" s="1"/>
  <c r="U109" i="67" s="1"/>
  <c r="V109" i="67" s="1"/>
  <c r="W109" i="67" s="1"/>
  <c r="X109" i="67" s="1"/>
  <c r="Y109" i="67" s="1"/>
  <c r="Z109" i="67" s="1"/>
  <c r="AA109" i="67" s="1"/>
  <c r="AB109" i="67" s="1"/>
  <c r="X106" i="88"/>
  <c r="Y106" i="88" s="1"/>
  <c r="Z106" i="88" s="1"/>
  <c r="AA106" i="88" s="1"/>
  <c r="AB106" i="88" s="1"/>
  <c r="R105" i="88"/>
  <c r="S105" i="88" s="1"/>
  <c r="V103" i="88"/>
  <c r="W103" i="88" s="1"/>
  <c r="X103" i="88" s="1"/>
  <c r="L135" i="71"/>
  <c r="L190" i="71"/>
  <c r="J160" i="68"/>
  <c r="J215" i="68"/>
  <c r="N129" i="71"/>
  <c r="N131" i="71" s="1"/>
  <c r="M130" i="71"/>
  <c r="M132" i="71" s="1"/>
  <c r="M133" i="71" s="1"/>
  <c r="I135" i="72"/>
  <c r="H133" i="73"/>
  <c r="H190" i="73" s="1"/>
  <c r="H133" i="69"/>
  <c r="H133" i="70"/>
  <c r="H190" i="70" s="1"/>
  <c r="H156" i="67"/>
  <c r="H213" i="67" s="1"/>
  <c r="H133" i="74"/>
  <c r="H190" i="74" s="1"/>
  <c r="H133" i="75"/>
  <c r="H190" i="75" s="1"/>
  <c r="AY146" i="88"/>
  <c r="AQ210" i="88"/>
  <c r="AQ209" i="88"/>
  <c r="AQ216" i="88"/>
  <c r="AQ215" i="88"/>
  <c r="I131" i="75"/>
  <c r="I131" i="74"/>
  <c r="I131" i="73"/>
  <c r="J130" i="72"/>
  <c r="J132" i="72" s="1"/>
  <c r="K129" i="72"/>
  <c r="I131" i="70"/>
  <c r="I131" i="69"/>
  <c r="L154" i="68"/>
  <c r="K155" i="68"/>
  <c r="K157" i="68" s="1"/>
  <c r="I154" i="67"/>
  <c r="T105" i="88" l="1"/>
  <c r="Y104" i="88"/>
  <c r="Z104" i="88" s="1"/>
  <c r="AA104" i="88" s="1"/>
  <c r="AB104" i="88" s="1"/>
  <c r="O153" i="68"/>
  <c r="Q109" i="68"/>
  <c r="O151" i="67"/>
  <c r="P107" i="67"/>
  <c r="Y103" i="88"/>
  <c r="Z103" i="88" s="1"/>
  <c r="AA103" i="88" s="1"/>
  <c r="AB103" i="88" s="1"/>
  <c r="U105" i="88"/>
  <c r="V105" i="88" s="1"/>
  <c r="W105" i="88" s="1"/>
  <c r="X105" i="88" s="1"/>
  <c r="Y105" i="88" s="1"/>
  <c r="Z105" i="88" s="1"/>
  <c r="AA105" i="88" s="1"/>
  <c r="AB105" i="88" s="1"/>
  <c r="M135" i="71"/>
  <c r="M190" i="71"/>
  <c r="H135" i="69"/>
  <c r="H190" i="69"/>
  <c r="O129" i="71"/>
  <c r="O131" i="71" s="1"/>
  <c r="N130" i="71"/>
  <c r="N132" i="71" s="1"/>
  <c r="N133" i="71" s="1"/>
  <c r="H135" i="73"/>
  <c r="H135" i="75"/>
  <c r="H158" i="67"/>
  <c r="H135" i="70"/>
  <c r="K158" i="68"/>
  <c r="J133" i="72"/>
  <c r="J190" i="72" s="1"/>
  <c r="AZ146" i="88"/>
  <c r="O146" i="88"/>
  <c r="AR210" i="88"/>
  <c r="AR209" i="88"/>
  <c r="AR216" i="88"/>
  <c r="AR215" i="88"/>
  <c r="I130" i="75"/>
  <c r="I132" i="75" s="1"/>
  <c r="J129" i="75"/>
  <c r="I130" i="74"/>
  <c r="I132" i="74" s="1"/>
  <c r="J129" i="74"/>
  <c r="I130" i="73"/>
  <c r="I132" i="73" s="1"/>
  <c r="J129" i="73"/>
  <c r="K131" i="72"/>
  <c r="J129" i="70"/>
  <c r="I130" i="70"/>
  <c r="I132" i="70" s="1"/>
  <c r="I130" i="69"/>
  <c r="I132" i="69" s="1"/>
  <c r="J129" i="69"/>
  <c r="L156" i="68"/>
  <c r="J152" i="67"/>
  <c r="I153" i="67"/>
  <c r="I155" i="67" s="1"/>
  <c r="Q153" i="68" l="1"/>
  <c r="R109" i="68"/>
  <c r="P151" i="67"/>
  <c r="Q107" i="67"/>
  <c r="K160" i="68"/>
  <c r="K215" i="68"/>
  <c r="N135" i="71"/>
  <c r="N190" i="71"/>
  <c r="P129" i="71"/>
  <c r="P131" i="71" s="1"/>
  <c r="O130" i="71"/>
  <c r="O132" i="71" s="1"/>
  <c r="O133" i="71" s="1"/>
  <c r="J135" i="72"/>
  <c r="I133" i="74"/>
  <c r="I190" i="74" s="1"/>
  <c r="I156" i="67"/>
  <c r="I133" i="75"/>
  <c r="I133" i="69"/>
  <c r="I133" i="73"/>
  <c r="I190" i="73" s="1"/>
  <c r="I133" i="70"/>
  <c r="BA146" i="88"/>
  <c r="BB146" i="88"/>
  <c r="P146" i="88"/>
  <c r="AS210" i="88"/>
  <c r="AS209" i="88"/>
  <c r="AS215" i="88"/>
  <c r="AS216" i="88"/>
  <c r="J131" i="75"/>
  <c r="J131" i="74"/>
  <c r="J131" i="73"/>
  <c r="L129" i="72"/>
  <c r="K130" i="72"/>
  <c r="K132" i="72" s="1"/>
  <c r="J131" i="70"/>
  <c r="J131" i="69"/>
  <c r="L155" i="68"/>
  <c r="L157" i="68" s="1"/>
  <c r="M154" i="68"/>
  <c r="J154" i="67"/>
  <c r="R153" i="68" l="1"/>
  <c r="S109" i="68"/>
  <c r="Q151" i="67"/>
  <c r="R107" i="67"/>
  <c r="I135" i="69"/>
  <c r="I190" i="69"/>
  <c r="I135" i="75"/>
  <c r="I190" i="75"/>
  <c r="O135" i="71"/>
  <c r="O190" i="71"/>
  <c r="I158" i="67"/>
  <c r="I213" i="67"/>
  <c r="I135" i="70"/>
  <c r="I190" i="70"/>
  <c r="Q129" i="71"/>
  <c r="Q131" i="71" s="1"/>
  <c r="P130" i="71"/>
  <c r="P132" i="71" s="1"/>
  <c r="P133" i="71" s="1"/>
  <c r="K133" i="72"/>
  <c r="K190" i="72" s="1"/>
  <c r="I135" i="73"/>
  <c r="L158" i="68"/>
  <c r="Q146" i="88"/>
  <c r="AT210" i="88"/>
  <c r="AT209" i="88"/>
  <c r="AT215" i="88"/>
  <c r="AT216" i="88"/>
  <c r="J130" i="75"/>
  <c r="J132" i="75" s="1"/>
  <c r="K129" i="75"/>
  <c r="J130" i="74"/>
  <c r="J132" i="74" s="1"/>
  <c r="K129" i="74"/>
  <c r="J130" i="73"/>
  <c r="J132" i="73" s="1"/>
  <c r="K129" i="73"/>
  <c r="L131" i="72"/>
  <c r="J130" i="70"/>
  <c r="J132" i="70" s="1"/>
  <c r="K129" i="70"/>
  <c r="J130" i="69"/>
  <c r="J132" i="69" s="1"/>
  <c r="K129" i="69"/>
  <c r="M156" i="68"/>
  <c r="J153" i="67"/>
  <c r="J155" i="67" s="1"/>
  <c r="K152" i="67"/>
  <c r="S153" i="68" l="1"/>
  <c r="T109" i="68"/>
  <c r="R151" i="67"/>
  <c r="S107" i="67"/>
  <c r="P135" i="71"/>
  <c r="P190" i="71"/>
  <c r="L160" i="68"/>
  <c r="L215" i="68"/>
  <c r="R129" i="71"/>
  <c r="R131" i="71" s="1"/>
  <c r="Q130" i="71"/>
  <c r="Q132" i="71" s="1"/>
  <c r="Q133" i="71" s="1"/>
  <c r="K135" i="72"/>
  <c r="J133" i="75"/>
  <c r="J190" i="75" s="1"/>
  <c r="J133" i="73"/>
  <c r="J190" i="73" s="1"/>
  <c r="J156" i="67"/>
  <c r="J213" i="67" s="1"/>
  <c r="J133" i="69"/>
  <c r="J190" i="69" s="1"/>
  <c r="J133" i="70"/>
  <c r="J190" i="70" s="1"/>
  <c r="J133" i="74"/>
  <c r="J190" i="74" s="1"/>
  <c r="R146" i="88"/>
  <c r="AU209" i="88"/>
  <c r="AU210" i="88"/>
  <c r="AU215" i="88"/>
  <c r="AU216" i="88"/>
  <c r="K131" i="75"/>
  <c r="K131" i="74"/>
  <c r="K131" i="73"/>
  <c r="L130" i="72"/>
  <c r="L132" i="72" s="1"/>
  <c r="M129" i="72"/>
  <c r="K131" i="70"/>
  <c r="K131" i="69"/>
  <c r="M155" i="68"/>
  <c r="M157" i="68" s="1"/>
  <c r="N154" i="68"/>
  <c r="K154" i="67"/>
  <c r="T153" i="68" l="1"/>
  <c r="U109" i="68"/>
  <c r="S151" i="67"/>
  <c r="T107" i="67"/>
  <c r="Q135" i="71"/>
  <c r="Q190" i="71"/>
  <c r="J135" i="75"/>
  <c r="S129" i="71"/>
  <c r="S131" i="71" s="1"/>
  <c r="R130" i="71"/>
  <c r="R132" i="71" s="1"/>
  <c r="R133" i="71" s="1"/>
  <c r="J158" i="67"/>
  <c r="J135" i="73"/>
  <c r="J135" i="69"/>
  <c r="J135" i="70"/>
  <c r="M158" i="68"/>
  <c r="M215" i="68" s="1"/>
  <c r="L133" i="72"/>
  <c r="S146" i="88"/>
  <c r="AV209" i="88"/>
  <c r="AV210" i="88"/>
  <c r="AV215" i="88"/>
  <c r="AV216" i="88"/>
  <c r="K130" i="75"/>
  <c r="K132" i="75" s="1"/>
  <c r="L129" i="75"/>
  <c r="K130" i="74"/>
  <c r="K132" i="74" s="1"/>
  <c r="L129" i="74"/>
  <c r="K130" i="73"/>
  <c r="K132" i="73" s="1"/>
  <c r="L129" i="73"/>
  <c r="M131" i="72"/>
  <c r="L129" i="70"/>
  <c r="K130" i="70"/>
  <c r="K132" i="70" s="1"/>
  <c r="K130" i="69"/>
  <c r="K132" i="69" s="1"/>
  <c r="L129" i="69"/>
  <c r="N156" i="68"/>
  <c r="K153" i="67"/>
  <c r="K155" i="67" s="1"/>
  <c r="L152" i="67"/>
  <c r="U153" i="68" l="1"/>
  <c r="V109" i="68"/>
  <c r="T151" i="67"/>
  <c r="U107" i="67"/>
  <c r="L135" i="72"/>
  <c r="L190" i="72"/>
  <c r="R135" i="71"/>
  <c r="R190" i="71"/>
  <c r="T129" i="71"/>
  <c r="T131" i="71" s="1"/>
  <c r="S130" i="71"/>
  <c r="S132" i="71" s="1"/>
  <c r="S133" i="71" s="1"/>
  <c r="M160" i="68"/>
  <c r="K133" i="73"/>
  <c r="K190" i="73" s="1"/>
  <c r="K133" i="70"/>
  <c r="K190" i="70" s="1"/>
  <c r="K133" i="69"/>
  <c r="K190" i="69" s="1"/>
  <c r="K133" i="74"/>
  <c r="K190" i="74" s="1"/>
  <c r="K156" i="67"/>
  <c r="K213" i="67" s="1"/>
  <c r="K133" i="75"/>
  <c r="T146" i="88"/>
  <c r="AW209" i="88"/>
  <c r="AW210" i="88"/>
  <c r="AW216" i="88"/>
  <c r="AW215" i="88"/>
  <c r="L131" i="75"/>
  <c r="L131" i="74"/>
  <c r="L131" i="73"/>
  <c r="M130" i="72"/>
  <c r="M132" i="72" s="1"/>
  <c r="N129" i="72"/>
  <c r="L131" i="70"/>
  <c r="L131" i="69"/>
  <c r="N155" i="68"/>
  <c r="N157" i="68" s="1"/>
  <c r="O154" i="68"/>
  <c r="L154" i="67"/>
  <c r="V153" i="68" l="1"/>
  <c r="W109" i="68"/>
  <c r="U151" i="67"/>
  <c r="V107" i="67"/>
  <c r="S135" i="71"/>
  <c r="S190" i="71"/>
  <c r="K135" i="75"/>
  <c r="K190" i="75"/>
  <c r="U129" i="71"/>
  <c r="U131" i="71" s="1"/>
  <c r="T130" i="71"/>
  <c r="T132" i="71" s="1"/>
  <c r="T133" i="71" s="1"/>
  <c r="K135" i="73"/>
  <c r="K135" i="70"/>
  <c r="K158" i="67"/>
  <c r="M133" i="72"/>
  <c r="M190" i="72" s="1"/>
  <c r="N158" i="68"/>
  <c r="K135" i="69"/>
  <c r="U146" i="88"/>
  <c r="AX209" i="88"/>
  <c r="AX210" i="88"/>
  <c r="AX216" i="88"/>
  <c r="AX215" i="88"/>
  <c r="L130" i="75"/>
  <c r="L132" i="75" s="1"/>
  <c r="M129" i="75"/>
  <c r="L130" i="74"/>
  <c r="L132" i="74" s="1"/>
  <c r="M129" i="74"/>
  <c r="L130" i="73"/>
  <c r="L132" i="73" s="1"/>
  <c r="M129" i="73"/>
  <c r="N131" i="72"/>
  <c r="L130" i="70"/>
  <c r="L132" i="70" s="1"/>
  <c r="M129" i="70"/>
  <c r="L130" i="69"/>
  <c r="L132" i="69" s="1"/>
  <c r="M129" i="69"/>
  <c r="O156" i="68"/>
  <c r="L153" i="67"/>
  <c r="L155" i="67" s="1"/>
  <c r="M152" i="67"/>
  <c r="W153" i="68" l="1"/>
  <c r="X109" i="68"/>
  <c r="V151" i="67"/>
  <c r="W107" i="67"/>
  <c r="N160" i="68"/>
  <c r="N215" i="68"/>
  <c r="T135" i="71"/>
  <c r="T190" i="71"/>
  <c r="V129" i="71"/>
  <c r="V131" i="71" s="1"/>
  <c r="U130" i="71"/>
  <c r="U132" i="71" s="1"/>
  <c r="U133" i="71" s="1"/>
  <c r="M135" i="72"/>
  <c r="L133" i="74"/>
  <c r="L190" i="74" s="1"/>
  <c r="L133" i="70"/>
  <c r="L190" i="70" s="1"/>
  <c r="L156" i="67"/>
  <c r="L213" i="67" s="1"/>
  <c r="L133" i="75"/>
  <c r="L190" i="75" s="1"/>
  <c r="L133" i="69"/>
  <c r="L133" i="73"/>
  <c r="V146" i="88"/>
  <c r="AY209" i="88"/>
  <c r="AY210" i="88"/>
  <c r="AY216" i="88"/>
  <c r="AY215" i="88"/>
  <c r="M131" i="75"/>
  <c r="M131" i="74"/>
  <c r="M131" i="73"/>
  <c r="N130" i="72"/>
  <c r="N132" i="72" s="1"/>
  <c r="O129" i="72"/>
  <c r="M131" i="70"/>
  <c r="M131" i="69"/>
  <c r="O155" i="68"/>
  <c r="O157" i="68" s="1"/>
  <c r="P154" i="68"/>
  <c r="M154" i="67"/>
  <c r="X153" i="68" l="1"/>
  <c r="Y109" i="68"/>
  <c r="W151" i="67"/>
  <c r="X107" i="67"/>
  <c r="L135" i="69"/>
  <c r="L190" i="69"/>
  <c r="L135" i="75"/>
  <c r="U135" i="71"/>
  <c r="U190" i="71"/>
  <c r="L135" i="73"/>
  <c r="L190" i="73"/>
  <c r="V130" i="71"/>
  <c r="V132" i="71" s="1"/>
  <c r="V133" i="71" s="1"/>
  <c r="W129" i="71"/>
  <c r="W131" i="71" s="1"/>
  <c r="L135" i="70"/>
  <c r="O158" i="68"/>
  <c r="O215" i="68" s="1"/>
  <c r="L158" i="67"/>
  <c r="N133" i="72"/>
  <c r="W146" i="88"/>
  <c r="AZ210" i="88"/>
  <c r="AZ209" i="88"/>
  <c r="AZ216" i="88"/>
  <c r="AZ215" i="88"/>
  <c r="N129" i="75"/>
  <c r="M130" i="75"/>
  <c r="M132" i="75" s="1"/>
  <c r="N129" i="74"/>
  <c r="M130" i="74"/>
  <c r="M132" i="74" s="1"/>
  <c r="M130" i="73"/>
  <c r="M132" i="73" s="1"/>
  <c r="N129" i="73"/>
  <c r="O131" i="72"/>
  <c r="M130" i="70"/>
  <c r="M132" i="70" s="1"/>
  <c r="N129" i="70"/>
  <c r="N129" i="69"/>
  <c r="M130" i="69"/>
  <c r="M132" i="69" s="1"/>
  <c r="P156" i="68"/>
  <c r="M153" i="67"/>
  <c r="M155" i="67" s="1"/>
  <c r="N152" i="67"/>
  <c r="Y153" i="68" l="1"/>
  <c r="Z109" i="68"/>
  <c r="X151" i="67"/>
  <c r="Y107" i="67"/>
  <c r="V135" i="71"/>
  <c r="V190" i="71"/>
  <c r="N135" i="72"/>
  <c r="N190" i="72"/>
  <c r="W130" i="71"/>
  <c r="W132" i="71" s="1"/>
  <c r="W133" i="71" s="1"/>
  <c r="X129" i="71"/>
  <c r="X131" i="71" s="1"/>
  <c r="O160" i="68"/>
  <c r="M133" i="75"/>
  <c r="M190" i="75" s="1"/>
  <c r="M156" i="67"/>
  <c r="M133" i="69"/>
  <c r="M133" i="70"/>
  <c r="M190" i="70" s="1"/>
  <c r="M133" i="73"/>
  <c r="M133" i="74"/>
  <c r="M190" i="74" s="1"/>
  <c r="X146" i="88"/>
  <c r="BA210" i="88"/>
  <c r="BA209" i="88"/>
  <c r="BA215" i="88"/>
  <c r="BA216" i="88"/>
  <c r="N131" i="75"/>
  <c r="N131" i="74"/>
  <c r="N131" i="73"/>
  <c r="P129" i="72"/>
  <c r="O130" i="72"/>
  <c r="O132" i="72" s="1"/>
  <c r="N131" i="70"/>
  <c r="N131" i="69"/>
  <c r="Q154" i="68"/>
  <c r="P155" i="68"/>
  <c r="P157" i="68" s="1"/>
  <c r="N154" i="67"/>
  <c r="Z153" i="68" l="1"/>
  <c r="AA109" i="68"/>
  <c r="Y151" i="67"/>
  <c r="Z107" i="67"/>
  <c r="M135" i="69"/>
  <c r="M190" i="69"/>
  <c r="M135" i="73"/>
  <c r="M190" i="73"/>
  <c r="M158" i="67"/>
  <c r="M213" i="67"/>
  <c r="W135" i="71"/>
  <c r="W190" i="71"/>
  <c r="Y129" i="71"/>
  <c r="Y131" i="71" s="1"/>
  <c r="X130" i="71"/>
  <c r="X132" i="71" s="1"/>
  <c r="X133" i="71" s="1"/>
  <c r="M135" i="75"/>
  <c r="M135" i="70"/>
  <c r="P158" i="68"/>
  <c r="P215" i="68" s="1"/>
  <c r="O133" i="72"/>
  <c r="Y146" i="88"/>
  <c r="BB210" i="88"/>
  <c r="BB209" i="88"/>
  <c r="BB215" i="88"/>
  <c r="BB216" i="88"/>
  <c r="N130" i="75"/>
  <c r="N132" i="75" s="1"/>
  <c r="O129" i="75"/>
  <c r="O129" i="74"/>
  <c r="N130" i="74"/>
  <c r="N132" i="74" s="1"/>
  <c r="N130" i="73"/>
  <c r="N132" i="73" s="1"/>
  <c r="O129" i="73"/>
  <c r="P131" i="72"/>
  <c r="N130" i="70"/>
  <c r="N132" i="70" s="1"/>
  <c r="O129" i="70"/>
  <c r="N130" i="69"/>
  <c r="N132" i="69" s="1"/>
  <c r="O129" i="69"/>
  <c r="Q156" i="68"/>
  <c r="N153" i="67"/>
  <c r="N155" i="67" s="1"/>
  <c r="O152" i="67"/>
  <c r="AA153" i="68" l="1"/>
  <c r="AB109" i="68"/>
  <c r="AB153" i="68" s="1"/>
  <c r="Z151" i="67"/>
  <c r="AA107" i="67"/>
  <c r="X135" i="71"/>
  <c r="X190" i="71"/>
  <c r="O135" i="72"/>
  <c r="O190" i="72"/>
  <c r="Z129" i="71"/>
  <c r="Z131" i="71" s="1"/>
  <c r="Y130" i="71"/>
  <c r="Y132" i="71" s="1"/>
  <c r="Y133" i="71" s="1"/>
  <c r="N133" i="73"/>
  <c r="N190" i="73" s="1"/>
  <c r="N133" i="74"/>
  <c r="N190" i="74" s="1"/>
  <c r="N133" i="69"/>
  <c r="N190" i="69" s="1"/>
  <c r="N156" i="67"/>
  <c r="N133" i="70"/>
  <c r="N190" i="70" s="1"/>
  <c r="N133" i="75"/>
  <c r="P160" i="68"/>
  <c r="Z146" i="88"/>
  <c r="O131" i="75"/>
  <c r="O131" i="74"/>
  <c r="O131" i="73"/>
  <c r="Q129" i="72"/>
  <c r="P130" i="72"/>
  <c r="P132" i="72" s="1"/>
  <c r="O131" i="70"/>
  <c r="O131" i="69"/>
  <c r="Q155" i="68"/>
  <c r="Q157" i="68" s="1"/>
  <c r="R154" i="68"/>
  <c r="O154" i="67"/>
  <c r="N135" i="69" l="1"/>
  <c r="AA151" i="67"/>
  <c r="AB107" i="67"/>
  <c r="AB151" i="67" s="1"/>
  <c r="N158" i="67"/>
  <c r="N213" i="67"/>
  <c r="N135" i="75"/>
  <c r="N190" i="75"/>
  <c r="Y135" i="71"/>
  <c r="Y190" i="71"/>
  <c r="N135" i="73"/>
  <c r="Z130" i="71"/>
  <c r="Z132" i="71" s="1"/>
  <c r="Z133" i="71" s="1"/>
  <c r="AA129" i="71"/>
  <c r="AA131" i="71" s="1"/>
  <c r="N135" i="70"/>
  <c r="Q158" i="68"/>
  <c r="Q215" i="68" s="1"/>
  <c r="P133" i="72"/>
  <c r="AA146" i="88"/>
  <c r="O130" i="75"/>
  <c r="O132" i="75" s="1"/>
  <c r="P129" i="75"/>
  <c r="O130" i="74"/>
  <c r="O132" i="74" s="1"/>
  <c r="P129" i="74"/>
  <c r="P129" i="73"/>
  <c r="O130" i="73"/>
  <c r="O132" i="73" s="1"/>
  <c r="Q131" i="72"/>
  <c r="O130" i="70"/>
  <c r="O132" i="70" s="1"/>
  <c r="P129" i="70"/>
  <c r="P129" i="69"/>
  <c r="O130" i="69"/>
  <c r="O132" i="69" s="1"/>
  <c r="R156" i="68"/>
  <c r="P152" i="67"/>
  <c r="O153" i="67"/>
  <c r="O155" i="67" s="1"/>
  <c r="Z135" i="71" l="1"/>
  <c r="Z190" i="71"/>
  <c r="P135" i="72"/>
  <c r="P190" i="72"/>
  <c r="AB129" i="71"/>
  <c r="AB131" i="71" s="1"/>
  <c r="AA130" i="71"/>
  <c r="AA132" i="71" s="1"/>
  <c r="AA133" i="71" s="1"/>
  <c r="Q160" i="68"/>
  <c r="O133" i="75"/>
  <c r="O190" i="75" s="1"/>
  <c r="O133" i="69"/>
  <c r="O190" i="69" s="1"/>
  <c r="O133" i="70"/>
  <c r="O133" i="74"/>
  <c r="O190" i="74" s="1"/>
  <c r="O133" i="73"/>
  <c r="O190" i="73" s="1"/>
  <c r="O156" i="67"/>
  <c r="O213" i="67" s="1"/>
  <c r="AB146" i="88"/>
  <c r="P131" i="75"/>
  <c r="P131" i="74"/>
  <c r="P131" i="73"/>
  <c r="R129" i="72"/>
  <c r="Q130" i="72"/>
  <c r="Q132" i="72" s="1"/>
  <c r="P131" i="70"/>
  <c r="P131" i="69"/>
  <c r="R155" i="68"/>
  <c r="R157" i="68" s="1"/>
  <c r="S154" i="68"/>
  <c r="P154" i="67"/>
  <c r="O135" i="70" l="1"/>
  <c r="O190" i="70"/>
  <c r="AA135" i="71"/>
  <c r="AA190" i="71"/>
  <c r="O135" i="75"/>
  <c r="AC129" i="71"/>
  <c r="AC131" i="71" s="1"/>
  <c r="AB130" i="71"/>
  <c r="AB132" i="71" s="1"/>
  <c r="AB133" i="71" s="1"/>
  <c r="O135" i="73"/>
  <c r="O135" i="69"/>
  <c r="O158" i="67"/>
  <c r="Q133" i="72"/>
  <c r="Q190" i="72" s="1"/>
  <c r="R158" i="68"/>
  <c r="R215" i="68" s="1"/>
  <c r="AC146" i="88"/>
  <c r="P130" i="75"/>
  <c r="P132" i="75" s="1"/>
  <c r="Q129" i="75"/>
  <c r="P130" i="74"/>
  <c r="P132" i="74" s="1"/>
  <c r="Q129" i="74"/>
  <c r="P130" i="73"/>
  <c r="P132" i="73" s="1"/>
  <c r="Q129" i="73"/>
  <c r="R131" i="72"/>
  <c r="P130" i="70"/>
  <c r="P132" i="70" s="1"/>
  <c r="Q129" i="70"/>
  <c r="P130" i="69"/>
  <c r="P132" i="69" s="1"/>
  <c r="Q129" i="69"/>
  <c r="S156" i="68"/>
  <c r="P153" i="67"/>
  <c r="P155" i="67" s="1"/>
  <c r="Q152" i="67"/>
  <c r="AB135" i="71" l="1"/>
  <c r="AB190" i="71"/>
  <c r="R160" i="68"/>
  <c r="Q135" i="72"/>
  <c r="AD129" i="71"/>
  <c r="AD131" i="71" s="1"/>
  <c r="AC130" i="71"/>
  <c r="AC132" i="71" s="1"/>
  <c r="AC133" i="71" s="1"/>
  <c r="P133" i="75"/>
  <c r="P156" i="67"/>
  <c r="P133" i="73"/>
  <c r="P190" i="73" s="1"/>
  <c r="P133" i="69"/>
  <c r="P190" i="69" s="1"/>
  <c r="P133" i="74"/>
  <c r="P190" i="74" s="1"/>
  <c r="P133" i="70"/>
  <c r="AD146" i="88"/>
  <c r="Q131" i="75"/>
  <c r="Q131" i="74"/>
  <c r="Q131" i="73"/>
  <c r="R130" i="72"/>
  <c r="R132" i="72" s="1"/>
  <c r="S129" i="72"/>
  <c r="Q131" i="70"/>
  <c r="Q131" i="69"/>
  <c r="T154" i="68"/>
  <c r="S155" i="68"/>
  <c r="S157" i="68" s="1"/>
  <c r="Q154" i="67"/>
  <c r="P158" i="67" l="1"/>
  <c r="P213" i="67"/>
  <c r="P135" i="75"/>
  <c r="P190" i="75"/>
  <c r="AC135" i="71"/>
  <c r="AC190" i="71"/>
  <c r="P135" i="70"/>
  <c r="P190" i="70"/>
  <c r="AE129" i="71"/>
  <c r="AE131" i="71" s="1"/>
  <c r="AD130" i="71"/>
  <c r="AD132" i="71" s="1"/>
  <c r="AD133" i="71" s="1"/>
  <c r="P135" i="73"/>
  <c r="P135" i="69"/>
  <c r="S158" i="68"/>
  <c r="S215" i="68" s="1"/>
  <c r="R133" i="72"/>
  <c r="R190" i="72" s="1"/>
  <c r="AE146" i="88"/>
  <c r="Q130" i="75"/>
  <c r="Q132" i="75" s="1"/>
  <c r="R129" i="75"/>
  <c r="Q130" i="74"/>
  <c r="Q132" i="74" s="1"/>
  <c r="R129" i="74"/>
  <c r="Q130" i="73"/>
  <c r="Q132" i="73" s="1"/>
  <c r="R129" i="73"/>
  <c r="S131" i="72"/>
  <c r="R129" i="70"/>
  <c r="Q130" i="70"/>
  <c r="Q132" i="70" s="1"/>
  <c r="Q130" i="69"/>
  <c r="Q132" i="69" s="1"/>
  <c r="R129" i="69"/>
  <c r="T156" i="68"/>
  <c r="R152" i="67"/>
  <c r="Q153" i="67"/>
  <c r="Q155" i="67" s="1"/>
  <c r="AD135" i="71" l="1"/>
  <c r="AD190" i="71"/>
  <c r="AF129" i="71"/>
  <c r="AF131" i="71" s="1"/>
  <c r="AE130" i="71"/>
  <c r="AE132" i="71" s="1"/>
  <c r="AE133" i="71" s="1"/>
  <c r="S160" i="68"/>
  <c r="R135" i="72"/>
  <c r="Q133" i="73"/>
  <c r="Q190" i="73" s="1"/>
  <c r="Q133" i="70"/>
  <c r="Q133" i="74"/>
  <c r="Q190" i="74" s="1"/>
  <c r="Q156" i="67"/>
  <c r="Q213" i="67" s="1"/>
  <c r="Q133" i="69"/>
  <c r="Q190" i="69" s="1"/>
  <c r="Q133" i="75"/>
  <c r="AF146" i="88"/>
  <c r="R131" i="75"/>
  <c r="R131" i="74"/>
  <c r="R131" i="73"/>
  <c r="T129" i="72"/>
  <c r="S130" i="72"/>
  <c r="S132" i="72" s="1"/>
  <c r="R131" i="70"/>
  <c r="R131" i="69"/>
  <c r="T155" i="68"/>
  <c r="T157" i="68" s="1"/>
  <c r="U154" i="68"/>
  <c r="R154" i="67"/>
  <c r="Q135" i="70" l="1"/>
  <c r="Q190" i="70"/>
  <c r="Q135" i="75"/>
  <c r="Q190" i="75"/>
  <c r="AE135" i="71"/>
  <c r="AE190" i="71"/>
  <c r="Q135" i="73"/>
  <c r="AG129" i="71"/>
  <c r="AG131" i="71" s="1"/>
  <c r="AF130" i="71"/>
  <c r="AF132" i="71" s="1"/>
  <c r="AF133" i="71" s="1"/>
  <c r="Q158" i="67"/>
  <c r="Q135" i="69"/>
  <c r="T158" i="68"/>
  <c r="T215" i="68" s="1"/>
  <c r="S133" i="72"/>
  <c r="AG146" i="88"/>
  <c r="R130" i="75"/>
  <c r="R132" i="75" s="1"/>
  <c r="S129" i="75"/>
  <c r="R130" i="74"/>
  <c r="R132" i="74" s="1"/>
  <c r="S129" i="74"/>
  <c r="R130" i="73"/>
  <c r="R132" i="73" s="1"/>
  <c r="S129" i="73"/>
  <c r="T131" i="72"/>
  <c r="R130" i="70"/>
  <c r="R132" i="70" s="1"/>
  <c r="S129" i="70"/>
  <c r="R130" i="69"/>
  <c r="R132" i="69" s="1"/>
  <c r="S129" i="69"/>
  <c r="U156" i="68"/>
  <c r="R153" i="67"/>
  <c r="R155" i="67" s="1"/>
  <c r="S152" i="67"/>
  <c r="AF135" i="71" l="1"/>
  <c r="AF190" i="71"/>
  <c r="T160" i="68"/>
  <c r="S135" i="72"/>
  <c r="S190" i="72"/>
  <c r="AH129" i="71"/>
  <c r="AH131" i="71" s="1"/>
  <c r="AG130" i="71"/>
  <c r="AG132" i="71" s="1"/>
  <c r="AG133" i="71" s="1"/>
  <c r="R133" i="73"/>
  <c r="R133" i="70"/>
  <c r="R133" i="74"/>
  <c r="R190" i="74" s="1"/>
  <c r="R156" i="67"/>
  <c r="R133" i="75"/>
  <c r="R133" i="69"/>
  <c r="R190" i="69" s="1"/>
  <c r="AH146" i="88"/>
  <c r="S131" i="75"/>
  <c r="S131" i="74"/>
  <c r="S131" i="73"/>
  <c r="T130" i="72"/>
  <c r="T132" i="72" s="1"/>
  <c r="U129" i="72"/>
  <c r="S131" i="70"/>
  <c r="S131" i="69"/>
  <c r="U155" i="68"/>
  <c r="U157" i="68" s="1"/>
  <c r="V154" i="68"/>
  <c r="S154" i="67"/>
  <c r="R135" i="75" l="1"/>
  <c r="R190" i="75"/>
  <c r="AG135" i="71"/>
  <c r="AG190" i="71"/>
  <c r="R135" i="70"/>
  <c r="R190" i="70"/>
  <c r="R158" i="67"/>
  <c r="R213" i="67"/>
  <c r="R135" i="73"/>
  <c r="R190" i="73"/>
  <c r="AI129" i="71"/>
  <c r="AI131" i="71" s="1"/>
  <c r="AH130" i="71"/>
  <c r="AH132" i="71" s="1"/>
  <c r="AH133" i="71" s="1"/>
  <c r="R135" i="69"/>
  <c r="T133" i="72"/>
  <c r="T190" i="72" s="1"/>
  <c r="U158" i="68"/>
  <c r="U215" i="68" s="1"/>
  <c r="AI146" i="88"/>
  <c r="S130" i="75"/>
  <c r="S132" i="75" s="1"/>
  <c r="T129" i="75"/>
  <c r="S130" i="74"/>
  <c r="S132" i="74" s="1"/>
  <c r="T129" i="74"/>
  <c r="S130" i="73"/>
  <c r="S132" i="73" s="1"/>
  <c r="T129" i="73"/>
  <c r="U131" i="72"/>
  <c r="T129" i="70"/>
  <c r="S130" i="70"/>
  <c r="S132" i="70" s="1"/>
  <c r="S130" i="69"/>
  <c r="S132" i="69" s="1"/>
  <c r="T129" i="69"/>
  <c r="V156" i="68"/>
  <c r="S153" i="67"/>
  <c r="S155" i="67" s="1"/>
  <c r="T152" i="67"/>
  <c r="AH135" i="71" l="1"/>
  <c r="AH190" i="71"/>
  <c r="AJ129" i="71"/>
  <c r="AJ131" i="71" s="1"/>
  <c r="AI130" i="71"/>
  <c r="AI132" i="71" s="1"/>
  <c r="AI133" i="71" s="1"/>
  <c r="U160" i="68"/>
  <c r="T135" i="72"/>
  <c r="S156" i="67"/>
  <c r="S133" i="75"/>
  <c r="S133" i="73"/>
  <c r="S190" i="73" s="1"/>
  <c r="S133" i="69"/>
  <c r="S190" i="69" s="1"/>
  <c r="S133" i="70"/>
  <c r="S133" i="74"/>
  <c r="S190" i="74" s="1"/>
  <c r="AJ146" i="88"/>
  <c r="T131" i="75"/>
  <c r="T131" i="74"/>
  <c r="T131" i="73"/>
  <c r="U130" i="72"/>
  <c r="U132" i="72" s="1"/>
  <c r="V129" i="72"/>
  <c r="T131" i="70"/>
  <c r="T131" i="69"/>
  <c r="V155" i="68"/>
  <c r="V157" i="68" s="1"/>
  <c r="W154" i="68"/>
  <c r="T154" i="67"/>
  <c r="S135" i="70" l="1"/>
  <c r="S190" i="70"/>
  <c r="S135" i="75"/>
  <c r="S190" i="75"/>
  <c r="S158" i="67"/>
  <c r="S213" i="67"/>
  <c r="AI135" i="71"/>
  <c r="AI190" i="71"/>
  <c r="AK129" i="71"/>
  <c r="AK131" i="71" s="1"/>
  <c r="AJ130" i="71"/>
  <c r="AJ132" i="71" s="1"/>
  <c r="AJ133" i="71" s="1"/>
  <c r="S135" i="73"/>
  <c r="S135" i="69"/>
  <c r="U133" i="72"/>
  <c r="U190" i="72" s="1"/>
  <c r="V158" i="68"/>
  <c r="V215" i="68" s="1"/>
  <c r="AK146" i="88"/>
  <c r="T130" i="75"/>
  <c r="T132" i="75" s="1"/>
  <c r="U129" i="75"/>
  <c r="T130" i="74"/>
  <c r="T132" i="74" s="1"/>
  <c r="U129" i="74"/>
  <c r="T130" i="73"/>
  <c r="T132" i="73" s="1"/>
  <c r="U129" i="73"/>
  <c r="V131" i="72"/>
  <c r="T130" i="70"/>
  <c r="T132" i="70" s="1"/>
  <c r="U129" i="70"/>
  <c r="T130" i="69"/>
  <c r="T132" i="69" s="1"/>
  <c r="U129" i="69"/>
  <c r="W156" i="68"/>
  <c r="T153" i="67"/>
  <c r="T155" i="67" s="1"/>
  <c r="U152" i="67"/>
  <c r="AJ135" i="71" l="1"/>
  <c r="AJ190" i="71"/>
  <c r="U135" i="72"/>
  <c r="AL129" i="71"/>
  <c r="AL131" i="71" s="1"/>
  <c r="AK130" i="71"/>
  <c r="AK132" i="71" s="1"/>
  <c r="AK133" i="71" s="1"/>
  <c r="T133" i="75"/>
  <c r="T190" i="75" s="1"/>
  <c r="T156" i="67"/>
  <c r="T133" i="69"/>
  <c r="T190" i="69" s="1"/>
  <c r="T133" i="70"/>
  <c r="T190" i="70" s="1"/>
  <c r="V160" i="68"/>
  <c r="T133" i="73"/>
  <c r="T190" i="73" s="1"/>
  <c r="T133" i="74"/>
  <c r="T190" i="74" s="1"/>
  <c r="AL146" i="88"/>
  <c r="U131" i="75"/>
  <c r="U131" i="74"/>
  <c r="U131" i="73"/>
  <c r="V130" i="72"/>
  <c r="V132" i="72" s="1"/>
  <c r="W129" i="72"/>
  <c r="U131" i="70"/>
  <c r="U131" i="69"/>
  <c r="W155" i="68"/>
  <c r="W157" i="68" s="1"/>
  <c r="X154" i="68"/>
  <c r="U154" i="67"/>
  <c r="T158" i="67" l="1"/>
  <c r="T213" i="67"/>
  <c r="AK135" i="71"/>
  <c r="AK190" i="71"/>
  <c r="T135" i="75"/>
  <c r="AM129" i="71"/>
  <c r="AM131" i="71" s="1"/>
  <c r="AL130" i="71"/>
  <c r="AL132" i="71" s="1"/>
  <c r="AL133" i="71" s="1"/>
  <c r="T135" i="69"/>
  <c r="T135" i="73"/>
  <c r="T135" i="70"/>
  <c r="V133" i="72"/>
  <c r="V190" i="72" s="1"/>
  <c r="W158" i="68"/>
  <c r="W215" i="68" s="1"/>
  <c r="AM146" i="88"/>
  <c r="V129" i="75"/>
  <c r="U130" i="75"/>
  <c r="U132" i="75" s="1"/>
  <c r="V129" i="74"/>
  <c r="U130" i="74"/>
  <c r="U132" i="74" s="1"/>
  <c r="U130" i="73"/>
  <c r="U132" i="73" s="1"/>
  <c r="V129" i="73"/>
  <c r="W131" i="72"/>
  <c r="U130" i="70"/>
  <c r="U132" i="70" s="1"/>
  <c r="V129" i="70"/>
  <c r="V129" i="69"/>
  <c r="U130" i="69"/>
  <c r="U132" i="69" s="1"/>
  <c r="X156" i="68"/>
  <c r="U153" i="67"/>
  <c r="U155" i="67" s="1"/>
  <c r="V152" i="67"/>
  <c r="AL135" i="71" l="1"/>
  <c r="AL190" i="71"/>
  <c r="V135" i="72"/>
  <c r="AN129" i="71"/>
  <c r="AN131" i="71" s="1"/>
  <c r="AM130" i="71"/>
  <c r="AM132" i="71" s="1"/>
  <c r="AM133" i="71" s="1"/>
  <c r="W160" i="68"/>
  <c r="U133" i="74"/>
  <c r="U190" i="74" s="1"/>
  <c r="U133" i="73"/>
  <c r="U190" i="73" s="1"/>
  <c r="U133" i="70"/>
  <c r="U133" i="69"/>
  <c r="U133" i="75"/>
  <c r="U156" i="67"/>
  <c r="AN146" i="88"/>
  <c r="V131" i="75"/>
  <c r="V131" i="74"/>
  <c r="V131" i="73"/>
  <c r="X129" i="72"/>
  <c r="W130" i="72"/>
  <c r="W132" i="72" s="1"/>
  <c r="V131" i="70"/>
  <c r="V131" i="69"/>
  <c r="Y154" i="68"/>
  <c r="X155" i="68"/>
  <c r="X157" i="68" s="1"/>
  <c r="V154" i="67"/>
  <c r="U158" i="67" l="1"/>
  <c r="U213" i="67"/>
  <c r="U135" i="69"/>
  <c r="U190" i="69"/>
  <c r="U135" i="75"/>
  <c r="U190" i="75"/>
  <c r="AM135" i="71"/>
  <c r="AM190" i="71"/>
  <c r="U135" i="70"/>
  <c r="U190" i="70"/>
  <c r="U135" i="73"/>
  <c r="AO129" i="71"/>
  <c r="AO131" i="71" s="1"/>
  <c r="AN130" i="71"/>
  <c r="AN132" i="71" s="1"/>
  <c r="AN133" i="71" s="1"/>
  <c r="W133" i="72"/>
  <c r="W190" i="72" s="1"/>
  <c r="X158" i="68"/>
  <c r="X215" i="68" s="1"/>
  <c r="AO146" i="88"/>
  <c r="W129" i="75"/>
  <c r="V130" i="75"/>
  <c r="V132" i="75" s="1"/>
  <c r="V130" i="74"/>
  <c r="V132" i="74" s="1"/>
  <c r="W129" i="74"/>
  <c r="V130" i="73"/>
  <c r="V132" i="73" s="1"/>
  <c r="W129" i="73"/>
  <c r="X131" i="72"/>
  <c r="V130" i="70"/>
  <c r="V132" i="70" s="1"/>
  <c r="W129" i="70"/>
  <c r="V130" i="69"/>
  <c r="V132" i="69" s="1"/>
  <c r="W129" i="69"/>
  <c r="Y156" i="68"/>
  <c r="V153" i="67"/>
  <c r="V155" i="67" s="1"/>
  <c r="W152" i="67"/>
  <c r="AN135" i="71" l="1"/>
  <c r="AN190" i="71"/>
  <c r="W135" i="72"/>
  <c r="AP129" i="71"/>
  <c r="AP131" i="71" s="1"/>
  <c r="AO130" i="71"/>
  <c r="AO132" i="71" s="1"/>
  <c r="AO133" i="71" s="1"/>
  <c r="X160" i="68"/>
  <c r="V133" i="73"/>
  <c r="V190" i="73" s="1"/>
  <c r="V133" i="74"/>
  <c r="V190" i="74" s="1"/>
  <c r="V133" i="69"/>
  <c r="V133" i="70"/>
  <c r="V133" i="75"/>
  <c r="V190" i="75" s="1"/>
  <c r="V156" i="67"/>
  <c r="AP146" i="88"/>
  <c r="W131" i="75"/>
  <c r="W131" i="74"/>
  <c r="W131" i="73"/>
  <c r="Y129" i="72"/>
  <c r="X130" i="72"/>
  <c r="X132" i="72" s="1"/>
  <c r="W131" i="70"/>
  <c r="W131" i="69"/>
  <c r="Y155" i="68"/>
  <c r="Y157" i="68" s="1"/>
  <c r="Z154" i="68"/>
  <c r="W154" i="67"/>
  <c r="V135" i="73" l="1"/>
  <c r="V135" i="69"/>
  <c r="V190" i="69"/>
  <c r="V135" i="70"/>
  <c r="V190" i="70"/>
  <c r="AO135" i="71"/>
  <c r="AO190" i="71"/>
  <c r="V158" i="67"/>
  <c r="V213" i="67"/>
  <c r="AQ129" i="71"/>
  <c r="AQ131" i="71" s="1"/>
  <c r="AP130" i="71"/>
  <c r="AP132" i="71" s="1"/>
  <c r="AP133" i="71" s="1"/>
  <c r="Y158" i="68"/>
  <c r="Y215" i="68" s="1"/>
  <c r="X133" i="72"/>
  <c r="X190" i="72" s="1"/>
  <c r="V135" i="75"/>
  <c r="AQ146" i="88"/>
  <c r="W130" i="75"/>
  <c r="W132" i="75" s="1"/>
  <c r="X129" i="75"/>
  <c r="W130" i="74"/>
  <c r="W132" i="74" s="1"/>
  <c r="X129" i="74"/>
  <c r="X129" i="73"/>
  <c r="W130" i="73"/>
  <c r="W132" i="73" s="1"/>
  <c r="Y131" i="72"/>
  <c r="W130" i="70"/>
  <c r="W132" i="70" s="1"/>
  <c r="X129" i="70"/>
  <c r="X129" i="69"/>
  <c r="W130" i="69"/>
  <c r="W132" i="69" s="1"/>
  <c r="Z156" i="68"/>
  <c r="X152" i="67"/>
  <c r="W153" i="67"/>
  <c r="W155" i="67" s="1"/>
  <c r="AP135" i="71" l="1"/>
  <c r="AP190" i="71"/>
  <c r="X135" i="72"/>
  <c r="AR129" i="71"/>
  <c r="AR131" i="71" s="1"/>
  <c r="AQ130" i="71"/>
  <c r="AQ132" i="71" s="1"/>
  <c r="AQ133" i="71" s="1"/>
  <c r="Y160" i="68"/>
  <c r="W133" i="70"/>
  <c r="W190" i="70" s="1"/>
  <c r="W133" i="74"/>
  <c r="W190" i="74" s="1"/>
  <c r="W133" i="73"/>
  <c r="W133" i="69"/>
  <c r="W190" i="69" s="1"/>
  <c r="W156" i="67"/>
  <c r="W213" i="67" s="1"/>
  <c r="W133" i="75"/>
  <c r="AR146" i="88"/>
  <c r="X131" i="75"/>
  <c r="X131" i="74"/>
  <c r="X131" i="73"/>
  <c r="Z129" i="72"/>
  <c r="Y130" i="72"/>
  <c r="Y132" i="72" s="1"/>
  <c r="X131" i="70"/>
  <c r="X131" i="69"/>
  <c r="Z155" i="68"/>
  <c r="Z157" i="68" s="1"/>
  <c r="AA154" i="68"/>
  <c r="X154" i="67"/>
  <c r="W135" i="73" l="1"/>
  <c r="W190" i="73"/>
  <c r="W135" i="75"/>
  <c r="W190" i="75"/>
  <c r="AQ135" i="71"/>
  <c r="AQ190" i="71"/>
  <c r="AS129" i="71"/>
  <c r="AS131" i="71" s="1"/>
  <c r="AR130" i="71"/>
  <c r="AR132" i="71" s="1"/>
  <c r="AR133" i="71" s="1"/>
  <c r="W135" i="70"/>
  <c r="W135" i="69"/>
  <c r="W158" i="67"/>
  <c r="Y133" i="72"/>
  <c r="Y190" i="72" s="1"/>
  <c r="Z158" i="68"/>
  <c r="AS146" i="88"/>
  <c r="X130" i="75"/>
  <c r="X132" i="75" s="1"/>
  <c r="Y129" i="75"/>
  <c r="X130" i="74"/>
  <c r="X132" i="74" s="1"/>
  <c r="Y129" i="74"/>
  <c r="X130" i="73"/>
  <c r="X132" i="73" s="1"/>
  <c r="Y129" i="73"/>
  <c r="Z131" i="72"/>
  <c r="X130" i="70"/>
  <c r="X132" i="70" s="1"/>
  <c r="Y129" i="70"/>
  <c r="X130" i="69"/>
  <c r="X132" i="69" s="1"/>
  <c r="Y129" i="69"/>
  <c r="AA156" i="68"/>
  <c r="X153" i="67"/>
  <c r="X155" i="67" s="1"/>
  <c r="Y152" i="67"/>
  <c r="AR135" i="71" l="1"/>
  <c r="AR190" i="71"/>
  <c r="Z160" i="68"/>
  <c r="Z215" i="68"/>
  <c r="Y135" i="72"/>
  <c r="AT129" i="71"/>
  <c r="AT131" i="71" s="1"/>
  <c r="AS130" i="71"/>
  <c r="AS132" i="71" s="1"/>
  <c r="AS133" i="71" s="1"/>
  <c r="X133" i="69"/>
  <c r="X190" i="69" s="1"/>
  <c r="X133" i="73"/>
  <c r="X190" i="73" s="1"/>
  <c r="X133" i="70"/>
  <c r="X190" i="70" s="1"/>
  <c r="X133" i="74"/>
  <c r="X190" i="74" s="1"/>
  <c r="X156" i="67"/>
  <c r="X213" i="67" s="1"/>
  <c r="X133" i="75"/>
  <c r="AT146" i="88"/>
  <c r="Y131" i="75"/>
  <c r="Y131" i="74"/>
  <c r="Y131" i="73"/>
  <c r="Z130" i="72"/>
  <c r="Z132" i="72" s="1"/>
  <c r="AA129" i="72"/>
  <c r="Y131" i="70"/>
  <c r="Y131" i="69"/>
  <c r="AB154" i="68"/>
  <c r="AA155" i="68"/>
  <c r="AA157" i="68" s="1"/>
  <c r="Y154" i="67"/>
  <c r="AS135" i="71" l="1"/>
  <c r="AS190" i="71"/>
  <c r="X135" i="75"/>
  <c r="X190" i="75"/>
  <c r="AU129" i="71"/>
  <c r="AU131" i="71" s="1"/>
  <c r="AT130" i="71"/>
  <c r="AT132" i="71" s="1"/>
  <c r="AT133" i="71" s="1"/>
  <c r="X135" i="73"/>
  <c r="X135" i="69"/>
  <c r="Z133" i="72"/>
  <c r="X135" i="70"/>
  <c r="AA158" i="68"/>
  <c r="AA215" i="68" s="1"/>
  <c r="X158" i="67"/>
  <c r="AU146" i="88"/>
  <c r="Y130" i="75"/>
  <c r="Y132" i="75" s="1"/>
  <c r="Z129" i="75"/>
  <c r="Y130" i="74"/>
  <c r="Y132" i="74" s="1"/>
  <c r="Z129" i="74"/>
  <c r="Y130" i="73"/>
  <c r="Y132" i="73" s="1"/>
  <c r="Z129" i="73"/>
  <c r="AA131" i="72"/>
  <c r="Z129" i="70"/>
  <c r="Y130" i="70"/>
  <c r="Y132" i="70" s="1"/>
  <c r="Y130" i="69"/>
  <c r="Y132" i="69" s="1"/>
  <c r="Z129" i="69"/>
  <c r="AB156" i="68"/>
  <c r="Z152" i="67"/>
  <c r="Y153" i="67"/>
  <c r="Y155" i="67" s="1"/>
  <c r="Z135" i="72" l="1"/>
  <c r="Z190" i="72"/>
  <c r="AT135" i="71"/>
  <c r="AT190" i="71"/>
  <c r="AV129" i="71"/>
  <c r="AV131" i="71" s="1"/>
  <c r="AU130" i="71"/>
  <c r="AU132" i="71" s="1"/>
  <c r="AU133" i="71" s="1"/>
  <c r="AA160" i="68"/>
  <c r="Y133" i="73"/>
  <c r="Y190" i="73" s="1"/>
  <c r="Y133" i="69"/>
  <c r="Y190" i="69" s="1"/>
  <c r="Y133" i="74"/>
  <c r="Y190" i="74" s="1"/>
  <c r="Y133" i="70"/>
  <c r="Y156" i="67"/>
  <c r="Y213" i="67" s="1"/>
  <c r="Y133" i="75"/>
  <c r="Y190" i="75" s="1"/>
  <c r="AV146" i="88"/>
  <c r="Z131" i="75"/>
  <c r="Z131" i="74"/>
  <c r="Z131" i="73"/>
  <c r="AB129" i="72"/>
  <c r="AA130" i="72"/>
  <c r="AA132" i="72" s="1"/>
  <c r="Z131" i="70"/>
  <c r="Z131" i="69"/>
  <c r="AB155" i="68"/>
  <c r="AB157" i="68" s="1"/>
  <c r="AC154" i="68"/>
  <c r="Z154" i="67"/>
  <c r="Y135" i="70" l="1"/>
  <c r="Y190" i="70"/>
  <c r="Y135" i="73"/>
  <c r="AU135" i="71"/>
  <c r="AU190" i="71"/>
  <c r="AW129" i="71"/>
  <c r="AW131" i="71" s="1"/>
  <c r="AV130" i="71"/>
  <c r="AV132" i="71" s="1"/>
  <c r="AV133" i="71" s="1"/>
  <c r="Y158" i="67"/>
  <c r="Y135" i="69"/>
  <c r="AB158" i="68"/>
  <c r="AB215" i="68" s="1"/>
  <c r="AA133" i="72"/>
  <c r="AA190" i="72" s="1"/>
  <c r="Y135" i="75"/>
  <c r="AX146" i="88"/>
  <c r="AW146" i="88"/>
  <c r="Z130" i="75"/>
  <c r="Z132" i="75" s="1"/>
  <c r="AA129" i="75"/>
  <c r="Z130" i="74"/>
  <c r="Z132" i="74" s="1"/>
  <c r="AA129" i="74"/>
  <c r="Z130" i="73"/>
  <c r="Z132" i="73" s="1"/>
  <c r="AA129" i="73"/>
  <c r="AB131" i="72"/>
  <c r="Z130" i="70"/>
  <c r="Z132" i="70" s="1"/>
  <c r="AA129" i="70"/>
  <c r="Z130" i="69"/>
  <c r="Z132" i="69" s="1"/>
  <c r="AA129" i="69"/>
  <c r="AC156" i="68"/>
  <c r="Z153" i="67"/>
  <c r="Z155" i="67" s="1"/>
  <c r="AA152" i="67"/>
  <c r="AV135" i="71" l="1"/>
  <c r="AV190" i="71"/>
  <c r="AB160" i="68"/>
  <c r="AW130" i="71"/>
  <c r="AW132" i="71" s="1"/>
  <c r="AW133" i="71" s="1"/>
  <c r="AX129" i="71"/>
  <c r="AX131" i="71" s="1"/>
  <c r="AA135" i="72"/>
  <c r="Z133" i="69"/>
  <c r="Z190" i="69" s="1"/>
  <c r="Z133" i="74"/>
  <c r="Z190" i="74" s="1"/>
  <c r="Z133" i="70"/>
  <c r="Z133" i="73"/>
  <c r="Z156" i="67"/>
  <c r="Z213" i="67" s="1"/>
  <c r="Z133" i="75"/>
  <c r="AA131" i="75"/>
  <c r="AA131" i="74"/>
  <c r="AA131" i="73"/>
  <c r="AB130" i="72"/>
  <c r="AB132" i="72" s="1"/>
  <c r="AC129" i="72"/>
  <c r="AA131" i="70"/>
  <c r="AA131" i="69"/>
  <c r="AC155" i="68"/>
  <c r="AC157" i="68" s="1"/>
  <c r="AD154" i="68"/>
  <c r="AA154" i="67"/>
  <c r="Z135" i="75" l="1"/>
  <c r="Z190" i="75"/>
  <c r="Z135" i="73"/>
  <c r="Z190" i="73"/>
  <c r="AW135" i="71"/>
  <c r="AW190" i="71"/>
  <c r="Z135" i="70"/>
  <c r="Z190" i="70"/>
  <c r="Z135" i="69"/>
  <c r="AY129" i="71"/>
  <c r="AY131" i="71" s="1"/>
  <c r="AX130" i="71"/>
  <c r="AX132" i="71" s="1"/>
  <c r="AX133" i="71" s="1"/>
  <c r="AC158" i="68"/>
  <c r="AC215" i="68" s="1"/>
  <c r="AB133" i="72"/>
  <c r="AB190" i="72" s="1"/>
  <c r="Z158" i="67"/>
  <c r="AA130" i="75"/>
  <c r="AA132" i="75" s="1"/>
  <c r="AB129" i="75"/>
  <c r="AA130" i="74"/>
  <c r="AA132" i="74" s="1"/>
  <c r="AB129" i="74"/>
  <c r="AA130" i="73"/>
  <c r="AA132" i="73" s="1"/>
  <c r="AB129" i="73"/>
  <c r="AC131" i="72"/>
  <c r="AB129" i="70"/>
  <c r="AA130" i="70"/>
  <c r="AA132" i="70" s="1"/>
  <c r="AA130" i="69"/>
  <c r="AA132" i="69" s="1"/>
  <c r="AB129" i="69"/>
  <c r="AD156" i="68"/>
  <c r="AA153" i="67"/>
  <c r="AA155" i="67" s="1"/>
  <c r="AB152" i="67"/>
  <c r="AX135" i="71" l="1"/>
  <c r="AX190" i="71"/>
  <c r="AC160" i="68"/>
  <c r="AZ129" i="71"/>
  <c r="AZ131" i="71" s="1"/>
  <c r="AY130" i="71"/>
  <c r="AY132" i="71" s="1"/>
  <c r="AY133" i="71" s="1"/>
  <c r="AB135" i="72"/>
  <c r="AA133" i="69"/>
  <c r="AA190" i="69" s="1"/>
  <c r="AA133" i="74"/>
  <c r="AA190" i="74" s="1"/>
  <c r="AA133" i="73"/>
  <c r="AA133" i="70"/>
  <c r="AA190" i="70" s="1"/>
  <c r="AA156" i="67"/>
  <c r="AA133" i="75"/>
  <c r="AA190" i="75" s="1"/>
  <c r="AB131" i="75"/>
  <c r="AB131" i="74"/>
  <c r="AB131" i="73"/>
  <c r="AC130" i="72"/>
  <c r="AC132" i="72" s="1"/>
  <c r="AD129" i="72"/>
  <c r="AB131" i="70"/>
  <c r="AB131" i="69"/>
  <c r="AD155" i="68"/>
  <c r="AD157" i="68" s="1"/>
  <c r="AE154" i="68"/>
  <c r="AB154" i="67"/>
  <c r="AA135" i="73" l="1"/>
  <c r="AA190" i="73"/>
  <c r="AA158" i="67"/>
  <c r="AA213" i="67"/>
  <c r="AY135" i="71"/>
  <c r="AY190" i="71"/>
  <c r="BA129" i="71"/>
  <c r="BA131" i="71" s="1"/>
  <c r="AZ130" i="71"/>
  <c r="AZ132" i="71" s="1"/>
  <c r="AZ133" i="71" s="1"/>
  <c r="AA135" i="69"/>
  <c r="AA135" i="70"/>
  <c r="AD158" i="68"/>
  <c r="AD215" i="68" s="1"/>
  <c r="AC133" i="72"/>
  <c r="AC190" i="72" s="1"/>
  <c r="AA135" i="75"/>
  <c r="AB130" i="75"/>
  <c r="AB132" i="75" s="1"/>
  <c r="AC129" i="75"/>
  <c r="AB130" i="74"/>
  <c r="AB132" i="74" s="1"/>
  <c r="AC129" i="74"/>
  <c r="AB130" i="73"/>
  <c r="AB132" i="73" s="1"/>
  <c r="AC129" i="73"/>
  <c r="AD131" i="72"/>
  <c r="AB130" i="70"/>
  <c r="AB132" i="70" s="1"/>
  <c r="AC129" i="70"/>
  <c r="AB130" i="69"/>
  <c r="AB132" i="69" s="1"/>
  <c r="AC129" i="69"/>
  <c r="AE156" i="68"/>
  <c r="AB153" i="67"/>
  <c r="AB155" i="67" s="1"/>
  <c r="AC152" i="67"/>
  <c r="AZ135" i="71" l="1"/>
  <c r="AZ190" i="71"/>
  <c r="BB129" i="71"/>
  <c r="BA130" i="71"/>
  <c r="BA132" i="71" s="1"/>
  <c r="BA133" i="71" s="1"/>
  <c r="AD160" i="68"/>
  <c r="AC135" i="72"/>
  <c r="AB133" i="75"/>
  <c r="AB190" i="75" s="1"/>
  <c r="AB133" i="70"/>
  <c r="AB133" i="74"/>
  <c r="AB190" i="74" s="1"/>
  <c r="AB133" i="69"/>
  <c r="AB190" i="69" s="1"/>
  <c r="AB133" i="73"/>
  <c r="AB190" i="73" s="1"/>
  <c r="AB156" i="67"/>
  <c r="AB213" i="67" s="1"/>
  <c r="AC131" i="75"/>
  <c r="AC131" i="74"/>
  <c r="AC131" i="73"/>
  <c r="AD130" i="72"/>
  <c r="AD132" i="72" s="1"/>
  <c r="AE129" i="72"/>
  <c r="AC131" i="70"/>
  <c r="AC131" i="69"/>
  <c r="AE155" i="68"/>
  <c r="AE157" i="68" s="1"/>
  <c r="AF154" i="68"/>
  <c r="AC154" i="67"/>
  <c r="AB135" i="70" l="1"/>
  <c r="AB190" i="70"/>
  <c r="BA135" i="71"/>
  <c r="BA190" i="71"/>
  <c r="BB131" i="71"/>
  <c r="BB130" i="71" s="1"/>
  <c r="BB132" i="71" s="1"/>
  <c r="BB133" i="71" s="1"/>
  <c r="AB135" i="75"/>
  <c r="AB135" i="69"/>
  <c r="AB158" i="67"/>
  <c r="AE158" i="68"/>
  <c r="AE215" i="68" s="1"/>
  <c r="AB135" i="73"/>
  <c r="AD133" i="72"/>
  <c r="AD190" i="72" s="1"/>
  <c r="AD129" i="75"/>
  <c r="AC130" i="75"/>
  <c r="AC132" i="75" s="1"/>
  <c r="AD129" i="74"/>
  <c r="AC130" i="74"/>
  <c r="AC132" i="74" s="1"/>
  <c r="AC130" i="73"/>
  <c r="AC132" i="73" s="1"/>
  <c r="AD129" i="73"/>
  <c r="AE131" i="72"/>
  <c r="AC130" i="70"/>
  <c r="AC132" i="70" s="1"/>
  <c r="AD129" i="70"/>
  <c r="AD129" i="69"/>
  <c r="AC130" i="69"/>
  <c r="AC132" i="69" s="1"/>
  <c r="AF156" i="68"/>
  <c r="AC153" i="67"/>
  <c r="AC155" i="67" s="1"/>
  <c r="AD152" i="67"/>
  <c r="BB135" i="71" l="1"/>
  <c r="BB190" i="71"/>
  <c r="AE160" i="68"/>
  <c r="AC156" i="67"/>
  <c r="AC213" i="67" s="1"/>
  <c r="AC133" i="69"/>
  <c r="AC133" i="75"/>
  <c r="AC133" i="74"/>
  <c r="AC190" i="74" s="1"/>
  <c r="AD135" i="72"/>
  <c r="AC133" i="73"/>
  <c r="AC133" i="70"/>
  <c r="AD131" i="75"/>
  <c r="AD131" i="74"/>
  <c r="AD131" i="73"/>
  <c r="AF129" i="72"/>
  <c r="AE130" i="72"/>
  <c r="AE132" i="72" s="1"/>
  <c r="AD131" i="70"/>
  <c r="AD131" i="69"/>
  <c r="AG154" i="68"/>
  <c r="AF155" i="68"/>
  <c r="AF157" i="68" s="1"/>
  <c r="AD154" i="67"/>
  <c r="AC158" i="67" l="1"/>
  <c r="AC135" i="70"/>
  <c r="AC190" i="70"/>
  <c r="AC135" i="73"/>
  <c r="AC190" i="73"/>
  <c r="AC135" i="75"/>
  <c r="AC190" i="75"/>
  <c r="AC135" i="69"/>
  <c r="AC190" i="69"/>
  <c r="AE133" i="72"/>
  <c r="AE190" i="72" s="1"/>
  <c r="AF158" i="68"/>
  <c r="AE129" i="75"/>
  <c r="AD130" i="75"/>
  <c r="AD132" i="75" s="1"/>
  <c r="AE129" i="74"/>
  <c r="AD130" i="74"/>
  <c r="AD132" i="74" s="1"/>
  <c r="AD130" i="73"/>
  <c r="AD132" i="73" s="1"/>
  <c r="AE129" i="73"/>
  <c r="AF131" i="72"/>
  <c r="AD130" i="70"/>
  <c r="AD132" i="70" s="1"/>
  <c r="AE129" i="70"/>
  <c r="AD130" i="69"/>
  <c r="AD132" i="69" s="1"/>
  <c r="AE129" i="69"/>
  <c r="AG156" i="68"/>
  <c r="AD153" i="67"/>
  <c r="AD155" i="67" s="1"/>
  <c r="AE152" i="67"/>
  <c r="AF160" i="68" l="1"/>
  <c r="AF215" i="68"/>
  <c r="AE135" i="72"/>
  <c r="AD133" i="73"/>
  <c r="AD190" i="73" s="1"/>
  <c r="AD133" i="69"/>
  <c r="AD190" i="69" s="1"/>
  <c r="AD133" i="70"/>
  <c r="AD133" i="75"/>
  <c r="AD133" i="74"/>
  <c r="AD190" i="74" s="1"/>
  <c r="AD156" i="67"/>
  <c r="AD213" i="67" s="1"/>
  <c r="AE131" i="75"/>
  <c r="AE131" i="74"/>
  <c r="AE131" i="73"/>
  <c r="AF130" i="72"/>
  <c r="AF132" i="72" s="1"/>
  <c r="AG129" i="72"/>
  <c r="AE131" i="70"/>
  <c r="AE131" i="69"/>
  <c r="AG155" i="68"/>
  <c r="AG157" i="68" s="1"/>
  <c r="AH154" i="68"/>
  <c r="AE154" i="67"/>
  <c r="AD135" i="75" l="1"/>
  <c r="AD190" i="75"/>
  <c r="AD135" i="70"/>
  <c r="AD190" i="70"/>
  <c r="AD135" i="73"/>
  <c r="AD158" i="67"/>
  <c r="AD135" i="69"/>
  <c r="AG158" i="68"/>
  <c r="AG215" i="68" s="1"/>
  <c r="AF133" i="72"/>
  <c r="AE130" i="75"/>
  <c r="AE132" i="75" s="1"/>
  <c r="AF129" i="75"/>
  <c r="AE130" i="74"/>
  <c r="AE132" i="74" s="1"/>
  <c r="AF129" i="74"/>
  <c r="AF129" i="73"/>
  <c r="AE130" i="73"/>
  <c r="AE132" i="73" s="1"/>
  <c r="AG131" i="72"/>
  <c r="AE130" i="70"/>
  <c r="AE132" i="70" s="1"/>
  <c r="AF129" i="70"/>
  <c r="AF129" i="69"/>
  <c r="AE130" i="69"/>
  <c r="AE132" i="69" s="1"/>
  <c r="AH156" i="68"/>
  <c r="AF152" i="67"/>
  <c r="AE153" i="67"/>
  <c r="AE155" i="67" s="1"/>
  <c r="AF135" i="72" l="1"/>
  <c r="AF190" i="72"/>
  <c r="AG160" i="68"/>
  <c r="AE133" i="74"/>
  <c r="AE190" i="74" s="1"/>
  <c r="AE133" i="70"/>
  <c r="AE133" i="73"/>
  <c r="AE156" i="67"/>
  <c r="AE213" i="67" s="1"/>
  <c r="AE133" i="75"/>
  <c r="AE133" i="69"/>
  <c r="AE190" i="69" s="1"/>
  <c r="AF131" i="75"/>
  <c r="AF131" i="74"/>
  <c r="AF131" i="73"/>
  <c r="AG130" i="72"/>
  <c r="AG132" i="72" s="1"/>
  <c r="AH129" i="72"/>
  <c r="AF131" i="70"/>
  <c r="AF131" i="69"/>
  <c r="AH155" i="68"/>
  <c r="AH157" i="68" s="1"/>
  <c r="AI154" i="68"/>
  <c r="AF154" i="67"/>
  <c r="AE135" i="75" l="1"/>
  <c r="AE190" i="75"/>
  <c r="AE135" i="73"/>
  <c r="AE190" i="73"/>
  <c r="AE135" i="70"/>
  <c r="AE190" i="70"/>
  <c r="AE135" i="69"/>
  <c r="AE158" i="67"/>
  <c r="AG133" i="72"/>
  <c r="AG190" i="72" s="1"/>
  <c r="AH158" i="68"/>
  <c r="AH215" i="68" s="1"/>
  <c r="AF130" i="75"/>
  <c r="AF132" i="75" s="1"/>
  <c r="AG129" i="75"/>
  <c r="AF130" i="74"/>
  <c r="AF132" i="74" s="1"/>
  <c r="AG129" i="74"/>
  <c r="AF130" i="73"/>
  <c r="AF132" i="73" s="1"/>
  <c r="AG129" i="73"/>
  <c r="AH131" i="72"/>
  <c r="AF130" i="70"/>
  <c r="AF132" i="70" s="1"/>
  <c r="AG129" i="70"/>
  <c r="AF130" i="69"/>
  <c r="AF132" i="69" s="1"/>
  <c r="AG129" i="69"/>
  <c r="AI156" i="68"/>
  <c r="AF153" i="67"/>
  <c r="AF155" i="67" s="1"/>
  <c r="AG152" i="67"/>
  <c r="AH160" i="68" l="1"/>
  <c r="AG135" i="72"/>
  <c r="AF133" i="75"/>
  <c r="AF190" i="75" s="1"/>
  <c r="AF156" i="67"/>
  <c r="AF133" i="69"/>
  <c r="AF133" i="73"/>
  <c r="AF190" i="73" s="1"/>
  <c r="AF133" i="70"/>
  <c r="AF133" i="74"/>
  <c r="AF190" i="74" s="1"/>
  <c r="AG131" i="75"/>
  <c r="AG131" i="74"/>
  <c r="AG131" i="73"/>
  <c r="AH130" i="72"/>
  <c r="AH132" i="72" s="1"/>
  <c r="AI129" i="72"/>
  <c r="AG131" i="70"/>
  <c r="AG131" i="69"/>
  <c r="AJ154" i="68"/>
  <c r="AI155" i="68"/>
  <c r="AI157" i="68" s="1"/>
  <c r="AG154" i="67"/>
  <c r="AF135" i="70" l="1"/>
  <c r="AF190" i="70"/>
  <c r="AF135" i="69"/>
  <c r="AF190" i="69"/>
  <c r="AF158" i="67"/>
  <c r="AF213" i="67"/>
  <c r="AF135" i="75"/>
  <c r="AF135" i="73"/>
  <c r="AI158" i="68"/>
  <c r="AI215" i="68" s="1"/>
  <c r="AH133" i="72"/>
  <c r="AH190" i="72" s="1"/>
  <c r="AG130" i="75"/>
  <c r="AG132" i="75" s="1"/>
  <c r="AH129" i="75"/>
  <c r="AG130" i="74"/>
  <c r="AG132" i="74" s="1"/>
  <c r="AH129" i="74"/>
  <c r="AG130" i="73"/>
  <c r="AG132" i="73" s="1"/>
  <c r="AH129" i="73"/>
  <c r="AI131" i="72"/>
  <c r="AH129" i="70"/>
  <c r="AG130" i="70"/>
  <c r="AG132" i="70" s="1"/>
  <c r="AG130" i="69"/>
  <c r="AG132" i="69" s="1"/>
  <c r="AH129" i="69"/>
  <c r="AJ156" i="68"/>
  <c r="AH152" i="67"/>
  <c r="AG153" i="67"/>
  <c r="AG155" i="67" s="1"/>
  <c r="AI160" i="68" l="1"/>
  <c r="AH135" i="72"/>
  <c r="AG133" i="69"/>
  <c r="AG190" i="69" s="1"/>
  <c r="AG133" i="73"/>
  <c r="AG133" i="74"/>
  <c r="AG190" i="74" s="1"/>
  <c r="AG133" i="75"/>
  <c r="AG190" i="75" s="1"/>
  <c r="AG133" i="70"/>
  <c r="AG190" i="70" s="1"/>
  <c r="AG156" i="67"/>
  <c r="AH131" i="75"/>
  <c r="AH131" i="74"/>
  <c r="AH131" i="73"/>
  <c r="AJ129" i="72"/>
  <c r="AI130" i="72"/>
  <c r="AI132" i="72" s="1"/>
  <c r="AH131" i="70"/>
  <c r="AH131" i="69"/>
  <c r="AJ155" i="68"/>
  <c r="AJ157" i="68" s="1"/>
  <c r="AK154" i="68"/>
  <c r="AH154" i="67"/>
  <c r="AG158" i="67" l="1"/>
  <c r="AG213" i="67"/>
  <c r="AG135" i="73"/>
  <c r="AG190" i="73"/>
  <c r="AG135" i="69"/>
  <c r="AG135" i="75"/>
  <c r="AG135" i="70"/>
  <c r="AI133" i="72"/>
  <c r="AI190" i="72" s="1"/>
  <c r="AJ158" i="68"/>
  <c r="AJ215" i="68" s="1"/>
  <c r="AH130" i="75"/>
  <c r="AH132" i="75" s="1"/>
  <c r="AI129" i="75"/>
  <c r="AH130" i="74"/>
  <c r="AH132" i="74" s="1"/>
  <c r="AI129" i="74"/>
  <c r="AH130" i="73"/>
  <c r="AH132" i="73" s="1"/>
  <c r="AI129" i="73"/>
  <c r="AJ131" i="72"/>
  <c r="AH130" i="70"/>
  <c r="AH132" i="70" s="1"/>
  <c r="AI129" i="70"/>
  <c r="AH130" i="69"/>
  <c r="AH132" i="69" s="1"/>
  <c r="AI129" i="69"/>
  <c r="AK156" i="68"/>
  <c r="AH153" i="67"/>
  <c r="AH155" i="67" s="1"/>
  <c r="AI152" i="67"/>
  <c r="AI135" i="72" l="1"/>
  <c r="AJ160" i="68"/>
  <c r="AH133" i="74"/>
  <c r="AH190" i="74" s="1"/>
  <c r="AH156" i="67"/>
  <c r="AH213" i="67" s="1"/>
  <c r="AH133" i="75"/>
  <c r="AH190" i="75" s="1"/>
  <c r="AH133" i="70"/>
  <c r="AH133" i="69"/>
  <c r="AH190" i="69" s="1"/>
  <c r="AH133" i="73"/>
  <c r="AI131" i="75"/>
  <c r="AI131" i="74"/>
  <c r="AI131" i="73"/>
  <c r="AJ130" i="72"/>
  <c r="AJ132" i="72" s="1"/>
  <c r="AK129" i="72"/>
  <c r="AI131" i="70"/>
  <c r="AI131" i="69"/>
  <c r="AK155" i="68"/>
  <c r="AK157" i="68" s="1"/>
  <c r="AL154" i="68"/>
  <c r="AI154" i="67"/>
  <c r="AH135" i="73" l="1"/>
  <c r="AH190" i="73"/>
  <c r="AH135" i="70"/>
  <c r="AH190" i="70"/>
  <c r="AH158" i="67"/>
  <c r="AH135" i="75"/>
  <c r="AH135" i="69"/>
  <c r="AK158" i="68"/>
  <c r="AK215" i="68" s="1"/>
  <c r="AJ133" i="72"/>
  <c r="AJ190" i="72" s="1"/>
  <c r="AI130" i="75"/>
  <c r="AI132" i="75" s="1"/>
  <c r="AJ129" i="75"/>
  <c r="AI130" i="74"/>
  <c r="AI132" i="74" s="1"/>
  <c r="AJ129" i="74"/>
  <c r="AI130" i="73"/>
  <c r="AI132" i="73" s="1"/>
  <c r="AJ129" i="73"/>
  <c r="AK131" i="72"/>
  <c r="AJ129" i="70"/>
  <c r="AI130" i="70"/>
  <c r="AI132" i="70" s="1"/>
  <c r="AI130" i="69"/>
  <c r="AI132" i="69" s="1"/>
  <c r="AJ129" i="69"/>
  <c r="AL156" i="68"/>
  <c r="AI153" i="67"/>
  <c r="AI155" i="67" s="1"/>
  <c r="AJ152" i="67"/>
  <c r="AK160" i="68" l="1"/>
  <c r="AI133" i="75"/>
  <c r="AI190" i="75" s="1"/>
  <c r="AI156" i="67"/>
  <c r="AI213" i="67" s="1"/>
  <c r="AJ135" i="72"/>
  <c r="AI133" i="73"/>
  <c r="AI133" i="69"/>
  <c r="AI190" i="69" s="1"/>
  <c r="AI133" i="70"/>
  <c r="AI133" i="74"/>
  <c r="AI190" i="74" s="1"/>
  <c r="AJ131" i="75"/>
  <c r="AJ131" i="74"/>
  <c r="AJ131" i="73"/>
  <c r="AK130" i="72"/>
  <c r="AK132" i="72" s="1"/>
  <c r="AL129" i="72"/>
  <c r="AJ131" i="70"/>
  <c r="AJ131" i="69"/>
  <c r="AL155" i="68"/>
  <c r="AL157" i="68" s="1"/>
  <c r="AM154" i="68"/>
  <c r="AJ154" i="67"/>
  <c r="AI135" i="75" l="1"/>
  <c r="AI135" i="70"/>
  <c r="AI190" i="70"/>
  <c r="AI135" i="73"/>
  <c r="AI190" i="73"/>
  <c r="AI158" i="67"/>
  <c r="AL158" i="68"/>
  <c r="AL215" i="68" s="1"/>
  <c r="AK133" i="72"/>
  <c r="AI135" i="69"/>
  <c r="AJ130" i="75"/>
  <c r="AJ132" i="75" s="1"/>
  <c r="AK129" i="75"/>
  <c r="AJ130" i="74"/>
  <c r="AJ132" i="74" s="1"/>
  <c r="AK129" i="74"/>
  <c r="AJ130" i="73"/>
  <c r="AJ132" i="73" s="1"/>
  <c r="AK129" i="73"/>
  <c r="AL131" i="72"/>
  <c r="AJ130" i="70"/>
  <c r="AJ132" i="70" s="1"/>
  <c r="AK129" i="70"/>
  <c r="AJ130" i="69"/>
  <c r="AJ132" i="69" s="1"/>
  <c r="AK129" i="69"/>
  <c r="AM156" i="68"/>
  <c r="AJ153" i="67"/>
  <c r="AJ155" i="67" s="1"/>
  <c r="AK152" i="67"/>
  <c r="AL160" i="68" l="1"/>
  <c r="AK135" i="72"/>
  <c r="AK190" i="72"/>
  <c r="AJ133" i="69"/>
  <c r="AJ133" i="75"/>
  <c r="AJ133" i="74"/>
  <c r="AJ190" i="74" s="1"/>
  <c r="AJ156" i="67"/>
  <c r="AJ213" i="67" s="1"/>
  <c r="AJ133" i="73"/>
  <c r="AJ133" i="70"/>
  <c r="AK131" i="75"/>
  <c r="AK131" i="74"/>
  <c r="AK131" i="73"/>
  <c r="AL130" i="72"/>
  <c r="AL132" i="72" s="1"/>
  <c r="AM129" i="72"/>
  <c r="AK131" i="70"/>
  <c r="AK131" i="69"/>
  <c r="AM155" i="68"/>
  <c r="AM157" i="68" s="1"/>
  <c r="AN154" i="68"/>
  <c r="AK154" i="67"/>
  <c r="AJ135" i="69" l="1"/>
  <c r="AJ190" i="69"/>
  <c r="AJ135" i="73"/>
  <c r="AJ190" i="73"/>
  <c r="AJ135" i="70"/>
  <c r="AJ190" i="70"/>
  <c r="AJ135" i="75"/>
  <c r="AJ190" i="75"/>
  <c r="AJ158" i="67"/>
  <c r="AL133" i="72"/>
  <c r="AL190" i="72" s="1"/>
  <c r="AM158" i="68"/>
  <c r="AL129" i="75"/>
  <c r="AK130" i="75"/>
  <c r="AK132" i="75" s="1"/>
  <c r="AL129" i="74"/>
  <c r="AK130" i="74"/>
  <c r="AK132" i="74" s="1"/>
  <c r="AK130" i="73"/>
  <c r="AK132" i="73" s="1"/>
  <c r="AL129" i="73"/>
  <c r="AM131" i="72"/>
  <c r="AK130" i="70"/>
  <c r="AK132" i="70" s="1"/>
  <c r="AL129" i="70"/>
  <c r="AL129" i="69"/>
  <c r="AK130" i="69"/>
  <c r="AK132" i="69" s="1"/>
  <c r="AN156" i="68"/>
  <c r="AK153" i="67"/>
  <c r="AK155" i="67" s="1"/>
  <c r="AL152" i="67"/>
  <c r="AM160" i="68" l="1"/>
  <c r="AM215" i="68"/>
  <c r="AL135" i="72"/>
  <c r="AK133" i="75"/>
  <c r="AK190" i="75" s="1"/>
  <c r="AK156" i="67"/>
  <c r="AK213" i="67" s="1"/>
  <c r="AK133" i="73"/>
  <c r="AK133" i="74"/>
  <c r="AK190" i="74" s="1"/>
  <c r="AK133" i="69"/>
  <c r="AK133" i="70"/>
  <c r="AL131" i="75"/>
  <c r="AL131" i="74"/>
  <c r="AL131" i="73"/>
  <c r="AN129" i="72"/>
  <c r="AM130" i="72"/>
  <c r="AM132" i="72" s="1"/>
  <c r="AL131" i="70"/>
  <c r="AL131" i="69"/>
  <c r="AO154" i="68"/>
  <c r="AN155" i="68"/>
  <c r="AN157" i="68" s="1"/>
  <c r="AL154" i="67"/>
  <c r="AK135" i="69" l="1"/>
  <c r="AK190" i="69"/>
  <c r="AK135" i="70"/>
  <c r="AK190" i="70"/>
  <c r="AK135" i="73"/>
  <c r="AK190" i="73"/>
  <c r="AK158" i="67"/>
  <c r="AK135" i="75"/>
  <c r="AM133" i="72"/>
  <c r="AM190" i="72" s="1"/>
  <c r="AN158" i="68"/>
  <c r="AN215" i="68" s="1"/>
  <c r="AM129" i="75"/>
  <c r="AL130" i="75"/>
  <c r="AL132" i="75" s="1"/>
  <c r="AM129" i="74"/>
  <c r="AL130" i="74"/>
  <c r="AL132" i="74" s="1"/>
  <c r="AL130" i="73"/>
  <c r="AL132" i="73" s="1"/>
  <c r="AM129" i="73"/>
  <c r="AN131" i="72"/>
  <c r="AL130" i="70"/>
  <c r="AL132" i="70" s="1"/>
  <c r="AM129" i="70"/>
  <c r="AL130" i="69"/>
  <c r="AL132" i="69" s="1"/>
  <c r="AM129" i="69"/>
  <c r="AO156" i="68"/>
  <c r="AL153" i="67"/>
  <c r="AL155" i="67" s="1"/>
  <c r="AM152" i="67"/>
  <c r="AM135" i="72" l="1"/>
  <c r="AN160" i="68"/>
  <c r="AL133" i="75"/>
  <c r="AL190" i="75" s="1"/>
  <c r="AL156" i="67"/>
  <c r="AL213" i="67" s="1"/>
  <c r="AL133" i="69"/>
  <c r="AL133" i="73"/>
  <c r="AL190" i="73" s="1"/>
  <c r="AL133" i="74"/>
  <c r="AL190" i="74" s="1"/>
  <c r="AL133" i="70"/>
  <c r="AM131" i="75"/>
  <c r="AM131" i="74"/>
  <c r="AM131" i="73"/>
  <c r="AO129" i="72"/>
  <c r="AN130" i="72"/>
  <c r="AN132" i="72" s="1"/>
  <c r="AM131" i="70"/>
  <c r="AM131" i="69"/>
  <c r="AO155" i="68"/>
  <c r="AO157" i="68" s="1"/>
  <c r="AP154" i="68"/>
  <c r="AM154" i="67"/>
  <c r="AL135" i="70" l="1"/>
  <c r="AL190" i="70"/>
  <c r="AL135" i="69"/>
  <c r="AL190" i="69"/>
  <c r="AL158" i="67"/>
  <c r="AL135" i="75"/>
  <c r="AL135" i="73"/>
  <c r="AN133" i="72"/>
  <c r="AN190" i="72" s="1"/>
  <c r="AO158" i="68"/>
  <c r="AO215" i="68" s="1"/>
  <c r="AM130" i="75"/>
  <c r="AM132" i="75" s="1"/>
  <c r="AN129" i="75"/>
  <c r="AM130" i="74"/>
  <c r="AM132" i="74" s="1"/>
  <c r="AN129" i="74"/>
  <c r="AN129" i="73"/>
  <c r="AM130" i="73"/>
  <c r="AM132" i="73" s="1"/>
  <c r="AO131" i="72"/>
  <c r="AM130" i="70"/>
  <c r="AM132" i="70" s="1"/>
  <c r="AN129" i="70"/>
  <c r="AN129" i="69"/>
  <c r="AM130" i="69"/>
  <c r="AM132" i="69" s="1"/>
  <c r="AP156" i="68"/>
  <c r="AN152" i="67"/>
  <c r="AM153" i="67"/>
  <c r="AM155" i="67" s="1"/>
  <c r="AN135" i="72" l="1"/>
  <c r="AO160" i="68"/>
  <c r="AM156" i="67"/>
  <c r="AM213" i="67" s="1"/>
  <c r="AM133" i="70"/>
  <c r="AM133" i="75"/>
  <c r="AM190" i="75" s="1"/>
  <c r="AM133" i="69"/>
  <c r="AM190" i="69" s="1"/>
  <c r="AM133" i="74"/>
  <c r="AM190" i="74" s="1"/>
  <c r="AM133" i="73"/>
  <c r="AN131" i="75"/>
  <c r="AN131" i="74"/>
  <c r="AN131" i="73"/>
  <c r="AP129" i="72"/>
  <c r="AO130" i="72"/>
  <c r="AO132" i="72" s="1"/>
  <c r="AN131" i="70"/>
  <c r="AN131" i="69"/>
  <c r="AP155" i="68"/>
  <c r="AP157" i="68" s="1"/>
  <c r="AQ154" i="68"/>
  <c r="AN154" i="67"/>
  <c r="AM135" i="73" l="1"/>
  <c r="AM190" i="73"/>
  <c r="AM135" i="70"/>
  <c r="AM190" i="70"/>
  <c r="AM158" i="67"/>
  <c r="AM135" i="69"/>
  <c r="AM135" i="75"/>
  <c r="AO133" i="72"/>
  <c r="AO190" i="72" s="1"/>
  <c r="AP158" i="68"/>
  <c r="AP215" i="68" s="1"/>
  <c r="AN130" i="75"/>
  <c r="AN132" i="75" s="1"/>
  <c r="AO129" i="75"/>
  <c r="AN130" i="74"/>
  <c r="AN132" i="74" s="1"/>
  <c r="AO129" i="74"/>
  <c r="AN130" i="73"/>
  <c r="AN132" i="73" s="1"/>
  <c r="AO129" i="73"/>
  <c r="AP131" i="72"/>
  <c r="AN130" i="70"/>
  <c r="AN132" i="70" s="1"/>
  <c r="AO129" i="70"/>
  <c r="AN130" i="69"/>
  <c r="AN132" i="69" s="1"/>
  <c r="AO129" i="69"/>
  <c r="AQ156" i="68"/>
  <c r="AN153" i="67"/>
  <c r="AN155" i="67" s="1"/>
  <c r="AO152" i="67"/>
  <c r="AO135" i="72" l="1"/>
  <c r="AN133" i="73"/>
  <c r="AN190" i="73" s="1"/>
  <c r="AN133" i="75"/>
  <c r="AP160" i="68"/>
  <c r="AN133" i="70"/>
  <c r="AN156" i="67"/>
  <c r="AN213" i="67" s="1"/>
  <c r="AN133" i="69"/>
  <c r="AN133" i="74"/>
  <c r="AN190" i="74" s="1"/>
  <c r="AO131" i="75"/>
  <c r="AO131" i="74"/>
  <c r="AO131" i="73"/>
  <c r="AN135" i="73"/>
  <c r="AP130" i="72"/>
  <c r="AP132" i="72" s="1"/>
  <c r="AQ129" i="72"/>
  <c r="AO131" i="70"/>
  <c r="AO131" i="69"/>
  <c r="AR154" i="68"/>
  <c r="AQ155" i="68"/>
  <c r="AQ157" i="68" s="1"/>
  <c r="AO154" i="67"/>
  <c r="AN135" i="70" l="1"/>
  <c r="AN190" i="70"/>
  <c r="AN135" i="75"/>
  <c r="AN190" i="75"/>
  <c r="AN135" i="69"/>
  <c r="AN190" i="69"/>
  <c r="AN158" i="67"/>
  <c r="AQ158" i="68"/>
  <c r="AQ215" i="68" s="1"/>
  <c r="AP133" i="72"/>
  <c r="AP190" i="72" s="1"/>
  <c r="AO130" i="75"/>
  <c r="AO132" i="75" s="1"/>
  <c r="AP129" i="75"/>
  <c r="AO130" i="74"/>
  <c r="AO132" i="74" s="1"/>
  <c r="AP129" i="74"/>
  <c r="AO130" i="73"/>
  <c r="AO132" i="73" s="1"/>
  <c r="AP129" i="73"/>
  <c r="AQ131" i="72"/>
  <c r="AP129" i="70"/>
  <c r="AO130" i="70"/>
  <c r="AO132" i="70" s="1"/>
  <c r="AO130" i="69"/>
  <c r="AO132" i="69" s="1"/>
  <c r="AP129" i="69"/>
  <c r="AR156" i="68"/>
  <c r="AP152" i="67"/>
  <c r="AO153" i="67"/>
  <c r="AO155" i="67" s="1"/>
  <c r="AP135" i="72" l="1"/>
  <c r="AQ160" i="68"/>
  <c r="AO133" i="74"/>
  <c r="AO190" i="74" s="1"/>
  <c r="AO156" i="67"/>
  <c r="AO213" i="67" s="1"/>
  <c r="AO133" i="75"/>
  <c r="AO133" i="73"/>
  <c r="AO190" i="73" s="1"/>
  <c r="AO133" i="69"/>
  <c r="AO133" i="70"/>
  <c r="AO190" i="70" s="1"/>
  <c r="AP131" i="75"/>
  <c r="AP131" i="74"/>
  <c r="AP131" i="73"/>
  <c r="AR129" i="72"/>
  <c r="AQ130" i="72"/>
  <c r="AQ132" i="72" s="1"/>
  <c r="AP131" i="70"/>
  <c r="AP131" i="69"/>
  <c r="AR155" i="68"/>
  <c r="AR157" i="68" s="1"/>
  <c r="AS154" i="68"/>
  <c r="AP154" i="67"/>
  <c r="AO135" i="69" l="1"/>
  <c r="AO190" i="69"/>
  <c r="AO135" i="75"/>
  <c r="AO190" i="75"/>
  <c r="AO158" i="67"/>
  <c r="AO135" i="73"/>
  <c r="AO135" i="70"/>
  <c r="AR158" i="68"/>
  <c r="AR215" i="68" s="1"/>
  <c r="AQ133" i="72"/>
  <c r="AQ190" i="72" s="1"/>
  <c r="AP130" i="75"/>
  <c r="AP132" i="75" s="1"/>
  <c r="AQ129" i="75"/>
  <c r="AP130" i="74"/>
  <c r="AP132" i="74" s="1"/>
  <c r="AQ129" i="74"/>
  <c r="AP130" i="73"/>
  <c r="AP132" i="73" s="1"/>
  <c r="AQ129" i="73"/>
  <c r="AR131" i="72"/>
  <c r="AP130" i="70"/>
  <c r="AP132" i="70" s="1"/>
  <c r="AQ129" i="70"/>
  <c r="AP130" i="69"/>
  <c r="AP132" i="69" s="1"/>
  <c r="AQ129" i="69"/>
  <c r="AS156" i="68"/>
  <c r="AP153" i="67"/>
  <c r="AP155" i="67" s="1"/>
  <c r="AQ152" i="67"/>
  <c r="AR160" i="68" l="1"/>
  <c r="AQ135" i="72"/>
  <c r="AP133" i="75"/>
  <c r="AP190" i="75" s="1"/>
  <c r="AP133" i="73"/>
  <c r="AP190" i="73" s="1"/>
  <c r="AP156" i="67"/>
  <c r="AP213" i="67" s="1"/>
  <c r="AP133" i="69"/>
  <c r="AP133" i="70"/>
  <c r="AP133" i="74"/>
  <c r="AP190" i="74" s="1"/>
  <c r="AQ131" i="75"/>
  <c r="AQ131" i="74"/>
  <c r="AQ131" i="73"/>
  <c r="AR130" i="72"/>
  <c r="AR132" i="72" s="1"/>
  <c r="AS129" i="72"/>
  <c r="AQ131" i="70"/>
  <c r="AQ131" i="69"/>
  <c r="AS155" i="68"/>
  <c r="AS157" i="68" s="1"/>
  <c r="AT154" i="68"/>
  <c r="AQ154" i="67"/>
  <c r="AP135" i="70" l="1"/>
  <c r="AP190" i="70"/>
  <c r="AP135" i="69"/>
  <c r="AP190" i="69"/>
  <c r="AP158" i="67"/>
  <c r="AP135" i="75"/>
  <c r="AS158" i="68"/>
  <c r="AS215" i="68" s="1"/>
  <c r="AP135" i="73"/>
  <c r="AR133" i="72"/>
  <c r="AR190" i="72" s="1"/>
  <c r="AQ130" i="75"/>
  <c r="AQ132" i="75" s="1"/>
  <c r="AR129" i="75"/>
  <c r="AQ130" i="74"/>
  <c r="AQ132" i="74" s="1"/>
  <c r="AR129" i="74"/>
  <c r="AQ130" i="73"/>
  <c r="AQ132" i="73" s="1"/>
  <c r="AR129" i="73"/>
  <c r="AS131" i="72"/>
  <c r="AR129" i="70"/>
  <c r="AQ130" i="70"/>
  <c r="AQ132" i="70" s="1"/>
  <c r="AQ130" i="69"/>
  <c r="AQ132" i="69" s="1"/>
  <c r="AR129" i="69"/>
  <c r="AT156" i="68"/>
  <c r="AQ153" i="67"/>
  <c r="AQ155" i="67" s="1"/>
  <c r="AR152" i="67"/>
  <c r="AS160" i="68" l="1"/>
  <c r="AR135" i="72"/>
  <c r="AQ156" i="67"/>
  <c r="AQ213" i="67" s="1"/>
  <c r="AQ133" i="69"/>
  <c r="AQ133" i="75"/>
  <c r="AQ190" i="75" s="1"/>
  <c r="AQ133" i="73"/>
  <c r="AQ190" i="73" s="1"/>
  <c r="AQ133" i="74"/>
  <c r="AQ190" i="74" s="1"/>
  <c r="AQ133" i="70"/>
  <c r="AR131" i="75"/>
  <c r="AR131" i="74"/>
  <c r="AR131" i="73"/>
  <c r="AS130" i="72"/>
  <c r="AS132" i="72" s="1"/>
  <c r="AT129" i="72"/>
  <c r="AR131" i="70"/>
  <c r="AR131" i="69"/>
  <c r="AT155" i="68"/>
  <c r="AT157" i="68" s="1"/>
  <c r="AU154" i="68"/>
  <c r="AR154" i="67"/>
  <c r="AQ135" i="69" l="1"/>
  <c r="AQ190" i="69"/>
  <c r="AQ135" i="70"/>
  <c r="AQ190" i="70"/>
  <c r="AQ135" i="75"/>
  <c r="AQ135" i="73"/>
  <c r="AQ158" i="67"/>
  <c r="AT158" i="68"/>
  <c r="AT215" i="68" s="1"/>
  <c r="AS133" i="72"/>
  <c r="AS190" i="72" s="1"/>
  <c r="AR130" i="75"/>
  <c r="AR132" i="75" s="1"/>
  <c r="AS129" i="75"/>
  <c r="AR130" i="74"/>
  <c r="AR132" i="74" s="1"/>
  <c r="AS129" i="74"/>
  <c r="AR130" i="73"/>
  <c r="AR132" i="73" s="1"/>
  <c r="AS129" i="73"/>
  <c r="AT131" i="72"/>
  <c r="AR130" i="70"/>
  <c r="AR132" i="70" s="1"/>
  <c r="AS129" i="70"/>
  <c r="AR130" i="69"/>
  <c r="AR132" i="69" s="1"/>
  <c r="AS129" i="69"/>
  <c r="AU156" i="68"/>
  <c r="AR153" i="67"/>
  <c r="AR155" i="67" s="1"/>
  <c r="AS152" i="67"/>
  <c r="AT160" i="68" l="1"/>
  <c r="AR133" i="74"/>
  <c r="AR190" i="74" s="1"/>
  <c r="AR133" i="70"/>
  <c r="AR190" i="70" s="1"/>
  <c r="AR133" i="75"/>
  <c r="AS135" i="72"/>
  <c r="AR156" i="67"/>
  <c r="AR213" i="67" s="1"/>
  <c r="AR133" i="69"/>
  <c r="AR190" i="69" s="1"/>
  <c r="AR133" i="73"/>
  <c r="AS131" i="75"/>
  <c r="AS131" i="74"/>
  <c r="AS131" i="73"/>
  <c r="AT130" i="72"/>
  <c r="AT132" i="72" s="1"/>
  <c r="AU129" i="72"/>
  <c r="AS131" i="70"/>
  <c r="AS131" i="69"/>
  <c r="AU155" i="68"/>
  <c r="AU157" i="68" s="1"/>
  <c r="AV154" i="68"/>
  <c r="AS154" i="67"/>
  <c r="AR135" i="73" l="1"/>
  <c r="AR190" i="73"/>
  <c r="AR135" i="75"/>
  <c r="AR190" i="75"/>
  <c r="AR158" i="67"/>
  <c r="AR135" i="70"/>
  <c r="AR135" i="69"/>
  <c r="AT133" i="72"/>
  <c r="AT190" i="72" s="1"/>
  <c r="AU158" i="68"/>
  <c r="AU215" i="68" s="1"/>
  <c r="AT129" i="75"/>
  <c r="AS130" i="75"/>
  <c r="AS132" i="75" s="1"/>
  <c r="AT129" i="74"/>
  <c r="AS130" i="74"/>
  <c r="AS132" i="74" s="1"/>
  <c r="AS130" i="73"/>
  <c r="AS132" i="73" s="1"/>
  <c r="AT129" i="73"/>
  <c r="AU131" i="72"/>
  <c r="AS130" i="70"/>
  <c r="AS132" i="70" s="1"/>
  <c r="AT129" i="70"/>
  <c r="AT129" i="69"/>
  <c r="AS130" i="69"/>
  <c r="AS132" i="69" s="1"/>
  <c r="AV156" i="68"/>
  <c r="AS153" i="67"/>
  <c r="AS155" i="67" s="1"/>
  <c r="AT152" i="67"/>
  <c r="AT135" i="72" l="1"/>
  <c r="AU160" i="68"/>
  <c r="AS133" i="75"/>
  <c r="AS190" i="75" s="1"/>
  <c r="AS133" i="69"/>
  <c r="AS190" i="69" s="1"/>
  <c r="AS133" i="73"/>
  <c r="AS156" i="67"/>
  <c r="AS213" i="67" s="1"/>
  <c r="AS133" i="74"/>
  <c r="AS190" i="74" s="1"/>
  <c r="AS133" i="70"/>
  <c r="AT131" i="75"/>
  <c r="AT131" i="74"/>
  <c r="AT131" i="73"/>
  <c r="AV129" i="72"/>
  <c r="AU130" i="72"/>
  <c r="AU132" i="72" s="1"/>
  <c r="AT131" i="70"/>
  <c r="AT131" i="69"/>
  <c r="AW154" i="68"/>
  <c r="AV155" i="68"/>
  <c r="AV157" i="68" s="1"/>
  <c r="AT154" i="67"/>
  <c r="AS135" i="73" l="1"/>
  <c r="AS190" i="73"/>
  <c r="AS135" i="70"/>
  <c r="AS190" i="70"/>
  <c r="AS135" i="75"/>
  <c r="AS135" i="69"/>
  <c r="AS158" i="67"/>
  <c r="AV158" i="68"/>
  <c r="AV215" i="68" s="1"/>
  <c r="AU133" i="72"/>
  <c r="AT130" i="75"/>
  <c r="AT132" i="75" s="1"/>
  <c r="AU129" i="75"/>
  <c r="AU129" i="74"/>
  <c r="AT130" i="74"/>
  <c r="AT132" i="74" s="1"/>
  <c r="AT130" i="73"/>
  <c r="AT132" i="73" s="1"/>
  <c r="AU129" i="73"/>
  <c r="AV131" i="72"/>
  <c r="AT130" i="70"/>
  <c r="AT132" i="70" s="1"/>
  <c r="AU129" i="70"/>
  <c r="AT130" i="69"/>
  <c r="AT132" i="69" s="1"/>
  <c r="AU129" i="69"/>
  <c r="AW156" i="68"/>
  <c r="AT153" i="67"/>
  <c r="AT155" i="67" s="1"/>
  <c r="AU152" i="67"/>
  <c r="AU135" i="72" l="1"/>
  <c r="AU190" i="72"/>
  <c r="AV160" i="68"/>
  <c r="AT133" i="75"/>
  <c r="AT190" i="75" s="1"/>
  <c r="AT156" i="67"/>
  <c r="AT213" i="67" s="1"/>
  <c r="AT133" i="69"/>
  <c r="AT190" i="69" s="1"/>
  <c r="AT133" i="73"/>
  <c r="AT190" i="73" s="1"/>
  <c r="AT133" i="74"/>
  <c r="AT190" i="74" s="1"/>
  <c r="AT133" i="70"/>
  <c r="AU131" i="75"/>
  <c r="AU131" i="74"/>
  <c r="AU131" i="73"/>
  <c r="AV130" i="72"/>
  <c r="AV132" i="72" s="1"/>
  <c r="AW129" i="72"/>
  <c r="AU131" i="70"/>
  <c r="AU131" i="69"/>
  <c r="AW155" i="68"/>
  <c r="AW157" i="68" s="1"/>
  <c r="AX154" i="68"/>
  <c r="AU154" i="67"/>
  <c r="AT158" i="67" l="1"/>
  <c r="AT135" i="70"/>
  <c r="AT190" i="70"/>
  <c r="AT135" i="75"/>
  <c r="AT135" i="69"/>
  <c r="AT135" i="73"/>
  <c r="AW158" i="68"/>
  <c r="AW215" i="68" s="1"/>
  <c r="AV133" i="72"/>
  <c r="AV190" i="72" s="1"/>
  <c r="AU130" i="75"/>
  <c r="AU132" i="75" s="1"/>
  <c r="AV129" i="75"/>
  <c r="AU130" i="74"/>
  <c r="AU132" i="74" s="1"/>
  <c r="AV129" i="74"/>
  <c r="AV129" i="73"/>
  <c r="AU130" i="73"/>
  <c r="AU132" i="73" s="1"/>
  <c r="AW131" i="72"/>
  <c r="AU130" i="70"/>
  <c r="AU132" i="70" s="1"/>
  <c r="AV129" i="70"/>
  <c r="AV129" i="69"/>
  <c r="AU130" i="69"/>
  <c r="AU132" i="69" s="1"/>
  <c r="AX156" i="68"/>
  <c r="AV152" i="67"/>
  <c r="AU153" i="67"/>
  <c r="AU155" i="67" s="1"/>
  <c r="AW160" i="68" l="1"/>
  <c r="AU133" i="74"/>
  <c r="AU190" i="74" s="1"/>
  <c r="AU133" i="75"/>
  <c r="AU156" i="67"/>
  <c r="AU213" i="67" s="1"/>
  <c r="AV135" i="72"/>
  <c r="AU133" i="70"/>
  <c r="AU190" i="70" s="1"/>
  <c r="AU133" i="69"/>
  <c r="AU190" i="69" s="1"/>
  <c r="AU133" i="73"/>
  <c r="AU190" i="73" s="1"/>
  <c r="AV131" i="75"/>
  <c r="AV131" i="74"/>
  <c r="AV131" i="73"/>
  <c r="AW130" i="72"/>
  <c r="AW132" i="72" s="1"/>
  <c r="AX129" i="72"/>
  <c r="AV131" i="70"/>
  <c r="AV131" i="69"/>
  <c r="AX155" i="68"/>
  <c r="AX157" i="68" s="1"/>
  <c r="AY154" i="68"/>
  <c r="AV154" i="67"/>
  <c r="AU135" i="75" l="1"/>
  <c r="AU190" i="75"/>
  <c r="AU158" i="67"/>
  <c r="AX158" i="68"/>
  <c r="AX215"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56" i="68"/>
  <c r="AX160" i="68"/>
  <c r="AV153" i="67"/>
  <c r="AV155" i="67" s="1"/>
  <c r="AW152" i="67"/>
  <c r="AW135" i="72" l="1"/>
  <c r="AV133" i="73"/>
  <c r="AV190" i="73" s="1"/>
  <c r="AV133" i="70"/>
  <c r="AV133" i="74"/>
  <c r="AV190" i="74" s="1"/>
  <c r="AV133" i="69"/>
  <c r="AV156" i="67"/>
  <c r="AV213" i="67" s="1"/>
  <c r="AV133" i="75"/>
  <c r="AV190" i="75" s="1"/>
  <c r="AW131" i="75"/>
  <c r="AW131" i="74"/>
  <c r="AW131" i="73"/>
  <c r="AX130" i="72"/>
  <c r="AX132" i="72" s="1"/>
  <c r="AY129" i="72"/>
  <c r="AW131" i="70"/>
  <c r="AW131" i="69"/>
  <c r="AZ154" i="68"/>
  <c r="AY155" i="68"/>
  <c r="AY157" i="68" s="1"/>
  <c r="AW154" i="67"/>
  <c r="AV135" i="69" l="1"/>
  <c r="AV190" i="69"/>
  <c r="AV135" i="70"/>
  <c r="AV190" i="70"/>
  <c r="AV135" i="73"/>
  <c r="AV158" i="67"/>
  <c r="AV135" i="75"/>
  <c r="AY158" i="68"/>
  <c r="AY215" i="68" s="1"/>
  <c r="AX133" i="72"/>
  <c r="AX190" i="72" s="1"/>
  <c r="AW130" i="75"/>
  <c r="AW132" i="75" s="1"/>
  <c r="AX129" i="75"/>
  <c r="AW130" i="74"/>
  <c r="AW132" i="74" s="1"/>
  <c r="AX129" i="74"/>
  <c r="AW130" i="73"/>
  <c r="AW132" i="73" s="1"/>
  <c r="AX129" i="73"/>
  <c r="AY131" i="72"/>
  <c r="AX129" i="70"/>
  <c r="AW130" i="70"/>
  <c r="AW132" i="70" s="1"/>
  <c r="AW130" i="69"/>
  <c r="AW132" i="69" s="1"/>
  <c r="AX129" i="69"/>
  <c r="AZ156" i="68"/>
  <c r="AX152" i="67"/>
  <c r="AW153" i="67"/>
  <c r="AW155" i="67" s="1"/>
  <c r="AY160" i="68" l="1"/>
  <c r="AX135" i="72"/>
  <c r="AW133" i="75"/>
  <c r="AW190" i="75" s="1"/>
  <c r="AW156" i="67"/>
  <c r="AW213" i="67" s="1"/>
  <c r="AW133" i="73"/>
  <c r="AW133" i="69"/>
  <c r="AW190" i="69" s="1"/>
  <c r="AW133" i="70"/>
  <c r="AW133" i="74"/>
  <c r="AW190" i="74" s="1"/>
  <c r="AX131" i="75"/>
  <c r="AX131" i="74"/>
  <c r="AX131" i="73"/>
  <c r="AY130" i="72"/>
  <c r="AY132" i="72" s="1"/>
  <c r="AZ129" i="72"/>
  <c r="AX131" i="70"/>
  <c r="AX131" i="69"/>
  <c r="AZ155" i="68"/>
  <c r="AZ157" i="68" s="1"/>
  <c r="BA154" i="68"/>
  <c r="AX154" i="67"/>
  <c r="AW135" i="70" l="1"/>
  <c r="AW190" i="70"/>
  <c r="AW135" i="73"/>
  <c r="AW190" i="73"/>
  <c r="AW158" i="67"/>
  <c r="AW135" i="75"/>
  <c r="AW135" i="69"/>
  <c r="AZ158" i="68"/>
  <c r="AZ215" i="68" s="1"/>
  <c r="AY133" i="72"/>
  <c r="AY190" i="72" s="1"/>
  <c r="AX130" i="75"/>
  <c r="AX132" i="75" s="1"/>
  <c r="AY129" i="75"/>
  <c r="AX130" i="74"/>
  <c r="AX132" i="74" s="1"/>
  <c r="AY129" i="74"/>
  <c r="AX130" i="73"/>
  <c r="AX132" i="73" s="1"/>
  <c r="AY129" i="73"/>
  <c r="AZ131" i="72"/>
  <c r="AX130" i="70"/>
  <c r="AX132" i="70" s="1"/>
  <c r="AY129" i="70"/>
  <c r="AX130" i="69"/>
  <c r="AX132" i="69" s="1"/>
  <c r="AY129" i="69"/>
  <c r="BA156" i="68"/>
  <c r="AX153" i="67"/>
  <c r="AX155" i="67" s="1"/>
  <c r="AY152" i="67"/>
  <c r="AY135" i="72" l="1"/>
  <c r="AZ160" i="68"/>
  <c r="AX156" i="67"/>
  <c r="AX213" i="67" s="1"/>
  <c r="AX133" i="75"/>
  <c r="AX190" i="75" s="1"/>
  <c r="AX133" i="69"/>
  <c r="AX190" i="69" s="1"/>
  <c r="AX133" i="73"/>
  <c r="AX190" i="73" s="1"/>
  <c r="AX133" i="70"/>
  <c r="AX133" i="74"/>
  <c r="AX190" i="74" s="1"/>
  <c r="AY131" i="75"/>
  <c r="AY131" i="74"/>
  <c r="AY131" i="73"/>
  <c r="AZ130" i="72"/>
  <c r="AZ132" i="72" s="1"/>
  <c r="BA129" i="72"/>
  <c r="AY131" i="70"/>
  <c r="AY131" i="69"/>
  <c r="BA155" i="68"/>
  <c r="BA157" i="68" s="1"/>
  <c r="BB154" i="68"/>
  <c r="AY154" i="67"/>
  <c r="AX135" i="70" l="1"/>
  <c r="AX190" i="70"/>
  <c r="AX158" i="67"/>
  <c r="AX135" i="69"/>
  <c r="AX135" i="75"/>
  <c r="AX135" i="73"/>
  <c r="AZ133" i="72"/>
  <c r="AZ190" i="72" s="1"/>
  <c r="BA158" i="68"/>
  <c r="BA215" i="68" s="1"/>
  <c r="AY130" i="75"/>
  <c r="AY132" i="75" s="1"/>
  <c r="AZ129" i="75"/>
  <c r="AY130" i="74"/>
  <c r="AY132" i="74" s="1"/>
  <c r="AZ129" i="74"/>
  <c r="AY130" i="73"/>
  <c r="AY132" i="73" s="1"/>
  <c r="AZ129" i="73"/>
  <c r="BA131" i="72"/>
  <c r="AZ129" i="70"/>
  <c r="AY130" i="70"/>
  <c r="AY132" i="70" s="1"/>
  <c r="AY130" i="69"/>
  <c r="AY132" i="69" s="1"/>
  <c r="AZ129" i="69"/>
  <c r="BB156" i="68"/>
  <c r="BB155" i="68" s="1"/>
  <c r="BB157" i="68" s="1"/>
  <c r="AY153" i="67"/>
  <c r="AY155" i="67" s="1"/>
  <c r="AZ152" i="67"/>
  <c r="BA160" i="68" l="1"/>
  <c r="AZ135" i="72"/>
  <c r="AY156" i="67"/>
  <c r="AY213" i="67" s="1"/>
  <c r="AY133" i="75"/>
  <c r="BB158" i="68"/>
  <c r="BB215" i="68" s="1"/>
  <c r="AY133" i="73"/>
  <c r="AY190" i="73" s="1"/>
  <c r="AY133" i="74"/>
  <c r="AY190" i="74" s="1"/>
  <c r="AY133" i="69"/>
  <c r="AY190" i="69" s="1"/>
  <c r="AY133" i="70"/>
  <c r="AZ131" i="75"/>
  <c r="AZ131" i="74"/>
  <c r="AZ131" i="73"/>
  <c r="BA130" i="72"/>
  <c r="BA132" i="72" s="1"/>
  <c r="BB129" i="72"/>
  <c r="AZ131" i="70"/>
  <c r="AZ131" i="69"/>
  <c r="AZ154" i="67"/>
  <c r="AY135" i="70" l="1"/>
  <c r="AY190" i="70"/>
  <c r="AY135" i="75"/>
  <c r="AY190" i="75"/>
  <c r="AY158" i="67"/>
  <c r="AY135" i="73"/>
  <c r="BB160"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53" i="67"/>
  <c r="AZ155" i="67" s="1"/>
  <c r="BA152" i="67"/>
  <c r="BA135" i="72" l="1"/>
  <c r="AZ133" i="75"/>
  <c r="AZ190" i="75" s="1"/>
  <c r="AZ156" i="67"/>
  <c r="AZ213" i="67" s="1"/>
  <c r="BB133" i="72"/>
  <c r="BB190" i="72" s="1"/>
  <c r="AZ133" i="69"/>
  <c r="AZ190" i="69" s="1"/>
  <c r="AZ133" i="73"/>
  <c r="AZ190" i="73" s="1"/>
  <c r="AZ133" i="70"/>
  <c r="AZ133" i="74"/>
  <c r="AZ190" i="74" s="1"/>
  <c r="BA131" i="75"/>
  <c r="BA131" i="74"/>
  <c r="BA131" i="73"/>
  <c r="BA131" i="70"/>
  <c r="BA131" i="69"/>
  <c r="BA154" i="67"/>
  <c r="AZ135" i="70" l="1"/>
  <c r="AZ190" i="70"/>
  <c r="BB135" i="72"/>
  <c r="AZ135" i="75"/>
  <c r="AZ158" i="67"/>
  <c r="AZ135" i="73"/>
  <c r="AZ135" i="69"/>
  <c r="BB129" i="75"/>
  <c r="BA130" i="75"/>
  <c r="BA132" i="75" s="1"/>
  <c r="BB129" i="74"/>
  <c r="BA130" i="74"/>
  <c r="BA132" i="74" s="1"/>
  <c r="BA130" i="73"/>
  <c r="BA132" i="73" s="1"/>
  <c r="BB129" i="73"/>
  <c r="BA130" i="70"/>
  <c r="BA132" i="70" s="1"/>
  <c r="BB129" i="70"/>
  <c r="BB129" i="69"/>
  <c r="BA130" i="69"/>
  <c r="BA132" i="69" s="1"/>
  <c r="BA153" i="67"/>
  <c r="BA155" i="67" s="1"/>
  <c r="BB152" i="67"/>
  <c r="BA156" i="67" l="1"/>
  <c r="BA213"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54" i="67"/>
  <c r="BB153" i="67" s="1"/>
  <c r="BB155" i="67" s="1"/>
  <c r="BA135" i="75" l="1"/>
  <c r="BA135" i="70"/>
  <c r="BA190" i="70"/>
  <c r="BA135" i="73"/>
  <c r="BA190" i="73"/>
  <c r="BA135" i="69"/>
  <c r="BA190" i="69"/>
  <c r="BA158" i="67"/>
  <c r="BB133" i="74"/>
  <c r="BB190" i="74" s="1"/>
  <c r="BB156" i="67"/>
  <c r="BB133" i="75"/>
  <c r="BB190" i="75" s="1"/>
  <c r="BB133" i="73"/>
  <c r="BB133" i="69"/>
  <c r="BB133" i="70"/>
  <c r="BB135" i="73" l="1"/>
  <c r="BB190" i="73"/>
  <c r="BB135" i="69"/>
  <c r="BB190" i="69"/>
  <c r="BB158" i="67"/>
  <c r="BB213"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95" i="67"/>
  <c r="AY217" i="67" s="1"/>
  <c r="AY190" i="88"/>
  <c r="AY212" i="88" s="1"/>
  <c r="AY172" i="75"/>
  <c r="AY194" i="75" s="1"/>
  <c r="AY172" i="72"/>
  <c r="AY194" i="72" s="1"/>
  <c r="AY172" i="70"/>
  <c r="AY194" i="70" s="1"/>
  <c r="AY197" i="68"/>
  <c r="AY219" i="68" s="1"/>
  <c r="AY172" i="63"/>
  <c r="BH43" i="81"/>
  <c r="BG44" i="81"/>
  <c r="BH45" i="81"/>
  <c r="BI45" i="81" s="1"/>
  <c r="BI46" i="81" s="1"/>
  <c r="BH44" i="81" l="1"/>
  <c r="BI43" i="81"/>
  <c r="BI44" i="81" s="1"/>
  <c r="AZ172" i="74"/>
  <c r="AZ194" i="74" s="1"/>
  <c r="AZ172" i="73"/>
  <c r="AZ194" i="73" s="1"/>
  <c r="AZ172" i="71"/>
  <c r="AZ194" i="71" s="1"/>
  <c r="AZ172" i="69"/>
  <c r="AZ194" i="69" s="1"/>
  <c r="AZ197" i="68"/>
  <c r="AZ219" i="68" s="1"/>
  <c r="AZ190" i="88"/>
  <c r="AZ212" i="88" s="1"/>
  <c r="AZ172" i="70"/>
  <c r="AZ194" i="70" s="1"/>
  <c r="AZ172" i="75"/>
  <c r="AZ194" i="75" s="1"/>
  <c r="AZ172" i="72"/>
  <c r="AZ194" i="72" s="1"/>
  <c r="AZ195" i="67"/>
  <c r="AZ217" i="67" s="1"/>
  <c r="AZ172" i="63"/>
  <c r="BB176" i="74"/>
  <c r="BB176" i="73"/>
  <c r="BB199" i="67"/>
  <c r="BB218" i="67" s="1"/>
  <c r="BB201" i="68"/>
  <c r="BB220" i="68" s="1"/>
  <c r="BB176" i="71"/>
  <c r="BB176" i="70"/>
  <c r="BB194" i="88"/>
  <c r="BB213"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90" i="88"/>
  <c r="BB212" i="88" s="1"/>
  <c r="BB172" i="75"/>
  <c r="BB194" i="75" s="1"/>
  <c r="BB172" i="72"/>
  <c r="BB194" i="72" s="1"/>
  <c r="BB172" i="70"/>
  <c r="BB194" i="70" s="1"/>
  <c r="BB197" i="68"/>
  <c r="BB219" i="68" s="1"/>
  <c r="BB172" i="69"/>
  <c r="BB194" i="69" s="1"/>
  <c r="BB195" i="67"/>
  <c r="BB217" i="67" s="1"/>
  <c r="BB172" i="73"/>
  <c r="BB194" i="73" s="1"/>
  <c r="BB172" i="71"/>
  <c r="BB194" i="71" s="1"/>
  <c r="BB172" i="63"/>
  <c r="BA172" i="74"/>
  <c r="BA194" i="74" s="1"/>
  <c r="BA190" i="88"/>
  <c r="BA212" i="88" s="1"/>
  <c r="BA172" i="75"/>
  <c r="BA194" i="75" s="1"/>
  <c r="BA172" i="72"/>
  <c r="BA194" i="72" s="1"/>
  <c r="BA172" i="70"/>
  <c r="BA194" i="70" s="1"/>
  <c r="BA197" i="68"/>
  <c r="BA219" i="68" s="1"/>
  <c r="BA195" i="67"/>
  <c r="BA217"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43" i="68" l="1"/>
  <c r="U218" i="72"/>
  <c r="U218" i="74"/>
  <c r="U241" i="67"/>
  <c r="U218" i="70"/>
  <c r="U218" i="73"/>
  <c r="U218" i="75"/>
  <c r="U218" i="69"/>
  <c r="U218" i="71"/>
  <c r="Q218" i="71"/>
  <c r="Q218" i="69"/>
  <c r="Q241" i="67"/>
  <c r="Q218" i="70"/>
  <c r="Q243" i="68"/>
  <c r="Q218" i="74"/>
  <c r="Q218" i="75"/>
  <c r="Q218" i="73"/>
  <c r="Q218" i="72"/>
  <c r="AC243" i="68"/>
  <c r="AC218" i="70"/>
  <c r="AC241" i="67"/>
  <c r="AC218" i="74"/>
  <c r="AC218" i="72"/>
  <c r="AC218" i="73"/>
  <c r="AC218" i="69"/>
  <c r="AC218" i="71"/>
  <c r="AC218" i="75"/>
  <c r="P218" i="75"/>
  <c r="P218" i="69"/>
  <c r="P218" i="70"/>
  <c r="P218" i="71"/>
  <c r="P241" i="67"/>
  <c r="P218" i="74"/>
  <c r="P218" i="73"/>
  <c r="P243" i="68"/>
  <c r="P218" i="72"/>
  <c r="G218" i="69"/>
  <c r="G218" i="75"/>
  <c r="G218" i="72"/>
  <c r="G243" i="68"/>
  <c r="G218" i="73"/>
  <c r="G218" i="71"/>
  <c r="G218" i="74"/>
  <c r="G241" i="67"/>
  <c r="G218" i="70"/>
  <c r="M218" i="74"/>
  <c r="M218" i="69"/>
  <c r="M218" i="70"/>
  <c r="M218" i="73"/>
  <c r="M218" i="71"/>
  <c r="M218" i="72"/>
  <c r="M241" i="67"/>
  <c r="M218" i="75"/>
  <c r="M243" i="68"/>
  <c r="S241" i="67"/>
  <c r="S218" i="72"/>
  <c r="S218" i="70"/>
  <c r="S218" i="69"/>
  <c r="S218" i="71"/>
  <c r="S243" i="68"/>
  <c r="S218" i="75"/>
  <c r="S218" i="74"/>
  <c r="S218" i="73"/>
  <c r="Y211" i="72"/>
  <c r="Y211" i="71"/>
  <c r="Y211" i="73"/>
  <c r="Y211" i="74"/>
  <c r="Y236" i="68"/>
  <c r="Y211" i="70"/>
  <c r="Y234" i="67"/>
  <c r="Y211" i="69"/>
  <c r="Y211" i="75"/>
  <c r="AE211" i="71"/>
  <c r="AE211" i="69"/>
  <c r="AE234" i="67"/>
  <c r="AE211" i="75"/>
  <c r="AE211" i="72"/>
  <c r="AE211" i="74"/>
  <c r="AE236" i="68"/>
  <c r="AE211" i="73"/>
  <c r="AE211" i="70"/>
  <c r="AC211" i="72"/>
  <c r="AC211" i="69"/>
  <c r="AC211" i="75"/>
  <c r="AC234" i="67"/>
  <c r="AC211" i="73"/>
  <c r="AC211" i="74"/>
  <c r="AC236" i="68"/>
  <c r="AC211" i="70"/>
  <c r="AC211" i="71"/>
  <c r="Q217" i="71"/>
  <c r="Q242" i="68"/>
  <c r="Q217" i="72"/>
  <c r="Q217" i="75"/>
  <c r="Q217" i="69"/>
  <c r="Q217" i="70"/>
  <c r="Q217" i="73"/>
  <c r="Q240" i="67"/>
  <c r="Q217" i="74"/>
  <c r="AC242" i="68"/>
  <c r="AC217" i="69"/>
  <c r="AC217" i="73"/>
  <c r="AC217" i="71"/>
  <c r="AC217" i="74"/>
  <c r="AC217" i="70"/>
  <c r="AC217" i="72"/>
  <c r="AC217" i="75"/>
  <c r="AC240" i="67"/>
  <c r="P217" i="74"/>
  <c r="P217" i="73"/>
  <c r="P217" i="70"/>
  <c r="P217" i="72"/>
  <c r="P217" i="71"/>
  <c r="P242" i="68"/>
  <c r="P217" i="69"/>
  <c r="P217" i="75"/>
  <c r="P240" i="67"/>
  <c r="G242" i="68"/>
  <c r="G217" i="74"/>
  <c r="G240" i="67"/>
  <c r="G217" i="71"/>
  <c r="G217" i="75"/>
  <c r="G217" i="70"/>
  <c r="G217" i="72"/>
  <c r="G217" i="73"/>
  <c r="G217" i="69"/>
  <c r="M217" i="72"/>
  <c r="M217" i="73"/>
  <c r="M217" i="70"/>
  <c r="M217" i="69"/>
  <c r="M240" i="67"/>
  <c r="M217" i="71"/>
  <c r="M242" i="68"/>
  <c r="M217" i="74"/>
  <c r="M217" i="75"/>
  <c r="S217" i="75"/>
  <c r="S242" i="68"/>
  <c r="S240" i="67"/>
  <c r="S217" i="69"/>
  <c r="S217" i="73"/>
  <c r="S217" i="74"/>
  <c r="S217" i="70"/>
  <c r="S217" i="72"/>
  <c r="S217" i="71"/>
  <c r="Q211" i="72"/>
  <c r="Q211" i="71"/>
  <c r="Q211" i="74"/>
  <c r="Q211" i="75"/>
  <c r="Q234" i="67"/>
  <c r="Q211" i="70"/>
  <c r="Q236" i="68"/>
  <c r="Q211" i="69"/>
  <c r="Q211" i="73"/>
  <c r="W211" i="75"/>
  <c r="W236" i="68"/>
  <c r="W211" i="72"/>
  <c r="W211" i="74"/>
  <c r="W234" i="67"/>
  <c r="W211" i="70"/>
  <c r="W211" i="73"/>
  <c r="W211" i="71"/>
  <c r="W211" i="69"/>
  <c r="U211" i="69"/>
  <c r="U211" i="75"/>
  <c r="U211" i="72"/>
  <c r="U211" i="71"/>
  <c r="U211" i="73"/>
  <c r="U211" i="70"/>
  <c r="U211" i="74"/>
  <c r="U234" i="67"/>
  <c r="U236" i="68"/>
  <c r="R217" i="71"/>
  <c r="R217" i="70"/>
  <c r="R240" i="67"/>
  <c r="R217" i="74"/>
  <c r="R217" i="69"/>
  <c r="R217" i="75"/>
  <c r="R242" i="68"/>
  <c r="R217" i="72"/>
  <c r="R217" i="73"/>
  <c r="T217" i="70"/>
  <c r="T242" i="68"/>
  <c r="T217" i="69"/>
  <c r="T217" i="71"/>
  <c r="T217" i="74"/>
  <c r="T217" i="75"/>
  <c r="T217" i="73"/>
  <c r="T217" i="72"/>
  <c r="T240" i="67"/>
  <c r="I217" i="71"/>
  <c r="I217" i="73"/>
  <c r="I217" i="72"/>
  <c r="I242" i="68"/>
  <c r="I217" i="74"/>
  <c r="I240" i="67"/>
  <c r="I217" i="69"/>
  <c r="I217" i="75"/>
  <c r="I217" i="70"/>
  <c r="AA218" i="71"/>
  <c r="AA218" i="73"/>
  <c r="AA218" i="70"/>
  <c r="AA218" i="74"/>
  <c r="AA241" i="67"/>
  <c r="AA218" i="69"/>
  <c r="AA243" i="68"/>
  <c r="AA218" i="75"/>
  <c r="AA218" i="72"/>
  <c r="H243" i="68"/>
  <c r="H218" i="75"/>
  <c r="H218" i="71"/>
  <c r="H218" i="73"/>
  <c r="H218" i="72"/>
  <c r="H218" i="70"/>
  <c r="H241" i="67"/>
  <c r="H218" i="69"/>
  <c r="H218" i="74"/>
  <c r="F217" i="71"/>
  <c r="F242" i="68"/>
  <c r="F217" i="70"/>
  <c r="F240" i="67"/>
  <c r="F217" i="75"/>
  <c r="F217" i="69"/>
  <c r="F217" i="72"/>
  <c r="F217" i="74"/>
  <c r="F217" i="73"/>
  <c r="AB217" i="70"/>
  <c r="AB217" i="73"/>
  <c r="AB217" i="72"/>
  <c r="AB217" i="75"/>
  <c r="AB217" i="69"/>
  <c r="AB217" i="74"/>
  <c r="AB242" i="68"/>
  <c r="AB217" i="71"/>
  <c r="AB240" i="67"/>
  <c r="AH211" i="69"/>
  <c r="AH211" i="72"/>
  <c r="AH211" i="71"/>
  <c r="AH234" i="67"/>
  <c r="AH211" i="70"/>
  <c r="AH211" i="74"/>
  <c r="AH236" i="68"/>
  <c r="AH211" i="75"/>
  <c r="AH211" i="73"/>
  <c r="I211" i="72"/>
  <c r="I211" i="69"/>
  <c r="I211" i="75"/>
  <c r="I236" i="68"/>
  <c r="I234" i="67"/>
  <c r="I211" i="70"/>
  <c r="I211" i="74"/>
  <c r="I211" i="71"/>
  <c r="I211" i="73"/>
  <c r="O211" i="69"/>
  <c r="O211" i="70"/>
  <c r="O211" i="74"/>
  <c r="O211" i="73"/>
  <c r="O211" i="75"/>
  <c r="O234" i="67"/>
  <c r="O211" i="71"/>
  <c r="O236" i="68"/>
  <c r="O211" i="72"/>
  <c r="M234" i="67"/>
  <c r="M211" i="69"/>
  <c r="M211" i="72"/>
  <c r="M211" i="75"/>
  <c r="M211" i="70"/>
  <c r="M211" i="71"/>
  <c r="M236" i="68"/>
  <c r="M211" i="73"/>
  <c r="M211" i="74"/>
  <c r="J217" i="71"/>
  <c r="J242" i="68"/>
  <c r="J217" i="74"/>
  <c r="J240" i="67"/>
  <c r="J217" i="73"/>
  <c r="J217" i="72"/>
  <c r="J217" i="69"/>
  <c r="J217" i="70"/>
  <c r="J217" i="75"/>
  <c r="T218" i="72"/>
  <c r="T243" i="68"/>
  <c r="T218" i="71"/>
  <c r="T218" i="73"/>
  <c r="T218" i="69"/>
  <c r="T218" i="75"/>
  <c r="T218" i="70"/>
  <c r="T218" i="74"/>
  <c r="T241" i="67"/>
  <c r="I218" i="71"/>
  <c r="I241" i="67"/>
  <c r="I218" i="75"/>
  <c r="I218" i="70"/>
  <c r="I218" i="72"/>
  <c r="I218" i="73"/>
  <c r="I218" i="69"/>
  <c r="I218" i="74"/>
  <c r="I243" i="68"/>
  <c r="AA217" i="74"/>
  <c r="AA217" i="70"/>
  <c r="AA217" i="72"/>
  <c r="AA240" i="67"/>
  <c r="AA217" i="69"/>
  <c r="AA242" i="68"/>
  <c r="AA217" i="73"/>
  <c r="AA217" i="71"/>
  <c r="AA217" i="75"/>
  <c r="H240" i="67"/>
  <c r="H217" i="70"/>
  <c r="H217" i="69"/>
  <c r="H217" i="73"/>
  <c r="H217" i="74"/>
  <c r="H242" i="68"/>
  <c r="H217" i="72"/>
  <c r="H217" i="75"/>
  <c r="H217" i="71"/>
  <c r="F218" i="73"/>
  <c r="F218" i="71"/>
  <c r="F241" i="67"/>
  <c r="F218" i="72"/>
  <c r="F218" i="75"/>
  <c r="F218" i="69"/>
  <c r="F243" i="68"/>
  <c r="F218" i="70"/>
  <c r="F218" i="74"/>
  <c r="AB218" i="75"/>
  <c r="AB241" i="67"/>
  <c r="AB243" i="68"/>
  <c r="AB218" i="71"/>
  <c r="AB218" i="70"/>
  <c r="AB218" i="74"/>
  <c r="AB218" i="73"/>
  <c r="AB218" i="69"/>
  <c r="AB218" i="72"/>
  <c r="Z211" i="69"/>
  <c r="Z234" i="67"/>
  <c r="Z211" i="70"/>
  <c r="Z211" i="75"/>
  <c r="Z211" i="72"/>
  <c r="Z211" i="73"/>
  <c r="Z211" i="71"/>
  <c r="Z236" i="68"/>
  <c r="Z211" i="74"/>
  <c r="AF211" i="69"/>
  <c r="AF236" i="68"/>
  <c r="AF211" i="72"/>
  <c r="AF211" i="71"/>
  <c r="AF211" i="75"/>
  <c r="AF211" i="73"/>
  <c r="AF211" i="74"/>
  <c r="AF211" i="70"/>
  <c r="AF234" i="67"/>
  <c r="G211" i="69"/>
  <c r="G211" i="74"/>
  <c r="G211" i="70"/>
  <c r="G211" i="71"/>
  <c r="G236" i="68"/>
  <c r="G234" i="67"/>
  <c r="G211" i="72"/>
  <c r="G211" i="73"/>
  <c r="G211" i="75"/>
  <c r="K211" i="72"/>
  <c r="K234" i="67"/>
  <c r="K211" i="69"/>
  <c r="K211" i="73"/>
  <c r="K211" i="71"/>
  <c r="K211" i="75"/>
  <c r="K211" i="70"/>
  <c r="K211" i="74"/>
  <c r="K236" i="68"/>
  <c r="U217" i="74"/>
  <c r="U217" i="70"/>
  <c r="U242" i="68"/>
  <c r="U240" i="67"/>
  <c r="U217" i="73"/>
  <c r="U217" i="72"/>
  <c r="U217" i="75"/>
  <c r="U217" i="71"/>
  <c r="U217" i="69"/>
  <c r="O241" i="67"/>
  <c r="O218" i="75"/>
  <c r="O218" i="69"/>
  <c r="O218" i="72"/>
  <c r="O218" i="70"/>
  <c r="O218" i="73"/>
  <c r="O243" i="68"/>
  <c r="O218" i="71"/>
  <c r="O218" i="74"/>
  <c r="AG241" i="67"/>
  <c r="AG243" i="68"/>
  <c r="AG218" i="70"/>
  <c r="AG218" i="75"/>
  <c r="AG218" i="69"/>
  <c r="AG218" i="72"/>
  <c r="AG218" i="74"/>
  <c r="AG218" i="71"/>
  <c r="AG218" i="73"/>
  <c r="W218" i="71"/>
  <c r="W218" i="73"/>
  <c r="W243" i="68"/>
  <c r="W218" i="69"/>
  <c r="W218" i="72"/>
  <c r="W218" i="75"/>
  <c r="W241" i="67"/>
  <c r="W218" i="74"/>
  <c r="W218" i="70"/>
  <c r="AF218" i="71"/>
  <c r="AF241" i="67"/>
  <c r="AF218" i="73"/>
  <c r="AF218" i="75"/>
  <c r="AF218" i="69"/>
  <c r="AF218" i="72"/>
  <c r="AF218" i="74"/>
  <c r="AF243" i="68"/>
  <c r="AF218" i="70"/>
  <c r="K218" i="71"/>
  <c r="K218" i="69"/>
  <c r="K218" i="74"/>
  <c r="K241" i="67"/>
  <c r="K218" i="70"/>
  <c r="K243" i="68"/>
  <c r="K218" i="72"/>
  <c r="K218" i="75"/>
  <c r="K218" i="73"/>
  <c r="E217" i="69"/>
  <c r="E217" i="71"/>
  <c r="E217" i="73"/>
  <c r="E217" i="72"/>
  <c r="E217" i="74"/>
  <c r="E217" i="75"/>
  <c r="E242" i="68"/>
  <c r="E240" i="67"/>
  <c r="E217" i="70"/>
  <c r="AI218" i="74"/>
  <c r="AI243" i="68"/>
  <c r="AI218" i="72"/>
  <c r="AI218" i="69"/>
  <c r="AI218" i="71"/>
  <c r="AI218" i="70"/>
  <c r="AI218" i="73"/>
  <c r="AI241" i="67"/>
  <c r="AI218" i="75"/>
  <c r="R211" i="69"/>
  <c r="R211" i="72"/>
  <c r="R211" i="73"/>
  <c r="R211" i="70"/>
  <c r="R211" i="75"/>
  <c r="R211" i="71"/>
  <c r="R234" i="67"/>
  <c r="R236" i="68"/>
  <c r="R211" i="74"/>
  <c r="X236" i="68"/>
  <c r="X211" i="69"/>
  <c r="X211" i="71"/>
  <c r="X211" i="72"/>
  <c r="X211" i="75"/>
  <c r="X234" i="67"/>
  <c r="X211" i="70"/>
  <c r="X211" i="73"/>
  <c r="X211" i="74"/>
  <c r="AD211" i="71"/>
  <c r="AD211" i="75"/>
  <c r="AD211" i="72"/>
  <c r="AD234" i="67"/>
  <c r="AD211" i="74"/>
  <c r="AD211" i="69"/>
  <c r="AD211" i="70"/>
  <c r="AD211" i="73"/>
  <c r="AD236" i="68"/>
  <c r="AB211" i="70"/>
  <c r="AB211" i="72"/>
  <c r="AB211" i="73"/>
  <c r="AB234" i="67"/>
  <c r="AB211" i="75"/>
  <c r="AB211" i="69"/>
  <c r="AB211" i="74"/>
  <c r="AB236" i="68"/>
  <c r="AB211" i="71"/>
  <c r="AH217" i="71"/>
  <c r="AH240" i="67"/>
  <c r="AH217" i="73"/>
  <c r="AH242" i="68"/>
  <c r="AH217" i="74"/>
  <c r="AH217" i="69"/>
  <c r="AH217" i="75"/>
  <c r="AH217" i="72"/>
  <c r="AH217" i="70"/>
  <c r="O217" i="70"/>
  <c r="O217" i="74"/>
  <c r="O242" i="68"/>
  <c r="O217" i="73"/>
  <c r="O217" i="71"/>
  <c r="O217" i="69"/>
  <c r="O240" i="67"/>
  <c r="O217" i="72"/>
  <c r="O217" i="75"/>
  <c r="AG217" i="74"/>
  <c r="AG217" i="69"/>
  <c r="AG242" i="68"/>
  <c r="AG217" i="71"/>
  <c r="AG217" i="70"/>
  <c r="AG240" i="67"/>
  <c r="AG217" i="72"/>
  <c r="AG217" i="73"/>
  <c r="AG217" i="75"/>
  <c r="W217" i="70"/>
  <c r="W217" i="74"/>
  <c r="W217" i="75"/>
  <c r="W217" i="69"/>
  <c r="W242" i="68"/>
  <c r="W240" i="67"/>
  <c r="W217" i="72"/>
  <c r="W217" i="71"/>
  <c r="W217" i="73"/>
  <c r="AF242" i="68"/>
  <c r="AF217" i="75"/>
  <c r="AF217" i="74"/>
  <c r="AF217" i="72"/>
  <c r="AF217" i="71"/>
  <c r="AF217" i="69"/>
  <c r="AF240" i="67"/>
  <c r="AF217" i="70"/>
  <c r="AF217" i="73"/>
  <c r="K217" i="71"/>
  <c r="K240" i="67"/>
  <c r="K217" i="70"/>
  <c r="K242" i="68"/>
  <c r="K217" i="73"/>
  <c r="K217" i="75"/>
  <c r="K217" i="72"/>
  <c r="K217" i="74"/>
  <c r="K217" i="69"/>
  <c r="E218" i="70"/>
  <c r="E218" i="74"/>
  <c r="E218" i="71"/>
  <c r="E218" i="72"/>
  <c r="E241" i="67"/>
  <c r="E218" i="75"/>
  <c r="E218" i="69"/>
  <c r="E218" i="73"/>
  <c r="E243" i="68"/>
  <c r="AI240" i="67"/>
  <c r="AI242" i="68"/>
  <c r="AI217" i="70"/>
  <c r="AI217" i="72"/>
  <c r="AI217" i="71"/>
  <c r="AI217" i="73"/>
  <c r="AI217" i="74"/>
  <c r="AI217" i="75"/>
  <c r="AI217" i="69"/>
  <c r="J211" i="69"/>
  <c r="J211" i="72"/>
  <c r="J211" i="70"/>
  <c r="J236" i="68"/>
  <c r="J211" i="75"/>
  <c r="J211" i="71"/>
  <c r="J211" i="73"/>
  <c r="J234" i="67"/>
  <c r="J211" i="74"/>
  <c r="P211" i="72"/>
  <c r="P211" i="69"/>
  <c r="P211" i="70"/>
  <c r="P211" i="75"/>
  <c r="P234" i="67"/>
  <c r="P211" i="73"/>
  <c r="P211" i="74"/>
  <c r="P236" i="68"/>
  <c r="P211" i="71"/>
  <c r="V211" i="69"/>
  <c r="V211" i="75"/>
  <c r="V211" i="72"/>
  <c r="V234" i="67"/>
  <c r="V236" i="68"/>
  <c r="V211" i="70"/>
  <c r="V211" i="71"/>
  <c r="V211" i="73"/>
  <c r="V211" i="74"/>
  <c r="T211" i="75"/>
  <c r="T234" i="67"/>
  <c r="T211" i="72"/>
  <c r="T211" i="70"/>
  <c r="T211" i="71"/>
  <c r="T236" i="68"/>
  <c r="T211" i="73"/>
  <c r="T211" i="69"/>
  <c r="T211" i="74"/>
  <c r="R218" i="75"/>
  <c r="R243" i="68"/>
  <c r="R218" i="74"/>
  <c r="R218" i="72"/>
  <c r="R218" i="69"/>
  <c r="R218" i="70"/>
  <c r="R218" i="73"/>
  <c r="R218" i="71"/>
  <c r="R241" i="67"/>
  <c r="AH218" i="71"/>
  <c r="AH218" i="69"/>
  <c r="AH218" i="73"/>
  <c r="AH218" i="74"/>
  <c r="AH243" i="68"/>
  <c r="AH218" i="70"/>
  <c r="AH218" i="72"/>
  <c r="AH218" i="75"/>
  <c r="AH241" i="67"/>
  <c r="Z218" i="71"/>
  <c r="Z218" i="73"/>
  <c r="Z218" i="74"/>
  <c r="Z218" i="69"/>
  <c r="Z218" i="75"/>
  <c r="Z241" i="67"/>
  <c r="Z218" i="70"/>
  <c r="Z218" i="72"/>
  <c r="Z243" i="68"/>
  <c r="N243" i="68"/>
  <c r="N218" i="69"/>
  <c r="N218" i="72"/>
  <c r="N218" i="73"/>
  <c r="N218" i="70"/>
  <c r="N218" i="74"/>
  <c r="N241" i="67"/>
  <c r="N218" i="75"/>
  <c r="N218" i="71"/>
  <c r="Y218" i="71"/>
  <c r="Y218" i="72"/>
  <c r="Y218" i="73"/>
  <c r="Y241" i="67"/>
  <c r="Y243" i="68"/>
  <c r="Y218" i="75"/>
  <c r="Y218" i="69"/>
  <c r="Y218" i="74"/>
  <c r="Y218" i="70"/>
  <c r="V218" i="73"/>
  <c r="V241" i="67"/>
  <c r="V218" i="69"/>
  <c r="V218" i="70"/>
  <c r="V243" i="68"/>
  <c r="V218" i="72"/>
  <c r="V218" i="74"/>
  <c r="V218" i="75"/>
  <c r="V218" i="71"/>
  <c r="X241" i="67"/>
  <c r="X243" i="68"/>
  <c r="X218" i="71"/>
  <c r="X218" i="69"/>
  <c r="X218" i="73"/>
  <c r="X218" i="72"/>
  <c r="X218" i="75"/>
  <c r="X218" i="74"/>
  <c r="X218" i="70"/>
  <c r="AE218" i="72"/>
  <c r="AE218" i="73"/>
  <c r="AE218" i="71"/>
  <c r="AE218" i="75"/>
  <c r="AE241" i="67"/>
  <c r="AE243" i="68"/>
  <c r="AE218" i="69"/>
  <c r="AE218" i="70"/>
  <c r="AE218" i="74"/>
  <c r="AD241" i="67"/>
  <c r="AD218" i="71"/>
  <c r="AD218" i="70"/>
  <c r="AD218" i="72"/>
  <c r="AD218" i="74"/>
  <c r="AD218" i="73"/>
  <c r="AD243" i="68"/>
  <c r="AD218" i="69"/>
  <c r="AD218" i="75"/>
  <c r="L240" i="67"/>
  <c r="L217" i="70"/>
  <c r="L217" i="75"/>
  <c r="L217" i="73"/>
  <c r="L217" i="72"/>
  <c r="L242" i="68"/>
  <c r="L217" i="69"/>
  <c r="L217" i="74"/>
  <c r="L217" i="71"/>
  <c r="AA211" i="72"/>
  <c r="AA211" i="73"/>
  <c r="AA211" i="69"/>
  <c r="AA236" i="68"/>
  <c r="AA211" i="70"/>
  <c r="AA234" i="67"/>
  <c r="AA211" i="74"/>
  <c r="AA211" i="71"/>
  <c r="AA211" i="75"/>
  <c r="H236" i="68"/>
  <c r="H211" i="71"/>
  <c r="H211" i="69"/>
  <c r="H211" i="72"/>
  <c r="H211" i="75"/>
  <c r="H211" i="73"/>
  <c r="H234" i="67"/>
  <c r="H211" i="74"/>
  <c r="H211" i="70"/>
  <c r="N211" i="75"/>
  <c r="N211" i="72"/>
  <c r="N211" i="70"/>
  <c r="N211" i="73"/>
  <c r="N211" i="71"/>
  <c r="N211" i="74"/>
  <c r="N236" i="68"/>
  <c r="N211" i="69"/>
  <c r="N234" i="67"/>
  <c r="L211" i="74"/>
  <c r="L211" i="70"/>
  <c r="L211" i="72"/>
  <c r="L211" i="75"/>
  <c r="L211" i="73"/>
  <c r="L211" i="69"/>
  <c r="L211" i="71"/>
  <c r="L234" i="67"/>
  <c r="L236" i="68"/>
  <c r="J241" i="67"/>
  <c r="J218" i="72"/>
  <c r="J218" i="71"/>
  <c r="J218" i="74"/>
  <c r="J243" i="68"/>
  <c r="J218" i="69"/>
  <c r="J218" i="75"/>
  <c r="J218" i="73"/>
  <c r="J218" i="70"/>
  <c r="Z240" i="67"/>
  <c r="Z242" i="68"/>
  <c r="Z217" i="72"/>
  <c r="Z217" i="75"/>
  <c r="Z217" i="70"/>
  <c r="Z217" i="74"/>
  <c r="Z217" i="69"/>
  <c r="Z217" i="73"/>
  <c r="Z217" i="71"/>
  <c r="N217" i="69"/>
  <c r="N217" i="75"/>
  <c r="N217" i="72"/>
  <c r="N217" i="73"/>
  <c r="N217" i="70"/>
  <c r="N242" i="68"/>
  <c r="N240" i="67"/>
  <c r="N217" i="71"/>
  <c r="N217" i="74"/>
  <c r="Y217" i="75"/>
  <c r="Y217" i="70"/>
  <c r="Y242" i="68"/>
  <c r="Y217" i="73"/>
  <c r="Y217" i="74"/>
  <c r="Y217" i="71"/>
  <c r="Y217" i="72"/>
  <c r="Y217" i="69"/>
  <c r="Y240" i="67"/>
  <c r="V242" i="68"/>
  <c r="V217" i="70"/>
  <c r="V217" i="73"/>
  <c r="V217" i="71"/>
  <c r="V240" i="67"/>
  <c r="V217" i="72"/>
  <c r="V217" i="74"/>
  <c r="V217" i="75"/>
  <c r="V217" i="69"/>
  <c r="X242" i="68"/>
  <c r="X217" i="73"/>
  <c r="X217" i="70"/>
  <c r="X217" i="69"/>
  <c r="X217" i="71"/>
  <c r="X217" i="75"/>
  <c r="X240" i="67"/>
  <c r="X217" i="74"/>
  <c r="X217" i="72"/>
  <c r="AE242" i="68"/>
  <c r="AE217" i="70"/>
  <c r="AE217" i="74"/>
  <c r="AE217" i="71"/>
  <c r="AE240" i="67"/>
  <c r="AE217" i="69"/>
  <c r="AE217" i="75"/>
  <c r="AE217" i="72"/>
  <c r="AE217" i="73"/>
  <c r="AD217" i="71"/>
  <c r="AD217" i="70"/>
  <c r="AD217" i="69"/>
  <c r="AD240" i="67"/>
  <c r="AD217" i="72"/>
  <c r="AD242" i="68"/>
  <c r="AD217" i="73"/>
  <c r="AD217" i="75"/>
  <c r="AD217" i="74"/>
  <c r="L218" i="72"/>
  <c r="L218" i="75"/>
  <c r="L241" i="67"/>
  <c r="L243" i="68"/>
  <c r="L218" i="70"/>
  <c r="L218" i="73"/>
  <c r="L218" i="74"/>
  <c r="L218" i="71"/>
  <c r="L218" i="69"/>
  <c r="AG211" i="72"/>
  <c r="AG236" i="68"/>
  <c r="AG211" i="74"/>
  <c r="AG211" i="71"/>
  <c r="AG211" i="75"/>
  <c r="AG234" i="67"/>
  <c r="AG211" i="70"/>
  <c r="AG211" i="73"/>
  <c r="AG211" i="69"/>
  <c r="AI211" i="72"/>
  <c r="AI211" i="71"/>
  <c r="AI211" i="70"/>
  <c r="AI236" i="68"/>
  <c r="AI211" i="74"/>
  <c r="AI211" i="69"/>
  <c r="AI234" i="67"/>
  <c r="AI211" i="75"/>
  <c r="AI211" i="73"/>
  <c r="F211" i="71"/>
  <c r="F211" i="74"/>
  <c r="F234" i="67"/>
  <c r="F211" i="70"/>
  <c r="F211" i="72"/>
  <c r="F211" i="69"/>
  <c r="F211" i="73"/>
  <c r="F211" i="75"/>
  <c r="F236" i="68"/>
  <c r="S211" i="69"/>
  <c r="S211" i="73"/>
  <c r="S211" i="75"/>
  <c r="S211" i="74"/>
  <c r="S211" i="72"/>
  <c r="S234" i="67"/>
  <c r="S211" i="71"/>
  <c r="S211" i="70"/>
  <c r="S236" i="68"/>
  <c r="AJ191" i="63"/>
  <c r="J236" i="88"/>
  <c r="T235" i="88"/>
  <c r="I235" i="88"/>
  <c r="AA236" i="88"/>
  <c r="H236" i="88"/>
  <c r="F235" i="88"/>
  <c r="AB235" i="88"/>
  <c r="AJ198" i="63"/>
  <c r="AJ197" i="63"/>
  <c r="T236" i="88"/>
  <c r="I236" i="88"/>
  <c r="AA235" i="88"/>
  <c r="H235" i="88"/>
  <c r="F236" i="88"/>
  <c r="AB236" i="88"/>
  <c r="AH236" i="88"/>
  <c r="O236" i="88"/>
  <c r="AG236" i="88"/>
  <c r="W236" i="88"/>
  <c r="AF236" i="88"/>
  <c r="K236" i="88"/>
  <c r="E235" i="88"/>
  <c r="AI236" i="88"/>
  <c r="AH235" i="88"/>
  <c r="O235" i="88"/>
  <c r="AG235" i="88"/>
  <c r="W235" i="88"/>
  <c r="AF235" i="88"/>
  <c r="K235" i="88"/>
  <c r="E236" i="88"/>
  <c r="AI235" i="88"/>
  <c r="J235" i="88"/>
  <c r="Z236" i="88"/>
  <c r="N236" i="88"/>
  <c r="Y236" i="88"/>
  <c r="V236" i="88"/>
  <c r="X236" i="88"/>
  <c r="AE236" i="88"/>
  <c r="AD236" i="88"/>
  <c r="L235" i="88"/>
  <c r="Z235" i="88"/>
  <c r="N235" i="88"/>
  <c r="Y235" i="88"/>
  <c r="V235" i="88"/>
  <c r="X235" i="88"/>
  <c r="AE235" i="88"/>
  <c r="AD235" i="88"/>
  <c r="L236" i="88"/>
  <c r="R236" i="88"/>
  <c r="U236" i="88"/>
  <c r="Q236" i="88"/>
  <c r="AC236" i="88"/>
  <c r="P236" i="88"/>
  <c r="G236" i="88"/>
  <c r="M236" i="88"/>
  <c r="S236" i="88"/>
  <c r="R235" i="88"/>
  <c r="U235" i="88"/>
  <c r="Q235" i="88"/>
  <c r="AC235" i="88"/>
  <c r="P235" i="88"/>
  <c r="G235" i="88"/>
  <c r="M235" i="88"/>
  <c r="S235" i="88"/>
  <c r="AJ217" i="71" l="1"/>
  <c r="AJ217" i="72"/>
  <c r="AJ217" i="69"/>
  <c r="AJ217" i="73"/>
  <c r="AJ217" i="75"/>
  <c r="AJ242" i="68"/>
  <c r="AJ240" i="67"/>
  <c r="AJ217" i="70"/>
  <c r="AJ217" i="74"/>
  <c r="AJ218" i="71"/>
  <c r="AJ218" i="73"/>
  <c r="AJ218" i="70"/>
  <c r="AJ218" i="72"/>
  <c r="AJ218" i="75"/>
  <c r="AJ241" i="67"/>
  <c r="AJ218" i="69"/>
  <c r="AJ218" i="74"/>
  <c r="AJ243" i="68"/>
  <c r="AJ211" i="71"/>
  <c r="AJ236" i="68"/>
  <c r="AJ211" i="69"/>
  <c r="AJ211" i="70"/>
  <c r="AJ211" i="72"/>
  <c r="AJ211" i="75"/>
  <c r="AJ211" i="74"/>
  <c r="AJ234" i="67"/>
  <c r="AJ211" i="73"/>
  <c r="AK191" i="63"/>
  <c r="AJ235" i="88"/>
  <c r="AJ236" i="88"/>
  <c r="AK197" i="63"/>
  <c r="AK198" i="63"/>
  <c r="AK218" i="71" l="1"/>
  <c r="AK218" i="73"/>
  <c r="AK218" i="69"/>
  <c r="AK218" i="72"/>
  <c r="AK243" i="68"/>
  <c r="AK241" i="67"/>
  <c r="AK218" i="74"/>
  <c r="AK218" i="75"/>
  <c r="AK218" i="70"/>
  <c r="AK217" i="71"/>
  <c r="AK240" i="67"/>
  <c r="AK217" i="74"/>
  <c r="AK217" i="70"/>
  <c r="AK217" i="72"/>
  <c r="AK242" i="68"/>
  <c r="AK217" i="75"/>
  <c r="AK217" i="69"/>
  <c r="AK217" i="73"/>
  <c r="AK211" i="71"/>
  <c r="AK211" i="72"/>
  <c r="AK236" i="68"/>
  <c r="AK211" i="74"/>
  <c r="AK211" i="69"/>
  <c r="AK211" i="73"/>
  <c r="AK211" i="70"/>
  <c r="AK211" i="75"/>
  <c r="AK234" i="67"/>
  <c r="AL191" i="63"/>
  <c r="AK235" i="88"/>
  <c r="AL197" i="63"/>
  <c r="AL198" i="63"/>
  <c r="AK236"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41" i="67"/>
  <c r="AL218" i="75"/>
  <c r="AL243" i="68"/>
  <c r="AL218" i="74"/>
  <c r="AL218" i="69"/>
  <c r="AL217" i="71"/>
  <c r="AL217" i="70"/>
  <c r="AL240" i="67"/>
  <c r="AL217" i="69"/>
  <c r="AL217" i="74"/>
  <c r="AL217" i="75"/>
  <c r="AL217" i="72"/>
  <c r="AL242" i="68"/>
  <c r="AL217" i="73"/>
  <c r="AL211" i="71"/>
  <c r="AL211" i="73"/>
  <c r="AL211" i="72"/>
  <c r="AL234" i="67"/>
  <c r="AL211" i="74"/>
  <c r="AL211" i="70"/>
  <c r="AL211" i="75"/>
  <c r="AL236" i="68"/>
  <c r="AL211" i="69"/>
  <c r="AM191" i="63"/>
  <c r="AM197" i="63"/>
  <c r="AM198" i="63"/>
  <c r="AL235" i="88"/>
  <c r="AL236"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43" i="68"/>
  <c r="AM218" i="70"/>
  <c r="AM218" i="73"/>
  <c r="AM218" i="72"/>
  <c r="AM241" i="67"/>
  <c r="AM218" i="74"/>
  <c r="AM218" i="69"/>
  <c r="AM218" i="75"/>
  <c r="AM211" i="71"/>
  <c r="AM211" i="70"/>
  <c r="AM211" i="69"/>
  <c r="AM236" i="68"/>
  <c r="AM211" i="74"/>
  <c r="AM211" i="72"/>
  <c r="AM211" i="73"/>
  <c r="AM211" i="75"/>
  <c r="AM234" i="67"/>
  <c r="AM217" i="71"/>
  <c r="AM217" i="69"/>
  <c r="AM217" i="70"/>
  <c r="AM217" i="72"/>
  <c r="AM240" i="67"/>
  <c r="AM217" i="75"/>
  <c r="AM217" i="74"/>
  <c r="AM217" i="73"/>
  <c r="AM242" i="68"/>
  <c r="AN191" i="63"/>
  <c r="AN197" i="63"/>
  <c r="AN198" i="63"/>
  <c r="AM236" i="88"/>
  <c r="AM235" i="88"/>
  <c r="E71" i="63"/>
  <c r="E191" i="63" s="1"/>
  <c r="AN217" i="71" l="1"/>
  <c r="AN242" i="68"/>
  <c r="AN217" i="69"/>
  <c r="AN217" i="70"/>
  <c r="AN217" i="75"/>
  <c r="AN240" i="67"/>
  <c r="AN217" i="74"/>
  <c r="AN217" i="72"/>
  <c r="AN217" i="73"/>
  <c r="AN211" i="71"/>
  <c r="AN211" i="73"/>
  <c r="AN211" i="75"/>
  <c r="AN211" i="72"/>
  <c r="AN211" i="74"/>
  <c r="AN236" i="68"/>
  <c r="AN234" i="67"/>
  <c r="AN211" i="70"/>
  <c r="AN211" i="69"/>
  <c r="AN218" i="71"/>
  <c r="AN218" i="73"/>
  <c r="AN218" i="74"/>
  <c r="AN218" i="75"/>
  <c r="AN241" i="67"/>
  <c r="AN243" i="68"/>
  <c r="AN218" i="69"/>
  <c r="AN218" i="72"/>
  <c r="AN218" i="70"/>
  <c r="E234" i="67"/>
  <c r="E211" i="69"/>
  <c r="E211" i="75"/>
  <c r="E211" i="73"/>
  <c r="E236" i="68"/>
  <c r="E211" i="72"/>
  <c r="E211" i="71"/>
  <c r="E211" i="74"/>
  <c r="E211" i="70"/>
  <c r="AO191" i="63"/>
  <c r="AO197" i="63"/>
  <c r="AO198" i="63"/>
  <c r="AN236" i="88"/>
  <c r="AN235" i="88"/>
  <c r="C26" i="63"/>
  <c r="D26" i="63"/>
  <c r="E26" i="63"/>
  <c r="F26" i="63"/>
  <c r="F9" i="2"/>
  <c r="AO217" i="71" l="1"/>
  <c r="AO217" i="73"/>
  <c r="AO217" i="72"/>
  <c r="AO217" i="69"/>
  <c r="AO217" i="75"/>
  <c r="AO217" i="74"/>
  <c r="AO242" i="68"/>
  <c r="AO240" i="67"/>
  <c r="AO217" i="70"/>
  <c r="AO218" i="71"/>
  <c r="AO218" i="70"/>
  <c r="AO241" i="67"/>
  <c r="AO218" i="72"/>
  <c r="AO218" i="75"/>
  <c r="AO218" i="74"/>
  <c r="AO218" i="73"/>
  <c r="AO218" i="69"/>
  <c r="AO243" i="68"/>
  <c r="AO211" i="71"/>
  <c r="AO211" i="69"/>
  <c r="AO211" i="72"/>
  <c r="AO211" i="74"/>
  <c r="AO211" i="75"/>
  <c r="AO211" i="73"/>
  <c r="AO234" i="67"/>
  <c r="AO211" i="70"/>
  <c r="AO236" i="68"/>
  <c r="AP191" i="63"/>
  <c r="AP197" i="63"/>
  <c r="AP198" i="63"/>
  <c r="AO236" i="88"/>
  <c r="AO235" i="88"/>
  <c r="AP218" i="71" l="1"/>
  <c r="AP218" i="75"/>
  <c r="AP218" i="74"/>
  <c r="AP243" i="68"/>
  <c r="AP218" i="69"/>
  <c r="AP218" i="70"/>
  <c r="AP218" i="72"/>
  <c r="AP218" i="73"/>
  <c r="AP241" i="67"/>
  <c r="AP217" i="71"/>
  <c r="AP217" i="74"/>
  <c r="AP217" i="73"/>
  <c r="AP242" i="68"/>
  <c r="AP217" i="75"/>
  <c r="AP217" i="69"/>
  <c r="AP217" i="70"/>
  <c r="AP240" i="67"/>
  <c r="AP217" i="72"/>
  <c r="AP211" i="71"/>
  <c r="AP234" i="67"/>
  <c r="AP211" i="69"/>
  <c r="AP211" i="75"/>
  <c r="AP211" i="74"/>
  <c r="AP211" i="72"/>
  <c r="AP211" i="70"/>
  <c r="AP211" i="73"/>
  <c r="AP236" i="68"/>
  <c r="AQ191" i="63"/>
  <c r="AQ197" i="63"/>
  <c r="AQ198" i="63"/>
  <c r="AP236" i="88"/>
  <c r="AP235" i="88"/>
  <c r="E64" i="63"/>
  <c r="AQ217" i="71" l="1"/>
  <c r="AQ217" i="74"/>
  <c r="AQ217" i="73"/>
  <c r="AQ217" i="72"/>
  <c r="AQ217" i="75"/>
  <c r="AQ240" i="67"/>
  <c r="AQ217" i="70"/>
  <c r="AQ217" i="69"/>
  <c r="AQ242" i="68"/>
  <c r="AQ218" i="71"/>
  <c r="AQ218" i="69"/>
  <c r="AQ218" i="70"/>
  <c r="AQ218" i="72"/>
  <c r="AQ218" i="74"/>
  <c r="AQ218" i="75"/>
  <c r="AQ218" i="73"/>
  <c r="AQ243" i="68"/>
  <c r="AQ241" i="67"/>
  <c r="AQ211" i="71"/>
  <c r="AQ211" i="69"/>
  <c r="AQ211" i="70"/>
  <c r="AQ211" i="72"/>
  <c r="AQ211" i="74"/>
  <c r="AQ211" i="73"/>
  <c r="AQ211" i="75"/>
  <c r="AQ234" i="67"/>
  <c r="AQ236" i="68"/>
  <c r="AR191" i="63"/>
  <c r="AR197" i="63"/>
  <c r="AR198" i="63"/>
  <c r="AQ236" i="88"/>
  <c r="AQ235"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43" i="68"/>
  <c r="AR218" i="72"/>
  <c r="AR218" i="73"/>
  <c r="AR218" i="70"/>
  <c r="AR218" i="75"/>
  <c r="AR218" i="69"/>
  <c r="AR218" i="74"/>
  <c r="AR241" i="67"/>
  <c r="AR211" i="71"/>
  <c r="AR211" i="72"/>
  <c r="AR211" i="73"/>
  <c r="AR211" i="74"/>
  <c r="AR211" i="70"/>
  <c r="AR211" i="75"/>
  <c r="AR234" i="67"/>
  <c r="AR211" i="69"/>
  <c r="AR236" i="68"/>
  <c r="AR217" i="71"/>
  <c r="AR240" i="67"/>
  <c r="AR217" i="69"/>
  <c r="AR217" i="70"/>
  <c r="AR217" i="75"/>
  <c r="AR242" i="68"/>
  <c r="AR217" i="74"/>
  <c r="AR217" i="72"/>
  <c r="AR217" i="73"/>
  <c r="AS191" i="63"/>
  <c r="AS197" i="63"/>
  <c r="AS198" i="63"/>
  <c r="AR236" i="88"/>
  <c r="AR235"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37" i="68"/>
  <c r="AF212" i="75"/>
  <c r="AF235" i="67"/>
  <c r="AF212" i="72"/>
  <c r="K192" i="63"/>
  <c r="K212" i="70"/>
  <c r="K212" i="71"/>
  <c r="K235" i="67"/>
  <c r="K212" i="72"/>
  <c r="K237" i="68"/>
  <c r="K212" i="69"/>
  <c r="K212" i="73"/>
  <c r="K212" i="75"/>
  <c r="AQ192" i="63"/>
  <c r="AQ212" i="75"/>
  <c r="AQ235" i="67"/>
  <c r="AQ212" i="71"/>
  <c r="AQ212" i="72"/>
  <c r="AQ212" i="70"/>
  <c r="AQ237" i="68"/>
  <c r="AQ212" i="73"/>
  <c r="AQ212" i="69"/>
  <c r="AS192" i="63"/>
  <c r="AS212" i="70"/>
  <c r="AS212" i="69"/>
  <c r="AS212" i="75"/>
  <c r="AS237" i="68"/>
  <c r="AS212" i="72"/>
  <c r="AS235" i="67"/>
  <c r="AS212" i="73"/>
  <c r="AS212" i="71"/>
  <c r="X192" i="63"/>
  <c r="X212" i="73"/>
  <c r="X212" i="72"/>
  <c r="X212" i="70"/>
  <c r="X212" i="71"/>
  <c r="X237" i="68"/>
  <c r="X212" i="75"/>
  <c r="X235" i="67"/>
  <c r="X212" i="69"/>
  <c r="AP192" i="63"/>
  <c r="AP212" i="73"/>
  <c r="AP212" i="75"/>
  <c r="AP212" i="70"/>
  <c r="AP212" i="71"/>
  <c r="AP237" i="68"/>
  <c r="AP235" i="67"/>
  <c r="AP212" i="69"/>
  <c r="AP212" i="72"/>
  <c r="AT212" i="70"/>
  <c r="AT212" i="73"/>
  <c r="AT212" i="69"/>
  <c r="AT212" i="71"/>
  <c r="AT235" i="67"/>
  <c r="AT212" i="72"/>
  <c r="AT212" i="75"/>
  <c r="AT237" i="68"/>
  <c r="S192" i="63"/>
  <c r="S237" i="68"/>
  <c r="S212" i="69"/>
  <c r="S212" i="72"/>
  <c r="S235" i="67"/>
  <c r="S212" i="75"/>
  <c r="S212" i="73"/>
  <c r="S212" i="71"/>
  <c r="S212" i="70"/>
  <c r="AK192" i="63"/>
  <c r="AK212" i="70"/>
  <c r="AK212" i="75"/>
  <c r="AK212" i="69"/>
  <c r="AK235" i="67"/>
  <c r="AK212" i="71"/>
  <c r="AK212" i="72"/>
  <c r="AK212" i="73"/>
  <c r="AK237" i="68"/>
  <c r="M192" i="63"/>
  <c r="M212" i="71"/>
  <c r="M212" i="70"/>
  <c r="M235" i="67"/>
  <c r="M212" i="75"/>
  <c r="M212" i="73"/>
  <c r="M237" i="68"/>
  <c r="M212" i="69"/>
  <c r="M212" i="72"/>
  <c r="P192" i="63"/>
  <c r="P212" i="69"/>
  <c r="P212" i="73"/>
  <c r="P235" i="67"/>
  <c r="P212" i="72"/>
  <c r="P212" i="71"/>
  <c r="P212" i="70"/>
  <c r="P237" i="68"/>
  <c r="P212" i="75"/>
  <c r="Z192" i="63"/>
  <c r="Z212" i="70"/>
  <c r="Z235" i="67"/>
  <c r="Z212" i="71"/>
  <c r="Z212" i="69"/>
  <c r="Z212" i="72"/>
  <c r="Z212" i="75"/>
  <c r="Z212" i="73"/>
  <c r="Z237" i="68"/>
  <c r="R192" i="63"/>
  <c r="R237" i="68"/>
  <c r="R212" i="69"/>
  <c r="R212" i="73"/>
  <c r="R235" i="67"/>
  <c r="R212" i="70"/>
  <c r="R212" i="75"/>
  <c r="R212" i="71"/>
  <c r="R212" i="72"/>
  <c r="AL192" i="63"/>
  <c r="AL212" i="71"/>
  <c r="AL235" i="67"/>
  <c r="AL237" i="68"/>
  <c r="AL212" i="69"/>
  <c r="AL212" i="70"/>
  <c r="AL212" i="73"/>
  <c r="AL212" i="72"/>
  <c r="AL212" i="75"/>
  <c r="AH192" i="63"/>
  <c r="AH212" i="71"/>
  <c r="AH212" i="75"/>
  <c r="AH212" i="72"/>
  <c r="AH237" i="68"/>
  <c r="AH212" i="73"/>
  <c r="AH212" i="69"/>
  <c r="AH212" i="70"/>
  <c r="AH235" i="67"/>
  <c r="AC192" i="63"/>
  <c r="AC212" i="72"/>
  <c r="AC237" i="68"/>
  <c r="AC235" i="67"/>
  <c r="AC212" i="70"/>
  <c r="AC212" i="75"/>
  <c r="AC212" i="71"/>
  <c r="AC212" i="69"/>
  <c r="AC212" i="73"/>
  <c r="AS218" i="71"/>
  <c r="AS218" i="70"/>
  <c r="AS243" i="68"/>
  <c r="AS218" i="73"/>
  <c r="AS218" i="72"/>
  <c r="AS218" i="74"/>
  <c r="AS241" i="67"/>
  <c r="AS218" i="75"/>
  <c r="AS218" i="69"/>
  <c r="AA192" i="63"/>
  <c r="AA212" i="69"/>
  <c r="AA235" i="67"/>
  <c r="AA212" i="72"/>
  <c r="AA212" i="73"/>
  <c r="AA212" i="75"/>
  <c r="AA212" i="71"/>
  <c r="AA212" i="70"/>
  <c r="AA237" i="68"/>
  <c r="H192" i="63"/>
  <c r="H212" i="75"/>
  <c r="H212" i="69"/>
  <c r="H212" i="70"/>
  <c r="H212" i="73"/>
  <c r="H235" i="67"/>
  <c r="H212" i="71"/>
  <c r="H212" i="72"/>
  <c r="H237" i="68"/>
  <c r="AO192" i="63"/>
  <c r="AO212" i="73"/>
  <c r="AO235" i="67"/>
  <c r="AO212" i="71"/>
  <c r="AO212" i="72"/>
  <c r="AO237" i="68"/>
  <c r="AO212" i="69"/>
  <c r="AO212" i="70"/>
  <c r="AO212" i="75"/>
  <c r="AG192" i="63"/>
  <c r="AG237" i="68"/>
  <c r="AG212" i="69"/>
  <c r="AG212" i="70"/>
  <c r="AG212" i="73"/>
  <c r="AG235" i="67"/>
  <c r="AG212" i="75"/>
  <c r="AG212" i="72"/>
  <c r="AG212" i="71"/>
  <c r="AD192" i="63"/>
  <c r="AD237" i="68"/>
  <c r="AD212" i="75"/>
  <c r="AD212" i="72"/>
  <c r="AD235" i="67"/>
  <c r="AD212" i="71"/>
  <c r="AD212" i="69"/>
  <c r="AD212" i="70"/>
  <c r="AD212" i="73"/>
  <c r="J192" i="63"/>
  <c r="J212" i="72"/>
  <c r="J212" i="75"/>
  <c r="J212" i="70"/>
  <c r="J235" i="67"/>
  <c r="J237" i="68"/>
  <c r="J212" i="69"/>
  <c r="J212" i="71"/>
  <c r="J212" i="73"/>
  <c r="U192" i="63"/>
  <c r="U212" i="75"/>
  <c r="U237" i="68"/>
  <c r="U212" i="69"/>
  <c r="U212" i="72"/>
  <c r="U212" i="73"/>
  <c r="U212" i="70"/>
  <c r="U212" i="71"/>
  <c r="U235" i="67"/>
  <c r="AS217" i="71"/>
  <c r="AS217" i="73"/>
  <c r="AS217" i="70"/>
  <c r="AS217" i="72"/>
  <c r="AS217" i="69"/>
  <c r="AS217" i="74"/>
  <c r="AS217" i="75"/>
  <c r="AS242" i="68"/>
  <c r="AS240" i="67"/>
  <c r="AE192" i="63"/>
  <c r="AE237" i="68"/>
  <c r="AE212" i="73"/>
  <c r="AE212" i="71"/>
  <c r="AE212" i="69"/>
  <c r="AE212" i="75"/>
  <c r="AE212" i="70"/>
  <c r="AE212" i="72"/>
  <c r="AE235" i="67"/>
  <c r="Q192" i="63"/>
  <c r="Q235" i="67"/>
  <c r="Q212" i="72"/>
  <c r="Q212" i="75"/>
  <c r="Q212" i="73"/>
  <c r="Q212" i="69"/>
  <c r="Q237" i="68"/>
  <c r="Q212" i="70"/>
  <c r="Q212" i="71"/>
  <c r="I192" i="63"/>
  <c r="I235" i="67"/>
  <c r="I237" i="68"/>
  <c r="I212" i="71"/>
  <c r="I212" i="72"/>
  <c r="I212" i="69"/>
  <c r="I212" i="70"/>
  <c r="I212" i="73"/>
  <c r="I212" i="75"/>
  <c r="V192" i="63"/>
  <c r="V212" i="69"/>
  <c r="V212" i="72"/>
  <c r="V212" i="71"/>
  <c r="V235" i="67"/>
  <c r="V212" i="70"/>
  <c r="V212" i="73"/>
  <c r="V212" i="75"/>
  <c r="V237" i="68"/>
  <c r="AS211" i="71"/>
  <c r="AS211" i="73"/>
  <c r="AS211" i="69"/>
  <c r="AS211" i="74"/>
  <c r="AS211" i="75"/>
  <c r="AS236" i="68"/>
  <c r="AS211" i="70"/>
  <c r="AS234" i="67"/>
  <c r="AS211" i="72"/>
  <c r="W192" i="63"/>
  <c r="W235" i="67"/>
  <c r="W212" i="73"/>
  <c r="W212" i="75"/>
  <c r="W237" i="68"/>
  <c r="W212" i="72"/>
  <c r="W212" i="71"/>
  <c r="W212" i="70"/>
  <c r="W212" i="69"/>
  <c r="AJ192" i="63"/>
  <c r="AJ212" i="72"/>
  <c r="AJ212" i="71"/>
  <c r="AJ212" i="75"/>
  <c r="AJ212" i="69"/>
  <c r="AJ235" i="67"/>
  <c r="AJ237" i="68"/>
  <c r="AJ212" i="73"/>
  <c r="AJ212" i="70"/>
  <c r="G192" i="63"/>
  <c r="G212" i="69"/>
  <c r="G212" i="70"/>
  <c r="G212" i="75"/>
  <c r="G237" i="68"/>
  <c r="G212" i="72"/>
  <c r="G212" i="73"/>
  <c r="G235" i="67"/>
  <c r="G212" i="71"/>
  <c r="N192" i="63"/>
  <c r="N212" i="71"/>
  <c r="N237" i="68"/>
  <c r="N212" i="69"/>
  <c r="N212" i="72"/>
  <c r="N235" i="67"/>
  <c r="N212" i="75"/>
  <c r="N212" i="70"/>
  <c r="N212" i="73"/>
  <c r="Y192" i="63"/>
  <c r="Y212" i="69"/>
  <c r="Y235" i="67"/>
  <c r="Y212" i="70"/>
  <c r="Y237" i="68"/>
  <c r="Y212" i="71"/>
  <c r="Y212" i="72"/>
  <c r="Y212" i="75"/>
  <c r="Y212" i="73"/>
  <c r="L192" i="63"/>
  <c r="L212" i="70"/>
  <c r="L212" i="73"/>
  <c r="L235" i="67"/>
  <c r="L237" i="68"/>
  <c r="L212" i="69"/>
  <c r="L212" i="72"/>
  <c r="L212" i="71"/>
  <c r="L212" i="75"/>
  <c r="AR192" i="63"/>
  <c r="AR212" i="69"/>
  <c r="AR212" i="75"/>
  <c r="AR235" i="67"/>
  <c r="AR212" i="70"/>
  <c r="AR212" i="73"/>
  <c r="AR212" i="72"/>
  <c r="AR237" i="68"/>
  <c r="AR212" i="71"/>
  <c r="AM192" i="63"/>
  <c r="AM212" i="72"/>
  <c r="AM212" i="69"/>
  <c r="AM212" i="70"/>
  <c r="AM235" i="67"/>
  <c r="AM212" i="75"/>
  <c r="AM237" i="68"/>
  <c r="AM212" i="73"/>
  <c r="AM212" i="71"/>
  <c r="F192" i="63"/>
  <c r="F212" i="75"/>
  <c r="F212" i="70"/>
  <c r="F212" i="71"/>
  <c r="F212" i="73"/>
  <c r="F235" i="67"/>
  <c r="F212" i="72"/>
  <c r="F237" i="68"/>
  <c r="F212" i="69"/>
  <c r="E212" i="75"/>
  <c r="E212" i="69"/>
  <c r="E212" i="72"/>
  <c r="E237" i="68"/>
  <c r="E212" i="70"/>
  <c r="E212" i="71"/>
  <c r="E235" i="67"/>
  <c r="E212" i="73"/>
  <c r="AN192" i="63"/>
  <c r="AN212" i="73"/>
  <c r="AN212" i="69"/>
  <c r="AN212" i="72"/>
  <c r="AN212" i="71"/>
  <c r="AN212" i="70"/>
  <c r="AN212" i="75"/>
  <c r="AN235" i="67"/>
  <c r="AN237" i="68"/>
  <c r="AI192" i="63"/>
  <c r="AI237" i="68"/>
  <c r="AI212" i="73"/>
  <c r="AI212" i="70"/>
  <c r="AI212" i="69"/>
  <c r="AI212" i="75"/>
  <c r="AI212" i="71"/>
  <c r="AI235" i="67"/>
  <c r="AI212" i="72"/>
  <c r="T192" i="63"/>
  <c r="T212" i="70"/>
  <c r="T237" i="68"/>
  <c r="T212" i="71"/>
  <c r="T235" i="67"/>
  <c r="T212" i="75"/>
  <c r="T212" i="72"/>
  <c r="T212" i="69"/>
  <c r="T212" i="73"/>
  <c r="O192" i="63"/>
  <c r="O212" i="73"/>
  <c r="O235" i="67"/>
  <c r="O212" i="71"/>
  <c r="O212" i="72"/>
  <c r="O212" i="70"/>
  <c r="O237" i="68"/>
  <c r="O212" i="69"/>
  <c r="O212" i="75"/>
  <c r="AB192" i="63"/>
  <c r="AB212" i="75"/>
  <c r="AB212" i="72"/>
  <c r="AB212" i="73"/>
  <c r="AB212" i="71"/>
  <c r="AB212" i="70"/>
  <c r="AB212" i="69"/>
  <c r="AB235" i="67"/>
  <c r="AB237" i="68"/>
  <c r="E230" i="88"/>
  <c r="AT191" i="63"/>
  <c r="AT192" i="63"/>
  <c r="G230" i="88"/>
  <c r="F230" i="88"/>
  <c r="I230" i="88"/>
  <c r="H230" i="88"/>
  <c r="J230" i="88"/>
  <c r="AA134" i="63"/>
  <c r="AA230" i="88"/>
  <c r="AO134" i="63"/>
  <c r="AO230" i="88"/>
  <c r="AG134" i="63"/>
  <c r="AG230" i="88"/>
  <c r="AD134" i="63"/>
  <c r="AD230" i="88"/>
  <c r="U134" i="63"/>
  <c r="U230" i="88"/>
  <c r="AE134" i="63"/>
  <c r="AE230" i="88"/>
  <c r="AZ134" i="63"/>
  <c r="Q134" i="63"/>
  <c r="Q230" i="88"/>
  <c r="V134" i="63"/>
  <c r="V230" i="88"/>
  <c r="AW134" i="63"/>
  <c r="W134" i="63"/>
  <c r="W230" i="88"/>
  <c r="AJ134" i="63"/>
  <c r="AJ230" i="88"/>
  <c r="AU134" i="63"/>
  <c r="N134" i="63"/>
  <c r="N230" i="88"/>
  <c r="Y134" i="63"/>
  <c r="Y230" i="88"/>
  <c r="AT197" i="63"/>
  <c r="AT198" i="63"/>
  <c r="AV134" i="63"/>
  <c r="L134" i="63"/>
  <c r="L230" i="88"/>
  <c r="AR134" i="63"/>
  <c r="AR230" i="88"/>
  <c r="AM134" i="63"/>
  <c r="AM230" i="88"/>
  <c r="B27" i="63"/>
  <c r="AN134" i="63"/>
  <c r="AN230" i="88"/>
  <c r="AI134" i="63"/>
  <c r="AI230" i="88"/>
  <c r="T134" i="63"/>
  <c r="T230" i="88"/>
  <c r="O134" i="63"/>
  <c r="O230" i="88"/>
  <c r="AB134" i="63"/>
  <c r="AB230" i="88"/>
  <c r="BA134" i="63"/>
  <c r="AF134" i="63"/>
  <c r="AF230" i="88"/>
  <c r="K134" i="63"/>
  <c r="K230" i="88"/>
  <c r="AY134" i="63"/>
  <c r="BB134" i="63"/>
  <c r="AQ134" i="63"/>
  <c r="AQ230" i="88"/>
  <c r="AS134" i="63"/>
  <c r="AS230" i="88"/>
  <c r="X134" i="63"/>
  <c r="X230" i="88"/>
  <c r="AP134" i="63"/>
  <c r="AP230" i="88"/>
  <c r="AX134" i="63"/>
  <c r="AT134" i="63"/>
  <c r="AT230" i="88"/>
  <c r="S134" i="63"/>
  <c r="S230" i="88"/>
  <c r="AK134" i="63"/>
  <c r="AK230" i="88"/>
  <c r="AS236" i="88"/>
  <c r="M134" i="63"/>
  <c r="M230" i="88"/>
  <c r="P134" i="63"/>
  <c r="P230" i="88"/>
  <c r="Z134" i="63"/>
  <c r="Z230" i="88"/>
  <c r="R134" i="63"/>
  <c r="R230" i="88"/>
  <c r="AL134" i="63"/>
  <c r="AL230" i="88"/>
  <c r="AH134" i="63"/>
  <c r="AH230" i="88"/>
  <c r="AC134" i="63"/>
  <c r="AC230" i="88"/>
  <c r="AS235"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43" i="68"/>
  <c r="AT218" i="73"/>
  <c r="AT218" i="72"/>
  <c r="AT218" i="75"/>
  <c r="AT241" i="67"/>
  <c r="AT218" i="69"/>
  <c r="AU212" i="69"/>
  <c r="AT217" i="71"/>
  <c r="AT217" i="70"/>
  <c r="AT217" i="72"/>
  <c r="AT217" i="73"/>
  <c r="AT217" i="75"/>
  <c r="AT217" i="74"/>
  <c r="AT240" i="67"/>
  <c r="AT217" i="69"/>
  <c r="AT242" i="68"/>
  <c r="AU237" i="68"/>
  <c r="AT211" i="71"/>
  <c r="AT234" i="67"/>
  <c r="AT211" i="70"/>
  <c r="AT211" i="74"/>
  <c r="AT211" i="72"/>
  <c r="AT211" i="73"/>
  <c r="AT211" i="69"/>
  <c r="AT211" i="75"/>
  <c r="AT236" i="68"/>
  <c r="AU212" i="72"/>
  <c r="AU212" i="73"/>
  <c r="AU212" i="71"/>
  <c r="AU212" i="75"/>
  <c r="AU235" i="67"/>
  <c r="AU192" i="63"/>
  <c r="AU191" i="63"/>
  <c r="J229" i="88"/>
  <c r="AL229" i="88"/>
  <c r="M229" i="88"/>
  <c r="AT236" i="88"/>
  <c r="I229" i="88"/>
  <c r="AQ229" i="88"/>
  <c r="AF229" i="88"/>
  <c r="T229" i="88"/>
  <c r="AM229" i="88"/>
  <c r="AT235" i="88"/>
  <c r="AJ229" i="88"/>
  <c r="Q229" i="88"/>
  <c r="AD229" i="88"/>
  <c r="R229" i="88"/>
  <c r="G229" i="88"/>
  <c r="AU197" i="63"/>
  <c r="AU198" i="63"/>
  <c r="AT229" i="88"/>
  <c r="AK229" i="88"/>
  <c r="AP229" i="88"/>
  <c r="AI229" i="88"/>
  <c r="AR229" i="88"/>
  <c r="Y229" i="88"/>
  <c r="W229" i="88"/>
  <c r="AG229" i="88"/>
  <c r="AC229" i="88"/>
  <c r="Z229" i="88"/>
  <c r="F229" i="88"/>
  <c r="S229" i="88"/>
  <c r="X229" i="88"/>
  <c r="AB229" i="88"/>
  <c r="AN229" i="88"/>
  <c r="L229" i="88"/>
  <c r="N229" i="88"/>
  <c r="AE229" i="88"/>
  <c r="AO229" i="88"/>
  <c r="AH229" i="88"/>
  <c r="P229" i="88"/>
  <c r="AU230" i="88"/>
  <c r="H229" i="88"/>
  <c r="AS229" i="88"/>
  <c r="K229" i="88"/>
  <c r="O229" i="88"/>
  <c r="V229" i="88"/>
  <c r="U229" i="88"/>
  <c r="AA229" i="88"/>
  <c r="G29" i="2"/>
  <c r="G28" i="2"/>
  <c r="G25" i="2"/>
  <c r="G30" i="2"/>
  <c r="G33" i="2"/>
  <c r="G34" i="2"/>
  <c r="G31" i="2"/>
  <c r="G26" i="2"/>
  <c r="G27" i="2"/>
  <c r="G32" i="2"/>
  <c r="E135" i="63"/>
  <c r="AN41" i="81"/>
  <c r="J128" i="63" l="1"/>
  <c r="F130" i="63"/>
  <c r="F132" i="63" s="1"/>
  <c r="F133" i="63" s="1"/>
  <c r="I128" i="63"/>
  <c r="K128" i="63"/>
  <c r="AV212" i="70"/>
  <c r="AV212" i="71"/>
  <c r="AV212" i="73"/>
  <c r="AV237" i="68"/>
  <c r="AV212" i="69"/>
  <c r="AV212" i="75"/>
  <c r="AV212" i="72"/>
  <c r="AV235" i="67"/>
  <c r="AU218" i="71"/>
  <c r="AU218" i="69"/>
  <c r="AU218" i="70"/>
  <c r="AU241" i="67"/>
  <c r="AU218" i="75"/>
  <c r="AU243" i="68"/>
  <c r="AU218" i="73"/>
  <c r="AU218" i="72"/>
  <c r="AU218" i="74"/>
  <c r="AU217" i="71"/>
  <c r="AU217" i="72"/>
  <c r="AU217" i="69"/>
  <c r="AU217" i="70"/>
  <c r="AU217" i="73"/>
  <c r="AU217" i="74"/>
  <c r="AU217" i="75"/>
  <c r="AU240" i="67"/>
  <c r="AU242" i="68"/>
  <c r="AU211" i="71"/>
  <c r="AU211" i="70"/>
  <c r="AU236" i="68"/>
  <c r="AU211" i="72"/>
  <c r="AU211" i="69"/>
  <c r="AU211" i="73"/>
  <c r="AU211" i="74"/>
  <c r="AU211" i="75"/>
  <c r="AU234" i="67"/>
  <c r="AV192" i="63"/>
  <c r="AV191" i="63"/>
  <c r="AU235" i="88"/>
  <c r="AU229" i="88"/>
  <c r="AV197" i="63"/>
  <c r="AV198" i="63"/>
  <c r="AV230" i="88"/>
  <c r="AU236" i="88"/>
  <c r="G130" i="63"/>
  <c r="G132" i="63" s="1"/>
  <c r="G133" i="63" s="1"/>
  <c r="G190" i="63" s="1"/>
  <c r="H129" i="63"/>
  <c r="H131" i="63" s="1"/>
  <c r="AO41" i="81"/>
  <c r="F135" i="63" l="1"/>
  <c r="F190" i="63"/>
  <c r="F210" i="70" s="1"/>
  <c r="L128" i="63"/>
  <c r="AW235" i="67"/>
  <c r="AW237" i="68"/>
  <c r="AW212" i="73"/>
  <c r="AW212" i="75"/>
  <c r="AW212" i="72"/>
  <c r="AW212" i="70"/>
  <c r="AW212" i="71"/>
  <c r="AW212" i="69"/>
  <c r="AV217" i="71"/>
  <c r="AV217" i="69"/>
  <c r="AV242" i="68"/>
  <c r="AV217" i="70"/>
  <c r="AV217" i="73"/>
  <c r="AV217" i="75"/>
  <c r="AV240" i="67"/>
  <c r="AV217" i="72"/>
  <c r="AV217" i="74"/>
  <c r="AV211" i="71"/>
  <c r="AV211" i="75"/>
  <c r="AV211" i="72"/>
  <c r="AV234" i="67"/>
  <c r="AV211" i="74"/>
  <c r="AV236" i="68"/>
  <c r="AV211" i="73"/>
  <c r="AV211" i="70"/>
  <c r="AV211" i="69"/>
  <c r="AV218" i="71"/>
  <c r="AV218" i="73"/>
  <c r="AV218" i="74"/>
  <c r="AV243" i="68"/>
  <c r="AV218" i="75"/>
  <c r="AV218" i="72"/>
  <c r="AV241" i="67"/>
  <c r="AV218" i="69"/>
  <c r="AV218" i="70"/>
  <c r="F210" i="73"/>
  <c r="F210" i="74"/>
  <c r="F210" i="75"/>
  <c r="F210" i="69"/>
  <c r="F210" i="71"/>
  <c r="F235" i="68"/>
  <c r="F210" i="72"/>
  <c r="F233" i="67"/>
  <c r="AW192" i="63"/>
  <c r="AW191" i="63"/>
  <c r="AV229" i="88"/>
  <c r="AV236" i="88"/>
  <c r="AW197" i="63"/>
  <c r="AW198" i="63"/>
  <c r="AW230" i="88"/>
  <c r="AV235" i="88"/>
  <c r="G135" i="63"/>
  <c r="H130" i="63"/>
  <c r="H132" i="63" s="1"/>
  <c r="H133" i="63" s="1"/>
  <c r="H190" i="63" s="1"/>
  <c r="I129" i="63"/>
  <c r="I131" i="63" s="1"/>
  <c r="AP41" i="81"/>
  <c r="N128" i="63" l="1"/>
  <c r="AX237" i="68"/>
  <c r="AX212" i="72"/>
  <c r="AX212" i="70"/>
  <c r="AX212" i="71"/>
  <c r="AX212" i="75"/>
  <c r="AX235" i="67"/>
  <c r="AX212" i="73"/>
  <c r="AX212" i="69"/>
  <c r="AW218" i="71"/>
  <c r="AW241" i="67"/>
  <c r="AW218" i="69"/>
  <c r="AW243" i="68"/>
  <c r="AW218" i="75"/>
  <c r="AW218" i="72"/>
  <c r="AW218" i="70"/>
  <c r="AW218" i="73"/>
  <c r="AW218" i="74"/>
  <c r="AW211" i="71"/>
  <c r="AW211" i="75"/>
  <c r="AW211" i="69"/>
  <c r="AW236" i="68"/>
  <c r="AW211" i="72"/>
  <c r="AW211" i="73"/>
  <c r="AW211" i="70"/>
  <c r="AW234" i="67"/>
  <c r="AW211" i="74"/>
  <c r="AW217" i="71"/>
  <c r="AW217" i="69"/>
  <c r="AW240" i="67"/>
  <c r="AW217" i="72"/>
  <c r="AW217" i="73"/>
  <c r="AW217" i="75"/>
  <c r="AW217" i="74"/>
  <c r="AW217" i="70"/>
  <c r="AW242" i="68"/>
  <c r="G210" i="75"/>
  <c r="G233" i="67"/>
  <c r="G210" i="72"/>
  <c r="G210" i="73"/>
  <c r="G210" i="71"/>
  <c r="G210" i="70"/>
  <c r="G210" i="69"/>
  <c r="G210" i="74"/>
  <c r="G235" i="68"/>
  <c r="AX192" i="63"/>
  <c r="AX191" i="63"/>
  <c r="AW236" i="88"/>
  <c r="AW235" i="88"/>
  <c r="AW229" i="88"/>
  <c r="AX197" i="63"/>
  <c r="AX198" i="63"/>
  <c r="AX230" i="88"/>
  <c r="H135" i="63"/>
  <c r="I130" i="63"/>
  <c r="I132" i="63" s="1"/>
  <c r="I133" i="63" s="1"/>
  <c r="I190" i="63" s="1"/>
  <c r="J129" i="63"/>
  <c r="J131" i="63" s="1"/>
  <c r="AQ41" i="81"/>
  <c r="M128" i="63" l="1"/>
  <c r="O128" i="63"/>
  <c r="AY212" i="75"/>
  <c r="AY235" i="67"/>
  <c r="AY212" i="70"/>
  <c r="AY212" i="71"/>
  <c r="AY212" i="72"/>
  <c r="AY212" i="73"/>
  <c r="AY212" i="69"/>
  <c r="AY237" i="68"/>
  <c r="AX211" i="71"/>
  <c r="AX234" i="67"/>
  <c r="AX211" i="69"/>
  <c r="AX236" i="68"/>
  <c r="AX211" i="72"/>
  <c r="AX211" i="70"/>
  <c r="AX211" i="73"/>
  <c r="AX211" i="74"/>
  <c r="AX211" i="75"/>
  <c r="AX218" i="71"/>
  <c r="AX218" i="73"/>
  <c r="AX218" i="69"/>
  <c r="AX243" i="68"/>
  <c r="AX218" i="70"/>
  <c r="AX218" i="75"/>
  <c r="AX218" i="74"/>
  <c r="AX218" i="72"/>
  <c r="AX241" i="67"/>
  <c r="AX217" i="71"/>
  <c r="AX217" i="70"/>
  <c r="AX217" i="72"/>
  <c r="AX217" i="74"/>
  <c r="AX217" i="73"/>
  <c r="AX242" i="68"/>
  <c r="AX217" i="75"/>
  <c r="AX240" i="67"/>
  <c r="AX217" i="69"/>
  <c r="H210" i="69"/>
  <c r="H210" i="71"/>
  <c r="H233" i="67"/>
  <c r="H210" i="70"/>
  <c r="H235" i="68"/>
  <c r="H210" i="74"/>
  <c r="H210" i="72"/>
  <c r="H210" i="75"/>
  <c r="H210" i="73"/>
  <c r="AY192" i="63"/>
  <c r="AY191" i="63"/>
  <c r="AX236" i="88"/>
  <c r="AX235" i="88"/>
  <c r="AX229" i="88"/>
  <c r="AY197" i="63"/>
  <c r="AY198" i="63"/>
  <c r="AY230" i="88"/>
  <c r="I135" i="63"/>
  <c r="AY194" i="63"/>
  <c r="J130" i="63"/>
  <c r="J132" i="63" s="1"/>
  <c r="J133" i="63" s="1"/>
  <c r="J190" i="63" s="1"/>
  <c r="K129" i="63"/>
  <c r="K131" i="63" s="1"/>
  <c r="AR41" i="81"/>
  <c r="P128" i="63" l="1"/>
  <c r="AY211" i="71"/>
  <c r="AY234" i="67"/>
  <c r="AY211" i="70"/>
  <c r="AY211" i="69"/>
  <c r="AY211" i="72"/>
  <c r="AY211" i="74"/>
  <c r="AY211" i="75"/>
  <c r="AY236" i="68"/>
  <c r="AY211" i="73"/>
  <c r="AZ237" i="68"/>
  <c r="AZ212" i="72"/>
  <c r="AZ212" i="70"/>
  <c r="AZ212" i="71"/>
  <c r="AZ212" i="75"/>
  <c r="AZ212" i="73"/>
  <c r="AZ212" i="69"/>
  <c r="AZ235" i="67"/>
  <c r="AY218" i="71"/>
  <c r="AY218" i="69"/>
  <c r="AY218" i="73"/>
  <c r="AY218" i="70"/>
  <c r="AY241" i="67"/>
  <c r="AY218" i="75"/>
  <c r="AY218" i="74"/>
  <c r="AY218" i="72"/>
  <c r="AY243" i="68"/>
  <c r="AY217" i="71"/>
  <c r="AY217" i="72"/>
  <c r="AY240" i="67"/>
  <c r="AY217" i="69"/>
  <c r="AY217" i="73"/>
  <c r="AY217" i="70"/>
  <c r="AY217" i="75"/>
  <c r="AY217" i="74"/>
  <c r="AY242" i="68"/>
  <c r="AY214" i="72"/>
  <c r="AY214" i="69"/>
  <c r="AY214" i="74"/>
  <c r="AY214" i="75"/>
  <c r="AY239" i="68"/>
  <c r="AY237" i="67"/>
  <c r="AY214" i="73"/>
  <c r="AY214" i="71"/>
  <c r="AY214" i="70"/>
  <c r="I210" i="71"/>
  <c r="I233" i="67"/>
  <c r="I210" i="75"/>
  <c r="I210" i="72"/>
  <c r="I210" i="70"/>
  <c r="I210" i="69"/>
  <c r="I210" i="73"/>
  <c r="I235" i="68"/>
  <c r="I210" i="74"/>
  <c r="AZ191" i="63"/>
  <c r="AZ192" i="63"/>
  <c r="AZ197" i="63"/>
  <c r="AZ198" i="63"/>
  <c r="AZ230" i="88"/>
  <c r="AY235" i="88"/>
  <c r="AY229" i="88"/>
  <c r="AY232" i="88"/>
  <c r="AY236" i="88"/>
  <c r="AZ194" i="63"/>
  <c r="J135" i="63"/>
  <c r="K130" i="63"/>
  <c r="K132" i="63" s="1"/>
  <c r="K133" i="63" s="1"/>
  <c r="K190" i="63" s="1"/>
  <c r="L129" i="63"/>
  <c r="L131" i="63" s="1"/>
  <c r="AS41" i="81"/>
  <c r="Q128" i="63" l="1"/>
  <c r="AZ211" i="71"/>
  <c r="AZ211" i="69"/>
  <c r="AZ211" i="72"/>
  <c r="AZ211" i="73"/>
  <c r="AZ211" i="75"/>
  <c r="AZ234" i="67"/>
  <c r="AZ211" i="70"/>
  <c r="AZ211" i="74"/>
  <c r="AZ236" i="68"/>
  <c r="AZ217" i="71"/>
  <c r="AZ217" i="74"/>
  <c r="AZ217" i="69"/>
  <c r="AZ217" i="73"/>
  <c r="AZ240" i="67"/>
  <c r="AZ217" i="75"/>
  <c r="AZ217" i="70"/>
  <c r="AZ242" i="68"/>
  <c r="AZ217" i="72"/>
  <c r="AZ214" i="73"/>
  <c r="AZ214" i="70"/>
  <c r="AZ239" i="68"/>
  <c r="AZ214" i="71"/>
  <c r="AZ214" i="75"/>
  <c r="AZ214" i="72"/>
  <c r="AZ214" i="69"/>
  <c r="AZ237" i="67"/>
  <c r="AZ214" i="74"/>
  <c r="BA212" i="70"/>
  <c r="BA212" i="69"/>
  <c r="BA235" i="67"/>
  <c r="BA212" i="71"/>
  <c r="BA212" i="73"/>
  <c r="BA212" i="75"/>
  <c r="BA237" i="68"/>
  <c r="BA212" i="72"/>
  <c r="AZ218" i="71"/>
  <c r="AZ218" i="72"/>
  <c r="AZ218" i="75"/>
  <c r="AZ218" i="74"/>
  <c r="AZ218" i="70"/>
  <c r="AZ241" i="67"/>
  <c r="AZ218" i="73"/>
  <c r="AZ218" i="69"/>
  <c r="AZ243" i="68"/>
  <c r="J210" i="71"/>
  <c r="J210" i="69"/>
  <c r="J210" i="72"/>
  <c r="J233" i="67"/>
  <c r="J210" i="75"/>
  <c r="J235" i="68"/>
  <c r="J210" i="70"/>
  <c r="J210" i="73"/>
  <c r="J210" i="74"/>
  <c r="BA191" i="63"/>
  <c r="BA192" i="63"/>
  <c r="AZ232" i="88"/>
  <c r="AZ229" i="88"/>
  <c r="BA197" i="63"/>
  <c r="BA198" i="63"/>
  <c r="BA230" i="88"/>
  <c r="AZ236" i="88"/>
  <c r="AZ235" i="88"/>
  <c r="K135" i="63"/>
  <c r="BA194" i="63"/>
  <c r="L130" i="63"/>
  <c r="L132" i="63" s="1"/>
  <c r="L133" i="63" s="1"/>
  <c r="L190" i="63" s="1"/>
  <c r="M129" i="63"/>
  <c r="M131" i="63" s="1"/>
  <c r="AT41" i="81"/>
  <c r="R128" i="63" l="1"/>
  <c r="BA214" i="70"/>
  <c r="BA214" i="75"/>
  <c r="BA214" i="69"/>
  <c r="BA239" i="68"/>
  <c r="BA214" i="73"/>
  <c r="BA214" i="72"/>
  <c r="BA214" i="71"/>
  <c r="BA214" i="74"/>
  <c r="BA237" i="67"/>
  <c r="BA218" i="71"/>
  <c r="BA218" i="74"/>
  <c r="BA243" i="68"/>
  <c r="BA218" i="75"/>
  <c r="BA218" i="69"/>
  <c r="BA218" i="73"/>
  <c r="BA218" i="70"/>
  <c r="BA241" i="67"/>
  <c r="BA218" i="72"/>
  <c r="BA211" i="71"/>
  <c r="BA234" i="67"/>
  <c r="BA211" i="75"/>
  <c r="BA211" i="73"/>
  <c r="BA211" i="74"/>
  <c r="BA211" i="72"/>
  <c r="BA236" i="68"/>
  <c r="BA211" i="70"/>
  <c r="BA211" i="69"/>
  <c r="BB235" i="67"/>
  <c r="BB237" i="68"/>
  <c r="BB212" i="72"/>
  <c r="BB212" i="71"/>
  <c r="BB212" i="73"/>
  <c r="BB212" i="70"/>
  <c r="BB212" i="75"/>
  <c r="BB212" i="69"/>
  <c r="BA217" i="71"/>
  <c r="BA242" i="68"/>
  <c r="BA217" i="69"/>
  <c r="BA217" i="73"/>
  <c r="BA217" i="72"/>
  <c r="BA240" i="67"/>
  <c r="BA217" i="70"/>
  <c r="BA217" i="74"/>
  <c r="BA217" i="75"/>
  <c r="K235" i="68"/>
  <c r="K210" i="73"/>
  <c r="K210" i="71"/>
  <c r="K210" i="70"/>
  <c r="K210" i="69"/>
  <c r="K210" i="75"/>
  <c r="K210" i="72"/>
  <c r="K233" i="67"/>
  <c r="K210" i="74"/>
  <c r="BB192" i="63"/>
  <c r="BB191" i="63"/>
  <c r="BA236" i="88"/>
  <c r="BA235" i="88"/>
  <c r="BA232" i="88"/>
  <c r="BA229" i="88"/>
  <c r="BB197" i="63"/>
  <c r="BB198" i="63"/>
  <c r="BB230" i="88"/>
  <c r="L135" i="63"/>
  <c r="BB195" i="63"/>
  <c r="BB194" i="63"/>
  <c r="M130" i="63"/>
  <c r="M132" i="63" s="1"/>
  <c r="M133" i="63" s="1"/>
  <c r="M190" i="63" s="1"/>
  <c r="N129" i="63"/>
  <c r="N131" i="63" s="1"/>
  <c r="AU41" i="81"/>
  <c r="S128" i="63" l="1"/>
  <c r="BB211" i="71"/>
  <c r="BB211" i="72"/>
  <c r="BB211" i="74"/>
  <c r="BB211" i="75"/>
  <c r="BB234" i="67"/>
  <c r="BB211" i="69"/>
  <c r="BB211" i="70"/>
  <c r="BB236" i="68"/>
  <c r="BB211" i="73"/>
  <c r="BB218" i="71"/>
  <c r="BB218" i="73"/>
  <c r="BB218" i="72"/>
  <c r="BB218" i="74"/>
  <c r="BB218" i="75"/>
  <c r="BB243" i="68"/>
  <c r="BB218" i="69"/>
  <c r="BB218" i="70"/>
  <c r="BB241" i="67"/>
  <c r="BB217" i="71"/>
  <c r="BB242" i="68"/>
  <c r="BB217" i="70"/>
  <c r="BB217" i="69"/>
  <c r="BB217" i="73"/>
  <c r="BB217" i="75"/>
  <c r="BB240" i="67"/>
  <c r="BB217" i="74"/>
  <c r="BB217" i="72"/>
  <c r="BB214" i="74"/>
  <c r="BB214" i="72"/>
  <c r="BB214" i="71"/>
  <c r="BB214" i="69"/>
  <c r="BB214" i="70"/>
  <c r="BB214" i="75"/>
  <c r="BB214" i="73"/>
  <c r="BB237" i="67"/>
  <c r="BB239" i="68"/>
  <c r="BB215" i="72"/>
  <c r="BB215" i="70"/>
  <c r="BB238" i="67"/>
  <c r="BB215" i="74"/>
  <c r="BB240" i="68"/>
  <c r="BB215" i="71"/>
  <c r="BB215" i="75"/>
  <c r="BB215" i="73"/>
  <c r="BB215" i="69"/>
  <c r="L233" i="67"/>
  <c r="L210" i="74"/>
  <c r="L210" i="70"/>
  <c r="L210" i="71"/>
  <c r="L210" i="72"/>
  <c r="L210" i="69"/>
  <c r="L210" i="75"/>
  <c r="L210" i="73"/>
  <c r="L235" i="68"/>
  <c r="BB232" i="88"/>
  <c r="BB236" i="88"/>
  <c r="BB233" i="88"/>
  <c r="BB235" i="88"/>
  <c r="BB229" i="88"/>
  <c r="M135" i="63"/>
  <c r="N130" i="63"/>
  <c r="N132" i="63" s="1"/>
  <c r="N133" i="63" s="1"/>
  <c r="N190" i="63" s="1"/>
  <c r="O129" i="63"/>
  <c r="O131" i="63" s="1"/>
  <c r="AV41" i="81"/>
  <c r="T128" i="63" l="1"/>
  <c r="M210" i="73"/>
  <c r="M235" i="68"/>
  <c r="M210" i="69"/>
  <c r="M210" i="74"/>
  <c r="M210" i="71"/>
  <c r="M210" i="75"/>
  <c r="M210" i="72"/>
  <c r="M210" i="70"/>
  <c r="M233" i="67"/>
  <c r="N135" i="63"/>
  <c r="O130" i="63"/>
  <c r="O132" i="63" s="1"/>
  <c r="O133" i="63" s="1"/>
  <c r="O190" i="63" s="1"/>
  <c r="P129" i="63"/>
  <c r="P131" i="63" s="1"/>
  <c r="AW41" i="81"/>
  <c r="U128" i="63" l="1"/>
  <c r="N210" i="74"/>
  <c r="N210" i="70"/>
  <c r="N210" i="73"/>
  <c r="N210" i="75"/>
  <c r="N235" i="68"/>
  <c r="N210" i="71"/>
  <c r="N233" i="67"/>
  <c r="N210" i="69"/>
  <c r="N210" i="72"/>
  <c r="O135" i="63"/>
  <c r="P130" i="63"/>
  <c r="P132" i="63" s="1"/>
  <c r="P133" i="63" s="1"/>
  <c r="P190" i="63" s="1"/>
  <c r="Q129" i="63"/>
  <c r="Q131" i="63" s="1"/>
  <c r="AX41" i="81"/>
  <c r="V128" i="63" l="1"/>
  <c r="O210" i="75"/>
  <c r="O233" i="67"/>
  <c r="O210" i="72"/>
  <c r="O210" i="70"/>
  <c r="O210" i="74"/>
  <c r="O210" i="73"/>
  <c r="O210" i="71"/>
  <c r="O235" i="68"/>
  <c r="O210" i="69"/>
  <c r="P135" i="63"/>
  <c r="Q130" i="63"/>
  <c r="Q132" i="63" s="1"/>
  <c r="Q133" i="63" s="1"/>
  <c r="Q190" i="63" s="1"/>
  <c r="R129" i="63"/>
  <c r="R131" i="63" s="1"/>
  <c r="AY41" i="81"/>
  <c r="W128" i="63" l="1"/>
  <c r="P210" i="69"/>
  <c r="P210" i="71"/>
  <c r="P210" i="72"/>
  <c r="P210" i="75"/>
  <c r="P235" i="68"/>
  <c r="P233" i="67"/>
  <c r="P210" i="70"/>
  <c r="P210" i="73"/>
  <c r="P210" i="74"/>
  <c r="Q135" i="63"/>
  <c r="R130" i="63"/>
  <c r="R132" i="63" s="1"/>
  <c r="R133" i="63" s="1"/>
  <c r="R190" i="63" s="1"/>
  <c r="S129" i="63"/>
  <c r="S131" i="63" s="1"/>
  <c r="AZ41" i="81"/>
  <c r="X128" i="63" l="1"/>
  <c r="Q210" i="71"/>
  <c r="Q210" i="74"/>
  <c r="Q210" i="70"/>
  <c r="Q210" i="69"/>
  <c r="Q233" i="67"/>
  <c r="Q210" i="75"/>
  <c r="Q210" i="73"/>
  <c r="Q210" i="72"/>
  <c r="Q235" i="68"/>
  <c r="R135" i="63"/>
  <c r="S130" i="63"/>
  <c r="S132" i="63" s="1"/>
  <c r="S133" i="63" s="1"/>
  <c r="S190" i="63" s="1"/>
  <c r="T129" i="63"/>
  <c r="T131" i="63" s="1"/>
  <c r="BA41" i="81"/>
  <c r="Y128" i="63" l="1"/>
  <c r="R210" i="69"/>
  <c r="R233" i="67"/>
  <c r="R210" i="72"/>
  <c r="R210" i="71"/>
  <c r="R210" i="73"/>
  <c r="R210" i="75"/>
  <c r="R210" i="70"/>
  <c r="R235" i="68"/>
  <c r="R210" i="74"/>
  <c r="S135" i="63"/>
  <c r="T130" i="63"/>
  <c r="T132" i="63" s="1"/>
  <c r="T133" i="63" s="1"/>
  <c r="T190" i="63" s="1"/>
  <c r="U129" i="63"/>
  <c r="U131" i="63" s="1"/>
  <c r="BB41" i="81"/>
  <c r="Z128" i="63" l="1"/>
  <c r="S235" i="68"/>
  <c r="S210" i="70"/>
  <c r="S233" i="67"/>
  <c r="S210" i="69"/>
  <c r="S210" i="75"/>
  <c r="S210" i="71"/>
  <c r="S210" i="73"/>
  <c r="S210" i="72"/>
  <c r="S210" i="74"/>
  <c r="T135" i="63"/>
  <c r="U130" i="63"/>
  <c r="U132" i="63" s="1"/>
  <c r="U133" i="63" s="1"/>
  <c r="U190" i="63" s="1"/>
  <c r="V129" i="63"/>
  <c r="V131" i="63" s="1"/>
  <c r="BC41" i="81"/>
  <c r="AA128" i="63" l="1"/>
  <c r="T210" i="71"/>
  <c r="T233" i="67"/>
  <c r="T210" i="73"/>
  <c r="T210" i="75"/>
  <c r="T210" i="74"/>
  <c r="T210" i="69"/>
  <c r="T210" i="70"/>
  <c r="T235" i="68"/>
  <c r="T210" i="72"/>
  <c r="U135" i="63"/>
  <c r="V130" i="63"/>
  <c r="V132" i="63" s="1"/>
  <c r="V133" i="63" s="1"/>
  <c r="V190" i="63" s="1"/>
  <c r="W129" i="63"/>
  <c r="W131" i="63" s="1"/>
  <c r="BD41" i="81"/>
  <c r="AB128" i="63" l="1"/>
  <c r="U210" i="73"/>
  <c r="U235" i="68"/>
  <c r="U210" i="69"/>
  <c r="U210" i="75"/>
  <c r="U210" i="74"/>
  <c r="U210" i="72"/>
  <c r="U210" i="71"/>
  <c r="U210" i="70"/>
  <c r="U233" i="67"/>
  <c r="V135" i="63"/>
  <c r="W130" i="63"/>
  <c r="W132" i="63" s="1"/>
  <c r="W133" i="63" s="1"/>
  <c r="W190" i="63" s="1"/>
  <c r="X129" i="63"/>
  <c r="X131" i="63" s="1"/>
  <c r="BE41" i="81"/>
  <c r="AC128" i="63" l="1"/>
  <c r="V210" i="70"/>
  <c r="V210" i="72"/>
  <c r="V210" i="73"/>
  <c r="V210" i="75"/>
  <c r="V210" i="74"/>
  <c r="V233" i="67"/>
  <c r="V210" i="69"/>
  <c r="V210" i="71"/>
  <c r="V235" i="68"/>
  <c r="W135" i="63"/>
  <c r="BF41" i="81"/>
  <c r="X130" i="63"/>
  <c r="X132" i="63" s="1"/>
  <c r="X133" i="63" s="1"/>
  <c r="X190" i="63" s="1"/>
  <c r="Y129" i="63"/>
  <c r="Y131" i="63" s="1"/>
  <c r="AD128" i="63" l="1"/>
  <c r="W233" i="67"/>
  <c r="W210" i="75"/>
  <c r="W235"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66" i="67"/>
  <c r="BB216" i="67" s="1"/>
  <c r="BB193" i="71"/>
  <c r="BB161" i="88"/>
  <c r="BB211" i="88" s="1"/>
  <c r="BB143" i="73"/>
  <c r="BB193" i="73" s="1"/>
  <c r="BB143" i="72"/>
  <c r="BB193" i="72" s="1"/>
  <c r="BB168" i="68"/>
  <c r="BB218" i="68" s="1"/>
  <c r="BB143" i="63"/>
  <c r="BB193" i="63" s="1"/>
  <c r="X210" i="69"/>
  <c r="X235" i="68"/>
  <c r="X210" i="74"/>
  <c r="X210" i="75"/>
  <c r="X210" i="73"/>
  <c r="X210" i="72"/>
  <c r="X210" i="70"/>
  <c r="X233" i="67"/>
  <c r="X210" i="71"/>
  <c r="Y135" i="63"/>
  <c r="Z130" i="63"/>
  <c r="Z132" i="63" s="1"/>
  <c r="Z133" i="63" s="1"/>
  <c r="Z190" i="63" s="1"/>
  <c r="AA129" i="63"/>
  <c r="AA131" i="63" s="1"/>
  <c r="BB231" i="88" l="1"/>
  <c r="AF128" i="63"/>
  <c r="BB213" i="71"/>
  <c r="BB213" i="73"/>
  <c r="BB236" i="67"/>
  <c r="BB213" i="69"/>
  <c r="BB213" i="75"/>
  <c r="BB238" i="68"/>
  <c r="BB213" i="70"/>
  <c r="BB213" i="72"/>
  <c r="BB213" i="74"/>
  <c r="Y210" i="71"/>
  <c r="Y210" i="69"/>
  <c r="Y210" i="75"/>
  <c r="Y210" i="73"/>
  <c r="Y235" i="68"/>
  <c r="Y210" i="70"/>
  <c r="Y210" i="74"/>
  <c r="Y210" i="72"/>
  <c r="Y233" i="67"/>
  <c r="Z135" i="63"/>
  <c r="AA130" i="63"/>
  <c r="AA132" i="63" s="1"/>
  <c r="AA133" i="63" s="1"/>
  <c r="AA190" i="63" s="1"/>
  <c r="AB129" i="63"/>
  <c r="AB131" i="63" s="1"/>
  <c r="AG128" i="63" l="1"/>
  <c r="Z210" i="71"/>
  <c r="Z210" i="72"/>
  <c r="Z210" i="69"/>
  <c r="Z235" i="68"/>
  <c r="Z233" i="67"/>
  <c r="Z210" i="73"/>
  <c r="Z210" i="70"/>
  <c r="Z210" i="74"/>
  <c r="Z210" i="75"/>
  <c r="AA135" i="63"/>
  <c r="AB130" i="63"/>
  <c r="AB132" i="63" s="1"/>
  <c r="AB133" i="63" s="1"/>
  <c r="AB190" i="63" s="1"/>
  <c r="AC129" i="63"/>
  <c r="AC131" i="63" s="1"/>
  <c r="AH128" i="63" l="1"/>
  <c r="AA235" i="68"/>
  <c r="AA210" i="71"/>
  <c r="AA210" i="74"/>
  <c r="AA210" i="69"/>
  <c r="AA210" i="75"/>
  <c r="AA210" i="72"/>
  <c r="AA233" i="67"/>
  <c r="AA210" i="73"/>
  <c r="AA210" i="70"/>
  <c r="AB135" i="63"/>
  <c r="AC130" i="63"/>
  <c r="AC132" i="63" s="1"/>
  <c r="AC133" i="63" s="1"/>
  <c r="AC190" i="63" s="1"/>
  <c r="AD129" i="63"/>
  <c r="AD131" i="63" s="1"/>
  <c r="AI128" i="63" l="1"/>
  <c r="AB210" i="73"/>
  <c r="AB233" i="67"/>
  <c r="AB210" i="70"/>
  <c r="AB235" i="68"/>
  <c r="AB210" i="69"/>
  <c r="AB210" i="71"/>
  <c r="AB210" i="75"/>
  <c r="AB210" i="72"/>
  <c r="AB210" i="74"/>
  <c r="AC135" i="63"/>
  <c r="AD130" i="63"/>
  <c r="AD132" i="63" s="1"/>
  <c r="AD133" i="63" s="1"/>
  <c r="AD190" i="63" s="1"/>
  <c r="AE129" i="63"/>
  <c r="AE131" i="63" s="1"/>
  <c r="AJ128" i="63" l="1"/>
  <c r="AC235" i="68"/>
  <c r="AC210" i="73"/>
  <c r="AC210" i="69"/>
  <c r="AC210" i="75"/>
  <c r="AC233" i="67"/>
  <c r="AC210" i="72"/>
  <c r="AC210" i="71"/>
  <c r="AC210" i="70"/>
  <c r="AC210" i="74"/>
  <c r="AD135" i="63"/>
  <c r="AE130" i="63"/>
  <c r="AE132" i="63" s="1"/>
  <c r="AE133" i="63" s="1"/>
  <c r="AE190" i="63" s="1"/>
  <c r="AF129" i="63"/>
  <c r="AF131" i="63" s="1"/>
  <c r="AK128" i="63" l="1"/>
  <c r="AD210" i="75"/>
  <c r="AD235" i="68"/>
  <c r="AD210" i="70"/>
  <c r="AD210" i="73"/>
  <c r="AD210" i="74"/>
  <c r="AD210" i="69"/>
  <c r="AD233" i="67"/>
  <c r="AD210" i="71"/>
  <c r="AD210" i="72"/>
  <c r="AE135" i="63"/>
  <c r="AF130" i="63"/>
  <c r="AF132" i="63" s="1"/>
  <c r="AF133" i="63" s="1"/>
  <c r="AF190" i="63" s="1"/>
  <c r="AG129" i="63"/>
  <c r="AG131" i="63" s="1"/>
  <c r="AL128" i="63" l="1"/>
  <c r="AE210" i="75"/>
  <c r="AE233" i="67"/>
  <c r="AE210" i="73"/>
  <c r="AE210" i="70"/>
  <c r="AE210" i="74"/>
  <c r="AE210" i="72"/>
  <c r="AE210" i="69"/>
  <c r="AE210" i="71"/>
  <c r="AE235" i="68"/>
  <c r="AF135" i="63"/>
  <c r="AG130" i="63"/>
  <c r="AG132" i="63" s="1"/>
  <c r="AG133" i="63" s="1"/>
  <c r="AG190" i="63" s="1"/>
  <c r="AH129" i="63"/>
  <c r="AH131" i="63" s="1"/>
  <c r="AM128" i="63" l="1"/>
  <c r="AF210" i="71"/>
  <c r="AF210" i="69"/>
  <c r="AF235" i="68"/>
  <c r="AF233" i="67"/>
  <c r="AF210" i="70"/>
  <c r="AF210" i="72"/>
  <c r="AF210" i="75"/>
  <c r="AF210" i="74"/>
  <c r="AF210" i="73"/>
  <c r="AG135" i="63"/>
  <c r="AH130" i="63"/>
  <c r="AH132" i="63" s="1"/>
  <c r="AH133" i="63" s="1"/>
  <c r="AH190" i="63" s="1"/>
  <c r="AI129" i="63"/>
  <c r="AI131" i="63" s="1"/>
  <c r="AN128" i="63" l="1"/>
  <c r="AG210" i="71"/>
  <c r="AG210" i="70"/>
  <c r="AG210" i="69"/>
  <c r="AG210" i="73"/>
  <c r="AG210" i="75"/>
  <c r="AG235" i="68"/>
  <c r="AG210" i="74"/>
  <c r="AG233" i="67"/>
  <c r="AG210" i="72"/>
  <c r="AH135" i="63"/>
  <c r="AI130" i="63"/>
  <c r="AI132" i="63" s="1"/>
  <c r="AI133" i="63" s="1"/>
  <c r="AI190" i="63" s="1"/>
  <c r="AJ129" i="63"/>
  <c r="AJ131" i="63" s="1"/>
  <c r="AO128" i="63" l="1"/>
  <c r="AH210" i="72"/>
  <c r="AH210" i="71"/>
  <c r="AH210" i="69"/>
  <c r="AH233" i="67"/>
  <c r="AH235" i="68"/>
  <c r="AH210" i="70"/>
  <c r="AH210" i="74"/>
  <c r="AH210" i="73"/>
  <c r="AH210" i="75"/>
  <c r="AI135" i="63"/>
  <c r="AJ130" i="63"/>
  <c r="AJ132" i="63" s="1"/>
  <c r="AJ133" i="63" s="1"/>
  <c r="AJ190" i="63" s="1"/>
  <c r="AK129" i="63"/>
  <c r="AK131" i="63" s="1"/>
  <c r="AP128" i="63" l="1"/>
  <c r="AI235" i="68"/>
  <c r="AI210" i="72"/>
  <c r="AI210" i="71"/>
  <c r="AI210" i="70"/>
  <c r="AI210" i="73"/>
  <c r="AI210" i="75"/>
  <c r="AI210" i="69"/>
  <c r="AI210" i="74"/>
  <c r="AI233" i="67"/>
  <c r="AJ135" i="63"/>
  <c r="AK130" i="63"/>
  <c r="AK132" i="63" s="1"/>
  <c r="AK133" i="63" s="1"/>
  <c r="AK190" i="63" s="1"/>
  <c r="AL129" i="63"/>
  <c r="AL131" i="63" s="1"/>
  <c r="AQ128" i="63" l="1"/>
  <c r="AJ210" i="71"/>
  <c r="AJ210" i="72"/>
  <c r="AJ210" i="70"/>
  <c r="AJ210" i="74"/>
  <c r="AJ210" i="73"/>
  <c r="AJ235" i="68"/>
  <c r="AJ210" i="75"/>
  <c r="AJ233" i="67"/>
  <c r="AJ210" i="69"/>
  <c r="AK135" i="63"/>
  <c r="AL130" i="63"/>
  <c r="AL132" i="63" s="1"/>
  <c r="AL133" i="63" s="1"/>
  <c r="AL190" i="63" s="1"/>
  <c r="AM129" i="63"/>
  <c r="AM131" i="63" s="1"/>
  <c r="AR128" i="63" l="1"/>
  <c r="AK210" i="71"/>
  <c r="AK233" i="67"/>
  <c r="AK210" i="70"/>
  <c r="AK210" i="73"/>
  <c r="AK210" i="75"/>
  <c r="AK210" i="69"/>
  <c r="AK210" i="74"/>
  <c r="AK235" i="68"/>
  <c r="AK210" i="72"/>
  <c r="AL135" i="63"/>
  <c r="AM130" i="63"/>
  <c r="AM132" i="63" s="1"/>
  <c r="AM133" i="63" s="1"/>
  <c r="AM190" i="63" s="1"/>
  <c r="AN129" i="63"/>
  <c r="AN131" i="63" s="1"/>
  <c r="AS128" i="63" l="1"/>
  <c r="AL210" i="71"/>
  <c r="AL233" i="67"/>
  <c r="AL210" i="70"/>
  <c r="AL210" i="69"/>
  <c r="AL210" i="74"/>
  <c r="AL210" i="73"/>
  <c r="AL210" i="75"/>
  <c r="AL210" i="72"/>
  <c r="AL235" i="68"/>
  <c r="AM135" i="63"/>
  <c r="AN130" i="63"/>
  <c r="AN132" i="63" s="1"/>
  <c r="AN133" i="63" s="1"/>
  <c r="AN190" i="63" s="1"/>
  <c r="AO129" i="63"/>
  <c r="AO131" i="63" s="1"/>
  <c r="AT128" i="63" l="1"/>
  <c r="AM210" i="71"/>
  <c r="AM210" i="74"/>
  <c r="AM210" i="73"/>
  <c r="AM210" i="69"/>
  <c r="AM235" i="68"/>
  <c r="AM210" i="72"/>
  <c r="AM210" i="70"/>
  <c r="AM210" i="75"/>
  <c r="AM233" i="67"/>
  <c r="AN135" i="63"/>
  <c r="AO130" i="63"/>
  <c r="AO132" i="63" s="1"/>
  <c r="AO133" i="63" s="1"/>
  <c r="AO190" i="63" s="1"/>
  <c r="AP129" i="63"/>
  <c r="AP131" i="63" s="1"/>
  <c r="AU128" i="63" l="1"/>
  <c r="AN210" i="71"/>
  <c r="AN210" i="70"/>
  <c r="AN210" i="69"/>
  <c r="AN210" i="75"/>
  <c r="AN210" i="74"/>
  <c r="AN210" i="73"/>
  <c r="AN210" i="72"/>
  <c r="AN235" i="68"/>
  <c r="AN233" i="67"/>
  <c r="AO135" i="63"/>
  <c r="AP130" i="63"/>
  <c r="AP132" i="63" s="1"/>
  <c r="AP133" i="63" s="1"/>
  <c r="AP190" i="63" s="1"/>
  <c r="AQ129" i="63"/>
  <c r="AQ131" i="63" s="1"/>
  <c r="AV128" i="63" l="1"/>
  <c r="AO210" i="71"/>
  <c r="AO210" i="69"/>
  <c r="AO210" i="73"/>
  <c r="AO235" i="68"/>
  <c r="AO210" i="70"/>
  <c r="AO233" i="67"/>
  <c r="AO210" i="72"/>
  <c r="AO210" i="74"/>
  <c r="AO210" i="75"/>
  <c r="AP135" i="63"/>
  <c r="AQ130" i="63"/>
  <c r="AQ132" i="63" s="1"/>
  <c r="AQ133" i="63" s="1"/>
  <c r="AQ190" i="63" s="1"/>
  <c r="AR129" i="63"/>
  <c r="AR131" i="63" s="1"/>
  <c r="AW128" i="63" l="1"/>
  <c r="AX128" i="63"/>
  <c r="AP210" i="71"/>
  <c r="AP210" i="70"/>
  <c r="AP233" i="67"/>
  <c r="AP210" i="69"/>
  <c r="AP235" i="68"/>
  <c r="AP210" i="74"/>
  <c r="AP210" i="72"/>
  <c r="AP210" i="75"/>
  <c r="AP210" i="73"/>
  <c r="AQ135" i="63"/>
  <c r="AR130" i="63"/>
  <c r="AR132" i="63" s="1"/>
  <c r="AR133" i="63" s="1"/>
  <c r="AR190" i="63" s="1"/>
  <c r="AS129" i="63"/>
  <c r="AS131" i="63" s="1"/>
  <c r="AQ210" i="71" l="1"/>
  <c r="AQ235" i="68"/>
  <c r="AQ233" i="67"/>
  <c r="AQ210" i="72"/>
  <c r="AQ210" i="69"/>
  <c r="AQ210" i="75"/>
  <c r="AQ210" i="74"/>
  <c r="AQ210" i="70"/>
  <c r="AQ210" i="73"/>
  <c r="AR135" i="63"/>
  <c r="AS130" i="63"/>
  <c r="AS132" i="63" s="1"/>
  <c r="AS133" i="63" s="1"/>
  <c r="AS190" i="63" s="1"/>
  <c r="AT129" i="63"/>
  <c r="AT131" i="63" s="1"/>
  <c r="AR210" i="71" l="1"/>
  <c r="AR210" i="73"/>
  <c r="AR210" i="72"/>
  <c r="AR210" i="70"/>
  <c r="AR235" i="68"/>
  <c r="AR233" i="67"/>
  <c r="AR210" i="74"/>
  <c r="AR210" i="69"/>
  <c r="AR210" i="75"/>
  <c r="AS135" i="63"/>
  <c r="AT130" i="63"/>
  <c r="AT132" i="63" s="1"/>
  <c r="AT133" i="63" s="1"/>
  <c r="AT190" i="63" s="1"/>
  <c r="AU129" i="63"/>
  <c r="AU131" i="63" s="1"/>
  <c r="AS210" i="71" l="1"/>
  <c r="AS210" i="72"/>
  <c r="AS235" i="68"/>
  <c r="AS233" i="67"/>
  <c r="AS210" i="73"/>
  <c r="AS210" i="70"/>
  <c r="AS210" i="69"/>
  <c r="AS210" i="75"/>
  <c r="AS210" i="74"/>
  <c r="AT135" i="63"/>
  <c r="AU130" i="63"/>
  <c r="AU132" i="63" s="1"/>
  <c r="AU133" i="63" s="1"/>
  <c r="AU190" i="63" s="1"/>
  <c r="AV129" i="63"/>
  <c r="AV131" i="63" s="1"/>
  <c r="AT210" i="71" l="1"/>
  <c r="AT210" i="74"/>
  <c r="AT210" i="73"/>
  <c r="AT210" i="69"/>
  <c r="AT235" i="68"/>
  <c r="AT210" i="70"/>
  <c r="AT233" i="67"/>
  <c r="AT210" i="75"/>
  <c r="AT210" i="72"/>
  <c r="AU135" i="63"/>
  <c r="AV130" i="63"/>
  <c r="AV132" i="63" s="1"/>
  <c r="AV133" i="63" s="1"/>
  <c r="AV190" i="63" s="1"/>
  <c r="AW129" i="63"/>
  <c r="AW131" i="63" s="1"/>
  <c r="AW130" i="63" s="1"/>
  <c r="AW132" i="63" s="1"/>
  <c r="AW133" i="63" s="1"/>
  <c r="AW190" i="63" s="1"/>
  <c r="AU210" i="71" l="1"/>
  <c r="AU210" i="69"/>
  <c r="AU210" i="75"/>
  <c r="AU210" i="72"/>
  <c r="AU233" i="67"/>
  <c r="AU210" i="73"/>
  <c r="AU210" i="70"/>
  <c r="AU235" i="68"/>
  <c r="AU210" i="74"/>
  <c r="AV135" i="63"/>
  <c r="AW135" i="63"/>
  <c r="AW210" i="71" l="1"/>
  <c r="AW210" i="74"/>
  <c r="AW235" i="68"/>
  <c r="AW210" i="69"/>
  <c r="AW210" i="73"/>
  <c r="AW233" i="67"/>
  <c r="AW210" i="75"/>
  <c r="AW210" i="72"/>
  <c r="AW210" i="70"/>
  <c r="AV210" i="71"/>
  <c r="AV235" i="68"/>
  <c r="AV210" i="70"/>
  <c r="AV233" i="67"/>
  <c r="AV210" i="74"/>
  <c r="AV210" i="72"/>
  <c r="AV210" i="73"/>
  <c r="AV210" i="69"/>
  <c r="AV210" i="75"/>
  <c r="AX129" i="63" l="1"/>
  <c r="AX131" i="63" l="1"/>
  <c r="AX130" i="63" l="1"/>
  <c r="AX132" i="63" s="1"/>
  <c r="AX133" i="63" s="1"/>
  <c r="AX190" i="63" s="1"/>
  <c r="AY129" i="63"/>
  <c r="AX135" i="63" l="1"/>
  <c r="AY131" i="63"/>
  <c r="AX210" i="71" l="1"/>
  <c r="AX210" i="73"/>
  <c r="AX210" i="69"/>
  <c r="AX233" i="67"/>
  <c r="AX210" i="74"/>
  <c r="AX210" i="72"/>
  <c r="AX235" i="68"/>
  <c r="AX210" i="75"/>
  <c r="AX210" i="70"/>
  <c r="AY130" i="63"/>
  <c r="AY132" i="63" s="1"/>
  <c r="AY133" i="63" s="1"/>
  <c r="AY190" i="63" s="1"/>
  <c r="AZ129" i="63"/>
  <c r="AY135" i="63" l="1"/>
  <c r="AZ131" i="63"/>
  <c r="AY210" i="71" l="1"/>
  <c r="AY235" i="68"/>
  <c r="AY210" i="75"/>
  <c r="AY210" i="70"/>
  <c r="AY210" i="74"/>
  <c r="AY210" i="69"/>
  <c r="AY210" i="72"/>
  <c r="AY210" i="73"/>
  <c r="AY233" i="67"/>
  <c r="AZ130" i="63"/>
  <c r="AZ132" i="63" s="1"/>
  <c r="AZ133" i="63" s="1"/>
  <c r="AZ190" i="63" s="1"/>
  <c r="BA129" i="63"/>
  <c r="AZ135" i="63" l="1"/>
  <c r="BA131" i="63"/>
  <c r="AZ210" i="71" l="1"/>
  <c r="AZ235" i="68"/>
  <c r="AZ210" i="73"/>
  <c r="AZ210" i="70"/>
  <c r="AZ233"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33" i="67"/>
  <c r="BA210" i="72"/>
  <c r="BA210" i="75"/>
  <c r="BA210" i="70"/>
  <c r="BA235" i="68"/>
  <c r="BB135" i="63"/>
  <c r="BB210" i="71" l="1"/>
  <c r="BB235" i="68"/>
  <c r="BB210" i="72"/>
  <c r="BB210" i="69"/>
  <c r="BB233" i="67"/>
  <c r="BB210" i="70"/>
  <c r="BB210" i="73"/>
  <c r="BB210" i="74"/>
  <c r="BB210" i="75"/>
  <c r="E229" i="88" l="1"/>
  <c r="E210" i="73" l="1"/>
  <c r="E210" i="69"/>
  <c r="E235" i="68"/>
  <c r="E233" i="67"/>
  <c r="E210" i="74"/>
  <c r="E210" i="71"/>
  <c r="E210" i="72"/>
  <c r="E210" i="75"/>
  <c r="E210" i="70"/>
  <c r="E228" i="88"/>
  <c r="L44" i="81" l="1"/>
  <c r="E172" i="74" s="1"/>
  <c r="E194" i="74" s="1"/>
  <c r="E172" i="69" l="1"/>
  <c r="E194" i="69" s="1"/>
  <c r="E190" i="88"/>
  <c r="E212" i="88" s="1"/>
  <c r="E172" i="63"/>
  <c r="E194" i="63" s="1"/>
  <c r="E172" i="71"/>
  <c r="E194" i="71" s="1"/>
  <c r="E197" i="68"/>
  <c r="E219" i="68" s="1"/>
  <c r="E195" i="67"/>
  <c r="E217" i="67" s="1"/>
  <c r="E172" i="73"/>
  <c r="E194" i="73" s="1"/>
  <c r="E172" i="72"/>
  <c r="E194" i="72" s="1"/>
  <c r="E172" i="75"/>
  <c r="E194" i="75" s="1"/>
  <c r="E172" i="70"/>
  <c r="E194" i="70" s="1"/>
  <c r="E214" i="74" l="1"/>
  <c r="E239" i="68"/>
  <c r="E214" i="69"/>
  <c r="E214" i="71"/>
  <c r="E214" i="72"/>
  <c r="E237" i="67"/>
  <c r="E214" i="70"/>
  <c r="E214" i="75"/>
  <c r="E214" i="73"/>
  <c r="E232"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90" i="88"/>
  <c r="AQ212" i="88" s="1"/>
  <c r="AQ232" i="88" s="1"/>
  <c r="AS197" i="68"/>
  <c r="AS219" i="68" s="1"/>
  <c r="AS172" i="74"/>
  <c r="AS194" i="74" s="1"/>
  <c r="AQ214" i="74"/>
  <c r="AQ172" i="72"/>
  <c r="AQ194" i="72" s="1"/>
  <c r="AE172" i="75"/>
  <c r="AE194" i="75" s="1"/>
  <c r="AV172" i="73"/>
  <c r="AV194" i="73" s="1"/>
  <c r="AV172" i="74"/>
  <c r="AV194" i="74" s="1"/>
  <c r="AE197" i="68"/>
  <c r="AE219" i="68" s="1"/>
  <c r="AE172" i="74"/>
  <c r="AE194" i="74" s="1"/>
  <c r="AW172" i="70"/>
  <c r="AW194" i="70" s="1"/>
  <c r="AW172" i="73"/>
  <c r="AW194" i="73" s="1"/>
  <c r="AW195" i="67"/>
  <c r="AW217" i="67" s="1"/>
  <c r="AW172" i="69"/>
  <c r="AW194" i="69" s="1"/>
  <c r="AW172" i="75"/>
  <c r="AW194" i="75" s="1"/>
  <c r="AW197" i="68"/>
  <c r="AW219" i="68" s="1"/>
  <c r="AW172" i="72"/>
  <c r="AW194" i="72" s="1"/>
  <c r="AW172" i="63"/>
  <c r="AW194" i="63" s="1"/>
  <c r="AW172" i="71"/>
  <c r="AW194" i="71" s="1"/>
  <c r="AW190" i="88"/>
  <c r="AW212" i="88" s="1"/>
  <c r="AV143" i="69"/>
  <c r="AV193" i="69" s="1"/>
  <c r="AV166" i="67"/>
  <c r="AV216" i="67" s="1"/>
  <c r="AV193" i="71"/>
  <c r="AV161" i="88"/>
  <c r="AV211" i="88" s="1"/>
  <c r="AV143" i="63"/>
  <c r="AV193" i="63" s="1"/>
  <c r="AV168" i="68"/>
  <c r="AV218" i="68" s="1"/>
  <c r="AV143" i="70"/>
  <c r="AV193" i="70" s="1"/>
  <c r="AV143" i="72"/>
  <c r="AV193" i="72" s="1"/>
  <c r="AQ172" i="75"/>
  <c r="AQ194" i="75" s="1"/>
  <c r="AQ197" i="68"/>
  <c r="AQ219" i="68" s="1"/>
  <c r="AQ195" i="67"/>
  <c r="AQ217" i="67" s="1"/>
  <c r="AQ172" i="71"/>
  <c r="AQ194" i="71" s="1"/>
  <c r="AQ172" i="70"/>
  <c r="AQ194" i="70" s="1"/>
  <c r="AQ172" i="73"/>
  <c r="AQ194" i="73" s="1"/>
  <c r="AQ172" i="69"/>
  <c r="AQ194" i="69" s="1"/>
  <c r="AL176" i="70"/>
  <c r="AL176" i="71"/>
  <c r="AL201" i="68"/>
  <c r="AL220" i="68" s="1"/>
  <c r="AL199" i="67"/>
  <c r="AL218" i="67" s="1"/>
  <c r="AL176" i="69"/>
  <c r="AL176" i="75"/>
  <c r="AL176" i="72"/>
  <c r="AL176" i="63"/>
  <c r="AL195" i="63" s="1"/>
  <c r="AL194" i="88"/>
  <c r="AL213" i="88" s="1"/>
  <c r="AL176" i="73"/>
  <c r="AV143" i="75"/>
  <c r="AV193" i="75" s="1"/>
  <c r="AE172" i="70"/>
  <c r="AE194" i="70" s="1"/>
  <c r="AE172" i="69"/>
  <c r="AE194" i="69" s="1"/>
  <c r="AE195" i="67"/>
  <c r="AE217" i="67" s="1"/>
  <c r="AE172" i="63"/>
  <c r="AE194" i="63" s="1"/>
  <c r="AE172" i="72"/>
  <c r="AE194" i="72" s="1"/>
  <c r="AE190" i="88"/>
  <c r="AE212" i="88" s="1"/>
  <c r="AE172" i="73"/>
  <c r="AE194" i="73" s="1"/>
  <c r="AX172" i="73"/>
  <c r="AX194" i="73" s="1"/>
  <c r="AX172" i="63"/>
  <c r="AX194" i="63" s="1"/>
  <c r="AX172" i="70"/>
  <c r="AX194" i="70" s="1"/>
  <c r="AX195" i="67"/>
  <c r="AX217" i="67" s="1"/>
  <c r="AX190" i="88"/>
  <c r="AX212" i="88" s="1"/>
  <c r="AX197" i="68"/>
  <c r="AX219" i="68" s="1"/>
  <c r="AX172" i="71"/>
  <c r="AX194" i="71" s="1"/>
  <c r="AX172" i="75"/>
  <c r="AX194" i="75" s="1"/>
  <c r="AX172" i="69"/>
  <c r="AX194" i="69" s="1"/>
  <c r="AX172" i="72"/>
  <c r="AX194" i="72" s="1"/>
  <c r="AT172" i="70"/>
  <c r="AT194" i="70" s="1"/>
  <c r="AT172" i="69"/>
  <c r="AT194" i="69" s="1"/>
  <c r="AT172" i="63"/>
  <c r="AT194" i="63" s="1"/>
  <c r="AT172" i="75"/>
  <c r="AT194" i="75" s="1"/>
  <c r="AT172" i="73"/>
  <c r="AT194" i="73" s="1"/>
  <c r="AT197" i="68"/>
  <c r="AT219" i="68" s="1"/>
  <c r="AT172" i="72"/>
  <c r="AT194" i="72" s="1"/>
  <c r="AT195" i="67"/>
  <c r="AT217" i="67" s="1"/>
  <c r="AT190" i="88"/>
  <c r="AT212" i="88" s="1"/>
  <c r="AS172" i="71"/>
  <c r="AS194" i="71" s="1"/>
  <c r="AS172" i="69"/>
  <c r="AS194" i="69" s="1"/>
  <c r="AS172" i="73"/>
  <c r="AS194" i="73" s="1"/>
  <c r="AS190" i="88"/>
  <c r="AS212" i="88" s="1"/>
  <c r="AS172" i="63"/>
  <c r="AS194" i="63" s="1"/>
  <c r="AS172" i="72"/>
  <c r="AS194" i="72" s="1"/>
  <c r="AV172" i="75"/>
  <c r="AV194" i="75" s="1"/>
  <c r="AV197" i="68"/>
  <c r="AV219" i="68" s="1"/>
  <c r="AV190" i="88"/>
  <c r="AV212" i="88" s="1"/>
  <c r="AV172" i="72"/>
  <c r="AV194" i="72" s="1"/>
  <c r="AV195" i="67"/>
  <c r="AV217" i="67" s="1"/>
  <c r="AV172" i="63"/>
  <c r="AV194" i="63" s="1"/>
  <c r="AV172" i="70"/>
  <c r="AV194" i="70" s="1"/>
  <c r="AV172" i="69"/>
  <c r="AV194" i="69" s="1"/>
  <c r="AV172" i="71"/>
  <c r="AV194" i="71" s="1"/>
  <c r="AS195" i="67"/>
  <c r="AS217"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95" i="67"/>
  <c r="AU217" i="67" s="1"/>
  <c r="AT44" i="81"/>
  <c r="AS214" i="75" l="1"/>
  <c r="AL215" i="74"/>
  <c r="AT214" i="74"/>
  <c r="AE214" i="71"/>
  <c r="AW214" i="74"/>
  <c r="AV213" i="73"/>
  <c r="AX214" i="74"/>
  <c r="AF195" i="67"/>
  <c r="AF217" i="67" s="1"/>
  <c r="AK190" i="88"/>
  <c r="AK212" i="88" s="1"/>
  <c r="AV214" i="69"/>
  <c r="AS214" i="72"/>
  <c r="AT214" i="72"/>
  <c r="AX214" i="69"/>
  <c r="AX214" i="73"/>
  <c r="AV213" i="75"/>
  <c r="AL240" i="68"/>
  <c r="AQ239" i="68"/>
  <c r="AV236" i="67"/>
  <c r="AW214" i="69"/>
  <c r="AE239" i="68"/>
  <c r="AS214" i="74"/>
  <c r="AT239" i="68"/>
  <c r="AX214" i="75"/>
  <c r="AE214" i="73"/>
  <c r="AL215" i="73"/>
  <c r="AL215" i="71"/>
  <c r="AQ214" i="75"/>
  <c r="AV213" i="69"/>
  <c r="AW237" i="67"/>
  <c r="AV213" i="74"/>
  <c r="AS239" i="68"/>
  <c r="AT214" i="73"/>
  <c r="AX214" i="71"/>
  <c r="AL215" i="70"/>
  <c r="AV213" i="72"/>
  <c r="AW214" i="73"/>
  <c r="AV214" i="74"/>
  <c r="AV237" i="67"/>
  <c r="AT214" i="75"/>
  <c r="AX239" i="68"/>
  <c r="AE214" i="72"/>
  <c r="AQ214" i="69"/>
  <c r="AV213" i="70"/>
  <c r="AW214" i="71"/>
  <c r="AW214" i="70"/>
  <c r="AV214" i="73"/>
  <c r="AV214" i="72"/>
  <c r="AS214" i="69"/>
  <c r="AL215" i="72"/>
  <c r="AQ214" i="73"/>
  <c r="AV238" i="68"/>
  <c r="AE214" i="75"/>
  <c r="AS214" i="73"/>
  <c r="AS214" i="70"/>
  <c r="AS214" i="71"/>
  <c r="AT214" i="69"/>
  <c r="AX237" i="67"/>
  <c r="AE237" i="67"/>
  <c r="AL215" i="75"/>
  <c r="AQ214" i="70"/>
  <c r="AW214" i="72"/>
  <c r="AQ214" i="72"/>
  <c r="AT214" i="71"/>
  <c r="AL172" i="70"/>
  <c r="AL194" i="70" s="1"/>
  <c r="AL172" i="74"/>
  <c r="AL194" i="74" s="1"/>
  <c r="AS237" i="67"/>
  <c r="AT214" i="70"/>
  <c r="AX214" i="70"/>
  <c r="AE214" i="69"/>
  <c r="AL215" i="69"/>
  <c r="AQ214" i="71"/>
  <c r="AW239" i="68"/>
  <c r="AV214" i="70"/>
  <c r="AV239" i="68"/>
  <c r="AM172" i="75"/>
  <c r="AM194" i="75" s="1"/>
  <c r="AM172" i="74"/>
  <c r="AM194" i="74" s="1"/>
  <c r="AV214" i="71"/>
  <c r="AV214" i="75"/>
  <c r="AT237" i="67"/>
  <c r="AX214" i="72"/>
  <c r="AE214" i="70"/>
  <c r="AL238" i="67"/>
  <c r="AQ237" i="67"/>
  <c r="AV213" i="71"/>
  <c r="AW214" i="75"/>
  <c r="AE214" i="74"/>
  <c r="AU172" i="72"/>
  <c r="AU194" i="72" s="1"/>
  <c r="AU190" i="88"/>
  <c r="AU212" i="88" s="1"/>
  <c r="AU197" i="68"/>
  <c r="AU219" i="68" s="1"/>
  <c r="AU172" i="69"/>
  <c r="AU194" i="69" s="1"/>
  <c r="AU172" i="75"/>
  <c r="AU194" i="75" s="1"/>
  <c r="AU172" i="71"/>
  <c r="AU194" i="71" s="1"/>
  <c r="AU172" i="73"/>
  <c r="AU194" i="73" s="1"/>
  <c r="AU172" i="63"/>
  <c r="AU194" i="63" s="1"/>
  <c r="AU172" i="70"/>
  <c r="AU194" i="70" s="1"/>
  <c r="AF197" i="68"/>
  <c r="AF219" i="68" s="1"/>
  <c r="AF172" i="72"/>
  <c r="AF194" i="72" s="1"/>
  <c r="AF172" i="71"/>
  <c r="AF194" i="71" s="1"/>
  <c r="AF172" i="70"/>
  <c r="AF194" i="70" s="1"/>
  <c r="AF172" i="73"/>
  <c r="AF194" i="73" s="1"/>
  <c r="AF190" i="88"/>
  <c r="AF212" i="88" s="1"/>
  <c r="AF172" i="75"/>
  <c r="AF194" i="75" s="1"/>
  <c r="AF172" i="63"/>
  <c r="AF194" i="63" s="1"/>
  <c r="AN197" i="68"/>
  <c r="AN219" i="68" s="1"/>
  <c r="AN195" i="67"/>
  <c r="AN217" i="67" s="1"/>
  <c r="AN172" i="69"/>
  <c r="AN194" i="69" s="1"/>
  <c r="AN172" i="71"/>
  <c r="AN194" i="71" s="1"/>
  <c r="AN172" i="63"/>
  <c r="AN194" i="63" s="1"/>
  <c r="AN172" i="75"/>
  <c r="AN194" i="75" s="1"/>
  <c r="AN172" i="72"/>
  <c r="AN194" i="72" s="1"/>
  <c r="AN172" i="70"/>
  <c r="AN194" i="70" s="1"/>
  <c r="AN172" i="73"/>
  <c r="AN194" i="73" s="1"/>
  <c r="AV231" i="88"/>
  <c r="AM172" i="72"/>
  <c r="AM194" i="72" s="1"/>
  <c r="AM197" i="68"/>
  <c r="AM219" i="68" s="1"/>
  <c r="AM195" i="67"/>
  <c r="AM217" i="67" s="1"/>
  <c r="AM190" i="88"/>
  <c r="AM212" i="88" s="1"/>
  <c r="AM172" i="71"/>
  <c r="AM194" i="71" s="1"/>
  <c r="AM172" i="63"/>
  <c r="AM194" i="63" s="1"/>
  <c r="AM172" i="69"/>
  <c r="AM194" i="69" s="1"/>
  <c r="AM172" i="70"/>
  <c r="AM194" i="70" s="1"/>
  <c r="AM172" i="73"/>
  <c r="AM194" i="73" s="1"/>
  <c r="AL172" i="69"/>
  <c r="AL194" i="69" s="1"/>
  <c r="AL172" i="75"/>
  <c r="AL194" i="75" s="1"/>
  <c r="AL172" i="72"/>
  <c r="AL194" i="72" s="1"/>
  <c r="AL190" i="88"/>
  <c r="AL212" i="88" s="1"/>
  <c r="AL172" i="63"/>
  <c r="AL194" i="63" s="1"/>
  <c r="AL195" i="67"/>
  <c r="AL217" i="67" s="1"/>
  <c r="AL172" i="71"/>
  <c r="AL194" i="71" s="1"/>
  <c r="AL172" i="73"/>
  <c r="AL194" i="73" s="1"/>
  <c r="AL197" i="68"/>
  <c r="AL219" i="68" s="1"/>
  <c r="AF172" i="69"/>
  <c r="AF194" i="69" s="1"/>
  <c r="AV232" i="88"/>
  <c r="AX232" i="88"/>
  <c r="AL233" i="88"/>
  <c r="AT232" i="88"/>
  <c r="AV176" i="71"/>
  <c r="AV176" i="72"/>
  <c r="AV176" i="75"/>
  <c r="AV176" i="73"/>
  <c r="AV194" i="88"/>
  <c r="AV213" i="88" s="1"/>
  <c r="AV201" i="68"/>
  <c r="AV220" i="68" s="1"/>
  <c r="AV176" i="63"/>
  <c r="AV195" i="63" s="1"/>
  <c r="AV176" i="70"/>
  <c r="AV199" i="67"/>
  <c r="AV218" i="67" s="1"/>
  <c r="AK172" i="63"/>
  <c r="AK194" i="63" s="1"/>
  <c r="AK172" i="71"/>
  <c r="AK194" i="71" s="1"/>
  <c r="AK172" i="73"/>
  <c r="AK194" i="73" s="1"/>
  <c r="AK172" i="72"/>
  <c r="AK194" i="72" s="1"/>
  <c r="AK197" i="68"/>
  <c r="AK219" i="68" s="1"/>
  <c r="AK195" i="67"/>
  <c r="AK217" i="67" s="1"/>
  <c r="AK172" i="70"/>
  <c r="AK194" i="70" s="1"/>
  <c r="AK172" i="75"/>
  <c r="AK194" i="75" s="1"/>
  <c r="AK172" i="69"/>
  <c r="AK194" i="69" s="1"/>
  <c r="AH172" i="63"/>
  <c r="AH194" i="63" s="1"/>
  <c r="AH190" i="88"/>
  <c r="AH212" i="88" s="1"/>
  <c r="AH172" i="72"/>
  <c r="AH194" i="72" s="1"/>
  <c r="AH172" i="73"/>
  <c r="AH194" i="73" s="1"/>
  <c r="AH197" i="68"/>
  <c r="AH219" i="68" s="1"/>
  <c r="AH172" i="70"/>
  <c r="AH194" i="70" s="1"/>
  <c r="AH172" i="75"/>
  <c r="AH194" i="75" s="1"/>
  <c r="AH172" i="71"/>
  <c r="AH194" i="71" s="1"/>
  <c r="AH195" i="67"/>
  <c r="AH217" i="67" s="1"/>
  <c r="AE232" i="88"/>
  <c r="AW232" i="88"/>
  <c r="AN190" i="88"/>
  <c r="AN212" i="88" s="1"/>
  <c r="AS232" i="88"/>
  <c r="AW44" i="81"/>
  <c r="AP172" i="74" s="1"/>
  <c r="AP194" i="74" s="1"/>
  <c r="AV44" i="81"/>
  <c r="AO172" i="74" s="1"/>
  <c r="AO194" i="74" s="1"/>
  <c r="AO190" i="88"/>
  <c r="AO212" i="88" s="1"/>
  <c r="AS42" i="81"/>
  <c r="AP44" i="81"/>
  <c r="AI172" i="74" s="1"/>
  <c r="AI194" i="74" s="1"/>
  <c r="AH214" i="74" l="1"/>
  <c r="AF214" i="74"/>
  <c r="AU237" i="67"/>
  <c r="AV215" i="69"/>
  <c r="AN214" i="74"/>
  <c r="AK214" i="74"/>
  <c r="AK214" i="70"/>
  <c r="AH239" i="68"/>
  <c r="AN214" i="70"/>
  <c r="AH214" i="72"/>
  <c r="AL214" i="72"/>
  <c r="AN214" i="75"/>
  <c r="AU214" i="73"/>
  <c r="AU214" i="74"/>
  <c r="AV215" i="74"/>
  <c r="AV215" i="70"/>
  <c r="AL237" i="67"/>
  <c r="AU214" i="70"/>
  <c r="AM214" i="75"/>
  <c r="AK214" i="72"/>
  <c r="AL193" i="71"/>
  <c r="AL143" i="74"/>
  <c r="AL193" i="74" s="1"/>
  <c r="AK214" i="73"/>
  <c r="AV215" i="73"/>
  <c r="AF214" i="69"/>
  <c r="AL214" i="75"/>
  <c r="AM237" i="67"/>
  <c r="AF214" i="73"/>
  <c r="AU214" i="71"/>
  <c r="AN214" i="73"/>
  <c r="AF239" i="68"/>
  <c r="AV215" i="75"/>
  <c r="AL239" i="68"/>
  <c r="AM239" i="68"/>
  <c r="AN214" i="71"/>
  <c r="AF214" i="70"/>
  <c r="AU214" i="75"/>
  <c r="AH237" i="67"/>
  <c r="AK214" i="71"/>
  <c r="AL214" i="69"/>
  <c r="AH214" i="71"/>
  <c r="AK214" i="69"/>
  <c r="AV215" i="72"/>
  <c r="AL214" i="73"/>
  <c r="AM214" i="73"/>
  <c r="AM214" i="72"/>
  <c r="AN214" i="69"/>
  <c r="AF214" i="71"/>
  <c r="AU214" i="69"/>
  <c r="AL214" i="74"/>
  <c r="AM214" i="69"/>
  <c r="AK237" i="67"/>
  <c r="AP172" i="63"/>
  <c r="AP194" i="63" s="1"/>
  <c r="AP214" i="74" s="1"/>
  <c r="AH214" i="75"/>
  <c r="AK214" i="75"/>
  <c r="AV238" i="67"/>
  <c r="AV215" i="71"/>
  <c r="AL214" i="71"/>
  <c r="AM214" i="70"/>
  <c r="AN237" i="67"/>
  <c r="AF214" i="72"/>
  <c r="AU239" i="68"/>
  <c r="AL214" i="70"/>
  <c r="AH214" i="70"/>
  <c r="AM214" i="74"/>
  <c r="AU214" i="72"/>
  <c r="AF237" i="67"/>
  <c r="AH214" i="69"/>
  <c r="AN239" i="68"/>
  <c r="AH214" i="73"/>
  <c r="AK239" i="68"/>
  <c r="AV240" i="68"/>
  <c r="AM214" i="71"/>
  <c r="AN214" i="72"/>
  <c r="AF214" i="75"/>
  <c r="AI197" i="68"/>
  <c r="AI219" i="68" s="1"/>
  <c r="AI195" i="67"/>
  <c r="AI217" i="67" s="1"/>
  <c r="AI172" i="69"/>
  <c r="AI194" i="69" s="1"/>
  <c r="AI172" i="75"/>
  <c r="AI194" i="75" s="1"/>
  <c r="AI172" i="70"/>
  <c r="AI194" i="70" s="1"/>
  <c r="AI172" i="73"/>
  <c r="AI194" i="73" s="1"/>
  <c r="AI172" i="71"/>
  <c r="AI194" i="71" s="1"/>
  <c r="AI172" i="72"/>
  <c r="AI194" i="72" s="1"/>
  <c r="AV233" i="88"/>
  <c r="AL232" i="88"/>
  <c r="AN232" i="88"/>
  <c r="AL168" i="68"/>
  <c r="AL218" i="68" s="1"/>
  <c r="AL143" i="63"/>
  <c r="AL193" i="63" s="1"/>
  <c r="AL143" i="70"/>
  <c r="AL193" i="70" s="1"/>
  <c r="AL161" i="88"/>
  <c r="AL211" i="88" s="1"/>
  <c r="AL143" i="75"/>
  <c r="AL193" i="75" s="1"/>
  <c r="AL143" i="72"/>
  <c r="AL193" i="72" s="1"/>
  <c r="AL166" i="67"/>
  <c r="AL216" i="67" s="1"/>
  <c r="AL143" i="69"/>
  <c r="AL193" i="69" s="1"/>
  <c r="AL143" i="73"/>
  <c r="AL193" i="73" s="1"/>
  <c r="AO195" i="67"/>
  <c r="AO217" i="67" s="1"/>
  <c r="AO172" i="70"/>
  <c r="AO194" i="70" s="1"/>
  <c r="AO172" i="69"/>
  <c r="AO194" i="69" s="1"/>
  <c r="AO172" i="71"/>
  <c r="AO194" i="71" s="1"/>
  <c r="AO197" i="68"/>
  <c r="AO219" i="68" s="1"/>
  <c r="AO172" i="73"/>
  <c r="AO194" i="73" s="1"/>
  <c r="AO172" i="72"/>
  <c r="AO194" i="72" s="1"/>
  <c r="AO172" i="63"/>
  <c r="AO194" i="63" s="1"/>
  <c r="AO172" i="75"/>
  <c r="AO194" i="75" s="1"/>
  <c r="AP195" i="67"/>
  <c r="AP217" i="67" s="1"/>
  <c r="AP172" i="73"/>
  <c r="AP194" i="73" s="1"/>
  <c r="AP197" i="68"/>
  <c r="AP219" i="68" s="1"/>
  <c r="AP172" i="72"/>
  <c r="AP194" i="72" s="1"/>
  <c r="AP172" i="75"/>
  <c r="AP194" i="75" s="1"/>
  <c r="AP172" i="71"/>
  <c r="AP194" i="71" s="1"/>
  <c r="AP172" i="70"/>
  <c r="AP194" i="70" s="1"/>
  <c r="AP172" i="69"/>
  <c r="AP194" i="69" s="1"/>
  <c r="AP190" i="88"/>
  <c r="AP212" i="88" s="1"/>
  <c r="AM232" i="88"/>
  <c r="AU232" i="88"/>
  <c r="AI190" i="88"/>
  <c r="AI212" i="88" s="1"/>
  <c r="AI172" i="63"/>
  <c r="AI194" i="63" s="1"/>
  <c r="AH232" i="88"/>
  <c r="AK232" i="88"/>
  <c r="AF232" i="88"/>
  <c r="AN44" i="81"/>
  <c r="AG172" i="74" s="1"/>
  <c r="AG194" i="74" s="1"/>
  <c r="AG172" i="73"/>
  <c r="AG194" i="73" s="1"/>
  <c r="AK44" i="81"/>
  <c r="AI214" i="74" l="1"/>
  <c r="AO232" i="88"/>
  <c r="AO214" i="74"/>
  <c r="AP214" i="75"/>
  <c r="AO214" i="69"/>
  <c r="AI214" i="71"/>
  <c r="AP237" i="67"/>
  <c r="AO214" i="70"/>
  <c r="AL213" i="70"/>
  <c r="AI214" i="73"/>
  <c r="AI237" i="67"/>
  <c r="AP214" i="73"/>
  <c r="AO237" i="67"/>
  <c r="AI214" i="70"/>
  <c r="AL213" i="74"/>
  <c r="AL213" i="73"/>
  <c r="AI214" i="75"/>
  <c r="AL213" i="71"/>
  <c r="AL236" i="67"/>
  <c r="AP214" i="69"/>
  <c r="AO214" i="75"/>
  <c r="AP214" i="70"/>
  <c r="AL238" i="68"/>
  <c r="AP214" i="71"/>
  <c r="AO214" i="72"/>
  <c r="AL213" i="69"/>
  <c r="AI214" i="69"/>
  <c r="AO214" i="73"/>
  <c r="AP214" i="72"/>
  <c r="AO239" i="68"/>
  <c r="AL213" i="72"/>
  <c r="AI239" i="68"/>
  <c r="AD172" i="63"/>
  <c r="AD194" i="63" s="1"/>
  <c r="AD172" i="74"/>
  <c r="AD194" i="74" s="1"/>
  <c r="AP239" i="68"/>
  <c r="AO214" i="71"/>
  <c r="AL213" i="75"/>
  <c r="AI214" i="72"/>
  <c r="AI232" i="88"/>
  <c r="AG197" i="68"/>
  <c r="AG219" i="68" s="1"/>
  <c r="AG172" i="63"/>
  <c r="AG194" i="63" s="1"/>
  <c r="AG195" i="67"/>
  <c r="AG217" i="67" s="1"/>
  <c r="AG172" i="72"/>
  <c r="AG194" i="72" s="1"/>
  <c r="AG172" i="70"/>
  <c r="AG194" i="70" s="1"/>
  <c r="AG190" i="88"/>
  <c r="AG212" i="88" s="1"/>
  <c r="AG172" i="75"/>
  <c r="AG194" i="75" s="1"/>
  <c r="AG172" i="71"/>
  <c r="AG194" i="71" s="1"/>
  <c r="AG172" i="69"/>
  <c r="AG194" i="69" s="1"/>
  <c r="AD172" i="75"/>
  <c r="AD194" i="75" s="1"/>
  <c r="AD172" i="73"/>
  <c r="AD194" i="73" s="1"/>
  <c r="AD197" i="68"/>
  <c r="AD219" i="68" s="1"/>
  <c r="AD172" i="70"/>
  <c r="AD194" i="70" s="1"/>
  <c r="AD172" i="71"/>
  <c r="AD194" i="71" s="1"/>
  <c r="AD190" i="88"/>
  <c r="AD212" i="88" s="1"/>
  <c r="AD172" i="69"/>
  <c r="AD194" i="69" s="1"/>
  <c r="AD172" i="72"/>
  <c r="AD194" i="72" s="1"/>
  <c r="AD195" i="67"/>
  <c r="AD217" i="67" s="1"/>
  <c r="AP232" i="88"/>
  <c r="AL231" i="88"/>
  <c r="AG214" i="73" l="1"/>
  <c r="AD239" i="68"/>
  <c r="AD214" i="69"/>
  <c r="AG214" i="71"/>
  <c r="AG214" i="74"/>
  <c r="AD214" i="70"/>
  <c r="AG214" i="70"/>
  <c r="AD214" i="71"/>
  <c r="AD214" i="73"/>
  <c r="AG237" i="67"/>
  <c r="AG214" i="75"/>
  <c r="AD214" i="74"/>
  <c r="AG214" i="72"/>
  <c r="AD237" i="67"/>
  <c r="AD214" i="75"/>
  <c r="AD214" i="72"/>
  <c r="AG214" i="69"/>
  <c r="AG239" i="68"/>
  <c r="AG232" i="88"/>
  <c r="AD232" i="88"/>
  <c r="AY44" i="81"/>
  <c r="AR172" i="74" s="1"/>
  <c r="AR194" i="74" s="1"/>
  <c r="AR195" i="67" l="1"/>
  <c r="AR217" i="67" s="1"/>
  <c r="AR172" i="69"/>
  <c r="AR194" i="69" s="1"/>
  <c r="AR172" i="75"/>
  <c r="AR194" i="75" s="1"/>
  <c r="AR190" i="88"/>
  <c r="AR212" i="88" s="1"/>
  <c r="AR172" i="72"/>
  <c r="AR194" i="72" s="1"/>
  <c r="AR172" i="71"/>
  <c r="AR194" i="71" s="1"/>
  <c r="AR197" i="68"/>
  <c r="AR219"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39" i="68"/>
  <c r="AR237" i="67"/>
  <c r="AJ172" i="63"/>
  <c r="AJ194" i="63" s="1"/>
  <c r="AJ190" i="88"/>
  <c r="AJ212" i="88" s="1"/>
  <c r="AJ172" i="72"/>
  <c r="AJ194" i="72" s="1"/>
  <c r="AJ172" i="75"/>
  <c r="AJ194" i="75" s="1"/>
  <c r="AJ195" i="67"/>
  <c r="AJ217" i="67" s="1"/>
  <c r="AJ172" i="70"/>
  <c r="AJ194" i="70" s="1"/>
  <c r="AJ172" i="73"/>
  <c r="AJ194" i="73" s="1"/>
  <c r="AJ197" i="68"/>
  <c r="AJ219" i="68" s="1"/>
  <c r="AJ172" i="69"/>
  <c r="AJ194" i="69" s="1"/>
  <c r="Z172" i="73"/>
  <c r="Z194" i="73" s="1"/>
  <c r="Z172" i="70"/>
  <c r="Z194" i="70" s="1"/>
  <c r="Z172" i="71"/>
  <c r="Z194" i="71" s="1"/>
  <c r="Z172" i="69"/>
  <c r="Z194" i="69" s="1"/>
  <c r="Z172" i="63"/>
  <c r="Z194" i="63" s="1"/>
  <c r="Z195" i="67"/>
  <c r="Z217" i="67" s="1"/>
  <c r="Z197" i="68"/>
  <c r="Z219" i="68" s="1"/>
  <c r="Z172" i="72"/>
  <c r="Z194" i="72" s="1"/>
  <c r="Z190" i="88"/>
  <c r="Z212" i="88" s="1"/>
  <c r="AR232" i="88"/>
  <c r="AF44" i="81"/>
  <c r="AJ214" i="71" l="1"/>
  <c r="Z214" i="75"/>
  <c r="AJ214" i="74"/>
  <c r="Z239" i="68"/>
  <c r="Z237" i="67"/>
  <c r="AJ214" i="70"/>
  <c r="AJ237" i="67"/>
  <c r="AJ239" i="68"/>
  <c r="Z214" i="71"/>
  <c r="AJ214" i="75"/>
  <c r="AJ214" i="73"/>
  <c r="Z214" i="69"/>
  <c r="Z214" i="74"/>
  <c r="Y172" i="69"/>
  <c r="Y194" i="69" s="1"/>
  <c r="Y172" i="74"/>
  <c r="Y194" i="74" s="1"/>
  <c r="Z214" i="73"/>
  <c r="Z214" i="70"/>
  <c r="AJ214" i="72"/>
  <c r="Z214" i="72"/>
  <c r="AJ214" i="69"/>
  <c r="AJ232" i="88"/>
  <c r="Z232" i="88"/>
  <c r="Y195" i="67"/>
  <c r="Y217" i="67" s="1"/>
  <c r="Y172" i="73"/>
  <c r="Y194" i="73" s="1"/>
  <c r="Y197" i="68"/>
  <c r="Y219" i="68" s="1"/>
  <c r="Y172" i="71"/>
  <c r="Y194" i="71" s="1"/>
  <c r="Y172" i="70"/>
  <c r="Y194" i="70" s="1"/>
  <c r="Y172" i="63"/>
  <c r="Y194" i="63" s="1"/>
  <c r="Y190" i="88"/>
  <c r="Y212" i="88" s="1"/>
  <c r="Y172" i="72"/>
  <c r="Y194" i="72" s="1"/>
  <c r="Y172" i="75"/>
  <c r="Y194" i="75" s="1"/>
  <c r="AD42" i="81"/>
  <c r="W143" i="74" s="1"/>
  <c r="W193" i="74" s="1"/>
  <c r="W168" i="68"/>
  <c r="W218" i="68" s="1"/>
  <c r="AC44" i="81"/>
  <c r="AH44" i="81"/>
  <c r="AA172" i="74" s="1"/>
  <c r="AA194" i="74" s="1"/>
  <c r="AI44" i="81"/>
  <c r="AB172" i="75" l="1"/>
  <c r="AB194" i="75" s="1"/>
  <c r="AB172" i="74"/>
  <c r="AB194" i="74" s="1"/>
  <c r="Y214" i="70"/>
  <c r="V172" i="72"/>
  <c r="V194" i="72" s="1"/>
  <c r="V172" i="74"/>
  <c r="V194" i="74" s="1"/>
  <c r="Y214" i="71"/>
  <c r="Y214" i="74"/>
  <c r="Y214" i="69"/>
  <c r="Y214" i="73"/>
  <c r="Y214" i="75"/>
  <c r="Y239" i="68"/>
  <c r="Y237" i="67"/>
  <c r="Y214" i="72"/>
  <c r="AA190" i="88"/>
  <c r="AA212" i="88" s="1"/>
  <c r="AA197" i="68"/>
  <c r="AA219" i="68" s="1"/>
  <c r="AA172" i="72"/>
  <c r="AA194" i="72" s="1"/>
  <c r="AA172" i="63"/>
  <c r="AA194" i="63" s="1"/>
  <c r="AA172" i="71"/>
  <c r="AA194" i="71" s="1"/>
  <c r="AA172" i="70"/>
  <c r="AA194" i="70" s="1"/>
  <c r="AA195" i="67"/>
  <c r="AA217" i="67" s="1"/>
  <c r="AA172" i="75"/>
  <c r="AA194" i="75" s="1"/>
  <c r="AA172" i="73"/>
  <c r="AA194" i="73" s="1"/>
  <c r="W143" i="72"/>
  <c r="W193" i="72" s="1"/>
  <c r="W143" i="75"/>
  <c r="W193" i="75" s="1"/>
  <c r="W161" i="88"/>
  <c r="W211" i="88" s="1"/>
  <c r="W143" i="69"/>
  <c r="W193" i="69" s="1"/>
  <c r="W143" i="63"/>
  <c r="W193" i="63" s="1"/>
  <c r="W143" i="73"/>
  <c r="W193" i="73" s="1"/>
  <c r="W166" i="67"/>
  <c r="W216" i="67" s="1"/>
  <c r="W143" i="70"/>
  <c r="W193" i="70" s="1"/>
  <c r="W193" i="71"/>
  <c r="AA172" i="69"/>
  <c r="AA194" i="69" s="1"/>
  <c r="V172" i="71"/>
  <c r="V194" i="71" s="1"/>
  <c r="V172" i="69"/>
  <c r="V194" i="69" s="1"/>
  <c r="V172" i="73"/>
  <c r="V194" i="73" s="1"/>
  <c r="V197" i="68"/>
  <c r="V219" i="68" s="1"/>
  <c r="V172" i="75"/>
  <c r="V194" i="75" s="1"/>
  <c r="V190" i="88"/>
  <c r="V212" i="88" s="1"/>
  <c r="V172" i="63"/>
  <c r="V194" i="63" s="1"/>
  <c r="V195" i="67"/>
  <c r="V217" i="67" s="1"/>
  <c r="V172" i="70"/>
  <c r="V194" i="70" s="1"/>
  <c r="Y232" i="88"/>
  <c r="AB195" i="67"/>
  <c r="AB217" i="67" s="1"/>
  <c r="AB172" i="63"/>
  <c r="AB194" i="63" s="1"/>
  <c r="AB172" i="69"/>
  <c r="AB194" i="69" s="1"/>
  <c r="AB172" i="71"/>
  <c r="AB194" i="71" s="1"/>
  <c r="AB197" i="68"/>
  <c r="AB219" i="68" s="1"/>
  <c r="AB190" i="88"/>
  <c r="AB212"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66" i="67"/>
  <c r="AE216" i="67" s="1"/>
  <c r="AE143" i="74"/>
  <c r="AE193" i="74" s="1"/>
  <c r="V237" i="67"/>
  <c r="AA214" i="69"/>
  <c r="W213" i="75"/>
  <c r="AA214" i="72"/>
  <c r="V214" i="74"/>
  <c r="AS166" i="67"/>
  <c r="AS216" i="67" s="1"/>
  <c r="AS143" i="74"/>
  <c r="AS193" i="74" s="1"/>
  <c r="AB239" i="68"/>
  <c r="W213" i="71"/>
  <c r="W213" i="72"/>
  <c r="AA239" i="68"/>
  <c r="W238" i="68"/>
  <c r="V214" i="72"/>
  <c r="V214" i="70"/>
  <c r="W213" i="70"/>
  <c r="AA214" i="73"/>
  <c r="AB214" i="70"/>
  <c r="AB194" i="88"/>
  <c r="AB213" i="88" s="1"/>
  <c r="AB176" i="74"/>
  <c r="V214" i="75"/>
  <c r="W236" i="67"/>
  <c r="AA214" i="75"/>
  <c r="AB214" i="71"/>
  <c r="AB214" i="69"/>
  <c r="V239" i="68"/>
  <c r="W213" i="73"/>
  <c r="AA237" i="67"/>
  <c r="AB214" i="74"/>
  <c r="AB214" i="72"/>
  <c r="AB237" i="67"/>
  <c r="V214" i="73"/>
  <c r="AA214" i="70"/>
  <c r="AB214" i="75"/>
  <c r="V232" i="88"/>
  <c r="W231" i="88"/>
  <c r="AE161" i="88"/>
  <c r="AE211" i="88" s="1"/>
  <c r="AE168" i="68"/>
  <c r="AE218" i="68" s="1"/>
  <c r="AE143" i="69"/>
  <c r="AE193" i="69" s="1"/>
  <c r="AE143" i="63"/>
  <c r="AE193" i="63" s="1"/>
  <c r="AE143" i="70"/>
  <c r="AE193" i="70" s="1"/>
  <c r="AE193" i="71"/>
  <c r="AE143" i="73"/>
  <c r="AE193" i="73" s="1"/>
  <c r="AE143" i="72"/>
  <c r="AE193" i="72" s="1"/>
  <c r="AE143" i="75"/>
  <c r="AE193" i="75" s="1"/>
  <c r="W197" i="68"/>
  <c r="W219" i="68" s="1"/>
  <c r="W172" i="75"/>
  <c r="W194" i="75" s="1"/>
  <c r="W172" i="70"/>
  <c r="W194" i="70" s="1"/>
  <c r="W172" i="71"/>
  <c r="W194" i="71" s="1"/>
  <c r="W172" i="72"/>
  <c r="W194" i="72" s="1"/>
  <c r="W190" i="88"/>
  <c r="W212" i="88" s="1"/>
  <c r="W195" i="67"/>
  <c r="W217" i="67" s="1"/>
  <c r="W172" i="63"/>
  <c r="W194" i="63" s="1"/>
  <c r="W172" i="73"/>
  <c r="W194" i="73" s="1"/>
  <c r="AB232" i="88"/>
  <c r="AB199" i="67"/>
  <c r="AB218" i="67" s="1"/>
  <c r="AB201" i="68"/>
  <c r="AB220" i="68" s="1"/>
  <c r="AB176" i="73"/>
  <c r="AB176" i="71"/>
  <c r="AB176" i="63"/>
  <c r="AB195" i="63" s="1"/>
  <c r="AB176" i="70"/>
  <c r="AB176" i="75"/>
  <c r="AB176" i="69"/>
  <c r="AB176" i="72"/>
  <c r="AA232" i="88"/>
  <c r="AS143" i="69"/>
  <c r="AS193" i="69" s="1"/>
  <c r="AS143" i="72"/>
  <c r="AS193" i="72" s="1"/>
  <c r="AS168" i="68"/>
  <c r="AS218" i="68" s="1"/>
  <c r="AS143" i="63"/>
  <c r="AS193" i="63" s="1"/>
  <c r="AS161" i="88"/>
  <c r="AS211" i="88" s="1"/>
  <c r="AS143" i="73"/>
  <c r="AS193" i="73" s="1"/>
  <c r="AS143" i="75"/>
  <c r="AS193" i="75" s="1"/>
  <c r="AS193" i="71"/>
  <c r="AS143" i="70"/>
  <c r="AS193" i="70" s="1"/>
  <c r="AI42" i="81"/>
  <c r="AB143" i="74" s="1"/>
  <c r="AB193" i="74" s="1"/>
  <c r="AB193" i="71"/>
  <c r="AB44" i="81"/>
  <c r="BE42" i="81"/>
  <c r="AN46" i="81"/>
  <c r="AG176" i="74" s="1"/>
  <c r="AR42" i="81"/>
  <c r="W214" i="74" l="1"/>
  <c r="AS213" i="74"/>
  <c r="AS238" i="68"/>
  <c r="W237" i="67"/>
  <c r="AE213" i="72"/>
  <c r="AS236" i="67"/>
  <c r="AB215" i="70"/>
  <c r="AS213" i="72"/>
  <c r="AB215" i="71"/>
  <c r="AE213" i="73"/>
  <c r="W214" i="69"/>
  <c r="AE213" i="75"/>
  <c r="AS213" i="70"/>
  <c r="AS213" i="69"/>
  <c r="AB215" i="73"/>
  <c r="W214" i="72"/>
  <c r="AE213" i="71"/>
  <c r="AB215" i="74"/>
  <c r="AE213" i="74"/>
  <c r="AE213" i="70"/>
  <c r="AG201" i="68"/>
  <c r="AG220" i="68" s="1"/>
  <c r="AS213" i="75"/>
  <c r="AB215" i="72"/>
  <c r="AB238" i="67"/>
  <c r="W214" i="70"/>
  <c r="AE236" i="67"/>
  <c r="U172" i="75"/>
  <c r="U194" i="75" s="1"/>
  <c r="U172" i="74"/>
  <c r="U194" i="74" s="1"/>
  <c r="AS213" i="71"/>
  <c r="AB240" i="68"/>
  <c r="AB215" i="69"/>
  <c r="AE213" i="69"/>
  <c r="AK166" i="67"/>
  <c r="AK216" i="67" s="1"/>
  <c r="AK143" i="74"/>
  <c r="AK193" i="74" s="1"/>
  <c r="W214" i="71"/>
  <c r="AS213" i="73"/>
  <c r="W214" i="75"/>
  <c r="AX166" i="67"/>
  <c r="AX216" i="67" s="1"/>
  <c r="AX143" i="74"/>
  <c r="AX193" i="74" s="1"/>
  <c r="AB215" i="75"/>
  <c r="W214" i="73"/>
  <c r="W239" i="68"/>
  <c r="AE238" i="68"/>
  <c r="AG176" i="63"/>
  <c r="AG195" i="63" s="1"/>
  <c r="AG176" i="69"/>
  <c r="AG194" i="88"/>
  <c r="AG213" i="88" s="1"/>
  <c r="AG176" i="70"/>
  <c r="AG199" i="67"/>
  <c r="AG218" i="67" s="1"/>
  <c r="AG176" i="75"/>
  <c r="AG176" i="71"/>
  <c r="AG176" i="73"/>
  <c r="AG176" i="72"/>
  <c r="W232" i="88"/>
  <c r="AK143" i="69"/>
  <c r="AK193" i="69" s="1"/>
  <c r="AK143" i="73"/>
  <c r="AK193" i="73" s="1"/>
  <c r="AK168" i="68"/>
  <c r="AK218" i="68" s="1"/>
  <c r="AK193" i="71"/>
  <c r="AK143" i="70"/>
  <c r="AK193" i="70" s="1"/>
  <c r="AK161" i="88"/>
  <c r="AK211" i="88" s="1"/>
  <c r="AK143" i="72"/>
  <c r="AK193" i="72" s="1"/>
  <c r="AK143" i="75"/>
  <c r="AK193" i="75" s="1"/>
  <c r="AK143" i="63"/>
  <c r="AK193" i="63" s="1"/>
  <c r="U172" i="71"/>
  <c r="U194" i="71" s="1"/>
  <c r="U172" i="73"/>
  <c r="U194" i="73" s="1"/>
  <c r="U195" i="67"/>
  <c r="U217" i="67" s="1"/>
  <c r="U172" i="72"/>
  <c r="U194" i="72" s="1"/>
  <c r="U172" i="70"/>
  <c r="U194" i="70" s="1"/>
  <c r="U190" i="88"/>
  <c r="U212" i="88" s="1"/>
  <c r="U172" i="63"/>
  <c r="U194" i="63" s="1"/>
  <c r="U197" i="68"/>
  <c r="U219" i="68" s="1"/>
  <c r="U172" i="69"/>
  <c r="U194" i="69" s="1"/>
  <c r="AS231" i="88"/>
  <c r="AE231" i="88"/>
  <c r="AB143" i="63"/>
  <c r="AB193" i="63" s="1"/>
  <c r="AB143" i="75"/>
  <c r="AB193" i="75" s="1"/>
  <c r="AB143" i="72"/>
  <c r="AB193" i="72" s="1"/>
  <c r="AB143" i="70"/>
  <c r="AB193" i="70" s="1"/>
  <c r="AB161" i="88"/>
  <c r="AB211" i="88" s="1"/>
  <c r="AB143" i="69"/>
  <c r="AB193" i="69" s="1"/>
  <c r="AB166" i="67"/>
  <c r="AB216" i="67" s="1"/>
  <c r="AB143" i="73"/>
  <c r="AB193" i="73" s="1"/>
  <c r="AB168" i="68"/>
  <c r="AB218" i="68" s="1"/>
  <c r="AX143" i="63"/>
  <c r="AX193" i="63" s="1"/>
  <c r="AX143" i="69"/>
  <c r="AX193" i="69" s="1"/>
  <c r="AX143" i="70"/>
  <c r="AX193" i="70" s="1"/>
  <c r="AX143" i="72"/>
  <c r="AX193" i="72" s="1"/>
  <c r="AX161" i="88"/>
  <c r="AX211" i="88" s="1"/>
  <c r="AX143" i="75"/>
  <c r="AX193" i="75" s="1"/>
  <c r="AX193" i="71"/>
  <c r="AX143" i="73"/>
  <c r="AX193" i="73" s="1"/>
  <c r="AX168" i="68"/>
  <c r="AX218" i="68" s="1"/>
  <c r="AB233"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95" i="67" s="1"/>
  <c r="K217"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66" i="67"/>
  <c r="Z216" i="67" s="1"/>
  <c r="AV46" i="81"/>
  <c r="AO176" i="74" s="1"/>
  <c r="AO201" i="68"/>
  <c r="AO220"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201" i="68"/>
  <c r="AK220" i="68" s="1"/>
  <c r="N44" i="81"/>
  <c r="G172" i="74" s="1"/>
  <c r="G194" i="74" s="1"/>
  <c r="AY42" i="81"/>
  <c r="AK42" i="81"/>
  <c r="AD143" i="74" s="1"/>
  <c r="AD193" i="74" s="1"/>
  <c r="AD166" i="67"/>
  <c r="AD216"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201" i="68"/>
  <c r="AT220"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66" i="67"/>
  <c r="AZ216" i="67" s="1"/>
  <c r="AF201" i="68"/>
  <c r="AF220" i="68" s="1"/>
  <c r="E176" i="69"/>
  <c r="E199" i="67"/>
  <c r="E218" i="67" s="1"/>
  <c r="AO166" i="67"/>
  <c r="AO216" i="67" s="1"/>
  <c r="AS201" i="68"/>
  <c r="AS220" i="68" s="1"/>
  <c r="I176" i="72"/>
  <c r="AI201" i="68"/>
  <c r="AI220" i="68" s="1"/>
  <c r="X166" i="67"/>
  <c r="X216" i="67" s="1"/>
  <c r="P190" i="88"/>
  <c r="P212" i="88" s="1"/>
  <c r="AC201" i="68"/>
  <c r="AC220" i="68" s="1"/>
  <c r="AZ201" i="68"/>
  <c r="AZ220" i="68" s="1"/>
  <c r="AH166" i="67"/>
  <c r="AH216" i="67" s="1"/>
  <c r="AH143" i="74"/>
  <c r="AH193" i="74" s="1"/>
  <c r="N147" i="73"/>
  <c r="BA172" i="68"/>
  <c r="AG172" i="68"/>
  <c r="AB213" i="72"/>
  <c r="AG215" i="72"/>
  <c r="N172" i="70"/>
  <c r="N194" i="70" s="1"/>
  <c r="N172" i="74"/>
  <c r="N194" i="74" s="1"/>
  <c r="T166" i="67"/>
  <c r="T216" i="67" s="1"/>
  <c r="AX172" i="68"/>
  <c r="AB165" i="88"/>
  <c r="F147" i="63"/>
  <c r="AI147" i="69"/>
  <c r="AZ147" i="69"/>
  <c r="AG166" i="67"/>
  <c r="AG216" i="67" s="1"/>
  <c r="E176" i="75"/>
  <c r="W176" i="70"/>
  <c r="U166" i="67"/>
  <c r="U216" i="67" s="1"/>
  <c r="U143" i="74"/>
  <c r="U193" i="74" s="1"/>
  <c r="BA166" i="67"/>
  <c r="BA216" i="67" s="1"/>
  <c r="AX238" i="68"/>
  <c r="AB213" i="75"/>
  <c r="U214" i="70"/>
  <c r="AG215" i="73"/>
  <c r="AX213" i="74"/>
  <c r="AK213" i="74"/>
  <c r="AG240" i="68"/>
  <c r="X146" i="73"/>
  <c r="X201" i="68"/>
  <c r="X220" i="68" s="1"/>
  <c r="X176" i="74"/>
  <c r="L166" i="67"/>
  <c r="L216" i="67" s="1"/>
  <c r="L143" i="74"/>
  <c r="L193" i="74" s="1"/>
  <c r="L176" i="63"/>
  <c r="L195" i="63" s="1"/>
  <c r="L176" i="74"/>
  <c r="AT165" i="88"/>
  <c r="T164" i="88"/>
  <c r="AA166" i="67"/>
  <c r="AA216" i="67" s="1"/>
  <c r="AA143" i="74"/>
  <c r="AA193" i="74" s="1"/>
  <c r="AR166" i="67"/>
  <c r="AR216" i="67" s="1"/>
  <c r="AR143" i="74"/>
  <c r="AR193" i="74" s="1"/>
  <c r="L143" i="73"/>
  <c r="L193" i="73" s="1"/>
  <c r="S147" i="70"/>
  <c r="AF147" i="63"/>
  <c r="Q147" i="75"/>
  <c r="AK172" i="68"/>
  <c r="AN147" i="63"/>
  <c r="Q195" i="67"/>
  <c r="Q217" i="67" s="1"/>
  <c r="Q172" i="74"/>
  <c r="Q194" i="74" s="1"/>
  <c r="AX213" i="73"/>
  <c r="AB238" i="68"/>
  <c r="U214" i="72"/>
  <c r="AK213" i="70"/>
  <c r="AG215" i="71"/>
  <c r="AX236" i="67"/>
  <c r="AK236" i="67"/>
  <c r="AB213" i="74"/>
  <c r="K146" i="69"/>
  <c r="AP201" i="68"/>
  <c r="AP220" i="68" s="1"/>
  <c r="AP176" i="74"/>
  <c r="V146" i="73"/>
  <c r="AC166" i="67"/>
  <c r="AC216" i="67" s="1"/>
  <c r="AC143" i="74"/>
  <c r="AC193" i="74" s="1"/>
  <c r="N166" i="67"/>
  <c r="N216" i="67" s="1"/>
  <c r="N143" i="74"/>
  <c r="N193" i="74" s="1"/>
  <c r="Z146" i="73"/>
  <c r="O176" i="71"/>
  <c r="AN171" i="68"/>
  <c r="AW146" i="75"/>
  <c r="H166" i="67"/>
  <c r="H216" i="67" s="1"/>
  <c r="H143" i="74"/>
  <c r="H193" i="74" s="1"/>
  <c r="H169" i="67"/>
  <c r="J146" i="69"/>
  <c r="I143" i="69"/>
  <c r="I193" i="69" s="1"/>
  <c r="I143" i="74"/>
  <c r="I193" i="74" s="1"/>
  <c r="AR201" i="68"/>
  <c r="AR220" i="68" s="1"/>
  <c r="AR176" i="74"/>
  <c r="K166" i="67"/>
  <c r="K216" i="67" s="1"/>
  <c r="S166" i="67"/>
  <c r="S216" i="67" s="1"/>
  <c r="AQ166" i="67"/>
  <c r="AQ216" i="67" s="1"/>
  <c r="AQ143" i="74"/>
  <c r="AQ193" i="74" s="1"/>
  <c r="AX201" i="68"/>
  <c r="AX220" i="68" s="1"/>
  <c r="R147" i="75"/>
  <c r="J170" i="67"/>
  <c r="H147" i="73"/>
  <c r="W172" i="68"/>
  <c r="U147" i="75"/>
  <c r="Z201" i="68"/>
  <c r="Z220" i="68" s="1"/>
  <c r="Z176" i="74"/>
  <c r="T201" i="68"/>
  <c r="T220" i="68" s="1"/>
  <c r="O143" i="73"/>
  <c r="O193" i="73" s="1"/>
  <c r="M176" i="70"/>
  <c r="M176" i="74"/>
  <c r="T195" i="67"/>
  <c r="T217" i="67" s="1"/>
  <c r="T172" i="74"/>
  <c r="T194" i="74" s="1"/>
  <c r="AX213" i="71"/>
  <c r="AB213" i="73"/>
  <c r="U237" i="67"/>
  <c r="AK213" i="71"/>
  <c r="AG215" i="75"/>
  <c r="AQ172" i="68"/>
  <c r="O143" i="70"/>
  <c r="O193" i="70" s="1"/>
  <c r="O143" i="74"/>
  <c r="O193" i="74" s="1"/>
  <c r="AK213" i="72"/>
  <c r="V166" i="67"/>
  <c r="V216" i="67" s="1"/>
  <c r="V143" i="74"/>
  <c r="V193" i="74" s="1"/>
  <c r="AQ201" i="68"/>
  <c r="AQ220" i="68" s="1"/>
  <c r="AQ176" i="74"/>
  <c r="H176" i="72"/>
  <c r="H176" i="74"/>
  <c r="F143" i="73"/>
  <c r="F193" i="73" s="1"/>
  <c r="F143" i="74"/>
  <c r="F193" i="74" s="1"/>
  <c r="L193" i="71"/>
  <c r="Q201" i="68"/>
  <c r="Q220" i="68" s="1"/>
  <c r="Q176" i="74"/>
  <c r="AO165" i="88"/>
  <c r="AY147" i="73"/>
  <c r="AZ165" i="88"/>
  <c r="AJ165" i="88"/>
  <c r="AY201" i="68"/>
  <c r="AY220" i="68" s="1"/>
  <c r="AY176" i="74"/>
  <c r="P172" i="72"/>
  <c r="P194" i="72" s="1"/>
  <c r="AC172" i="72"/>
  <c r="AC194" i="72" s="1"/>
  <c r="AC172" i="74"/>
  <c r="AC194" i="74" s="1"/>
  <c r="R166" i="67"/>
  <c r="R216" i="67" s="1"/>
  <c r="AX213" i="75"/>
  <c r="AB236" i="67"/>
  <c r="U214" i="73"/>
  <c r="AK238" i="68"/>
  <c r="AG238" i="67"/>
  <c r="O172" i="71"/>
  <c r="O194" i="71" s="1"/>
  <c r="O172" i="74"/>
  <c r="O194" i="74" s="1"/>
  <c r="S201" i="68"/>
  <c r="S220" i="68" s="1"/>
  <c r="S176" i="74"/>
  <c r="AX213" i="69"/>
  <c r="G146" i="72"/>
  <c r="AM166" i="67"/>
  <c r="AM216" i="67" s="1"/>
  <c r="AM143" i="74"/>
  <c r="AM193" i="74" s="1"/>
  <c r="AD146" i="72"/>
  <c r="F146" i="69"/>
  <c r="T171" i="68"/>
  <c r="AN146" i="69"/>
  <c r="W169" i="67"/>
  <c r="J201" i="68"/>
  <c r="J220" i="68" s="1"/>
  <c r="J176" i="74"/>
  <c r="AR146" i="69"/>
  <c r="H172" i="71"/>
  <c r="H194" i="71" s="1"/>
  <c r="AN201" i="68"/>
  <c r="AN220" i="68" s="1"/>
  <c r="AN176" i="74"/>
  <c r="AE201" i="68"/>
  <c r="AE220" i="68" s="1"/>
  <c r="AM170" i="67"/>
  <c r="AV170" i="67"/>
  <c r="AS172" i="68"/>
  <c r="AU147" i="75"/>
  <c r="AL147" i="72"/>
  <c r="P166" i="67"/>
  <c r="P216" i="67" s="1"/>
  <c r="AJ201" i="68"/>
  <c r="AJ220" i="68" s="1"/>
  <c r="AJ176" i="74"/>
  <c r="P172" i="70"/>
  <c r="P194" i="70" s="1"/>
  <c r="P172" i="74"/>
  <c r="P194" i="74" s="1"/>
  <c r="AY166" i="67"/>
  <c r="AY216" i="67" s="1"/>
  <c r="AY143" i="74"/>
  <c r="AY193" i="74" s="1"/>
  <c r="AB213" i="69"/>
  <c r="U214" i="69"/>
  <c r="U214" i="71"/>
  <c r="AK213" i="73"/>
  <c r="AG215" i="70"/>
  <c r="U214" i="74"/>
  <c r="AG146" i="73"/>
  <c r="F146"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201" i="68"/>
  <c r="BA220" i="68" s="1"/>
  <c r="BA176" i="74"/>
  <c r="L195" i="67"/>
  <c r="L217" i="67" s="1"/>
  <c r="K201" i="68"/>
  <c r="K220" i="68" s="1"/>
  <c r="F169" i="67"/>
  <c r="AR146" i="72"/>
  <c r="Q166" i="67"/>
  <c r="Q216" i="67" s="1"/>
  <c r="Q143" i="74"/>
  <c r="Q193" i="74" s="1"/>
  <c r="AU201" i="68"/>
  <c r="AU220" i="68" s="1"/>
  <c r="J143" i="72"/>
  <c r="J193" i="72" s="1"/>
  <c r="J143" i="74"/>
  <c r="J193" i="74" s="1"/>
  <c r="J197" i="68"/>
  <c r="J219" i="68" s="1"/>
  <c r="G190" i="88"/>
  <c r="G212" i="88" s="1"/>
  <c r="AJ170" i="67"/>
  <c r="AH172" i="68"/>
  <c r="AM147" i="70"/>
  <c r="BB147" i="69"/>
  <c r="AO147" i="70"/>
  <c r="AN166" i="67"/>
  <c r="AN216" i="67" s="1"/>
  <c r="AI166" i="67"/>
  <c r="AI216" i="67" s="1"/>
  <c r="AI143" i="74"/>
  <c r="AI193" i="74" s="1"/>
  <c r="O143" i="69"/>
  <c r="O193" i="69" s="1"/>
  <c r="AX213" i="72"/>
  <c r="U239"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66" i="67"/>
  <c r="AJ216" i="67" s="1"/>
  <c r="E166" i="67"/>
  <c r="E216" i="67" s="1"/>
  <c r="E176" i="72"/>
  <c r="E176" i="74"/>
  <c r="O193" i="71"/>
  <c r="K197" i="68"/>
  <c r="K219" i="68" s="1"/>
  <c r="K172" i="74"/>
  <c r="K194" i="74" s="1"/>
  <c r="R199" i="67"/>
  <c r="R218" i="67" s="1"/>
  <c r="R176" i="74"/>
  <c r="AX213" i="70"/>
  <c r="AB213" i="70"/>
  <c r="AK213" i="75"/>
  <c r="AG215" i="69"/>
  <c r="L172" i="75"/>
  <c r="L194" i="75" s="1"/>
  <c r="L172" i="73"/>
  <c r="L194" i="73" s="1"/>
  <c r="L172" i="71"/>
  <c r="L194" i="71" s="1"/>
  <c r="L172" i="69"/>
  <c r="L194" i="69" s="1"/>
  <c r="L172" i="63"/>
  <c r="L194" i="63" s="1"/>
  <c r="L172" i="70"/>
  <c r="L194" i="70" s="1"/>
  <c r="L172" i="72"/>
  <c r="L194" i="72" s="1"/>
  <c r="L190" i="88"/>
  <c r="L212" i="88" s="1"/>
  <c r="L197" i="68"/>
  <c r="L219" i="68" s="1"/>
  <c r="AU146" i="69"/>
  <c r="AN146" i="75"/>
  <c r="AE146" i="73"/>
  <c r="S146" i="70"/>
  <c r="S196" i="70" s="1"/>
  <c r="S202" i="70" s="1"/>
  <c r="I171" i="68"/>
  <c r="AF146" i="70"/>
  <c r="AU146" i="75"/>
  <c r="AU196" i="75" s="1"/>
  <c r="R146" i="73"/>
  <c r="Z146" i="70"/>
  <c r="X169" i="67"/>
  <c r="Y146" i="75"/>
  <c r="O146" i="75"/>
  <c r="N146" i="72"/>
  <c r="AO146" i="69"/>
  <c r="J146" i="70"/>
  <c r="N176" i="70"/>
  <c r="N176" i="63"/>
  <c r="N195" i="63" s="1"/>
  <c r="N194" i="88"/>
  <c r="N213" i="88" s="1"/>
  <c r="N176" i="75"/>
  <c r="N199" i="67"/>
  <c r="N218" i="67" s="1"/>
  <c r="N176" i="73"/>
  <c r="N201" i="68"/>
  <c r="N220" i="68" s="1"/>
  <c r="N176" i="72"/>
  <c r="N176" i="71"/>
  <c r="AE171" i="68"/>
  <c r="F176" i="71"/>
  <c r="F194" i="88"/>
  <c r="F213" i="88" s="1"/>
  <c r="F176" i="70"/>
  <c r="F176" i="72"/>
  <c r="F176" i="73"/>
  <c r="F201" i="68"/>
  <c r="F220" i="68" s="1"/>
  <c r="F176" i="63"/>
  <c r="F195" i="63" s="1"/>
  <c r="F176" i="75"/>
  <c r="F199" i="67"/>
  <c r="F218" i="67" s="1"/>
  <c r="R146" i="70"/>
  <c r="H197" i="68"/>
  <c r="H219" i="68" s="1"/>
  <c r="H190" i="88"/>
  <c r="H212" i="88" s="1"/>
  <c r="H195" i="67"/>
  <c r="H217" i="67" s="1"/>
  <c r="H172" i="72"/>
  <c r="H194" i="72" s="1"/>
  <c r="H172" i="69"/>
  <c r="H194" i="69" s="1"/>
  <c r="H172" i="70"/>
  <c r="H194" i="70" s="1"/>
  <c r="H172" i="73"/>
  <c r="H194" i="73" s="1"/>
  <c r="AM146" i="73"/>
  <c r="Q146" i="72"/>
  <c r="V171" i="68"/>
  <c r="AM194" i="88"/>
  <c r="AM213" i="88" s="1"/>
  <c r="AM176" i="73"/>
  <c r="AM176" i="75"/>
  <c r="AM176" i="70"/>
  <c r="AM176" i="69"/>
  <c r="AM176" i="63"/>
  <c r="AM195" i="63" s="1"/>
  <c r="AM176" i="71"/>
  <c r="AM199" i="67"/>
  <c r="AM218" i="67" s="1"/>
  <c r="AM176" i="72"/>
  <c r="AM201" i="68"/>
  <c r="AM220" i="68" s="1"/>
  <c r="AP146" i="75"/>
  <c r="AF146" i="72"/>
  <c r="W146" i="70"/>
  <c r="M143" i="75"/>
  <c r="M193" i="75" s="1"/>
  <c r="M166" i="67"/>
  <c r="M216" i="67" s="1"/>
  <c r="M193" i="71"/>
  <c r="M143" i="63"/>
  <c r="M193" i="63" s="1"/>
  <c r="M143" i="72"/>
  <c r="M193" i="72" s="1"/>
  <c r="M161" i="88"/>
  <c r="M211" i="88" s="1"/>
  <c r="M168" i="68"/>
  <c r="M218" i="68" s="1"/>
  <c r="M143" i="73"/>
  <c r="M193" i="73" s="1"/>
  <c r="M143" i="69"/>
  <c r="M193" i="69" s="1"/>
  <c r="AG171" i="68"/>
  <c r="AG221" i="68" s="1"/>
  <c r="AT143" i="73"/>
  <c r="AT193" i="73" s="1"/>
  <c r="AT168" i="68"/>
  <c r="AT218" i="68" s="1"/>
  <c r="AT143" i="70"/>
  <c r="AT193" i="70" s="1"/>
  <c r="AT143" i="69"/>
  <c r="AT193" i="69" s="1"/>
  <c r="AT193" i="71"/>
  <c r="AT143" i="63"/>
  <c r="AT193" i="63" s="1"/>
  <c r="AT143" i="75"/>
  <c r="AT193" i="75" s="1"/>
  <c r="AT161" i="88"/>
  <c r="AT211" i="88" s="1"/>
  <c r="AT143" i="72"/>
  <c r="AT193" i="72" s="1"/>
  <c r="AT166" i="67"/>
  <c r="AT216" i="67" s="1"/>
  <c r="S169" i="67"/>
  <c r="AU146" i="72"/>
  <c r="BA176" i="69"/>
  <c r="BA176" i="63"/>
  <c r="BA195" i="63" s="1"/>
  <c r="BA194" i="88"/>
  <c r="BA213" i="88" s="1"/>
  <c r="BA176" i="71"/>
  <c r="BA176" i="72"/>
  <c r="BA199" i="67"/>
  <c r="BA218" i="67" s="1"/>
  <c r="BA176" i="73"/>
  <c r="BA176" i="70"/>
  <c r="BA176" i="75"/>
  <c r="V146" i="69"/>
  <c r="AQ169" i="67"/>
  <c r="G146" i="69"/>
  <c r="O169" i="67"/>
  <c r="N146" i="70"/>
  <c r="V146" i="70"/>
  <c r="O146" i="69"/>
  <c r="AH143" i="73"/>
  <c r="AH193" i="73" s="1"/>
  <c r="AH143" i="69"/>
  <c r="AH193" i="69" s="1"/>
  <c r="AH143" i="70"/>
  <c r="AH193" i="70" s="1"/>
  <c r="AH161" i="88"/>
  <c r="AH211" i="88" s="1"/>
  <c r="AH143" i="72"/>
  <c r="AH193" i="72" s="1"/>
  <c r="AH143" i="75"/>
  <c r="AH193" i="75" s="1"/>
  <c r="AH168" i="68"/>
  <c r="AH218" i="68" s="1"/>
  <c r="AH143" i="63"/>
  <c r="AH193" i="63" s="1"/>
  <c r="AH193" i="71"/>
  <c r="I146" i="70"/>
  <c r="AW146" i="72"/>
  <c r="AF146" i="75"/>
  <c r="AL169" i="67"/>
  <c r="AI169" i="67"/>
  <c r="F146" i="75"/>
  <c r="I193" i="71"/>
  <c r="I143" i="70"/>
  <c r="I193" i="70" s="1"/>
  <c r="I168" i="68"/>
  <c r="I218" i="68" s="1"/>
  <c r="I143" i="72"/>
  <c r="I193" i="72" s="1"/>
  <c r="I161" i="88"/>
  <c r="I211" i="88" s="1"/>
  <c r="I143" i="63"/>
  <c r="I193" i="63" s="1"/>
  <c r="I143" i="73"/>
  <c r="I193" i="73" s="1"/>
  <c r="I166" i="67"/>
  <c r="I216" i="67" s="1"/>
  <c r="G146" i="75"/>
  <c r="Q143" i="63"/>
  <c r="Q193" i="63" s="1"/>
  <c r="Q143" i="69"/>
  <c r="Q193" i="69" s="1"/>
  <c r="Q143" i="73"/>
  <c r="Q193" i="73" s="1"/>
  <c r="Q193" i="71"/>
  <c r="Q143" i="75"/>
  <c r="Q193" i="75" s="1"/>
  <c r="Q143" i="70"/>
  <c r="Q193" i="70" s="1"/>
  <c r="Q161" i="88"/>
  <c r="Q211" i="88" s="1"/>
  <c r="Q143" i="72"/>
  <c r="Q193" i="72" s="1"/>
  <c r="Q168" i="68"/>
  <c r="Q218" i="68" s="1"/>
  <c r="AP176" i="70"/>
  <c r="AP176" i="69"/>
  <c r="AP199" i="67"/>
  <c r="AP218" i="67" s="1"/>
  <c r="AP194" i="88"/>
  <c r="AP213" i="88" s="1"/>
  <c r="AP176" i="63"/>
  <c r="AP195" i="63" s="1"/>
  <c r="AP176" i="72"/>
  <c r="AP176" i="71"/>
  <c r="AP176" i="75"/>
  <c r="AP176" i="73"/>
  <c r="P176" i="75"/>
  <c r="P176" i="63"/>
  <c r="P195" i="63" s="1"/>
  <c r="P199" i="67"/>
  <c r="P218" i="67" s="1"/>
  <c r="P176" i="71"/>
  <c r="P176" i="69"/>
  <c r="P176" i="73"/>
  <c r="P194" i="88"/>
  <c r="P213" i="88" s="1"/>
  <c r="P176" i="70"/>
  <c r="P176" i="72"/>
  <c r="P201" i="68"/>
  <c r="P220" i="68" s="1"/>
  <c r="K146" i="72"/>
  <c r="K146" i="75"/>
  <c r="N161" i="88"/>
  <c r="N211" i="88" s="1"/>
  <c r="M143" i="70"/>
  <c r="M193" i="70" s="1"/>
  <c r="P146" i="72"/>
  <c r="AR176" i="71"/>
  <c r="AR176" i="73"/>
  <c r="AR176" i="72"/>
  <c r="AR199" i="67"/>
  <c r="AR218" i="67" s="1"/>
  <c r="AR176" i="69"/>
  <c r="AR176" i="63"/>
  <c r="AR195" i="63" s="1"/>
  <c r="AR194" i="88"/>
  <c r="AR213" i="88" s="1"/>
  <c r="AR176" i="70"/>
  <c r="AR176" i="75"/>
  <c r="U176" i="72"/>
  <c r="U176" i="75"/>
  <c r="U176" i="70"/>
  <c r="U199" i="67"/>
  <c r="U218" i="67" s="1"/>
  <c r="U176" i="63"/>
  <c r="U195" i="63" s="1"/>
  <c r="U194" i="88"/>
  <c r="U213" i="88" s="1"/>
  <c r="U176" i="73"/>
  <c r="U176" i="69"/>
  <c r="U176" i="71"/>
  <c r="U201" i="68"/>
  <c r="U220" i="68" s="1"/>
  <c r="AN169" i="67"/>
  <c r="AU171" i="68"/>
  <c r="AF171" i="68"/>
  <c r="AB171" i="68"/>
  <c r="AD169" i="67"/>
  <c r="X146" i="70"/>
  <c r="M146" i="70"/>
  <c r="L146" i="75"/>
  <c r="V161" i="88"/>
  <c r="V211" i="88" s="1"/>
  <c r="V143" i="72"/>
  <c r="V193" i="72" s="1"/>
  <c r="V143" i="69"/>
  <c r="V193" i="69" s="1"/>
  <c r="V143" i="63"/>
  <c r="V193" i="63" s="1"/>
  <c r="V143" i="70"/>
  <c r="V193" i="70" s="1"/>
  <c r="V193" i="71"/>
  <c r="V143" i="75"/>
  <c r="V193" i="75" s="1"/>
  <c r="V143" i="73"/>
  <c r="V193" i="73" s="1"/>
  <c r="V168" i="68"/>
  <c r="V218" i="68" s="1"/>
  <c r="AG146" i="75"/>
  <c r="I146" i="73"/>
  <c r="AJ169" i="67"/>
  <c r="AL146" i="69"/>
  <c r="AR146" i="75"/>
  <c r="I169" i="67"/>
  <c r="V146" i="72"/>
  <c r="Z146" i="72"/>
  <c r="AV169" i="67"/>
  <c r="T146" i="70"/>
  <c r="AX146" i="72"/>
  <c r="AV146" i="75"/>
  <c r="AJ146" i="69"/>
  <c r="AD146" i="69"/>
  <c r="AP146" i="73"/>
  <c r="Q146" i="73"/>
  <c r="AT146" i="70"/>
  <c r="AT176" i="69"/>
  <c r="AT176" i="71"/>
  <c r="AT199" i="67"/>
  <c r="AT218" i="67" s="1"/>
  <c r="AT194" i="88"/>
  <c r="AT213" i="88" s="1"/>
  <c r="AT176" i="63"/>
  <c r="AT195" i="63" s="1"/>
  <c r="AT176" i="70"/>
  <c r="AT176" i="73"/>
  <c r="AT176" i="72"/>
  <c r="AT176" i="75"/>
  <c r="I176" i="71"/>
  <c r="I176" i="73"/>
  <c r="I194" i="88"/>
  <c r="I213" i="88" s="1"/>
  <c r="I176" i="70"/>
  <c r="I176" i="75"/>
  <c r="I176" i="63"/>
  <c r="I195" i="63" s="1"/>
  <c r="I176" i="69"/>
  <c r="I201" i="68"/>
  <c r="I220" i="68" s="1"/>
  <c r="I199" i="67"/>
  <c r="I218" i="67" s="1"/>
  <c r="R146" i="72"/>
  <c r="AP169" i="67"/>
  <c r="V176" i="73"/>
  <c r="V176" i="63"/>
  <c r="V195" i="63" s="1"/>
  <c r="V176" i="71"/>
  <c r="V176" i="72"/>
  <c r="V176" i="75"/>
  <c r="V176" i="70"/>
  <c r="V199" i="67"/>
  <c r="V218" i="67" s="1"/>
  <c r="V194" i="88"/>
  <c r="V213" i="88" s="1"/>
  <c r="V176" i="69"/>
  <c r="V201" i="68"/>
  <c r="V220" i="68" s="1"/>
  <c r="L146" i="72"/>
  <c r="AO169" i="67"/>
  <c r="J146" i="63"/>
  <c r="P169" i="67"/>
  <c r="M146" i="72"/>
  <c r="E146" i="63"/>
  <c r="AF161" i="88"/>
  <c r="AF211" i="88" s="1"/>
  <c r="AF143" i="72"/>
  <c r="AF193" i="72" s="1"/>
  <c r="AF193" i="71"/>
  <c r="AF143" i="73"/>
  <c r="AF193" i="73" s="1"/>
  <c r="AF143" i="69"/>
  <c r="AF193" i="69" s="1"/>
  <c r="AF168" i="68"/>
  <c r="AF218" i="68" s="1"/>
  <c r="AF143" i="70"/>
  <c r="AF193" i="70" s="1"/>
  <c r="AF143" i="63"/>
  <c r="AF193" i="63" s="1"/>
  <c r="AF143" i="75"/>
  <c r="AF193" i="75" s="1"/>
  <c r="AF166" i="67"/>
  <c r="AF216" i="67" s="1"/>
  <c r="L146" i="63"/>
  <c r="AD146" i="75"/>
  <c r="AB146" i="70"/>
  <c r="AC176" i="75"/>
  <c r="AC176" i="72"/>
  <c r="AC176" i="73"/>
  <c r="AC176" i="69"/>
  <c r="AC176" i="71"/>
  <c r="AC199" i="67"/>
  <c r="AC218" i="67" s="1"/>
  <c r="AC176" i="70"/>
  <c r="AC194" i="88"/>
  <c r="AC213" i="88" s="1"/>
  <c r="AC176" i="63"/>
  <c r="AC195" i="63" s="1"/>
  <c r="N169" i="67"/>
  <c r="Q146" i="69"/>
  <c r="AJ146" i="75"/>
  <c r="M146" i="69"/>
  <c r="AR146" i="73"/>
  <c r="M146" i="75"/>
  <c r="G143" i="70"/>
  <c r="G193" i="70" s="1"/>
  <c r="G143" i="63"/>
  <c r="G193" i="63" s="1"/>
  <c r="G161" i="88"/>
  <c r="G211" i="88" s="1"/>
  <c r="G143" i="72"/>
  <c r="G193" i="72" s="1"/>
  <c r="G193" i="71"/>
  <c r="G168" i="68"/>
  <c r="G218" i="68" s="1"/>
  <c r="G143" i="75"/>
  <c r="G193" i="75" s="1"/>
  <c r="G166" i="67"/>
  <c r="G216" i="67" s="1"/>
  <c r="AD171" i="68"/>
  <c r="O171" i="68"/>
  <c r="V146" i="75"/>
  <c r="F146" i="72"/>
  <c r="AR146" i="70"/>
  <c r="H146" i="75"/>
  <c r="F195" i="67"/>
  <c r="F217" i="67" s="1"/>
  <c r="F172" i="63"/>
  <c r="F194" i="63" s="1"/>
  <c r="F172" i="69"/>
  <c r="F194" i="69" s="1"/>
  <c r="F172" i="72"/>
  <c r="F194" i="72" s="1"/>
  <c r="F190" i="88"/>
  <c r="F212" i="88" s="1"/>
  <c r="F172" i="73"/>
  <c r="F194" i="73" s="1"/>
  <c r="F197" i="68"/>
  <c r="F219" i="68" s="1"/>
  <c r="I146" i="69"/>
  <c r="AL171" i="68"/>
  <c r="AV146" i="72"/>
  <c r="AW176" i="70"/>
  <c r="AW176" i="73"/>
  <c r="AW199" i="67"/>
  <c r="AW218" i="67" s="1"/>
  <c r="AW194" i="88"/>
  <c r="AW213" i="88" s="1"/>
  <c r="AW176" i="75"/>
  <c r="AW176" i="63"/>
  <c r="AW195" i="63" s="1"/>
  <c r="AW176" i="69"/>
  <c r="AW176" i="72"/>
  <c r="AW176" i="71"/>
  <c r="AW201" i="68"/>
  <c r="AW220" i="68" s="1"/>
  <c r="I164" i="88"/>
  <c r="AI194" i="88"/>
  <c r="AI213" i="88" s="1"/>
  <c r="AI176" i="71"/>
  <c r="AI176" i="73"/>
  <c r="AI199" i="67"/>
  <c r="AI218" i="67" s="1"/>
  <c r="AI176" i="70"/>
  <c r="AI176" i="75"/>
  <c r="AI176" i="72"/>
  <c r="AI176" i="63"/>
  <c r="AI195" i="63" s="1"/>
  <c r="AI176" i="69"/>
  <c r="AK146" i="72"/>
  <c r="AK146" i="75"/>
  <c r="X176" i="72"/>
  <c r="X176" i="63"/>
  <c r="X195" i="63" s="1"/>
  <c r="X176" i="73"/>
  <c r="X199" i="67"/>
  <c r="X218" i="67" s="1"/>
  <c r="X176" i="69"/>
  <c r="X194" i="88"/>
  <c r="X213" i="88" s="1"/>
  <c r="X176" i="71"/>
  <c r="X176" i="75"/>
  <c r="X176" i="70"/>
  <c r="AE169" i="67"/>
  <c r="AB146" i="72"/>
  <c r="AC146" i="70"/>
  <c r="H193" i="71"/>
  <c r="H143" i="73"/>
  <c r="H193" i="73" s="1"/>
  <c r="H168" i="68"/>
  <c r="H218" i="68" s="1"/>
  <c r="H143" i="72"/>
  <c r="H193" i="72" s="1"/>
  <c r="H143" i="75"/>
  <c r="H193" i="75" s="1"/>
  <c r="H143" i="70"/>
  <c r="H193" i="70" s="1"/>
  <c r="H143" i="63"/>
  <c r="H193" i="63" s="1"/>
  <c r="H161" i="88"/>
  <c r="H211" i="88" s="1"/>
  <c r="H143" i="69"/>
  <c r="H193" i="69" s="1"/>
  <c r="J199" i="67"/>
  <c r="J218" i="67" s="1"/>
  <c r="J194" i="88"/>
  <c r="J213" i="88" s="1"/>
  <c r="J176" i="71"/>
  <c r="J176" i="72"/>
  <c r="J176" i="73"/>
  <c r="J176" i="69"/>
  <c r="J176" i="75"/>
  <c r="J176" i="63"/>
  <c r="J195" i="63" s="1"/>
  <c r="J176" i="70"/>
  <c r="T169" i="67"/>
  <c r="AC171" i="68"/>
  <c r="T146" i="72"/>
  <c r="AT146" i="72"/>
  <c r="AL146" i="73"/>
  <c r="U146" i="72"/>
  <c r="Y146" i="69"/>
  <c r="AS146" i="69"/>
  <c r="V169" i="67"/>
  <c r="U146" i="73"/>
  <c r="AG146" i="72"/>
  <c r="AP146" i="72"/>
  <c r="AF146" i="69"/>
  <c r="AW146" i="69"/>
  <c r="O146" i="73"/>
  <c r="AG146" i="69"/>
  <c r="K176" i="69"/>
  <c r="K194" i="88"/>
  <c r="K213" i="88" s="1"/>
  <c r="K176" i="63"/>
  <c r="K195" i="63" s="1"/>
  <c r="K199" i="67"/>
  <c r="K218" i="67" s="1"/>
  <c r="K176" i="71"/>
  <c r="K176" i="70"/>
  <c r="K176" i="72"/>
  <c r="K176" i="73"/>
  <c r="K176" i="75"/>
  <c r="AS146" i="70"/>
  <c r="K146" i="70"/>
  <c r="Y146" i="72"/>
  <c r="AB146" i="75"/>
  <c r="J146" i="75"/>
  <c r="N171" i="68"/>
  <c r="AK169" i="67"/>
  <c r="J146" i="72"/>
  <c r="AT146" i="73"/>
  <c r="AX171" i="68"/>
  <c r="AX221" i="68" s="1"/>
  <c r="X146" i="75"/>
  <c r="AM171" i="68"/>
  <c r="AE146" i="75"/>
  <c r="AX146" i="75"/>
  <c r="AJ146" i="70"/>
  <c r="AA146" i="72"/>
  <c r="K161" i="88"/>
  <c r="K211" i="88" s="1"/>
  <c r="K143" i="69"/>
  <c r="K193" i="69" s="1"/>
  <c r="K143" i="63"/>
  <c r="K193" i="63" s="1"/>
  <c r="K143" i="73"/>
  <c r="K193" i="73" s="1"/>
  <c r="K168" i="68"/>
  <c r="K218" i="68" s="1"/>
  <c r="K193" i="71"/>
  <c r="K143" i="70"/>
  <c r="K193" i="70" s="1"/>
  <c r="K143" i="72"/>
  <c r="K193" i="72" s="1"/>
  <c r="K143" i="75"/>
  <c r="K193" i="75" s="1"/>
  <c r="J146" i="73"/>
  <c r="AA169" i="67"/>
  <c r="M169" i="67"/>
  <c r="AV146" i="73"/>
  <c r="F172" i="75"/>
  <c r="F194" i="75" s="1"/>
  <c r="AA146" i="75"/>
  <c r="AJ146" i="73"/>
  <c r="M171" i="68"/>
  <c r="F146" i="73"/>
  <c r="J172" i="69"/>
  <c r="J194" i="69" s="1"/>
  <c r="J190" i="88"/>
  <c r="J212" i="88" s="1"/>
  <c r="J172" i="72"/>
  <c r="J194" i="72" s="1"/>
  <c r="J172" i="71"/>
  <c r="J194" i="71" s="1"/>
  <c r="J195" i="67"/>
  <c r="J217" i="67" s="1"/>
  <c r="J172" i="75"/>
  <c r="J194" i="75" s="1"/>
  <c r="J172" i="73"/>
  <c r="J194" i="73" s="1"/>
  <c r="J172" i="63"/>
  <c r="J194" i="63" s="1"/>
  <c r="J172" i="70"/>
  <c r="J194" i="70" s="1"/>
  <c r="I143" i="75"/>
  <c r="I193" i="75" s="1"/>
  <c r="AY146" i="63"/>
  <c r="BA146" i="63"/>
  <c r="AZ171" i="68"/>
  <c r="AZ146" i="69"/>
  <c r="AZ196" i="69" s="1"/>
  <c r="AZ146" i="63"/>
  <c r="AY171" i="68"/>
  <c r="E146" i="73"/>
  <c r="BA164" i="88"/>
  <c r="BA146" i="75"/>
  <c r="AY146" i="70"/>
  <c r="BB146" i="63"/>
  <c r="AY164" i="88"/>
  <c r="BB171" i="68"/>
  <c r="AZ164" i="88"/>
  <c r="AY146" i="73"/>
  <c r="AY196" i="73" s="1"/>
  <c r="E171" i="68"/>
  <c r="AY146" i="75"/>
  <c r="E146" i="69"/>
  <c r="BA146" i="73"/>
  <c r="BA169" i="67"/>
  <c r="AZ146" i="70"/>
  <c r="E169" i="67"/>
  <c r="AZ146" i="73"/>
  <c r="AY146" i="69"/>
  <c r="AY146" i="72"/>
  <c r="BA146" i="70"/>
  <c r="BB146" i="69"/>
  <c r="BB196" i="69" s="1"/>
  <c r="AY169" i="67"/>
  <c r="E146" i="71"/>
  <c r="E146" i="70"/>
  <c r="E146" i="72"/>
  <c r="E164" i="88"/>
  <c r="AZ169" i="67"/>
  <c r="BB146" i="75"/>
  <c r="BB146" i="70"/>
  <c r="BA146" i="69"/>
  <c r="BA171" i="68"/>
  <c r="BA221" i="68" s="1"/>
  <c r="BB164" i="88"/>
  <c r="BB146" i="72"/>
  <c r="AZ146" i="72"/>
  <c r="BB146" i="73"/>
  <c r="AZ146" i="75"/>
  <c r="BA146" i="72"/>
  <c r="E146" i="75"/>
  <c r="AX164" i="88"/>
  <c r="AA146" i="63"/>
  <c r="AE164" i="88"/>
  <c r="AS164" i="88"/>
  <c r="P146" i="63"/>
  <c r="AX146" i="63"/>
  <c r="AP164" i="88"/>
  <c r="AR164" i="88"/>
  <c r="AI164" i="88"/>
  <c r="AK164" i="88"/>
  <c r="Y146" i="73"/>
  <c r="AP146" i="63"/>
  <c r="AV146" i="63"/>
  <c r="R146" i="69"/>
  <c r="AQ146" i="63"/>
  <c r="AV164" i="88"/>
  <c r="AD146" i="63"/>
  <c r="AW146" i="63"/>
  <c r="AA164" i="88"/>
  <c r="U164" i="88"/>
  <c r="S164" i="88"/>
  <c r="AM146" i="63"/>
  <c r="AG146" i="63"/>
  <c r="Y146" i="63"/>
  <c r="AR169" i="67"/>
  <c r="F164" i="88"/>
  <c r="AU164" i="88"/>
  <c r="X164" i="88"/>
  <c r="AH146" i="63"/>
  <c r="K164" i="88"/>
  <c r="H146" i="63"/>
  <c r="AX146" i="70"/>
  <c r="AC146" i="63"/>
  <c r="AK146" i="63"/>
  <c r="J171" i="68"/>
  <c r="Z164" i="88"/>
  <c r="AE146" i="69"/>
  <c r="AS171" i="68"/>
  <c r="P164" i="88"/>
  <c r="G146" i="63"/>
  <c r="AU146" i="63"/>
  <c r="F146" i="63"/>
  <c r="F196" i="63" s="1"/>
  <c r="Q146" i="63"/>
  <c r="U146" i="70"/>
  <c r="U146" i="63"/>
  <c r="AI146" i="75"/>
  <c r="AI196" i="75" s="1"/>
  <c r="N146" i="63"/>
  <c r="O164" i="88"/>
  <c r="AC146" i="73"/>
  <c r="AB169" i="67"/>
  <c r="J164" i="88"/>
  <c r="AJ164" i="88"/>
  <c r="AJ214" i="88" s="1"/>
  <c r="G169" i="67"/>
  <c r="M146" i="63"/>
  <c r="T146" i="63"/>
  <c r="N146" i="69"/>
  <c r="V146" i="63"/>
  <c r="AI146" i="63"/>
  <c r="Z169" i="67"/>
  <c r="AE146" i="63"/>
  <c r="W146" i="75"/>
  <c r="AL146" i="63"/>
  <c r="AX146" i="69"/>
  <c r="AI146" i="70"/>
  <c r="AI196" i="70" s="1"/>
  <c r="AL164" i="88"/>
  <c r="T146" i="69"/>
  <c r="AW164" i="88"/>
  <c r="AB146" i="63"/>
  <c r="I146" i="63"/>
  <c r="Y164" i="88"/>
  <c r="H164" i="88"/>
  <c r="H171" i="68"/>
  <c r="G146" i="70"/>
  <c r="AC146" i="72"/>
  <c r="L146" i="70"/>
  <c r="AO164" i="88"/>
  <c r="AO146" i="63"/>
  <c r="Q171" i="68"/>
  <c r="W171" i="68"/>
  <c r="W221" i="68" s="1"/>
  <c r="AM164" i="88"/>
  <c r="AH146" i="70"/>
  <c r="AF146" i="63"/>
  <c r="L169" i="67"/>
  <c r="AJ146" i="72"/>
  <c r="BB169" i="67"/>
  <c r="AT164" i="88"/>
  <c r="AT214" i="88" s="1"/>
  <c r="S171" i="68"/>
  <c r="AQ146" i="75"/>
  <c r="Q169" i="67"/>
  <c r="AB146" i="73"/>
  <c r="AG146" i="70"/>
  <c r="AQ146" i="73"/>
  <c r="AO146" i="75"/>
  <c r="AN146" i="63"/>
  <c r="Q164" i="88"/>
  <c r="X171" i="68"/>
  <c r="AQ164" i="88"/>
  <c r="K146" i="63"/>
  <c r="AT146" i="63"/>
  <c r="S146" i="73"/>
  <c r="AS146" i="73"/>
  <c r="AN146" i="73"/>
  <c r="S146" i="72"/>
  <c r="AK146" i="69"/>
  <c r="Z146" i="69"/>
  <c r="AA146" i="73"/>
  <c r="AT146" i="75"/>
  <c r="M164" i="88"/>
  <c r="AA146" i="69"/>
  <c r="R169" i="67"/>
  <c r="AD146" i="73"/>
  <c r="AX169" i="67"/>
  <c r="K146" i="73"/>
  <c r="N164" i="88"/>
  <c r="Z146" i="63"/>
  <c r="Z196" i="63" s="1"/>
  <c r="Z201" i="63" s="1"/>
  <c r="Q146" i="70"/>
  <c r="AJ146" i="63"/>
  <c r="X146" i="69"/>
  <c r="Q146" i="75"/>
  <c r="Q196" i="75" s="1"/>
  <c r="X146" i="63"/>
  <c r="AA171" i="68"/>
  <c r="AK171" i="68"/>
  <c r="AM146" i="75"/>
  <c r="AD164" i="88"/>
  <c r="U146" i="75"/>
  <c r="U196" i="75" s="1"/>
  <c r="U201" i="75" s="1"/>
  <c r="S146" i="63"/>
  <c r="N146" i="75"/>
  <c r="AH146" i="75"/>
  <c r="AL146" i="70"/>
  <c r="G146" i="73"/>
  <c r="AS146" i="75"/>
  <c r="AQ146" i="72"/>
  <c r="AO146" i="73"/>
  <c r="AH146" i="73"/>
  <c r="AU146" i="73"/>
  <c r="AB164" i="88"/>
  <c r="AB214" i="88" s="1"/>
  <c r="AI146" i="72"/>
  <c r="L171" i="68"/>
  <c r="AV171" i="68"/>
  <c r="AU169" i="67"/>
  <c r="U169" i="67"/>
  <c r="O146" i="63"/>
  <c r="L196" i="71"/>
  <c r="L202" i="71" s="1"/>
  <c r="Y146" i="70"/>
  <c r="W164" i="88"/>
  <c r="AN146" i="70"/>
  <c r="T146" i="73"/>
  <c r="AQ146" i="69"/>
  <c r="AH146" i="69"/>
  <c r="W146" i="72"/>
  <c r="AL146" i="72"/>
  <c r="AL196" i="72" s="1"/>
  <c r="Y169" i="67"/>
  <c r="AM146" i="70"/>
  <c r="AM196" i="70" s="1"/>
  <c r="AP171" i="68"/>
  <c r="O146" i="70"/>
  <c r="H146" i="73"/>
  <c r="H196" i="73" s="1"/>
  <c r="H202" i="73" s="1"/>
  <c r="G171" i="68"/>
  <c r="AE146" i="70"/>
  <c r="G164" i="88"/>
  <c r="P171" i="68"/>
  <c r="R164" i="88"/>
  <c r="AT146" i="69"/>
  <c r="AF164" i="88"/>
  <c r="L146" i="69"/>
  <c r="H146" i="72"/>
  <c r="AH169" i="67"/>
  <c r="AR146" i="63"/>
  <c r="L164" i="88"/>
  <c r="W146" i="63"/>
  <c r="W196" i="63" s="1"/>
  <c r="AI171" i="68"/>
  <c r="F171" i="68"/>
  <c r="AS169" i="67"/>
  <c r="AM169" i="67"/>
  <c r="AW169" i="67"/>
  <c r="AH171" i="68"/>
  <c r="AH221" i="68" s="1"/>
  <c r="AV146" i="70"/>
  <c r="AI146" i="73"/>
  <c r="AA146" i="70"/>
  <c r="AQ146" i="70"/>
  <c r="AM146" i="69"/>
  <c r="AQ171" i="68"/>
  <c r="AK146" i="70"/>
  <c r="AN146" i="72"/>
  <c r="AO146" i="70"/>
  <c r="AO196" i="70" s="1"/>
  <c r="AK146" i="73"/>
  <c r="AN164" i="88"/>
  <c r="AB146" i="69"/>
  <c r="X146" i="72"/>
  <c r="AI146" i="69"/>
  <c r="AI196" i="69" s="1"/>
  <c r="AH164" i="88"/>
  <c r="AR171" i="68"/>
  <c r="AT171" i="68"/>
  <c r="AE146" i="72"/>
  <c r="R146" i="63"/>
  <c r="AV146" i="69"/>
  <c r="U171" i="68"/>
  <c r="W146" i="69"/>
  <c r="AC146" i="69"/>
  <c r="AT169" i="67"/>
  <c r="L146" i="73"/>
  <c r="Z171" i="68"/>
  <c r="AW171" i="68"/>
  <c r="R171" i="68"/>
  <c r="K169" i="67"/>
  <c r="AF169" i="67"/>
  <c r="K171" i="68"/>
  <c r="N143" i="69"/>
  <c r="N193" i="69" s="1"/>
  <c r="N143" i="72"/>
  <c r="N193" i="72" s="1"/>
  <c r="N143" i="70"/>
  <c r="N193" i="70" s="1"/>
  <c r="N143" i="63"/>
  <c r="N193" i="63" s="1"/>
  <c r="N143" i="75"/>
  <c r="N193" i="75" s="1"/>
  <c r="N143" i="73"/>
  <c r="N193" i="73" s="1"/>
  <c r="N168" i="68"/>
  <c r="N218" i="68" s="1"/>
  <c r="N193" i="71"/>
  <c r="W146" i="73"/>
  <c r="J169" i="67"/>
  <c r="J219" i="67" s="1"/>
  <c r="S146" i="69"/>
  <c r="P146" i="73"/>
  <c r="AU146" i="70"/>
  <c r="I146" i="75"/>
  <c r="Y171" i="68"/>
  <c r="F146" i="70"/>
  <c r="AC146" i="75"/>
  <c r="AG169" i="67"/>
  <c r="AW146" i="70"/>
  <c r="AH146" i="72"/>
  <c r="M146" i="73"/>
  <c r="S176" i="69"/>
  <c r="S176" i="72"/>
  <c r="S194" i="88"/>
  <c r="S213" i="88" s="1"/>
  <c r="S176" i="63"/>
  <c r="S195" i="63" s="1"/>
  <c r="S176" i="70"/>
  <c r="S176" i="73"/>
  <c r="S176" i="71"/>
  <c r="S176" i="75"/>
  <c r="S199" i="67"/>
  <c r="S218" i="67" s="1"/>
  <c r="H172" i="63"/>
  <c r="H194" i="63" s="1"/>
  <c r="G143" i="73"/>
  <c r="G193" i="73" s="1"/>
  <c r="AG164" i="88"/>
  <c r="V164" i="88"/>
  <c r="AM143" i="73"/>
  <c r="AM193" i="73" s="1"/>
  <c r="AM143" i="63"/>
  <c r="AM193" i="63" s="1"/>
  <c r="AM143" i="69"/>
  <c r="AM193" i="69" s="1"/>
  <c r="AM161" i="88"/>
  <c r="AM211" i="88" s="1"/>
  <c r="AM168" i="68"/>
  <c r="AM218" i="68" s="1"/>
  <c r="AM143" i="70"/>
  <c r="AM193" i="70" s="1"/>
  <c r="AM193" i="71"/>
  <c r="AM143" i="72"/>
  <c r="AM193" i="72" s="1"/>
  <c r="AM143" i="75"/>
  <c r="AM193" i="75" s="1"/>
  <c r="AO171" i="68"/>
  <c r="AS146" i="72"/>
  <c r="AO143" i="73"/>
  <c r="AO193" i="73" s="1"/>
  <c r="AO143" i="70"/>
  <c r="AO193" i="70" s="1"/>
  <c r="AO143" i="75"/>
  <c r="AO193" i="75" s="1"/>
  <c r="AO161" i="88"/>
  <c r="AO211" i="88" s="1"/>
  <c r="AO168" i="68"/>
  <c r="AO218" i="68" s="1"/>
  <c r="AO143" i="72"/>
  <c r="AO193" i="72" s="1"/>
  <c r="AO143" i="69"/>
  <c r="AO193" i="69" s="1"/>
  <c r="AO193" i="71"/>
  <c r="AO143" i="63"/>
  <c r="AO193" i="63" s="1"/>
  <c r="AS146" i="63"/>
  <c r="AQ176" i="72"/>
  <c r="AQ199" i="67"/>
  <c r="AQ218" i="67" s="1"/>
  <c r="AQ176" i="75"/>
  <c r="AQ176" i="70"/>
  <c r="AQ176" i="69"/>
  <c r="AQ176" i="63"/>
  <c r="AQ195" i="63" s="1"/>
  <c r="AQ176" i="73"/>
  <c r="AQ194" i="88"/>
  <c r="AQ213" i="88" s="1"/>
  <c r="AQ176" i="71"/>
  <c r="O194" i="88"/>
  <c r="O213" i="88" s="1"/>
  <c r="O176" i="70"/>
  <c r="O176" i="73"/>
  <c r="O176" i="72"/>
  <c r="O199" i="67"/>
  <c r="O218" i="67" s="1"/>
  <c r="O176" i="69"/>
  <c r="O201" i="68"/>
  <c r="O220" i="68" s="1"/>
  <c r="O176" i="75"/>
  <c r="O176" i="63"/>
  <c r="O195" i="63" s="1"/>
  <c r="O146" i="72"/>
  <c r="AJ171" i="68"/>
  <c r="H146" i="70"/>
  <c r="H196" i="70" s="1"/>
  <c r="H202" i="70" s="1"/>
  <c r="P146" i="75"/>
  <c r="I146" i="72"/>
  <c r="AW146" i="73"/>
  <c r="AC164" i="88"/>
  <c r="P146" i="69"/>
  <c r="AP146" i="70"/>
  <c r="AO146" i="72"/>
  <c r="S146" i="75"/>
  <c r="T146" i="75"/>
  <c r="AF146" i="73"/>
  <c r="N146" i="73"/>
  <c r="N196" i="73" s="1"/>
  <c r="N202" i="73" s="1"/>
  <c r="AD146" i="70"/>
  <c r="R146" i="75"/>
  <c r="R196" i="75" s="1"/>
  <c r="AS176" i="63"/>
  <c r="AS195" i="63" s="1"/>
  <c r="AS176" i="72"/>
  <c r="AS176" i="71"/>
  <c r="AS194" i="88"/>
  <c r="AS213" i="88" s="1"/>
  <c r="AS176" i="69"/>
  <c r="AS176" i="70"/>
  <c r="AS176" i="75"/>
  <c r="AS176" i="73"/>
  <c r="AS199" i="67"/>
  <c r="AS218" i="67" s="1"/>
  <c r="AM146" i="72"/>
  <c r="H146" i="69"/>
  <c r="Z146" i="75"/>
  <c r="G194" i="88"/>
  <c r="G213" i="88" s="1"/>
  <c r="G176" i="63"/>
  <c r="G195" i="63" s="1"/>
  <c r="G176" i="75"/>
  <c r="G176" i="72"/>
  <c r="G199" i="67"/>
  <c r="G218" i="67" s="1"/>
  <c r="G176" i="73"/>
  <c r="G176" i="69"/>
  <c r="G176" i="71"/>
  <c r="G201" i="68"/>
  <c r="G220" i="68" s="1"/>
  <c r="G176" i="70"/>
  <c r="P146" i="70"/>
  <c r="U146" i="69"/>
  <c r="AX146" i="73"/>
  <c r="AP146" i="69"/>
  <c r="AC169" i="67"/>
  <c r="J143" i="63"/>
  <c r="J193" i="63" s="1"/>
  <c r="J161" i="88"/>
  <c r="J211" i="88" s="1"/>
  <c r="J166" i="67"/>
  <c r="J216" i="67" s="1"/>
  <c r="J193" i="71"/>
  <c r="J143" i="70"/>
  <c r="J193" i="70" s="1"/>
  <c r="J143" i="73"/>
  <c r="J193" i="73" s="1"/>
  <c r="J168" i="68"/>
  <c r="J218" i="68" s="1"/>
  <c r="J143" i="69"/>
  <c r="J193" i="69" s="1"/>
  <c r="J143" i="75"/>
  <c r="J193" i="75" s="1"/>
  <c r="AA176" i="69"/>
  <c r="AA176" i="73"/>
  <c r="AA176" i="75"/>
  <c r="AA176" i="63"/>
  <c r="AA195" i="63" s="1"/>
  <c r="AA194" i="88"/>
  <c r="AA213" i="88" s="1"/>
  <c r="AA176" i="72"/>
  <c r="AA199" i="67"/>
  <c r="AA218" i="67" s="1"/>
  <c r="AA176" i="70"/>
  <c r="AA176" i="71"/>
  <c r="AA201" i="68"/>
  <c r="AA220" i="68" s="1"/>
  <c r="F172" i="71"/>
  <c r="F194" i="71" s="1"/>
  <c r="H172" i="75"/>
  <c r="H194" i="75" s="1"/>
  <c r="AL146" i="75"/>
  <c r="Y176" i="73"/>
  <c r="Y176" i="69"/>
  <c r="Y176" i="72"/>
  <c r="Y176" i="75"/>
  <c r="Y176" i="63"/>
  <c r="Y195" i="63" s="1"/>
  <c r="Y194" i="88"/>
  <c r="Y213" i="88" s="1"/>
  <c r="Y176" i="71"/>
  <c r="Y199" i="67"/>
  <c r="Y218" i="67" s="1"/>
  <c r="Y176" i="70"/>
  <c r="AH176" i="75"/>
  <c r="AH194" i="88"/>
  <c r="AH213" i="88" s="1"/>
  <c r="AH176" i="71"/>
  <c r="AH199" i="67"/>
  <c r="AH218" i="67" s="1"/>
  <c r="AH176" i="72"/>
  <c r="AH176" i="63"/>
  <c r="AH195" i="63" s="1"/>
  <c r="AH176" i="73"/>
  <c r="AH176" i="69"/>
  <c r="AH176" i="70"/>
  <c r="X143" i="63"/>
  <c r="X193" i="63" s="1"/>
  <c r="X143" i="69"/>
  <c r="X193" i="69" s="1"/>
  <c r="X143" i="73"/>
  <c r="X193" i="73" s="1"/>
  <c r="X143" i="75"/>
  <c r="X193" i="75" s="1"/>
  <c r="X143" i="70"/>
  <c r="X193" i="70" s="1"/>
  <c r="X168" i="68"/>
  <c r="X218" i="68" s="1"/>
  <c r="X143" i="72"/>
  <c r="X193" i="72" s="1"/>
  <c r="X161" i="88"/>
  <c r="X211" i="88" s="1"/>
  <c r="X193" i="71"/>
  <c r="I172" i="72"/>
  <c r="I194" i="72" s="1"/>
  <c r="I172" i="63"/>
  <c r="I194" i="63" s="1"/>
  <c r="I197" i="68"/>
  <c r="I219" i="68" s="1"/>
  <c r="I172" i="73"/>
  <c r="I194" i="73" s="1"/>
  <c r="I172" i="71"/>
  <c r="I194" i="71" s="1"/>
  <c r="I172" i="69"/>
  <c r="I194" i="69" s="1"/>
  <c r="AD193" i="71"/>
  <c r="AD168" i="68"/>
  <c r="AD218" i="68" s="1"/>
  <c r="AD161" i="88"/>
  <c r="AD211" i="88" s="1"/>
  <c r="AD143" i="75"/>
  <c r="AD193" i="75" s="1"/>
  <c r="AD143" i="69"/>
  <c r="AD193" i="69" s="1"/>
  <c r="AD143" i="73"/>
  <c r="AD193" i="73" s="1"/>
  <c r="AD143" i="70"/>
  <c r="AD193" i="70" s="1"/>
  <c r="AD143" i="63"/>
  <c r="AD193" i="63" s="1"/>
  <c r="AD143" i="72"/>
  <c r="AD193" i="72" s="1"/>
  <c r="AT147" i="73"/>
  <c r="N172" i="68"/>
  <c r="AH147" i="70"/>
  <c r="X172" i="68"/>
  <c r="K170" i="67"/>
  <c r="L147" i="75"/>
  <c r="AE147" i="70"/>
  <c r="AN147" i="70"/>
  <c r="T147" i="69"/>
  <c r="AW147" i="73"/>
  <c r="AY147" i="70"/>
  <c r="M165" i="88"/>
  <c r="N147" i="70"/>
  <c r="V147" i="72"/>
  <c r="K147" i="75"/>
  <c r="F147" i="70"/>
  <c r="AI165" i="88"/>
  <c r="Z165" i="88"/>
  <c r="AU165" i="88"/>
  <c r="T170" i="67"/>
  <c r="J165" i="88"/>
  <c r="I190" i="88"/>
  <c r="I212" i="88" s="1"/>
  <c r="I172" i="75"/>
  <c r="I194" i="75" s="1"/>
  <c r="I195" i="67"/>
  <c r="I217" i="67" s="1"/>
  <c r="G172" i="72"/>
  <c r="G194" i="72" s="1"/>
  <c r="G172" i="73"/>
  <c r="G194" i="73" s="1"/>
  <c r="G172" i="69"/>
  <c r="G194" i="69" s="1"/>
  <c r="G197" i="68"/>
  <c r="G219" i="68" s="1"/>
  <c r="G172" i="75"/>
  <c r="G194" i="75" s="1"/>
  <c r="G172" i="70"/>
  <c r="G194" i="70" s="1"/>
  <c r="G195" i="67"/>
  <c r="G217" i="67" s="1"/>
  <c r="G172" i="71"/>
  <c r="G194" i="71" s="1"/>
  <c r="R172" i="68"/>
  <c r="AP147" i="75"/>
  <c r="Z172" i="68"/>
  <c r="AZ147" i="73"/>
  <c r="E165" i="88"/>
  <c r="G147" i="73"/>
  <c r="AC147" i="75"/>
  <c r="BA147" i="69"/>
  <c r="AF147" i="69"/>
  <c r="F147" i="72"/>
  <c r="L147" i="72"/>
  <c r="V147" i="73"/>
  <c r="AA147" i="75"/>
  <c r="AP147" i="73"/>
  <c r="Q147" i="73"/>
  <c r="AY170" i="67"/>
  <c r="AU147" i="70"/>
  <c r="J147" i="75"/>
  <c r="AP147" i="69"/>
  <c r="AE172" i="68"/>
  <c r="AR147" i="75"/>
  <c r="AR143" i="75"/>
  <c r="AR193" i="75" s="1"/>
  <c r="AR143" i="72"/>
  <c r="AR193" i="72" s="1"/>
  <c r="AR143" i="73"/>
  <c r="AR193" i="73" s="1"/>
  <c r="AR143" i="70"/>
  <c r="AR193" i="70" s="1"/>
  <c r="AR143" i="63"/>
  <c r="AR193" i="63" s="1"/>
  <c r="AR193" i="71"/>
  <c r="AR143" i="69"/>
  <c r="AR193" i="69" s="1"/>
  <c r="AR168" i="68"/>
  <c r="AR218" i="68" s="1"/>
  <c r="AR161" i="88"/>
  <c r="AR211" i="88" s="1"/>
  <c r="Q199" i="67"/>
  <c r="Q218" i="67" s="1"/>
  <c r="Q176" i="63"/>
  <c r="Q195" i="63" s="1"/>
  <c r="Q176" i="75"/>
  <c r="Q176" i="71"/>
  <c r="Q176" i="72"/>
  <c r="Q176" i="69"/>
  <c r="Q194" i="88"/>
  <c r="Q213" i="88" s="1"/>
  <c r="Q176" i="73"/>
  <c r="Q176" i="70"/>
  <c r="O190" i="88"/>
  <c r="O212" i="88" s="1"/>
  <c r="O172" i="73"/>
  <c r="O194" i="73" s="1"/>
  <c r="O172" i="70"/>
  <c r="O194" i="70" s="1"/>
  <c r="O172" i="75"/>
  <c r="O194" i="75" s="1"/>
  <c r="O172" i="69"/>
  <c r="O194" i="69" s="1"/>
  <c r="O197" i="68"/>
  <c r="O219" i="68" s="1"/>
  <c r="O172" i="63"/>
  <c r="O194" i="63" s="1"/>
  <c r="O172" i="72"/>
  <c r="O194" i="72" s="1"/>
  <c r="O195" i="67"/>
  <c r="O217" i="67" s="1"/>
  <c r="AB147" i="70"/>
  <c r="AY147" i="69"/>
  <c r="BA147" i="75"/>
  <c r="H147" i="63"/>
  <c r="AC172" i="68"/>
  <c r="AV147" i="69"/>
  <c r="AZ143" i="73"/>
  <c r="AZ193" i="73" s="1"/>
  <c r="AZ143" i="72"/>
  <c r="AZ193" i="72" s="1"/>
  <c r="AZ143" i="70"/>
  <c r="AZ193" i="70" s="1"/>
  <c r="AZ161" i="88"/>
  <c r="AZ211" i="88" s="1"/>
  <c r="AZ168" i="68"/>
  <c r="AZ218" i="68" s="1"/>
  <c r="AZ143" i="75"/>
  <c r="AZ193" i="75" s="1"/>
  <c r="AZ143" i="63"/>
  <c r="AZ193" i="63" s="1"/>
  <c r="AZ143" i="69"/>
  <c r="AZ193" i="69" s="1"/>
  <c r="AZ200" i="69" s="1"/>
  <c r="AZ193" i="71"/>
  <c r="S143" i="73"/>
  <c r="S193" i="73" s="1"/>
  <c r="S161" i="88"/>
  <c r="S211" i="88" s="1"/>
  <c r="S143" i="75"/>
  <c r="S193" i="75" s="1"/>
  <c r="S143" i="69"/>
  <c r="S193" i="69" s="1"/>
  <c r="S143" i="70"/>
  <c r="S193" i="70" s="1"/>
  <c r="S200" i="70" s="1"/>
  <c r="S168" i="68"/>
  <c r="S218" i="68" s="1"/>
  <c r="S143" i="72"/>
  <c r="S193" i="72" s="1"/>
  <c r="S143" i="63"/>
  <c r="S193" i="63" s="1"/>
  <c r="S193" i="71"/>
  <c r="AF176" i="69"/>
  <c r="AF176" i="71"/>
  <c r="AF199" i="67"/>
  <c r="AF218" i="67" s="1"/>
  <c r="AF176" i="63"/>
  <c r="AF195" i="63" s="1"/>
  <c r="AF176" i="70"/>
  <c r="AF176" i="75"/>
  <c r="AF176" i="73"/>
  <c r="AF194" i="88"/>
  <c r="AF213" i="88" s="1"/>
  <c r="AF176" i="72"/>
  <c r="L143" i="69"/>
  <c r="L193" i="69" s="1"/>
  <c r="L201" i="68"/>
  <c r="L220" i="68" s="1"/>
  <c r="Y168" i="68"/>
  <c r="Y218" i="68" s="1"/>
  <c r="Y143" i="69"/>
  <c r="Y193" i="69" s="1"/>
  <c r="Y143" i="72"/>
  <c r="Y193" i="72" s="1"/>
  <c r="Y143" i="75"/>
  <c r="Y193" i="75" s="1"/>
  <c r="Y143" i="73"/>
  <c r="Y193" i="73" s="1"/>
  <c r="Y143" i="70"/>
  <c r="Y193" i="70" s="1"/>
  <c r="Y193" i="71"/>
  <c r="Y143" i="63"/>
  <c r="Y193" i="63" s="1"/>
  <c r="Y161" i="88"/>
  <c r="Y211" i="88" s="1"/>
  <c r="Y166" i="67"/>
  <c r="Y216" i="67" s="1"/>
  <c r="AW143" i="69"/>
  <c r="AW193" i="69" s="1"/>
  <c r="AW168" i="68"/>
  <c r="AW218" i="68" s="1"/>
  <c r="AW143" i="63"/>
  <c r="AW193" i="63" s="1"/>
  <c r="AW143" i="70"/>
  <c r="AW193" i="70" s="1"/>
  <c r="AW143" i="72"/>
  <c r="AW193" i="72" s="1"/>
  <c r="AW193" i="71"/>
  <c r="AW161" i="88"/>
  <c r="AW211" i="88" s="1"/>
  <c r="AW143" i="75"/>
  <c r="AW193" i="75" s="1"/>
  <c r="AW143" i="73"/>
  <c r="AW193" i="73" s="1"/>
  <c r="AW166" i="67"/>
  <c r="AW216" i="67" s="1"/>
  <c r="T143" i="63"/>
  <c r="T193" i="63" s="1"/>
  <c r="T143" i="72"/>
  <c r="T193" i="72" s="1"/>
  <c r="T143" i="69"/>
  <c r="T193" i="69" s="1"/>
  <c r="T168" i="68"/>
  <c r="T218" i="68" s="1"/>
  <c r="T193" i="71"/>
  <c r="T161" i="88"/>
  <c r="T211" i="88" s="1"/>
  <c r="T143" i="75"/>
  <c r="T193" i="75" s="1"/>
  <c r="T143" i="70"/>
  <c r="T193" i="70" s="1"/>
  <c r="T143" i="73"/>
  <c r="T193" i="73" s="1"/>
  <c r="AA147" i="63"/>
  <c r="AW147" i="69"/>
  <c r="AH170" i="67"/>
  <c r="AX147" i="73"/>
  <c r="AG147" i="63"/>
  <c r="AW170" i="67"/>
  <c r="AP172" i="68"/>
  <c r="Z147" i="75"/>
  <c r="AP147" i="72"/>
  <c r="P147" i="69"/>
  <c r="F147" i="69"/>
  <c r="N147" i="72"/>
  <c r="AZ147" i="75"/>
  <c r="R147" i="73"/>
  <c r="Q172" i="68"/>
  <c r="AT147" i="72"/>
  <c r="AD147" i="73"/>
  <c r="AP147" i="63"/>
  <c r="AG147" i="73"/>
  <c r="AA172" i="68"/>
  <c r="O170" i="67"/>
  <c r="F147" i="75"/>
  <c r="AX147" i="63"/>
  <c r="BA165" i="88"/>
  <c r="AT170" i="67"/>
  <c r="G165" i="88"/>
  <c r="P147" i="70"/>
  <c r="W165" i="88"/>
  <c r="AN147" i="73"/>
  <c r="AK147" i="73"/>
  <c r="AM147" i="69"/>
  <c r="Y147" i="72"/>
  <c r="W147" i="69"/>
  <c r="AA170" i="67"/>
  <c r="T172" i="68"/>
  <c r="G147" i="69"/>
  <c r="AX147" i="75"/>
  <c r="Y147" i="69"/>
  <c r="AV147" i="70"/>
  <c r="AH147" i="69"/>
  <c r="AJ147" i="70"/>
  <c r="AN147" i="72"/>
  <c r="AK147" i="75"/>
  <c r="AL147" i="70"/>
  <c r="AF147" i="73"/>
  <c r="P147" i="75"/>
  <c r="AU147" i="72"/>
  <c r="AN170" i="67"/>
  <c r="AT172" i="68"/>
  <c r="T147" i="70"/>
  <c r="AC147" i="63"/>
  <c r="AS165" i="88"/>
  <c r="AI147" i="63"/>
  <c r="X147" i="75"/>
  <c r="S172" i="68"/>
  <c r="M147" i="72"/>
  <c r="V165" i="88"/>
  <c r="AE147" i="72"/>
  <c r="I170" i="67"/>
  <c r="AS170" i="67"/>
  <c r="V147" i="69"/>
  <c r="L147" i="70"/>
  <c r="M147" i="73"/>
  <c r="AL147" i="63"/>
  <c r="AB147" i="75"/>
  <c r="S147" i="72"/>
  <c r="BA147" i="73"/>
  <c r="AB147" i="73"/>
  <c r="AF147" i="70"/>
  <c r="L147" i="73"/>
  <c r="E172" i="68"/>
  <c r="AX165" i="88"/>
  <c r="AT147" i="63"/>
  <c r="AL165" i="88"/>
  <c r="AR170" i="67"/>
  <c r="M172" i="68"/>
  <c r="AT147" i="70"/>
  <c r="AK147" i="70"/>
  <c r="S147" i="63"/>
  <c r="AG147" i="72"/>
  <c r="G147" i="63"/>
  <c r="AR165" i="88"/>
  <c r="Z170" i="67"/>
  <c r="O147" i="63"/>
  <c r="AY147" i="72"/>
  <c r="AJ147" i="72"/>
  <c r="K147" i="69"/>
  <c r="AR172" i="68"/>
  <c r="AU147" i="63"/>
  <c r="X147" i="63"/>
  <c r="O147" i="75"/>
  <c r="AB147" i="69"/>
  <c r="AO147" i="72"/>
  <c r="AV147" i="72"/>
  <c r="G170" i="67"/>
  <c r="AR147" i="69"/>
  <c r="V147" i="63"/>
  <c r="AX147" i="72"/>
  <c r="AE165" i="88"/>
  <c r="AQ147" i="63"/>
  <c r="AL147" i="69"/>
  <c r="AG147" i="75"/>
  <c r="P170" i="67"/>
  <c r="P147" i="63"/>
  <c r="AI172" i="68"/>
  <c r="AD147" i="75"/>
  <c r="X147" i="73"/>
  <c r="AX147" i="70"/>
  <c r="Y147" i="73"/>
  <c r="Y147" i="63"/>
  <c r="M147" i="75"/>
  <c r="Z196" i="71"/>
  <c r="AT147" i="69"/>
  <c r="O147" i="73"/>
  <c r="N170" i="67"/>
  <c r="R147" i="70"/>
  <c r="AQ147" i="70"/>
  <c r="Q147" i="69"/>
  <c r="AF147" i="75"/>
  <c r="T147" i="75"/>
  <c r="AS147" i="72"/>
  <c r="AN172" i="68"/>
  <c r="X147" i="69"/>
  <c r="AF170" i="67"/>
  <c r="AK147" i="72"/>
  <c r="E147" i="71"/>
  <c r="AV165" i="88"/>
  <c r="AE147" i="63"/>
  <c r="V172" i="68"/>
  <c r="V147" i="75"/>
  <c r="Y170" i="67"/>
  <c r="AC147" i="70"/>
  <c r="O172" i="68"/>
  <c r="AG147" i="69"/>
  <c r="BB147" i="75"/>
  <c r="M147" i="69"/>
  <c r="AM172" i="68"/>
  <c r="AQ147" i="72"/>
  <c r="I147" i="73"/>
  <c r="J147" i="73"/>
  <c r="W147" i="70"/>
  <c r="AR147" i="63"/>
  <c r="AW172" i="68"/>
  <c r="I147" i="70"/>
  <c r="AN147" i="75"/>
  <c r="AG165" i="88"/>
  <c r="AR147" i="70"/>
  <c r="F170" i="67"/>
  <c r="AO147" i="75"/>
  <c r="Q147" i="72"/>
  <c r="AU172" i="68"/>
  <c r="I147" i="72"/>
  <c r="AP170" i="67"/>
  <c r="O147" i="70"/>
  <c r="U147" i="72"/>
  <c r="AE147" i="75"/>
  <c r="AA147" i="73"/>
  <c r="AN165" i="88"/>
  <c r="H172" i="68"/>
  <c r="AC147" i="72"/>
  <c r="AZ172" i="68"/>
  <c r="AY172" i="68"/>
  <c r="U165" i="88"/>
  <c r="BA147" i="72"/>
  <c r="AQ147" i="69"/>
  <c r="E147" i="73"/>
  <c r="F165" i="88"/>
  <c r="AP147" i="70"/>
  <c r="AN147" i="69"/>
  <c r="AM147" i="63"/>
  <c r="S147" i="69"/>
  <c r="L147" i="69"/>
  <c r="Z147" i="72"/>
  <c r="R147" i="63"/>
  <c r="F172" i="68"/>
  <c r="T147" i="72"/>
  <c r="J147" i="63"/>
  <c r="L147" i="63"/>
  <c r="J147" i="72"/>
  <c r="AK147" i="63"/>
  <c r="U147" i="70"/>
  <c r="AB170" i="67"/>
  <c r="AY165" i="88"/>
  <c r="AR147" i="72"/>
  <c r="AC147" i="69"/>
  <c r="BA147" i="70"/>
  <c r="AY147" i="75"/>
  <c r="W170" i="67"/>
  <c r="AA147" i="70"/>
  <c r="AC147" i="73"/>
  <c r="Y172" i="68"/>
  <c r="F147" i="73"/>
  <c r="J147" i="70"/>
  <c r="J172" i="68"/>
  <c r="AU170" i="67"/>
  <c r="AF172" i="68"/>
  <c r="U170" i="67"/>
  <c r="AI170" i="67"/>
  <c r="M147" i="70"/>
  <c r="AI147" i="73"/>
  <c r="AS147" i="73"/>
  <c r="AX170" i="67"/>
  <c r="K147" i="63"/>
  <c r="AD165" i="88"/>
  <c r="Z147" i="73"/>
  <c r="AU147" i="69"/>
  <c r="AJ147" i="75"/>
  <c r="E147" i="63"/>
  <c r="AG147" i="70"/>
  <c r="H147" i="69"/>
  <c r="AD147" i="63"/>
  <c r="K147" i="73"/>
  <c r="AE147" i="69"/>
  <c r="BB147" i="63"/>
  <c r="K172" i="68"/>
  <c r="G147" i="72"/>
  <c r="AB147" i="72"/>
  <c r="S147" i="75"/>
  <c r="G147" i="75"/>
  <c r="H170" i="67"/>
  <c r="L172" i="68"/>
  <c r="AH147" i="73"/>
  <c r="S165" i="88"/>
  <c r="AC165" i="88"/>
  <c r="AG170" i="67"/>
  <c r="AO147" i="69"/>
  <c r="BA147" i="63"/>
  <c r="X165" i="88"/>
  <c r="AH147" i="75"/>
  <c r="Y165" i="88"/>
  <c r="AH147" i="63"/>
  <c r="BB147" i="72"/>
  <c r="I147" i="69"/>
  <c r="U147" i="63"/>
  <c r="AH147" i="72"/>
  <c r="AF147" i="72"/>
  <c r="AF165" i="88"/>
  <c r="N147" i="63"/>
  <c r="AJ172" i="68"/>
  <c r="X147" i="70"/>
  <c r="V147" i="70"/>
  <c r="L165" i="88"/>
  <c r="AZ147" i="72"/>
  <c r="AB172" i="68"/>
  <c r="AQ165" i="88"/>
  <c r="R147" i="69"/>
  <c r="AA165" i="88"/>
  <c r="M170" i="67"/>
  <c r="E147" i="70"/>
  <c r="AW165" i="88"/>
  <c r="AQ147" i="75"/>
  <c r="AJ147" i="63"/>
  <c r="AW147" i="75"/>
  <c r="AJ147" i="69"/>
  <c r="AV147" i="63"/>
  <c r="AS147" i="70"/>
  <c r="O147" i="72"/>
  <c r="AJ147" i="73"/>
  <c r="G147" i="70"/>
  <c r="AU147" i="73"/>
  <c r="AM147" i="73"/>
  <c r="U147" i="73"/>
  <c r="AM165" i="88"/>
  <c r="AS147" i="75"/>
  <c r="BA170" i="67"/>
  <c r="Z147" i="70"/>
  <c r="I147" i="75"/>
  <c r="I172" i="68"/>
  <c r="AR147" i="73"/>
  <c r="R165" i="88"/>
  <c r="AD170" i="67"/>
  <c r="N147" i="75"/>
  <c r="N147" i="69"/>
  <c r="AV172" i="68"/>
  <c r="H147" i="72"/>
  <c r="L170" i="67"/>
  <c r="AP165" i="88"/>
  <c r="P165" i="88"/>
  <c r="AO170" i="67"/>
  <c r="Y147" i="75"/>
  <c r="E147" i="75"/>
  <c r="AK147" i="69"/>
  <c r="Y147" i="70"/>
  <c r="E170" i="67"/>
  <c r="AS147" i="63"/>
  <c r="K147" i="70"/>
  <c r="X147" i="72"/>
  <c r="P172" i="68"/>
  <c r="AM147" i="75"/>
  <c r="AV147" i="73"/>
  <c r="S170" i="67"/>
  <c r="O147" i="69"/>
  <c r="W147" i="73"/>
  <c r="W147" i="72"/>
  <c r="AI147" i="72"/>
  <c r="I165" i="88"/>
  <c r="BB170" i="67"/>
  <c r="AC170" i="67"/>
  <c r="BB165" i="88"/>
  <c r="AQ170" i="67"/>
  <c r="AH165" i="88"/>
  <c r="AB147" i="63"/>
  <c r="AN176" i="71"/>
  <c r="AN176" i="73"/>
  <c r="AN199" i="67"/>
  <c r="AN218" i="67" s="1"/>
  <c r="AN176" i="70"/>
  <c r="AN176" i="75"/>
  <c r="AN176" i="63"/>
  <c r="AN195" i="63" s="1"/>
  <c r="AN176" i="69"/>
  <c r="AN176" i="72"/>
  <c r="AN194" i="88"/>
  <c r="AN213" i="88" s="1"/>
  <c r="H176" i="63"/>
  <c r="H195" i="63" s="1"/>
  <c r="H176" i="75"/>
  <c r="H176" i="69"/>
  <c r="H199" i="67"/>
  <c r="H218" i="67" s="1"/>
  <c r="AA193" i="71"/>
  <c r="AA168" i="68"/>
  <c r="AA218" i="68" s="1"/>
  <c r="AA143" i="75"/>
  <c r="AA193" i="75" s="1"/>
  <c r="AA143" i="72"/>
  <c r="AA193" i="72" s="1"/>
  <c r="AA161" i="88"/>
  <c r="AA211" i="88" s="1"/>
  <c r="AA143" i="63"/>
  <c r="AA193" i="63" s="1"/>
  <c r="AA143" i="69"/>
  <c r="AA193" i="69" s="1"/>
  <c r="AA143" i="70"/>
  <c r="AA193" i="70" s="1"/>
  <c r="AA143" i="73"/>
  <c r="AA193" i="73" s="1"/>
  <c r="L143" i="72"/>
  <c r="L193" i="72" s="1"/>
  <c r="L143" i="63"/>
  <c r="L193" i="63" s="1"/>
  <c r="L143" i="70"/>
  <c r="L193" i="70" s="1"/>
  <c r="L168" i="68"/>
  <c r="L218" i="68" s="1"/>
  <c r="L161" i="88"/>
  <c r="L211" i="88" s="1"/>
  <c r="L143" i="75"/>
  <c r="L193" i="75" s="1"/>
  <c r="AK194" i="88"/>
  <c r="AK213" i="88" s="1"/>
  <c r="AK176" i="73"/>
  <c r="AK176" i="63"/>
  <c r="AK195" i="63" s="1"/>
  <c r="AK176" i="70"/>
  <c r="AK176" i="69"/>
  <c r="AK199" i="67"/>
  <c r="AK218" i="67" s="1"/>
  <c r="AK176" i="71"/>
  <c r="AK176" i="75"/>
  <c r="AK176" i="72"/>
  <c r="AX194" i="88"/>
  <c r="AX213" i="88" s="1"/>
  <c r="AX176" i="69"/>
  <c r="AX176" i="70"/>
  <c r="AX176" i="73"/>
  <c r="AX176" i="72"/>
  <c r="AX176" i="75"/>
  <c r="AX199" i="67"/>
  <c r="AX218" i="67" s="1"/>
  <c r="AX176" i="63"/>
  <c r="AX195" i="63" s="1"/>
  <c r="AX176" i="71"/>
  <c r="AE170" i="67"/>
  <c r="AD172" i="68"/>
  <c r="K147" i="72"/>
  <c r="E147" i="69"/>
  <c r="Z147" i="69"/>
  <c r="AO172" i="68"/>
  <c r="AO147" i="73"/>
  <c r="BB147" i="73"/>
  <c r="W147" i="75"/>
  <c r="AZ170" i="67"/>
  <c r="BB147" i="70"/>
  <c r="H165" i="88"/>
  <c r="BB172" i="68"/>
  <c r="AW147" i="72"/>
  <c r="AK165" i="88"/>
  <c r="AL170" i="67"/>
  <c r="R170" i="67"/>
  <c r="M147" i="63"/>
  <c r="AA147" i="72"/>
  <c r="AU176" i="69"/>
  <c r="AU194" i="88"/>
  <c r="AU213" i="88" s="1"/>
  <c r="AU176" i="75"/>
  <c r="AU176" i="71"/>
  <c r="AU176" i="70"/>
  <c r="AU176" i="63"/>
  <c r="AU195" i="63" s="1"/>
  <c r="AU199" i="67"/>
  <c r="AU218" i="67" s="1"/>
  <c r="AU176" i="73"/>
  <c r="AU176" i="72"/>
  <c r="L176" i="73"/>
  <c r="H201" i="68"/>
  <c r="H220" i="68" s="1"/>
  <c r="F143" i="70"/>
  <c r="F193" i="70" s="1"/>
  <c r="F143" i="75"/>
  <c r="F193" i="75" s="1"/>
  <c r="F143" i="72"/>
  <c r="F193" i="72" s="1"/>
  <c r="F143" i="63"/>
  <c r="F193" i="63" s="1"/>
  <c r="F193" i="71"/>
  <c r="F161" i="88"/>
  <c r="F211" i="88" s="1"/>
  <c r="F143" i="69"/>
  <c r="F193" i="69" s="1"/>
  <c r="F168" i="68"/>
  <c r="F218" i="68" s="1"/>
  <c r="H194" i="88"/>
  <c r="H213" i="88" s="1"/>
  <c r="F166" i="67"/>
  <c r="F216" i="67" s="1"/>
  <c r="AE176" i="63"/>
  <c r="AE195" i="63" s="1"/>
  <c r="AE176" i="75"/>
  <c r="AE176" i="72"/>
  <c r="AE194" i="88"/>
  <c r="AE213" i="88" s="1"/>
  <c r="AE176" i="71"/>
  <c r="AE176" i="69"/>
  <c r="AE176" i="73"/>
  <c r="AE199" i="67"/>
  <c r="AE218" i="67" s="1"/>
  <c r="AE176" i="70"/>
  <c r="H176" i="73"/>
  <c r="G172" i="63"/>
  <c r="G194" i="63" s="1"/>
  <c r="I172" i="70"/>
  <c r="I194" i="70" s="1"/>
  <c r="Q147" i="70"/>
  <c r="AM147" i="72"/>
  <c r="U147" i="69"/>
  <c r="AT147" i="75"/>
  <c r="R147" i="72"/>
  <c r="AL147" i="73"/>
  <c r="T147" i="73"/>
  <c r="AO147" i="63"/>
  <c r="U172" i="68"/>
  <c r="P147" i="73"/>
  <c r="AA147" i="69"/>
  <c r="AZ147" i="63"/>
  <c r="J147" i="69"/>
  <c r="P147" i="72"/>
  <c r="AS147" i="69"/>
  <c r="I147" i="63"/>
  <c r="T147" i="63"/>
  <c r="AL147" i="75"/>
  <c r="E147" i="72"/>
  <c r="AV147" i="75"/>
  <c r="V170" i="67"/>
  <c r="L176" i="69"/>
  <c r="L176" i="71"/>
  <c r="L176" i="75"/>
  <c r="L194" i="88"/>
  <c r="L213" i="88" s="1"/>
  <c r="L199" i="67"/>
  <c r="L218" i="67" s="1"/>
  <c r="L176" i="70"/>
  <c r="L176" i="72"/>
  <c r="N172" i="72"/>
  <c r="N194" i="72" s="1"/>
  <c r="N172" i="73"/>
  <c r="N194" i="73" s="1"/>
  <c r="N172" i="63"/>
  <c r="N194" i="63" s="1"/>
  <c r="N190" i="88"/>
  <c r="N212" i="88" s="1"/>
  <c r="N172" i="71"/>
  <c r="N194" i="71" s="1"/>
  <c r="N195" i="67"/>
  <c r="N217" i="67" s="1"/>
  <c r="N172" i="69"/>
  <c r="N194" i="69" s="1"/>
  <c r="N172" i="75"/>
  <c r="N194" i="75" s="1"/>
  <c r="N197" i="68"/>
  <c r="N219" i="68" s="1"/>
  <c r="H176" i="71"/>
  <c r="AQ161" i="88"/>
  <c r="AQ211" i="88" s="1"/>
  <c r="AQ143" i="63"/>
  <c r="AQ193" i="63" s="1"/>
  <c r="AQ143" i="72"/>
  <c r="AQ193" i="72" s="1"/>
  <c r="AQ143" i="75"/>
  <c r="AQ193" i="75" s="1"/>
  <c r="AQ143" i="73"/>
  <c r="AQ193" i="73" s="1"/>
  <c r="AQ143" i="69"/>
  <c r="AQ193" i="69" s="1"/>
  <c r="AQ168" i="68"/>
  <c r="AQ218" i="68" s="1"/>
  <c r="AQ143" i="70"/>
  <c r="AQ193" i="70" s="1"/>
  <c r="AQ193" i="71"/>
  <c r="Y201" i="68"/>
  <c r="Y220" i="68" s="1"/>
  <c r="AH201" i="68"/>
  <c r="AH220" i="68" s="1"/>
  <c r="AZ147" i="70"/>
  <c r="AW147" i="70"/>
  <c r="AD147" i="72"/>
  <c r="S147" i="73"/>
  <c r="K165" i="88"/>
  <c r="X170" i="67"/>
  <c r="T165" i="88"/>
  <c r="AE147" i="73"/>
  <c r="AD147" i="69"/>
  <c r="Q147" i="63"/>
  <c r="AK170" i="67"/>
  <c r="G172" i="68"/>
  <c r="AL172" i="68"/>
  <c r="N165" i="88"/>
  <c r="AW147" i="63"/>
  <c r="AQ147" i="73"/>
  <c r="Q170" i="67"/>
  <c r="AX147" i="69"/>
  <c r="H147" i="75"/>
  <c r="Q165" i="88"/>
  <c r="AD147" i="70"/>
  <c r="AY147" i="63"/>
  <c r="O165" i="88"/>
  <c r="E201" i="68"/>
  <c r="E220" i="68" s="1"/>
  <c r="Z194" i="88"/>
  <c r="Z213" i="88" s="1"/>
  <c r="Z176" i="71"/>
  <c r="Z176" i="73"/>
  <c r="Z176" i="70"/>
  <c r="Z176" i="72"/>
  <c r="Z176" i="63"/>
  <c r="Z195" i="63" s="1"/>
  <c r="Z176" i="69"/>
  <c r="Z199" i="67"/>
  <c r="Z218" i="67" s="1"/>
  <c r="Z176" i="75"/>
  <c r="AU143" i="72"/>
  <c r="AU193" i="72" s="1"/>
  <c r="AU168" i="68"/>
  <c r="AU218" i="68" s="1"/>
  <c r="AU143" i="73"/>
  <c r="AU193" i="73" s="1"/>
  <c r="AU143" i="63"/>
  <c r="AU193" i="63" s="1"/>
  <c r="AU193" i="71"/>
  <c r="AU143" i="69"/>
  <c r="AU193" i="69" s="1"/>
  <c r="AU161" i="88"/>
  <c r="AU211" i="88" s="1"/>
  <c r="AU143" i="75"/>
  <c r="AU193" i="75" s="1"/>
  <c r="AU143" i="70"/>
  <c r="AU193" i="70" s="1"/>
  <c r="AU166" i="67"/>
  <c r="AU216" i="67" s="1"/>
  <c r="E168" i="68"/>
  <c r="E218" i="68" s="1"/>
  <c r="E143" i="70"/>
  <c r="E193" i="70" s="1"/>
  <c r="E161" i="88"/>
  <c r="E211" i="88" s="1"/>
  <c r="E143" i="75"/>
  <c r="E193" i="75" s="1"/>
  <c r="E143" i="69"/>
  <c r="E193" i="69" s="1"/>
  <c r="E143" i="73"/>
  <c r="E193" i="73" s="1"/>
  <c r="E143" i="71"/>
  <c r="E193" i="71" s="1"/>
  <c r="E143" i="72"/>
  <c r="E193" i="72" s="1"/>
  <c r="E143" i="63"/>
  <c r="E193" i="63" s="1"/>
  <c r="T176" i="72"/>
  <c r="T199" i="67"/>
  <c r="T218" i="67" s="1"/>
  <c r="T176" i="63"/>
  <c r="T195" i="63" s="1"/>
  <c r="T176" i="75"/>
  <c r="T194" i="88"/>
  <c r="T213" i="88" s="1"/>
  <c r="T176" i="69"/>
  <c r="T176" i="73"/>
  <c r="T176" i="70"/>
  <c r="T176" i="71"/>
  <c r="E176" i="70"/>
  <c r="AD176" i="73"/>
  <c r="AD194" i="88"/>
  <c r="AD213" i="88" s="1"/>
  <c r="AD199" i="67"/>
  <c r="AD218" i="67" s="1"/>
  <c r="AD176" i="69"/>
  <c r="AD176" i="70"/>
  <c r="AD176" i="71"/>
  <c r="AD176" i="63"/>
  <c r="AD195" i="63" s="1"/>
  <c r="AD176" i="72"/>
  <c r="AD176" i="75"/>
  <c r="AD201" i="68"/>
  <c r="AD220" i="68" s="1"/>
  <c r="W194" i="88"/>
  <c r="W213" i="88" s="1"/>
  <c r="W176" i="63"/>
  <c r="W195" i="63" s="1"/>
  <c r="W176" i="69"/>
  <c r="W199" i="67"/>
  <c r="W218" i="67" s="1"/>
  <c r="W176" i="73"/>
  <c r="W201" i="68"/>
  <c r="W220" i="68" s="1"/>
  <c r="W176" i="71"/>
  <c r="W176" i="75"/>
  <c r="W176" i="72"/>
  <c r="AZ176" i="71"/>
  <c r="AZ199" i="67"/>
  <c r="AZ218" i="67" s="1"/>
  <c r="AZ176" i="73"/>
  <c r="AZ194" i="88"/>
  <c r="AZ213" i="88" s="1"/>
  <c r="AZ176" i="63"/>
  <c r="AZ195" i="63" s="1"/>
  <c r="AZ176" i="72"/>
  <c r="AZ176" i="69"/>
  <c r="AZ176" i="75"/>
  <c r="AZ176" i="70"/>
  <c r="AG143" i="69"/>
  <c r="AG193" i="69" s="1"/>
  <c r="AG143" i="72"/>
  <c r="AG193" i="72" s="1"/>
  <c r="AG168" i="68"/>
  <c r="AG218" i="68" s="1"/>
  <c r="AG143" i="73"/>
  <c r="AG193" i="73" s="1"/>
  <c r="AG143" i="63"/>
  <c r="AG193" i="63" s="1"/>
  <c r="AG193" i="71"/>
  <c r="AG161" i="88"/>
  <c r="AG211" i="88" s="1"/>
  <c r="AG143" i="70"/>
  <c r="AG193" i="70" s="1"/>
  <c r="AG143" i="75"/>
  <c r="AG193" i="75" s="1"/>
  <c r="E176" i="73"/>
  <c r="M172" i="73"/>
  <c r="M194" i="73" s="1"/>
  <c r="M197" i="68"/>
  <c r="M219" i="68" s="1"/>
  <c r="M172" i="72"/>
  <c r="M194" i="72" s="1"/>
  <c r="M172" i="75"/>
  <c r="M194" i="75" s="1"/>
  <c r="M172" i="71"/>
  <c r="M194" i="71" s="1"/>
  <c r="M172" i="70"/>
  <c r="M194" i="70" s="1"/>
  <c r="M195" i="67"/>
  <c r="M217" i="67" s="1"/>
  <c r="M172" i="69"/>
  <c r="M194" i="69" s="1"/>
  <c r="M190" i="88"/>
  <c r="M212" i="88" s="1"/>
  <c r="M199" i="67"/>
  <c r="M218" i="67" s="1"/>
  <c r="M176" i="73"/>
  <c r="M176" i="72"/>
  <c r="M176" i="69"/>
  <c r="M176" i="63"/>
  <c r="M195" i="63" s="1"/>
  <c r="M201" i="68"/>
  <c r="M220" i="68" s="1"/>
  <c r="M176" i="75"/>
  <c r="M194" i="88"/>
  <c r="M213" i="88" s="1"/>
  <c r="M176" i="71"/>
  <c r="AY176" i="72"/>
  <c r="AY194" i="88"/>
  <c r="AY213" i="88" s="1"/>
  <c r="AY176" i="71"/>
  <c r="AY176" i="70"/>
  <c r="AY176" i="75"/>
  <c r="AY199" i="67"/>
  <c r="AY218" i="67" s="1"/>
  <c r="AY176" i="63"/>
  <c r="AY195" i="63" s="1"/>
  <c r="AY176" i="73"/>
  <c r="AY176" i="69"/>
  <c r="AP161" i="88"/>
  <c r="AP211" i="88" s="1"/>
  <c r="AP143" i="72"/>
  <c r="AP193" i="72" s="1"/>
  <c r="AP143" i="63"/>
  <c r="AP193" i="63" s="1"/>
  <c r="AP168" i="68"/>
  <c r="AP218" i="68" s="1"/>
  <c r="AP193" i="71"/>
  <c r="AP143" i="69"/>
  <c r="AP193" i="69" s="1"/>
  <c r="AP143" i="70"/>
  <c r="AP193" i="70" s="1"/>
  <c r="AP143" i="73"/>
  <c r="AP193" i="73" s="1"/>
  <c r="AP143" i="75"/>
  <c r="AP193" i="75" s="1"/>
  <c r="AP166" i="67"/>
  <c r="AP216" i="67" s="1"/>
  <c r="AJ193" i="71"/>
  <c r="AJ143" i="73"/>
  <c r="AJ193" i="73" s="1"/>
  <c r="AJ143" i="70"/>
  <c r="AJ193" i="70" s="1"/>
  <c r="AJ143" i="75"/>
  <c r="AJ193" i="75" s="1"/>
  <c r="AJ143" i="72"/>
  <c r="AJ193" i="72" s="1"/>
  <c r="AJ143" i="63"/>
  <c r="AJ193" i="63" s="1"/>
  <c r="AJ143" i="69"/>
  <c r="AJ193" i="69" s="1"/>
  <c r="AJ168" i="68"/>
  <c r="AJ218" i="68" s="1"/>
  <c r="AJ161" i="88"/>
  <c r="AJ211" i="88" s="1"/>
  <c r="P143" i="70"/>
  <c r="P193" i="70" s="1"/>
  <c r="P168" i="68"/>
  <c r="P218" i="68" s="1"/>
  <c r="P143" i="72"/>
  <c r="P193" i="72" s="1"/>
  <c r="P193" i="71"/>
  <c r="P161" i="88"/>
  <c r="P211" i="88" s="1"/>
  <c r="P143" i="73"/>
  <c r="P193" i="73" s="1"/>
  <c r="P143" i="63"/>
  <c r="P193" i="63" s="1"/>
  <c r="P143" i="69"/>
  <c r="P193" i="69" s="1"/>
  <c r="P143" i="75"/>
  <c r="P193" i="75" s="1"/>
  <c r="E194" i="88"/>
  <c r="E213" i="88" s="1"/>
  <c r="E176" i="63"/>
  <c r="E195" i="63" s="1"/>
  <c r="AJ176" i="63"/>
  <c r="AJ195" i="63" s="1"/>
  <c r="AJ176" i="72"/>
  <c r="AJ176" i="73"/>
  <c r="AJ199" i="67"/>
  <c r="AJ218" i="67" s="1"/>
  <c r="AJ176" i="69"/>
  <c r="AJ176" i="70"/>
  <c r="AJ176" i="71"/>
  <c r="AJ194" i="88"/>
  <c r="AJ213" i="88" s="1"/>
  <c r="AJ176" i="75"/>
  <c r="R172" i="69"/>
  <c r="R194" i="69" s="1"/>
  <c r="R172" i="73"/>
  <c r="R194" i="73" s="1"/>
  <c r="R172" i="71"/>
  <c r="R194" i="71" s="1"/>
  <c r="R172" i="70"/>
  <c r="R194" i="70" s="1"/>
  <c r="R195" i="67"/>
  <c r="R217" i="67" s="1"/>
  <c r="R172" i="75"/>
  <c r="R194" i="75" s="1"/>
  <c r="R190" i="88"/>
  <c r="R212" i="88" s="1"/>
  <c r="R172" i="72"/>
  <c r="R194" i="72" s="1"/>
  <c r="R197" i="68"/>
  <c r="R219" i="68" s="1"/>
  <c r="R172" i="63"/>
  <c r="R194" i="63" s="1"/>
  <c r="M172" i="63"/>
  <c r="M194" i="63" s="1"/>
  <c r="K172" i="72"/>
  <c r="K194" i="72" s="1"/>
  <c r="AB231" i="88"/>
  <c r="AO176" i="72"/>
  <c r="AO199" i="67"/>
  <c r="AO218" i="67" s="1"/>
  <c r="AO176" i="70"/>
  <c r="AO176" i="69"/>
  <c r="AO176" i="73"/>
  <c r="AO176" i="63"/>
  <c r="AO195" i="63" s="1"/>
  <c r="AO194" i="88"/>
  <c r="AO213" i="88" s="1"/>
  <c r="AO176" i="75"/>
  <c r="AO176" i="71"/>
  <c r="X172" i="75"/>
  <c r="X194" i="75" s="1"/>
  <c r="X172" i="73"/>
  <c r="X194" i="73" s="1"/>
  <c r="X195" i="67"/>
  <c r="X217" i="67" s="1"/>
  <c r="X190" i="88"/>
  <c r="X212" i="88" s="1"/>
  <c r="X197" i="68"/>
  <c r="X219" i="68" s="1"/>
  <c r="X172" i="72"/>
  <c r="X194" i="72" s="1"/>
  <c r="X172" i="71"/>
  <c r="X194" i="71" s="1"/>
  <c r="X172" i="70"/>
  <c r="X194" i="70" s="1"/>
  <c r="BA168" i="68"/>
  <c r="BA218" i="68" s="1"/>
  <c r="BA143" i="73"/>
  <c r="BA193" i="73" s="1"/>
  <c r="BA143" i="63"/>
  <c r="BA193" i="63" s="1"/>
  <c r="BA143" i="69"/>
  <c r="BA193" i="69" s="1"/>
  <c r="BA143" i="70"/>
  <c r="BA193" i="70" s="1"/>
  <c r="BA143" i="72"/>
  <c r="BA193" i="72" s="1"/>
  <c r="BA143" i="75"/>
  <c r="BA193" i="75" s="1"/>
  <c r="BA193" i="71"/>
  <c r="BA161" i="88"/>
  <c r="BA211" i="88" s="1"/>
  <c r="K172" i="75"/>
  <c r="K194" i="75" s="1"/>
  <c r="K172" i="70"/>
  <c r="K194" i="70" s="1"/>
  <c r="K190" i="88"/>
  <c r="K212" i="88" s="1"/>
  <c r="K172" i="69"/>
  <c r="K194" i="69" s="1"/>
  <c r="K172" i="73"/>
  <c r="K194" i="73" s="1"/>
  <c r="K172" i="63"/>
  <c r="K194" i="63" s="1"/>
  <c r="Q172" i="72"/>
  <c r="Q194" i="72" s="1"/>
  <c r="AC197" i="68"/>
  <c r="AC219" i="68" s="1"/>
  <c r="AC190" i="88"/>
  <c r="AC212" i="88" s="1"/>
  <c r="AC172" i="73"/>
  <c r="AC194" i="73" s="1"/>
  <c r="AC195" i="67"/>
  <c r="AC217" i="67" s="1"/>
  <c r="AC172" i="63"/>
  <c r="AC194" i="63" s="1"/>
  <c r="AC172" i="69"/>
  <c r="AC194" i="69" s="1"/>
  <c r="AC172" i="71"/>
  <c r="AC194" i="71" s="1"/>
  <c r="AC172" i="75"/>
  <c r="AC194" i="75" s="1"/>
  <c r="AC172" i="70"/>
  <c r="AC194" i="70" s="1"/>
  <c r="U143" i="70"/>
  <c r="U193" i="70" s="1"/>
  <c r="U143" i="72"/>
  <c r="U193" i="72" s="1"/>
  <c r="U143" i="63"/>
  <c r="U193" i="63" s="1"/>
  <c r="U193" i="71"/>
  <c r="U143" i="75"/>
  <c r="U193" i="75" s="1"/>
  <c r="U161" i="88"/>
  <c r="U211" i="88" s="1"/>
  <c r="U168" i="68"/>
  <c r="U218" i="68" s="1"/>
  <c r="U143" i="73"/>
  <c r="U193" i="73" s="1"/>
  <c r="U143" i="69"/>
  <c r="U193" i="69" s="1"/>
  <c r="AY168" i="68"/>
  <c r="AY218" i="68" s="1"/>
  <c r="AY161" i="88"/>
  <c r="AY211" i="88" s="1"/>
  <c r="AY193" i="71"/>
  <c r="AY143" i="70"/>
  <c r="AY193" i="70" s="1"/>
  <c r="AY143" i="69"/>
  <c r="AY193" i="69" s="1"/>
  <c r="AY143" i="75"/>
  <c r="AY193" i="75" s="1"/>
  <c r="AY143" i="63"/>
  <c r="AY193" i="63" s="1"/>
  <c r="AY143" i="73"/>
  <c r="AY193" i="73" s="1"/>
  <c r="AY200" i="73" s="1"/>
  <c r="AY143" i="72"/>
  <c r="AY193" i="72" s="1"/>
  <c r="AI143" i="69"/>
  <c r="AI193" i="69" s="1"/>
  <c r="AI161" i="88"/>
  <c r="AI211" i="88" s="1"/>
  <c r="AI193" i="71"/>
  <c r="AI143" i="72"/>
  <c r="AI193" i="72" s="1"/>
  <c r="AI143" i="63"/>
  <c r="AI193" i="63" s="1"/>
  <c r="AI168" i="68"/>
  <c r="AI218" i="68" s="1"/>
  <c r="AI143" i="73"/>
  <c r="AI193" i="73" s="1"/>
  <c r="AI143" i="70"/>
  <c r="AI193" i="70" s="1"/>
  <c r="AI143" i="75"/>
  <c r="AI193" i="75" s="1"/>
  <c r="R176" i="75"/>
  <c r="R176" i="69"/>
  <c r="R176" i="73"/>
  <c r="R201" i="68"/>
  <c r="R220" i="68" s="1"/>
  <c r="R176" i="72"/>
  <c r="R176" i="63"/>
  <c r="R195" i="63" s="1"/>
  <c r="R176" i="70"/>
  <c r="R194" i="88"/>
  <c r="R213" i="88" s="1"/>
  <c r="Q172" i="71"/>
  <c r="Q194" i="71" s="1"/>
  <c r="Q197" i="68"/>
  <c r="Q219" i="68" s="1"/>
  <c r="Q172" i="75"/>
  <c r="Q194" i="75" s="1"/>
  <c r="Q172" i="70"/>
  <c r="Q194" i="70" s="1"/>
  <c r="Q172" i="63"/>
  <c r="Q194" i="63" s="1"/>
  <c r="Q190" i="88"/>
  <c r="Q212" i="88" s="1"/>
  <c r="Q172" i="69"/>
  <c r="Q194" i="69" s="1"/>
  <c r="Q172" i="73"/>
  <c r="Q194" i="73" s="1"/>
  <c r="T172" i="69"/>
  <c r="T194" i="69" s="1"/>
  <c r="T197" i="68"/>
  <c r="T219" i="68" s="1"/>
  <c r="T172" i="71"/>
  <c r="T194" i="71" s="1"/>
  <c r="T172" i="70"/>
  <c r="T194" i="70" s="1"/>
  <c r="T172" i="73"/>
  <c r="T194" i="73" s="1"/>
  <c r="T172" i="72"/>
  <c r="T194" i="72" s="1"/>
  <c r="T172" i="75"/>
  <c r="T194" i="75" s="1"/>
  <c r="T172" i="63"/>
  <c r="T194" i="63" s="1"/>
  <c r="T190" i="88"/>
  <c r="T212" i="88" s="1"/>
  <c r="O168" i="68"/>
  <c r="O218" i="68" s="1"/>
  <c r="AX231" i="88"/>
  <c r="AG233" i="88"/>
  <c r="S197" i="68"/>
  <c r="S219" i="68" s="1"/>
  <c r="S172" i="73"/>
  <c r="S194" i="73" s="1"/>
  <c r="S172" i="72"/>
  <c r="S194" i="72" s="1"/>
  <c r="S172" i="75"/>
  <c r="S194" i="75" s="1"/>
  <c r="S172" i="71"/>
  <c r="S194" i="71" s="1"/>
  <c r="S172" i="70"/>
  <c r="S194" i="70" s="1"/>
  <c r="S201" i="70" s="1"/>
  <c r="S172" i="69"/>
  <c r="S194" i="69" s="1"/>
  <c r="S172" i="63"/>
  <c r="S194" i="63" s="1"/>
  <c r="S190" i="88"/>
  <c r="S212" i="88" s="1"/>
  <c r="S195" i="67"/>
  <c r="S217" i="67" s="1"/>
  <c r="AC161" i="88"/>
  <c r="AC211" i="88" s="1"/>
  <c r="AC143" i="75"/>
  <c r="AC193" i="75" s="1"/>
  <c r="AC143" i="63"/>
  <c r="AC193" i="63" s="1"/>
  <c r="AC193" i="71"/>
  <c r="AC168" i="68"/>
  <c r="AC218" i="68" s="1"/>
  <c r="AC143" i="70"/>
  <c r="AC193" i="70" s="1"/>
  <c r="AC143" i="72"/>
  <c r="AC193" i="72" s="1"/>
  <c r="AC143" i="73"/>
  <c r="AC193" i="73" s="1"/>
  <c r="AC143" i="69"/>
  <c r="AC193" i="69" s="1"/>
  <c r="K172" i="71"/>
  <c r="K194" i="71" s="1"/>
  <c r="R176" i="71"/>
  <c r="U232" i="88"/>
  <c r="Z143" i="75"/>
  <c r="Z193" i="75" s="1"/>
  <c r="Z161" i="88"/>
  <c r="Z211" i="88" s="1"/>
  <c r="Z143" i="69"/>
  <c r="Z193" i="69" s="1"/>
  <c r="Z143" i="72"/>
  <c r="Z193" i="72" s="1"/>
  <c r="Z168" i="68"/>
  <c r="Z218" i="68" s="1"/>
  <c r="Z143" i="70"/>
  <c r="Z193" i="70" s="1"/>
  <c r="Z193" i="71"/>
  <c r="Z143" i="63"/>
  <c r="Z193" i="63" s="1"/>
  <c r="Z143" i="73"/>
  <c r="Z193" i="73" s="1"/>
  <c r="O161" i="88"/>
  <c r="O211" i="88" s="1"/>
  <c r="O143" i="72"/>
  <c r="O193" i="72" s="1"/>
  <c r="O143" i="63"/>
  <c r="O193" i="63" s="1"/>
  <c r="O166" i="67"/>
  <c r="O216" i="67" s="1"/>
  <c r="AN143" i="75"/>
  <c r="AN193" i="75" s="1"/>
  <c r="AN168" i="68"/>
  <c r="AN218" i="68" s="1"/>
  <c r="AN143" i="63"/>
  <c r="AN193" i="63" s="1"/>
  <c r="AN143" i="70"/>
  <c r="AN193" i="70" s="1"/>
  <c r="AN143" i="69"/>
  <c r="AN193" i="69" s="1"/>
  <c r="AN193" i="71"/>
  <c r="AN143" i="72"/>
  <c r="AN193" i="72" s="1"/>
  <c r="AN143" i="73"/>
  <c r="AN193" i="73" s="1"/>
  <c r="AN161" i="88"/>
  <c r="AN211" i="88" s="1"/>
  <c r="X172" i="63"/>
  <c r="X194" i="63" s="1"/>
  <c r="P172" i="63"/>
  <c r="P194" i="63" s="1"/>
  <c r="P172" i="73"/>
  <c r="P194" i="73" s="1"/>
  <c r="P195" i="67"/>
  <c r="P217" i="67" s="1"/>
  <c r="P172" i="69"/>
  <c r="P194" i="69" s="1"/>
  <c r="P197" i="68"/>
  <c r="P219" i="68" s="1"/>
  <c r="P172" i="71"/>
  <c r="P194" i="71" s="1"/>
  <c r="R143" i="70"/>
  <c r="R193" i="70" s="1"/>
  <c r="R143" i="73"/>
  <c r="R193" i="73" s="1"/>
  <c r="R143" i="72"/>
  <c r="R193" i="72" s="1"/>
  <c r="R143" i="63"/>
  <c r="R193" i="63" s="1"/>
  <c r="R193" i="71"/>
  <c r="R143" i="75"/>
  <c r="R193" i="75" s="1"/>
  <c r="R168" i="68"/>
  <c r="R218" i="68" s="1"/>
  <c r="R143" i="69"/>
  <c r="R193" i="69" s="1"/>
  <c r="R161" i="88"/>
  <c r="R211" i="88" s="1"/>
  <c r="AK231" i="88"/>
  <c r="J225" i="67" l="1"/>
  <c r="AZ214" i="88"/>
  <c r="T214" i="88"/>
  <c r="AK221" i="68"/>
  <c r="AK225" i="68" s="1"/>
  <c r="AM219" i="67"/>
  <c r="AM225" i="67" s="1"/>
  <c r="AJ219" i="67"/>
  <c r="AJ223" i="67" s="1"/>
  <c r="AO214" i="88"/>
  <c r="AV219" i="67"/>
  <c r="AV223" i="67" s="1"/>
  <c r="J223" i="67"/>
  <c r="AQ221" i="68"/>
  <c r="AQ225" i="68" s="1"/>
  <c r="AG225" i="68"/>
  <c r="BA225" i="68"/>
  <c r="AF196" i="63"/>
  <c r="AF201" i="63" s="1"/>
  <c r="AN196" i="63"/>
  <c r="AN201" i="63" s="1"/>
  <c r="AS221" i="68"/>
  <c r="AS227" i="68" s="1"/>
  <c r="W202" i="63"/>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27" i="68"/>
  <c r="AH226" i="68"/>
  <c r="BA227" i="68"/>
  <c r="BA226" i="68"/>
  <c r="AG227" i="68"/>
  <c r="AG226" i="68"/>
  <c r="W227" i="68"/>
  <c r="W225" i="68"/>
  <c r="W226" i="68"/>
  <c r="AH225" i="68"/>
  <c r="AX227" i="68"/>
  <c r="AX226" i="68"/>
  <c r="AX225" i="68"/>
  <c r="AM224" i="67"/>
  <c r="AJ225" i="67"/>
  <c r="J224" i="67"/>
  <c r="Z202" i="63"/>
  <c r="AO240" i="68"/>
  <c r="M214" i="74"/>
  <c r="P213" i="74"/>
  <c r="AO236" i="67"/>
  <c r="U215" i="74"/>
  <c r="P214" i="75"/>
  <c r="X214" i="74"/>
  <c r="R214" i="74"/>
  <c r="X236"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40" i="68"/>
  <c r="AM215" i="74"/>
  <c r="S214" i="74"/>
  <c r="E213" i="74"/>
  <c r="AE215" i="74"/>
  <c r="AU215" i="74"/>
  <c r="AK240" i="68"/>
  <c r="AZ213" i="74"/>
  <c r="AH215" i="74"/>
  <c r="AA215" i="74"/>
  <c r="O215" i="74"/>
  <c r="AF213" i="74"/>
  <c r="AT213" i="74"/>
  <c r="R213" i="74"/>
  <c r="K237" i="67"/>
  <c r="AF215" i="74"/>
  <c r="AI215" i="74"/>
  <c r="N215" i="74"/>
  <c r="AN213" i="74"/>
  <c r="Z236" i="67"/>
  <c r="Z200" i="63"/>
  <c r="AP213" i="74"/>
  <c r="AX215" i="74"/>
  <c r="Y213" i="74"/>
  <c r="I214" i="74"/>
  <c r="Y215" i="74"/>
  <c r="G215" i="74"/>
  <c r="H214" i="74"/>
  <c r="G213" i="74"/>
  <c r="AC215" i="74"/>
  <c r="F215" i="74"/>
  <c r="F202" i="63"/>
  <c r="F149" i="88"/>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39" i="68"/>
  <c r="AD213" i="70"/>
  <c r="I214" i="71"/>
  <c r="X238" i="68"/>
  <c r="AH215" i="73"/>
  <c r="Y238" i="67"/>
  <c r="AL196" i="75"/>
  <c r="J213" i="73"/>
  <c r="AX196" i="73"/>
  <c r="G238" i="67"/>
  <c r="AM196" i="72"/>
  <c r="AM200" i="72" s="1"/>
  <c r="AS215" i="72"/>
  <c r="AO196" i="72"/>
  <c r="AJ221" i="68"/>
  <c r="AJ225" i="68" s="1"/>
  <c r="O215" i="72"/>
  <c r="AQ215" i="69"/>
  <c r="AO213" i="69"/>
  <c r="AO221" i="68"/>
  <c r="AO225" i="68" s="1"/>
  <c r="AO196" i="71"/>
  <c r="AO200" i="71" s="1"/>
  <c r="S215" i="72"/>
  <c r="F196" i="70"/>
  <c r="F200" i="70" s="1"/>
  <c r="N213" i="72"/>
  <c r="Z221" i="68"/>
  <c r="I196" i="71"/>
  <c r="I202" i="71" s="1"/>
  <c r="AB196" i="69"/>
  <c r="AQ196" i="70"/>
  <c r="F221" i="68"/>
  <c r="F225" i="68" s="1"/>
  <c r="L196" i="69"/>
  <c r="L202" i="69" s="1"/>
  <c r="G221" i="68"/>
  <c r="G227" i="68" s="1"/>
  <c r="W196" i="72"/>
  <c r="W196" i="71"/>
  <c r="S196" i="71"/>
  <c r="S202" i="71" s="1"/>
  <c r="AM196" i="75"/>
  <c r="AT196" i="75"/>
  <c r="AT200" i="75" s="1"/>
  <c r="AG196" i="70"/>
  <c r="AG200" i="70" s="1"/>
  <c r="AJ196" i="72"/>
  <c r="AI201" i="75"/>
  <c r="E196" i="75"/>
  <c r="E200" i="75" s="1"/>
  <c r="E204" i="75" s="1"/>
  <c r="BA196" i="69"/>
  <c r="E196" i="71"/>
  <c r="E219" i="67"/>
  <c r="E223" i="67" s="1"/>
  <c r="E227" i="67" s="1"/>
  <c r="I213" i="75"/>
  <c r="M219" i="67"/>
  <c r="M225" i="67" s="1"/>
  <c r="K213" i="73"/>
  <c r="AE196" i="75"/>
  <c r="AE202" i="75" s="1"/>
  <c r="N221" i="68"/>
  <c r="N227" i="68" s="1"/>
  <c r="K215" i="72"/>
  <c r="O196" i="73"/>
  <c r="O202" i="73" s="1"/>
  <c r="Y196" i="69"/>
  <c r="T219" i="67"/>
  <c r="T225" i="67" s="1"/>
  <c r="H238" i="68"/>
  <c r="X215" i="75"/>
  <c r="AK196" i="75"/>
  <c r="AI215" i="73"/>
  <c r="I196" i="69"/>
  <c r="I202" i="69" s="1"/>
  <c r="H196" i="75"/>
  <c r="H201" i="75" s="1"/>
  <c r="G238" i="68"/>
  <c r="M196" i="69"/>
  <c r="M202" i="69" s="1"/>
  <c r="AC215" i="70"/>
  <c r="AD196" i="75"/>
  <c r="AD202" i="75" s="1"/>
  <c r="AF213" i="69"/>
  <c r="V215" i="75"/>
  <c r="I238" i="67"/>
  <c r="I215" i="71"/>
  <c r="AT238" i="67"/>
  <c r="AV196" i="75"/>
  <c r="AR196" i="75"/>
  <c r="V213" i="71"/>
  <c r="X196" i="70"/>
  <c r="X202" i="70" s="1"/>
  <c r="U215" i="69"/>
  <c r="AR215" i="75"/>
  <c r="AR215" i="71"/>
  <c r="K196" i="72"/>
  <c r="K202" i="72" s="1"/>
  <c r="P238" i="67"/>
  <c r="Q213" i="75"/>
  <c r="Q200" i="75"/>
  <c r="AL219" i="67"/>
  <c r="AH213" i="72"/>
  <c r="O219" i="67"/>
  <c r="O225" i="67" s="1"/>
  <c r="BA215" i="72"/>
  <c r="AT213" i="72"/>
  <c r="AT213" i="73"/>
  <c r="M213" i="71"/>
  <c r="AM238" i="67"/>
  <c r="V221" i="68"/>
  <c r="F215" i="72"/>
  <c r="N215" i="73"/>
  <c r="N196" i="72"/>
  <c r="N202" i="72" s="1"/>
  <c r="AF196" i="70"/>
  <c r="L214" i="72"/>
  <c r="R238" i="67"/>
  <c r="AJ236" i="67"/>
  <c r="O213" i="69"/>
  <c r="BA215" i="74"/>
  <c r="O196" i="74"/>
  <c r="AL196" i="74"/>
  <c r="AC196" i="74"/>
  <c r="T196" i="74"/>
  <c r="AX196" i="74"/>
  <c r="AF196" i="74"/>
  <c r="P214" i="70"/>
  <c r="AR196" i="69"/>
  <c r="AM236" i="67"/>
  <c r="AZ236" i="67"/>
  <c r="X214" i="69"/>
  <c r="F213" i="73"/>
  <c r="AQ215" i="74"/>
  <c r="M215" i="70"/>
  <c r="S236" i="67"/>
  <c r="I213" i="69"/>
  <c r="G213" i="69"/>
  <c r="L215" i="74"/>
  <c r="Q196" i="71"/>
  <c r="Q202" i="71" s="1"/>
  <c r="U236" i="67"/>
  <c r="S237" i="67"/>
  <c r="AO215" i="70"/>
  <c r="W215" i="71"/>
  <c r="Z215" i="69"/>
  <c r="AU215" i="69"/>
  <c r="AX215" i="71"/>
  <c r="R213" i="75"/>
  <c r="R200" i="75"/>
  <c r="P214" i="69"/>
  <c r="AN213" i="71"/>
  <c r="O213" i="72"/>
  <c r="Z213" i="69"/>
  <c r="AC213" i="72"/>
  <c r="S239" i="68"/>
  <c r="T214" i="73"/>
  <c r="R215" i="72"/>
  <c r="AI238" i="68"/>
  <c r="U213" i="73"/>
  <c r="AC214" i="70"/>
  <c r="AC239" i="68"/>
  <c r="BA238" i="68"/>
  <c r="X214" i="75"/>
  <c r="AO238" i="67"/>
  <c r="R214" i="72"/>
  <c r="AJ215" i="75"/>
  <c r="P213" i="71"/>
  <c r="AJ213" i="72"/>
  <c r="AP213" i="70"/>
  <c r="AY215" i="73"/>
  <c r="M215" i="71"/>
  <c r="M238" i="67"/>
  <c r="M239" i="68"/>
  <c r="AG213" i="73"/>
  <c r="W240" i="68"/>
  <c r="AD215" i="72"/>
  <c r="T238" i="67"/>
  <c r="AU213" i="71"/>
  <c r="AQ213" i="71"/>
  <c r="L215" i="71"/>
  <c r="AE215" i="72"/>
  <c r="F213" i="71"/>
  <c r="AU215" i="73"/>
  <c r="AK215" i="72"/>
  <c r="AA213" i="70"/>
  <c r="H238" i="67"/>
  <c r="AN215" i="75"/>
  <c r="T213" i="73"/>
  <c r="Y213" i="73"/>
  <c r="S213" i="71"/>
  <c r="S213" i="73"/>
  <c r="AZ213" i="72"/>
  <c r="O214" i="73"/>
  <c r="Q215" i="75"/>
  <c r="Q202" i="75"/>
  <c r="AR213" i="70"/>
  <c r="G214" i="69"/>
  <c r="AD213" i="73"/>
  <c r="I214" i="73"/>
  <c r="X213" i="70"/>
  <c r="Y215" i="71"/>
  <c r="H214" i="75"/>
  <c r="J213" i="70"/>
  <c r="U196" i="69"/>
  <c r="U200" i="69" s="1"/>
  <c r="G215" i="72"/>
  <c r="AS238" i="67"/>
  <c r="AP196" i="70"/>
  <c r="AP200" i="70" s="1"/>
  <c r="AJ196" i="71"/>
  <c r="O215" i="73"/>
  <c r="AQ215" i="70"/>
  <c r="AO213" i="72"/>
  <c r="AM213" i="75"/>
  <c r="AM213" i="73"/>
  <c r="S238" i="67"/>
  <c r="S215" i="69"/>
  <c r="Y221" i="68"/>
  <c r="W196" i="73"/>
  <c r="N213" i="69"/>
  <c r="L196" i="73"/>
  <c r="L202" i="73" s="1"/>
  <c r="AA196" i="70"/>
  <c r="AI221" i="68"/>
  <c r="AH196" i="69"/>
  <c r="AH200" i="69" s="1"/>
  <c r="AL196" i="70"/>
  <c r="AA196" i="73"/>
  <c r="AB196" i="73"/>
  <c r="L219" i="67"/>
  <c r="L225" i="67" s="1"/>
  <c r="W196" i="75"/>
  <c r="G219" i="67"/>
  <c r="G225" i="67" s="1"/>
  <c r="AE196" i="69"/>
  <c r="AK196" i="71"/>
  <c r="BA196" i="72"/>
  <c r="BA200" i="72" s="1"/>
  <c r="BB196" i="71"/>
  <c r="AY219" i="67"/>
  <c r="AY223" i="67" s="1"/>
  <c r="AZ196" i="71"/>
  <c r="E196" i="73"/>
  <c r="J214" i="70"/>
  <c r="J214" i="69"/>
  <c r="AA219" i="67"/>
  <c r="AM221" i="68"/>
  <c r="J196" i="75"/>
  <c r="K215" i="70"/>
  <c r="AW196" i="69"/>
  <c r="K196" i="71"/>
  <c r="K202" i="71" s="1"/>
  <c r="J215" i="70"/>
  <c r="J238" i="67"/>
  <c r="H213" i="73"/>
  <c r="X215" i="71"/>
  <c r="AK196" i="72"/>
  <c r="AI215" i="71"/>
  <c r="AW215" i="75"/>
  <c r="F239" i="68"/>
  <c r="AR196" i="70"/>
  <c r="G213" i="71"/>
  <c r="AJ196" i="75"/>
  <c r="AJ202" i="75" s="1"/>
  <c r="AC238" i="67"/>
  <c r="AW196" i="71"/>
  <c r="AF213" i="73"/>
  <c r="AO219" i="67"/>
  <c r="AO223" i="67" s="1"/>
  <c r="V215" i="72"/>
  <c r="I240" i="68"/>
  <c r="N196" i="71"/>
  <c r="N202" i="71" s="1"/>
  <c r="AT215" i="71"/>
  <c r="AX196" i="72"/>
  <c r="AL196" i="69"/>
  <c r="V213" i="70"/>
  <c r="AD219" i="67"/>
  <c r="U215" i="73"/>
  <c r="AR215" i="70"/>
  <c r="P196" i="72"/>
  <c r="P202" i="72" s="1"/>
  <c r="P240" i="68"/>
  <c r="AP238" i="67"/>
  <c r="Q213" i="71"/>
  <c r="AF196" i="75"/>
  <c r="AF202" i="75" s="1"/>
  <c r="G196" i="69"/>
  <c r="BA215" i="71"/>
  <c r="M236" i="67"/>
  <c r="AM215" i="71"/>
  <c r="Q196" i="72"/>
  <c r="Q202" i="72" s="1"/>
  <c r="H239" i="68"/>
  <c r="F215" i="70"/>
  <c r="N238" i="67"/>
  <c r="O196" i="75"/>
  <c r="O202" i="75" s="1"/>
  <c r="I221" i="68"/>
  <c r="I227" i="68" s="1"/>
  <c r="L214" i="70"/>
  <c r="AI213" i="74"/>
  <c r="AU240" i="68"/>
  <c r="BA240" i="68"/>
  <c r="AO196" i="74"/>
  <c r="AD196" i="74"/>
  <c r="U196" i="74"/>
  <c r="L196" i="74"/>
  <c r="AP196" i="74"/>
  <c r="X196" i="74"/>
  <c r="AN215" i="74"/>
  <c r="J215" i="74"/>
  <c r="F215" i="69"/>
  <c r="G196" i="72"/>
  <c r="G202" i="72" s="1"/>
  <c r="S215" i="74"/>
  <c r="AQ240" i="68"/>
  <c r="O213" i="73"/>
  <c r="X213" i="74"/>
  <c r="J196" i="69"/>
  <c r="J202" i="69" s="1"/>
  <c r="AI240" i="68"/>
  <c r="N213" i="74"/>
  <c r="AD236" i="67"/>
  <c r="K196" i="69"/>
  <c r="K202" i="69" s="1"/>
  <c r="L213" i="73"/>
  <c r="L213" i="74"/>
  <c r="AC240" i="68"/>
  <c r="AZ240" i="68"/>
  <c r="AK215" i="74"/>
  <c r="AH213" i="74"/>
  <c r="P239" i="68"/>
  <c r="AY213" i="73"/>
  <c r="R239" i="68"/>
  <c r="AJ215" i="72"/>
  <c r="AY215" i="72"/>
  <c r="AD215" i="73"/>
  <c r="AK215" i="73"/>
  <c r="R213" i="71"/>
  <c r="Q214" i="70"/>
  <c r="R240" i="68"/>
  <c r="U238" i="68"/>
  <c r="P213" i="72"/>
  <c r="E213" i="70"/>
  <c r="Z215" i="72"/>
  <c r="N214" i="73"/>
  <c r="L215" i="69"/>
  <c r="H215" i="73"/>
  <c r="AE215" i="75"/>
  <c r="AU238" i="67"/>
  <c r="AX238" i="67"/>
  <c r="AK215" i="75"/>
  <c r="AK202" i="75"/>
  <c r="L213" i="75"/>
  <c r="AA213" i="69"/>
  <c r="H215" i="69"/>
  <c r="AN215" i="70"/>
  <c r="T213" i="70"/>
  <c r="AW236" i="67"/>
  <c r="AW238" i="68"/>
  <c r="Y213" i="75"/>
  <c r="AF215" i="73"/>
  <c r="AZ213" i="71"/>
  <c r="AZ213" i="73"/>
  <c r="O237" i="67"/>
  <c r="AR213" i="73"/>
  <c r="G214" i="73"/>
  <c r="AD213" i="69"/>
  <c r="I239" i="68"/>
  <c r="X213" i="75"/>
  <c r="AH215" i="72"/>
  <c r="F214" i="71"/>
  <c r="AA215" i="75"/>
  <c r="J213" i="71"/>
  <c r="P196" i="70"/>
  <c r="P202" i="70" s="1"/>
  <c r="G215" i="75"/>
  <c r="AS215" i="73"/>
  <c r="O196" i="72"/>
  <c r="O202" i="72" s="1"/>
  <c r="O215" i="70"/>
  <c r="AQ215" i="75"/>
  <c r="AO238" i="68"/>
  <c r="AM213" i="72"/>
  <c r="S215" i="75"/>
  <c r="M196" i="73"/>
  <c r="M202" i="73" s="1"/>
  <c r="F196" i="71"/>
  <c r="F201" i="71" s="1"/>
  <c r="N213" i="71"/>
  <c r="K221" i="68"/>
  <c r="K227" i="68" s="1"/>
  <c r="AT219" i="67"/>
  <c r="AT223" i="67" s="1"/>
  <c r="AE196" i="72"/>
  <c r="AK196" i="73"/>
  <c r="AI196" i="73"/>
  <c r="AI200" i="73" s="1"/>
  <c r="AT196" i="69"/>
  <c r="AT200" i="69" s="1"/>
  <c r="AF196" i="71"/>
  <c r="AF200" i="71" s="1"/>
  <c r="J196" i="71"/>
  <c r="J202" i="71" s="1"/>
  <c r="AR196" i="71"/>
  <c r="AR200" i="71" s="1"/>
  <c r="AU196" i="73"/>
  <c r="AU200" i="73" s="1"/>
  <c r="AH196" i="75"/>
  <c r="AH202" i="75" s="1"/>
  <c r="AA221" i="68"/>
  <c r="AA225" i="68" s="1"/>
  <c r="K196" i="73"/>
  <c r="K202" i="73" s="1"/>
  <c r="Z196" i="69"/>
  <c r="Z200" i="69" s="1"/>
  <c r="Q219" i="67"/>
  <c r="Q225" i="67" s="1"/>
  <c r="AB196" i="71"/>
  <c r="L196" i="70"/>
  <c r="L202" i="70" s="1"/>
  <c r="U196" i="70"/>
  <c r="R196" i="71"/>
  <c r="R202" i="71" s="1"/>
  <c r="R196" i="69"/>
  <c r="R202" i="69" s="1"/>
  <c r="AZ196" i="75"/>
  <c r="AZ202" i="75" s="1"/>
  <c r="BB196" i="70"/>
  <c r="AZ196" i="70"/>
  <c r="AZ200" i="70" s="1"/>
  <c r="BB221" i="68"/>
  <c r="AY221"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221" i="68"/>
  <c r="U196" i="71"/>
  <c r="P215" i="72"/>
  <c r="P215" i="75"/>
  <c r="AP215" i="69"/>
  <c r="Q213" i="73"/>
  <c r="I213" i="72"/>
  <c r="AW196" i="72"/>
  <c r="AH213" i="70"/>
  <c r="AQ219" i="67"/>
  <c r="AT213" i="75"/>
  <c r="M213" i="69"/>
  <c r="M213" i="75"/>
  <c r="AM196" i="73"/>
  <c r="R196" i="70"/>
  <c r="R202" i="70" s="1"/>
  <c r="N215" i="75"/>
  <c r="Y196" i="75"/>
  <c r="Y202" i="75" s="1"/>
  <c r="K214" i="74"/>
  <c r="AI236" i="67"/>
  <c r="J239" i="68"/>
  <c r="Q213" i="74"/>
  <c r="M196" i="74"/>
  <c r="P196" i="74"/>
  <c r="AN240" i="68"/>
  <c r="J240" i="68"/>
  <c r="Y196" i="71"/>
  <c r="Y200" i="71" s="1"/>
  <c r="AO213" i="74"/>
  <c r="S240" i="68"/>
  <c r="H215" i="74"/>
  <c r="O213" i="74"/>
  <c r="Z213" i="74"/>
  <c r="H219" i="67"/>
  <c r="H225" i="67" s="1"/>
  <c r="N236" i="67"/>
  <c r="V196" i="73"/>
  <c r="Q214" i="74"/>
  <c r="AR213" i="74"/>
  <c r="L236" i="67"/>
  <c r="F214" i="70"/>
  <c r="AH236" i="67"/>
  <c r="K214" i="75"/>
  <c r="AP213" i="73"/>
  <c r="E213" i="75"/>
  <c r="I214" i="70"/>
  <c r="P237" i="67"/>
  <c r="BA213" i="71"/>
  <c r="AO215" i="72"/>
  <c r="AJ213" i="75"/>
  <c r="T215" i="72"/>
  <c r="H215" i="71"/>
  <c r="P214" i="73"/>
  <c r="Z213" i="73"/>
  <c r="S214" i="69"/>
  <c r="T214" i="71"/>
  <c r="AI213" i="72"/>
  <c r="X214" i="71"/>
  <c r="AO215" i="75"/>
  <c r="R214" i="75"/>
  <c r="R201" i="75"/>
  <c r="AJ213" i="70"/>
  <c r="AY238" i="67"/>
  <c r="M215" i="75"/>
  <c r="AG213" i="72"/>
  <c r="W238" i="67"/>
  <c r="AD215" i="71"/>
  <c r="T215" i="70"/>
  <c r="E238" i="68"/>
  <c r="AU213" i="73"/>
  <c r="Z215" i="70"/>
  <c r="AQ238" i="68"/>
  <c r="N239" i="68"/>
  <c r="N214" i="72"/>
  <c r="AE215" i="70"/>
  <c r="F213" i="72"/>
  <c r="AX215" i="75"/>
  <c r="AK215" i="71"/>
  <c r="H215" i="75"/>
  <c r="AN238" i="67"/>
  <c r="T213" i="75"/>
  <c r="AW213" i="73"/>
  <c r="AW213" i="69"/>
  <c r="Y213" i="72"/>
  <c r="AF215" i="75"/>
  <c r="S213" i="72"/>
  <c r="AZ213" i="69"/>
  <c r="O214" i="72"/>
  <c r="Q215" i="70"/>
  <c r="Q238" i="67"/>
  <c r="AR213" i="72"/>
  <c r="G214" i="72"/>
  <c r="AD213" i="75"/>
  <c r="X213" i="73"/>
  <c r="AH238" i="67"/>
  <c r="AA240" i="68"/>
  <c r="AA215" i="73"/>
  <c r="J236" i="67"/>
  <c r="G215" i="70"/>
  <c r="AS215" i="75"/>
  <c r="AD196" i="70"/>
  <c r="AQ238" i="67"/>
  <c r="AM213" i="71"/>
  <c r="S215" i="71"/>
  <c r="AH196" i="72"/>
  <c r="AH200" i="72" s="1"/>
  <c r="I196" i="75"/>
  <c r="I201" i="75" s="1"/>
  <c r="N238" i="68"/>
  <c r="AF219" i="67"/>
  <c r="AC196" i="69"/>
  <c r="AC202" i="69" s="1"/>
  <c r="AT221" i="68"/>
  <c r="AV196" i="70"/>
  <c r="AE196" i="71"/>
  <c r="O196" i="70"/>
  <c r="O202" i="70" s="1"/>
  <c r="AQ196" i="69"/>
  <c r="U219" i="67"/>
  <c r="U223" i="67" s="1"/>
  <c r="AH196" i="73"/>
  <c r="AH200" i="73" s="1"/>
  <c r="X196" i="71"/>
  <c r="X202" i="71" s="1"/>
  <c r="AX219" i="67"/>
  <c r="AK196" i="69"/>
  <c r="X221" i="68"/>
  <c r="X227" i="68" s="1"/>
  <c r="AQ196" i="75"/>
  <c r="AQ202" i="75" s="1"/>
  <c r="AC196" i="72"/>
  <c r="AC202" i="72" s="1"/>
  <c r="T196" i="69"/>
  <c r="T202" i="69" s="1"/>
  <c r="Z219" i="67"/>
  <c r="BB196" i="73"/>
  <c r="BB196" i="75"/>
  <c r="BA196" i="70"/>
  <c r="BA200" i="70" s="1"/>
  <c r="BA219" i="67"/>
  <c r="BA223" i="67" s="1"/>
  <c r="BA196" i="71"/>
  <c r="J214" i="73"/>
  <c r="M221" i="68"/>
  <c r="M227" i="68" s="1"/>
  <c r="K213" i="75"/>
  <c r="AV196" i="71"/>
  <c r="Y196" i="72"/>
  <c r="K238" i="67"/>
  <c r="AP196" i="72"/>
  <c r="AC196" i="71"/>
  <c r="AC202" i="71" s="1"/>
  <c r="J215" i="75"/>
  <c r="J202" i="75"/>
  <c r="AC196" i="70"/>
  <c r="AC202" i="70" s="1"/>
  <c r="X215" i="69"/>
  <c r="AW238" i="67"/>
  <c r="V196" i="75"/>
  <c r="V200" i="75" s="1"/>
  <c r="Q196" i="69"/>
  <c r="Q202" i="69" s="1"/>
  <c r="AC215" i="69"/>
  <c r="AF236" i="67"/>
  <c r="AF213" i="72"/>
  <c r="V240" i="68"/>
  <c r="AT215" i="72"/>
  <c r="AT196" i="70"/>
  <c r="I196" i="73"/>
  <c r="I202" i="73" s="1"/>
  <c r="V213" i="69"/>
  <c r="AF221" i="68"/>
  <c r="AF225" i="68" s="1"/>
  <c r="AU196" i="71"/>
  <c r="AU200" i="71" s="1"/>
  <c r="P215" i="70"/>
  <c r="AP215" i="73"/>
  <c r="AP215" i="70"/>
  <c r="Q213" i="69"/>
  <c r="I238" i="68"/>
  <c r="I196" i="70"/>
  <c r="I202" i="70" s="1"/>
  <c r="AH213" i="69"/>
  <c r="V196" i="69"/>
  <c r="M213" i="73"/>
  <c r="W196" i="70"/>
  <c r="AM215" i="69"/>
  <c r="H214" i="73"/>
  <c r="F238" i="67"/>
  <c r="F215" i="71"/>
  <c r="X219" i="67"/>
  <c r="X225" i="67" s="1"/>
  <c r="AE196" i="73"/>
  <c r="L214" i="69"/>
  <c r="K239" i="68"/>
  <c r="AN236" i="67"/>
  <c r="J213" i="74"/>
  <c r="Q236" i="67"/>
  <c r="N196" i="74"/>
  <c r="E196" i="74"/>
  <c r="AQ196" i="74"/>
  <c r="Z196" i="74"/>
  <c r="H196" i="74"/>
  <c r="AY213" i="74"/>
  <c r="AJ215" i="74"/>
  <c r="H214" i="71"/>
  <c r="AH196" i="71"/>
  <c r="T221" i="68"/>
  <c r="T227" i="68" s="1"/>
  <c r="O214" i="74"/>
  <c r="R236" i="67"/>
  <c r="AY215" i="74"/>
  <c r="H215" i="72"/>
  <c r="O213" i="70"/>
  <c r="T240" i="68"/>
  <c r="AX240" i="68"/>
  <c r="H213" i="74"/>
  <c r="AT215" i="74"/>
  <c r="AC213" i="74"/>
  <c r="Q237" i="67"/>
  <c r="AR236" i="67"/>
  <c r="X215" i="74"/>
  <c r="W215" i="70"/>
  <c r="N214" i="74"/>
  <c r="Z213" i="72"/>
  <c r="AI213" i="73"/>
  <c r="X214" i="73"/>
  <c r="M214" i="72"/>
  <c r="Y240" i="68"/>
  <c r="AU215" i="72"/>
  <c r="AN213" i="69"/>
  <c r="AC213" i="70"/>
  <c r="T214" i="70"/>
  <c r="AY213" i="75"/>
  <c r="Q214" i="72"/>
  <c r="AO215" i="71"/>
  <c r="E215" i="73"/>
  <c r="E215" i="69"/>
  <c r="E215" i="72"/>
  <c r="E215" i="74"/>
  <c r="E215" i="70"/>
  <c r="E215" i="71"/>
  <c r="E215" i="75"/>
  <c r="E240" i="68"/>
  <c r="E238" i="67"/>
  <c r="AP213" i="69"/>
  <c r="M214" i="73"/>
  <c r="AG238" i="68"/>
  <c r="W215" i="73"/>
  <c r="T215" i="71"/>
  <c r="AQ213" i="70"/>
  <c r="AN213" i="70"/>
  <c r="Z213" i="75"/>
  <c r="AC238" i="68"/>
  <c r="Q214" i="75"/>
  <c r="Q201" i="75"/>
  <c r="R215" i="73"/>
  <c r="AY213" i="69"/>
  <c r="AC214" i="71"/>
  <c r="BA213" i="75"/>
  <c r="AJ215" i="71"/>
  <c r="P238" i="68"/>
  <c r="AP213" i="71"/>
  <c r="M214" i="69"/>
  <c r="AZ215" i="73"/>
  <c r="R213" i="72"/>
  <c r="AC213" i="71"/>
  <c r="S214" i="70"/>
  <c r="O238" i="68"/>
  <c r="T239" i="68"/>
  <c r="Q239" i="68"/>
  <c r="R215" i="69"/>
  <c r="AI213" i="71"/>
  <c r="AY213" i="70"/>
  <c r="U213" i="75"/>
  <c r="U200" i="75"/>
  <c r="AC214" i="69"/>
  <c r="K214" i="73"/>
  <c r="BA213" i="72"/>
  <c r="X214" i="72"/>
  <c r="R237" i="67"/>
  <c r="AJ215" i="70"/>
  <c r="P213" i="75"/>
  <c r="P213" i="70"/>
  <c r="AJ213" i="73"/>
  <c r="AP238" i="68"/>
  <c r="AY215" i="75"/>
  <c r="M240" i="68"/>
  <c r="M237" i="67"/>
  <c r="AG213" i="75"/>
  <c r="AG213" i="69"/>
  <c r="AZ238" i="67"/>
  <c r="W215" i="69"/>
  <c r="AD215" i="70"/>
  <c r="T215" i="73"/>
  <c r="E213" i="72"/>
  <c r="AU236" i="67"/>
  <c r="AU238" i="68"/>
  <c r="Z215" i="73"/>
  <c r="AQ213" i="69"/>
  <c r="N214" i="75"/>
  <c r="L215" i="72"/>
  <c r="AE238" i="67"/>
  <c r="F236" i="67"/>
  <c r="F213" i="75"/>
  <c r="AU215" i="70"/>
  <c r="AX215" i="72"/>
  <c r="AK238" i="67"/>
  <c r="L238" i="68"/>
  <c r="AN215" i="73"/>
  <c r="AW213" i="75"/>
  <c r="Y236" i="67"/>
  <c r="Y213" i="69"/>
  <c r="AF215" i="70"/>
  <c r="S238" i="68"/>
  <c r="Q215" i="73"/>
  <c r="AR213" i="75"/>
  <c r="AR200" i="75"/>
  <c r="G214" i="71"/>
  <c r="I237" i="67"/>
  <c r="I214" i="72"/>
  <c r="X213" i="69"/>
  <c r="AH215" i="71"/>
  <c r="Y215" i="75"/>
  <c r="AA215" i="71"/>
  <c r="AA215" i="69"/>
  <c r="G240" i="68"/>
  <c r="AS215" i="70"/>
  <c r="AW196" i="73"/>
  <c r="O215" i="75"/>
  <c r="AQ215" i="71"/>
  <c r="AQ215" i="72"/>
  <c r="AO213" i="75"/>
  <c r="AM213" i="70"/>
  <c r="G213" i="73"/>
  <c r="S215" i="73"/>
  <c r="AW196" i="70"/>
  <c r="AW200" i="70" s="1"/>
  <c r="AU196" i="70"/>
  <c r="AU200" i="70" s="1"/>
  <c r="N213" i="73"/>
  <c r="K219" i="67"/>
  <c r="K223" i="67" s="1"/>
  <c r="AL196" i="71"/>
  <c r="AR221" i="68"/>
  <c r="AN196" i="72"/>
  <c r="AN200" i="72" s="1"/>
  <c r="P221" i="68"/>
  <c r="P227" i="68" s="1"/>
  <c r="AP221" i="68"/>
  <c r="T196" i="73"/>
  <c r="T202" i="73" s="1"/>
  <c r="AU219" i="67"/>
  <c r="AO196" i="73"/>
  <c r="N196" i="75"/>
  <c r="N201" i="75" s="1"/>
  <c r="AD196" i="73"/>
  <c r="AD200" i="73" s="1"/>
  <c r="S196" i="72"/>
  <c r="S202" i="72" s="1"/>
  <c r="S221" i="68"/>
  <c r="S227" i="68" s="1"/>
  <c r="AH196" i="70"/>
  <c r="AH200" i="70" s="1"/>
  <c r="G196" i="70"/>
  <c r="G202" i="70" s="1"/>
  <c r="AB219" i="67"/>
  <c r="J221" i="68"/>
  <c r="J227" i="68" s="1"/>
  <c r="AZ196" i="72"/>
  <c r="AZ219" i="67"/>
  <c r="AZ223" i="67" s="1"/>
  <c r="AY196" i="72"/>
  <c r="AY200" i="72" s="1"/>
  <c r="BA196" i="73"/>
  <c r="J214" i="75"/>
  <c r="J201" i="75"/>
  <c r="AJ196" i="73"/>
  <c r="K213" i="72"/>
  <c r="AA196" i="72"/>
  <c r="AA200" i="72" s="1"/>
  <c r="K196" i="70"/>
  <c r="K202" i="70" s="1"/>
  <c r="AG196" i="72"/>
  <c r="AG200" i="72" s="1"/>
  <c r="AL196" i="73"/>
  <c r="J215" i="69"/>
  <c r="AP196" i="71"/>
  <c r="X238" i="67"/>
  <c r="AI215" i="72"/>
  <c r="AW240" i="68"/>
  <c r="AW215" i="73"/>
  <c r="F214" i="72"/>
  <c r="O221" i="68"/>
  <c r="O227" i="68" s="1"/>
  <c r="N219" i="67"/>
  <c r="N225" i="67" s="1"/>
  <c r="AC215" i="73"/>
  <c r="AF213" i="75"/>
  <c r="V215" i="69"/>
  <c r="V215" i="73"/>
  <c r="I215" i="75"/>
  <c r="AT215" i="73"/>
  <c r="Q196" i="73"/>
  <c r="Q202" i="73" s="1"/>
  <c r="Z196" i="72"/>
  <c r="AG196" i="75"/>
  <c r="V213" i="72"/>
  <c r="AU221" i="68"/>
  <c r="U238" i="67"/>
  <c r="AR215" i="69"/>
  <c r="T196" i="71"/>
  <c r="T202" i="71" s="1"/>
  <c r="AP215" i="75"/>
  <c r="Q238" i="68"/>
  <c r="I213" i="70"/>
  <c r="AH213" i="71"/>
  <c r="AH213" i="73"/>
  <c r="BA215" i="75"/>
  <c r="BA215" i="69"/>
  <c r="AT213" i="71"/>
  <c r="M238" i="68"/>
  <c r="AF196" i="72"/>
  <c r="AF200" i="72" s="1"/>
  <c r="AM215" i="70"/>
  <c r="H214" i="70"/>
  <c r="F215" i="75"/>
  <c r="AE221" i="68"/>
  <c r="AX196" i="71"/>
  <c r="AN196" i="75"/>
  <c r="L214" i="71"/>
  <c r="O213" i="71"/>
  <c r="J213" i="72"/>
  <c r="AR196" i="72"/>
  <c r="W196" i="74"/>
  <c r="G196" i="74"/>
  <c r="F196" i="74"/>
  <c r="AZ196" i="74"/>
  <c r="AI196" i="74"/>
  <c r="R196" i="74"/>
  <c r="G147" i="88"/>
  <c r="G149" i="88" s="1"/>
  <c r="F148" i="88"/>
  <c r="F150" i="88" s="1"/>
  <c r="F151" i="88" s="1"/>
  <c r="F208" i="88" s="1"/>
  <c r="AY236" i="67"/>
  <c r="AJ240" i="68"/>
  <c r="W219" i="67"/>
  <c r="F196" i="69"/>
  <c r="F202" i="69" s="1"/>
  <c r="O214" i="71"/>
  <c r="AC214" i="74"/>
  <c r="AY240" i="68"/>
  <c r="Q215" i="74"/>
  <c r="V213" i="74"/>
  <c r="Z215" i="74"/>
  <c r="AQ213" i="74"/>
  <c r="K236" i="67"/>
  <c r="H236" i="67"/>
  <c r="AC236" i="67"/>
  <c r="X240" i="68"/>
  <c r="N214" i="70"/>
  <c r="AN213" i="72"/>
  <c r="BA213" i="73"/>
  <c r="AZ215" i="72"/>
  <c r="AC214" i="75"/>
  <c r="X214" i="70"/>
  <c r="R213" i="73"/>
  <c r="AN238" i="68"/>
  <c r="Z213" i="71"/>
  <c r="R215" i="71"/>
  <c r="S214" i="71"/>
  <c r="T214" i="69"/>
  <c r="Q214" i="71"/>
  <c r="R215" i="75"/>
  <c r="R202" i="75"/>
  <c r="AY213" i="71"/>
  <c r="U213" i="71"/>
  <c r="K214" i="69"/>
  <c r="BA213" i="70"/>
  <c r="X239"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38" i="68"/>
  <c r="S213" i="70"/>
  <c r="AZ213" i="75"/>
  <c r="O239" i="68"/>
  <c r="AR238" i="68"/>
  <c r="G237" i="67"/>
  <c r="I214" i="75"/>
  <c r="AD238" i="68"/>
  <c r="X213" i="71"/>
  <c r="Y215" i="72"/>
  <c r="AA215" i="70"/>
  <c r="J213" i="75"/>
  <c r="J200" i="75"/>
  <c r="G215" i="71"/>
  <c r="AG196" i="71"/>
  <c r="AS215" i="69"/>
  <c r="AF196" i="73"/>
  <c r="AF200" i="73" s="1"/>
  <c r="I196" i="72"/>
  <c r="I202" i="72" s="1"/>
  <c r="O240" i="68"/>
  <c r="AO213" i="70"/>
  <c r="AM238" i="68"/>
  <c r="AM196" i="71"/>
  <c r="S215" i="70"/>
  <c r="AG219" i="67"/>
  <c r="AG223" i="67" s="1"/>
  <c r="P196" i="71"/>
  <c r="P202" i="71" s="1"/>
  <c r="N213" i="75"/>
  <c r="O196" i="71"/>
  <c r="O202" i="71" s="1"/>
  <c r="W196" i="69"/>
  <c r="AK196" i="70"/>
  <c r="AW219" i="67"/>
  <c r="AN196" i="70"/>
  <c r="AV221" i="68"/>
  <c r="AQ196" i="72"/>
  <c r="X196" i="69"/>
  <c r="R219" i="67"/>
  <c r="R225" i="67" s="1"/>
  <c r="AN196" i="73"/>
  <c r="H221" i="68"/>
  <c r="H227" i="68" s="1"/>
  <c r="AC196" i="73"/>
  <c r="AC202" i="73" s="1"/>
  <c r="Y196" i="73"/>
  <c r="BB196" i="72"/>
  <c r="AY196" i="71"/>
  <c r="AY200" i="71" s="1"/>
  <c r="E196" i="69"/>
  <c r="E200" i="69" s="1"/>
  <c r="AZ221" i="68"/>
  <c r="J237"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221" i="68"/>
  <c r="G213" i="70"/>
  <c r="AQ196" i="71"/>
  <c r="AC215" i="72"/>
  <c r="AP219" i="67"/>
  <c r="AP223" i="67" s="1"/>
  <c r="I215" i="70"/>
  <c r="AT215" i="70"/>
  <c r="AP196" i="73"/>
  <c r="V196" i="72"/>
  <c r="V238" i="68"/>
  <c r="AN219" i="67"/>
  <c r="AN223" i="67" s="1"/>
  <c r="U215" i="70"/>
  <c r="AR238"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219" i="67"/>
  <c r="AW196" i="74"/>
  <c r="AG196" i="74"/>
  <c r="BA196" i="74"/>
  <c r="AR196" i="74"/>
  <c r="AA196" i="74"/>
  <c r="J196" i="74"/>
  <c r="AG196" i="73"/>
  <c r="P236" i="67"/>
  <c r="AN196" i="69"/>
  <c r="AD196" i="72"/>
  <c r="AC214" i="72"/>
  <c r="Q240" i="68"/>
  <c r="V236" i="67"/>
  <c r="T214" i="74"/>
  <c r="Z240" i="68"/>
  <c r="AQ236" i="67"/>
  <c r="AR215" i="74"/>
  <c r="AW196" i="75"/>
  <c r="AW200" i="75" s="1"/>
  <c r="AP215" i="74"/>
  <c r="W215" i="74"/>
  <c r="AF240" i="68"/>
  <c r="I215" i="72"/>
  <c r="AO215" i="74"/>
  <c r="R238" i="68"/>
  <c r="T214" i="72"/>
  <c r="AY215" i="69"/>
  <c r="AD215" i="75"/>
  <c r="AA213" i="73"/>
  <c r="Z213" i="70"/>
  <c r="AC213" i="75"/>
  <c r="Q214" i="73"/>
  <c r="AI213" i="75"/>
  <c r="AI200" i="75"/>
  <c r="AJ238" i="67"/>
  <c r="AJ238" i="68"/>
  <c r="AP236" i="67"/>
  <c r="AY215" i="71"/>
  <c r="M215" i="69"/>
  <c r="AZ215" i="75"/>
  <c r="W215" i="72"/>
  <c r="AD238" i="67"/>
  <c r="E213" i="73"/>
  <c r="AU213" i="75"/>
  <c r="AU200" i="75"/>
  <c r="Z215" i="75"/>
  <c r="AQ213" i="75"/>
  <c r="N237" i="67"/>
  <c r="L238" i="67"/>
  <c r="AE215" i="69"/>
  <c r="F238" i="68"/>
  <c r="H240" i="68"/>
  <c r="AU215" i="75"/>
  <c r="AU202" i="75"/>
  <c r="AX215" i="70"/>
  <c r="AK215" i="70"/>
  <c r="AA213" i="75"/>
  <c r="AN215" i="72"/>
  <c r="T238" i="68"/>
  <c r="AW213" i="71"/>
  <c r="L240" i="68"/>
  <c r="AF238" i="67"/>
  <c r="S213" i="69"/>
  <c r="AZ238" i="68"/>
  <c r="O214" i="69"/>
  <c r="Q215" i="69"/>
  <c r="AR213" i="69"/>
  <c r="G214" i="70"/>
  <c r="AD213" i="72"/>
  <c r="AD213" i="71"/>
  <c r="AH215" i="70"/>
  <c r="AH215" i="75"/>
  <c r="Y215" i="69"/>
  <c r="AA238" i="67"/>
  <c r="J213" i="69"/>
  <c r="AC219" i="67"/>
  <c r="AC225" i="67" s="1"/>
  <c r="G215" i="69"/>
  <c r="Z196" i="75"/>
  <c r="Z202" i="75" s="1"/>
  <c r="T196" i="75"/>
  <c r="T200" i="75" s="1"/>
  <c r="P196" i="75"/>
  <c r="O215" i="69"/>
  <c r="AQ215" i="73"/>
  <c r="AO213" i="73"/>
  <c r="AC196" i="75"/>
  <c r="AC200" i="75" s="1"/>
  <c r="P196" i="73"/>
  <c r="P202" i="73" s="1"/>
  <c r="R221" i="68"/>
  <c r="R227" i="68" s="1"/>
  <c r="U221" i="68"/>
  <c r="AH219" i="67"/>
  <c r="AH223" i="67" s="1"/>
  <c r="AT196" i="71"/>
  <c r="AT200" i="71" s="1"/>
  <c r="Y219" i="67"/>
  <c r="L221" i="68"/>
  <c r="L227" i="68" s="1"/>
  <c r="AS196" i="75"/>
  <c r="AA196" i="69"/>
  <c r="AS196" i="73"/>
  <c r="AO196" i="75"/>
  <c r="AS196" i="71"/>
  <c r="W241" i="68"/>
  <c r="AX196" i="69"/>
  <c r="N196" i="69"/>
  <c r="N202" i="69" s="1"/>
  <c r="AR219" i="67"/>
  <c r="AR223" i="67" s="1"/>
  <c r="E196" i="72"/>
  <c r="AY196" i="69"/>
  <c r="AY196" i="75"/>
  <c r="AY202" i="75" s="1"/>
  <c r="AY196" i="70"/>
  <c r="AY200" i="70" s="1"/>
  <c r="J214" i="71"/>
  <c r="F214" i="75"/>
  <c r="K213" i="71"/>
  <c r="AX196" i="75"/>
  <c r="AX202" i="75" s="1"/>
  <c r="J196" i="72"/>
  <c r="J202" i="72" s="1"/>
  <c r="K215" i="75"/>
  <c r="K215" i="69"/>
  <c r="V219" i="67"/>
  <c r="T196" i="72"/>
  <c r="T202" i="72" s="1"/>
  <c r="J215" i="72"/>
  <c r="H213" i="75"/>
  <c r="AE219" i="67"/>
  <c r="AI215" i="70"/>
  <c r="AW215" i="72"/>
  <c r="AV196" i="72"/>
  <c r="G236" i="67"/>
  <c r="M196" i="75"/>
  <c r="M202" i="75" s="1"/>
  <c r="AC215" i="75"/>
  <c r="AF213" i="70"/>
  <c r="M196" i="72"/>
  <c r="M202" i="72" s="1"/>
  <c r="V238" i="67"/>
  <c r="R196" i="72"/>
  <c r="R202" i="72" s="1"/>
  <c r="AD196" i="69"/>
  <c r="AD200" i="69" s="1"/>
  <c r="AN196" i="71"/>
  <c r="V213" i="73"/>
  <c r="L196" i="75"/>
  <c r="L200" i="75" s="1"/>
  <c r="U240" i="68"/>
  <c r="U215" i="75"/>
  <c r="U202" i="75"/>
  <c r="AR215" i="72"/>
  <c r="P215" i="69"/>
  <c r="AP215" i="72"/>
  <c r="I236" i="67"/>
  <c r="F196" i="75"/>
  <c r="F201" i="75" s="1"/>
  <c r="AH238" i="68"/>
  <c r="V196" i="70"/>
  <c r="V200" i="70" s="1"/>
  <c r="BA215" i="73"/>
  <c r="S219" i="67"/>
  <c r="S225" i="67" s="1"/>
  <c r="AT213" i="70"/>
  <c r="M213" i="72"/>
  <c r="AM240" i="68"/>
  <c r="AM215" i="73"/>
  <c r="H214" i="72"/>
  <c r="F240" i="68"/>
  <c r="N215" i="72"/>
  <c r="J196" i="70"/>
  <c r="J202" i="70" s="1"/>
  <c r="R196" i="73"/>
  <c r="R202" i="73" s="1"/>
  <c r="L239" i="68"/>
  <c r="L214" i="75"/>
  <c r="L201" i="75"/>
  <c r="K240" i="68"/>
  <c r="AE240" i="68"/>
  <c r="P214" i="72"/>
  <c r="L213" i="71"/>
  <c r="N215" i="69"/>
  <c r="T237" i="67"/>
  <c r="AR240" i="68"/>
  <c r="AN221" i="68"/>
  <c r="Z196" i="73"/>
  <c r="AP240" i="68"/>
  <c r="AA213" i="74"/>
  <c r="BA236" i="67"/>
  <c r="AS240" i="68"/>
  <c r="AC213" i="73"/>
  <c r="U213" i="69"/>
  <c r="M215" i="73"/>
  <c r="AU213" i="69"/>
  <c r="L215" i="75"/>
  <c r="R213" i="70"/>
  <c r="AN213" i="75"/>
  <c r="K214" i="71"/>
  <c r="S214" i="75"/>
  <c r="AI213" i="69"/>
  <c r="AC237" i="67"/>
  <c r="BA213" i="69"/>
  <c r="AO215" i="73"/>
  <c r="R214" i="71"/>
  <c r="AP213" i="72"/>
  <c r="M214" i="71"/>
  <c r="R213" i="69"/>
  <c r="P214" i="71"/>
  <c r="AN213" i="73"/>
  <c r="O236" i="67"/>
  <c r="Z238" i="68"/>
  <c r="AC213" i="69"/>
  <c r="S214" i="72"/>
  <c r="T214" i="75"/>
  <c r="Q214" i="69"/>
  <c r="R215" i="70"/>
  <c r="AI213" i="70"/>
  <c r="AY213" i="72"/>
  <c r="AY238" i="68"/>
  <c r="U213" i="72"/>
  <c r="AC214" i="73"/>
  <c r="K214" i="70"/>
  <c r="X237" i="67"/>
  <c r="AO215" i="69"/>
  <c r="R214" i="73"/>
  <c r="AJ215" i="73"/>
  <c r="P213" i="73"/>
  <c r="AJ213" i="69"/>
  <c r="AP213" i="75"/>
  <c r="M215" i="72"/>
  <c r="M214" i="75"/>
  <c r="AG213" i="71"/>
  <c r="AZ215" i="69"/>
  <c r="W215" i="75"/>
  <c r="W202" i="75"/>
  <c r="AD240" i="68"/>
  <c r="T215" i="75"/>
  <c r="E213" i="69"/>
  <c r="Z238" i="67"/>
  <c r="AH240" i="68"/>
  <c r="AQ213" i="72"/>
  <c r="N214" i="71"/>
  <c r="AE215" i="71"/>
  <c r="F213" i="69"/>
  <c r="L215" i="73"/>
  <c r="AX215" i="69"/>
  <c r="L213" i="72"/>
  <c r="AA238" i="68"/>
  <c r="AN215" i="69"/>
  <c r="T213" i="69"/>
  <c r="AW213" i="72"/>
  <c r="Y213" i="71"/>
  <c r="L213" i="69"/>
  <c r="AF215" i="71"/>
  <c r="S213" i="75"/>
  <c r="O214" i="75"/>
  <c r="Q215" i="72"/>
  <c r="AR213" i="71"/>
  <c r="G214" i="75"/>
  <c r="I214" i="69"/>
  <c r="X213" i="72"/>
  <c r="AH215" i="69"/>
  <c r="Y215" i="70"/>
  <c r="Y215" i="73"/>
  <c r="AA215" i="72"/>
  <c r="J238" i="68"/>
  <c r="AP196" i="69"/>
  <c r="G215" i="73"/>
  <c r="H196" i="69"/>
  <c r="H202" i="69" s="1"/>
  <c r="AS215" i="71"/>
  <c r="S196" i="75"/>
  <c r="S201" i="75" s="1"/>
  <c r="O238" i="67"/>
  <c r="AO213" i="71"/>
  <c r="AS196" i="72"/>
  <c r="AM213" i="69"/>
  <c r="H196" i="71"/>
  <c r="H202" i="71" s="1"/>
  <c r="AA196" i="71"/>
  <c r="S196" i="69"/>
  <c r="S202" i="69" s="1"/>
  <c r="N213" i="70"/>
  <c r="AW221" i="68"/>
  <c r="AW225" i="68" s="1"/>
  <c r="AV196" i="69"/>
  <c r="X196" i="72"/>
  <c r="X202" i="72" s="1"/>
  <c r="AM196" i="69"/>
  <c r="AM200" i="69" s="1"/>
  <c r="AS219" i="67"/>
  <c r="H196" i="72"/>
  <c r="H202" i="72" s="1"/>
  <c r="AE196" i="70"/>
  <c r="Y196" i="70"/>
  <c r="Y200" i="70" s="1"/>
  <c r="AI196" i="72"/>
  <c r="AI200" i="72" s="1"/>
  <c r="G196" i="73"/>
  <c r="G202" i="73" s="1"/>
  <c r="Q196" i="70"/>
  <c r="Q202" i="70" s="1"/>
  <c r="S196" i="73"/>
  <c r="S202" i="73" s="1"/>
  <c r="AQ196" i="73"/>
  <c r="BB219" i="67"/>
  <c r="Q221" i="68"/>
  <c r="Q227" i="68" s="1"/>
  <c r="M196" i="71"/>
  <c r="M202" i="71" s="1"/>
  <c r="AX196" i="70"/>
  <c r="E196" i="70"/>
  <c r="E200" i="70" s="1"/>
  <c r="AZ196" i="73"/>
  <c r="AZ200" i="73" s="1"/>
  <c r="E221" i="68"/>
  <c r="BA196" i="75"/>
  <c r="J214" i="72"/>
  <c r="AV196" i="73"/>
  <c r="K238" i="68"/>
  <c r="AD196" i="71"/>
  <c r="AK219" i="67"/>
  <c r="K215" i="73"/>
  <c r="AG196" i="69"/>
  <c r="AG200" i="69" s="1"/>
  <c r="AS196" i="69"/>
  <c r="AC221" i="68"/>
  <c r="AC227" i="68" s="1"/>
  <c r="J215" i="71"/>
  <c r="H213" i="72"/>
  <c r="X215" i="70"/>
  <c r="X215" i="72"/>
  <c r="AI238" i="67"/>
  <c r="AW215" i="69"/>
  <c r="AL221" i="68"/>
  <c r="F237" i="67"/>
  <c r="G213" i="75"/>
  <c r="AR196" i="73"/>
  <c r="AR200" i="73" s="1"/>
  <c r="AB196" i="70"/>
  <c r="AF238" i="68"/>
  <c r="P219" i="67"/>
  <c r="P225" i="67" s="1"/>
  <c r="V215" i="70"/>
  <c r="AI196" i="71"/>
  <c r="AI200" i="71" s="1"/>
  <c r="I215" i="73"/>
  <c r="AJ196" i="69"/>
  <c r="I219" i="67"/>
  <c r="I225" i="67" s="1"/>
  <c r="V213" i="75"/>
  <c r="M196" i="70"/>
  <c r="M202" i="70" s="1"/>
  <c r="U215" i="71"/>
  <c r="U215" i="72"/>
  <c r="AR215" i="73"/>
  <c r="K196" i="75"/>
  <c r="K201" i="75" s="1"/>
  <c r="P215" i="71"/>
  <c r="Q213" i="70"/>
  <c r="I213" i="73"/>
  <c r="AI219" i="67"/>
  <c r="AI223" i="67" s="1"/>
  <c r="AH213" i="75"/>
  <c r="AH200" i="75"/>
  <c r="N196" i="70"/>
  <c r="N202" i="70" s="1"/>
  <c r="BA238" i="67"/>
  <c r="AT236" i="67"/>
  <c r="AT238" i="68"/>
  <c r="AM215" i="72"/>
  <c r="H237" i="67"/>
  <c r="F215" i="73"/>
  <c r="N240" i="68"/>
  <c r="AO196" i="69"/>
  <c r="AU201" i="75"/>
  <c r="R215" i="74"/>
  <c r="E236" i="67"/>
  <c r="L237" i="67"/>
  <c r="AU196" i="74"/>
  <c r="AT196" i="74"/>
  <c r="AK196" i="74"/>
  <c r="AB196" i="74"/>
  <c r="K196" i="74"/>
  <c r="AN196" i="74"/>
  <c r="P214" i="74"/>
  <c r="AM213" i="74"/>
  <c r="F213" i="74"/>
  <c r="V196" i="71"/>
  <c r="M215" i="74"/>
  <c r="I213" i="74"/>
  <c r="O215" i="71"/>
  <c r="AA236" i="67"/>
  <c r="X196" i="73"/>
  <c r="X202" i="73" s="1"/>
  <c r="U213" i="74"/>
  <c r="AG236" i="67"/>
  <c r="T236" i="67"/>
  <c r="N214" i="88"/>
  <c r="J214" i="88"/>
  <c r="Z214" i="88"/>
  <c r="Z234" i="88" s="1"/>
  <c r="X214" i="88"/>
  <c r="Q196" i="63"/>
  <c r="Q216" i="75" s="1"/>
  <c r="AM196" i="63"/>
  <c r="AM201" i="63" s="1"/>
  <c r="AX196" i="63"/>
  <c r="K233" i="88"/>
  <c r="AC233" i="88"/>
  <c r="L196" i="63"/>
  <c r="L202" i="63" s="1"/>
  <c r="AM233" i="88"/>
  <c r="O231" i="88"/>
  <c r="K232" i="88"/>
  <c r="AJ231" i="88"/>
  <c r="AY233" i="88"/>
  <c r="T233" i="88"/>
  <c r="L231" i="88"/>
  <c r="AR231" i="88"/>
  <c r="AD231" i="88"/>
  <c r="Y233" i="88"/>
  <c r="AH214" i="88"/>
  <c r="S196" i="63"/>
  <c r="S201" i="63" s="1"/>
  <c r="AM214" i="88"/>
  <c r="AL214" i="88"/>
  <c r="AI196" i="63"/>
  <c r="AI201" i="63" s="1"/>
  <c r="AU214" i="88"/>
  <c r="S214" i="88"/>
  <c r="AV196" i="63"/>
  <c r="P196" i="63"/>
  <c r="P200" i="63" s="1"/>
  <c r="BA196" i="63"/>
  <c r="BA201" i="63" s="1"/>
  <c r="F232" i="88"/>
  <c r="V231" i="88"/>
  <c r="W214" i="88"/>
  <c r="Q232" i="88"/>
  <c r="AG231" i="88"/>
  <c r="AU233" i="88"/>
  <c r="AA231" i="88"/>
  <c r="T231" i="88"/>
  <c r="AF233" i="88"/>
  <c r="AZ231" i="88"/>
  <c r="Q233" i="88"/>
  <c r="AC214" i="88"/>
  <c r="AM231" i="88"/>
  <c r="AF214" i="88"/>
  <c r="AT196" i="63"/>
  <c r="AT201" i="63" s="1"/>
  <c r="V196" i="63"/>
  <c r="V201" i="63" s="1"/>
  <c r="AU196" i="63"/>
  <c r="AU201" i="63" s="1"/>
  <c r="AK196" i="63"/>
  <c r="F214" i="88"/>
  <c r="F234" i="88" s="1"/>
  <c r="U214" i="88"/>
  <c r="AP196" i="63"/>
  <c r="AP201" i="63" s="1"/>
  <c r="AS214" i="88"/>
  <c r="BA214" i="88"/>
  <c r="AY196" i="63"/>
  <c r="AY201" i="63" s="1"/>
  <c r="X233" i="88"/>
  <c r="G231" i="88"/>
  <c r="AF231" i="88"/>
  <c r="AT233" i="88"/>
  <c r="U233" i="88"/>
  <c r="AR233" i="88"/>
  <c r="Q231" i="88"/>
  <c r="H232" i="88"/>
  <c r="L232" i="88"/>
  <c r="M232" i="88"/>
  <c r="P232" i="88"/>
  <c r="H233" i="88"/>
  <c r="Z231" i="88"/>
  <c r="AC232" i="88"/>
  <c r="R232" i="88"/>
  <c r="W233" i="88"/>
  <c r="N232" i="88"/>
  <c r="AE233" i="88"/>
  <c r="F231" i="88"/>
  <c r="S231" i="88"/>
  <c r="I232" i="88"/>
  <c r="X231" i="88"/>
  <c r="O233" i="88"/>
  <c r="O196" i="63"/>
  <c r="O201" i="63" s="1"/>
  <c r="AD214" i="88"/>
  <c r="K196" i="63"/>
  <c r="K202" i="63" s="1"/>
  <c r="H214" i="88"/>
  <c r="O214" i="88"/>
  <c r="G196" i="63"/>
  <c r="G201" i="63" s="1"/>
  <c r="AC196" i="63"/>
  <c r="AC200" i="63" s="1"/>
  <c r="AA214" i="88"/>
  <c r="AE214" i="88"/>
  <c r="K231" i="88"/>
  <c r="J233" i="88"/>
  <c r="N231" i="88"/>
  <c r="AP233" i="88"/>
  <c r="BA233" i="88"/>
  <c r="R233" i="88"/>
  <c r="AO233" i="88"/>
  <c r="P231" i="88"/>
  <c r="AQ231" i="88"/>
  <c r="L233" i="88"/>
  <c r="AX233" i="88"/>
  <c r="AW231" i="88"/>
  <c r="AH233" i="88"/>
  <c r="J231" i="88"/>
  <c r="AS233" i="88"/>
  <c r="AO231" i="88"/>
  <c r="S233" i="88"/>
  <c r="AJ196" i="63"/>
  <c r="AJ201" i="63" s="1"/>
  <c r="AQ214" i="88"/>
  <c r="AO196" i="63"/>
  <c r="AO201" i="63" s="1"/>
  <c r="Y214" i="88"/>
  <c r="T196" i="63"/>
  <c r="T200" i="63" s="1"/>
  <c r="N196" i="63"/>
  <c r="N202" i="63" s="1"/>
  <c r="P214" i="88"/>
  <c r="Y196" i="63"/>
  <c r="Y201" i="63" s="1"/>
  <c r="AW196" i="63"/>
  <c r="AW201" i="63" s="1"/>
  <c r="AK214" i="88"/>
  <c r="AA196" i="63"/>
  <c r="AA201" i="63" s="1"/>
  <c r="BB214" i="88"/>
  <c r="E214" i="88"/>
  <c r="AI233" i="88"/>
  <c r="E196" i="63"/>
  <c r="E201" i="63" s="1"/>
  <c r="P233" i="88"/>
  <c r="F233" i="88"/>
  <c r="R231" i="88"/>
  <c r="BA231" i="88"/>
  <c r="AU231" i="88"/>
  <c r="G233" i="88"/>
  <c r="AC231" i="88"/>
  <c r="T232" i="88"/>
  <c r="AI231" i="88"/>
  <c r="U231" i="88"/>
  <c r="E233" i="88"/>
  <c r="E231" i="88"/>
  <c r="Z233" i="88"/>
  <c r="AN233" i="88"/>
  <c r="Y231" i="88"/>
  <c r="O232" i="88"/>
  <c r="AQ233" i="88"/>
  <c r="V214" i="88"/>
  <c r="R196" i="63"/>
  <c r="R200" i="63" s="1"/>
  <c r="AN214" i="88"/>
  <c r="L214" i="88"/>
  <c r="R214" i="88"/>
  <c r="I196" i="63"/>
  <c r="I201" i="63" s="1"/>
  <c r="AL196" i="63"/>
  <c r="M196" i="63"/>
  <c r="M202" i="63" s="1"/>
  <c r="H196" i="63"/>
  <c r="H202" i="63" s="1"/>
  <c r="AG196" i="63"/>
  <c r="AD196" i="63"/>
  <c r="AD201" i="63" s="1"/>
  <c r="AI214" i="88"/>
  <c r="AX214" i="88"/>
  <c r="AY214" i="88"/>
  <c r="AZ196" i="63"/>
  <c r="AZ201" i="63" s="1"/>
  <c r="AW233" i="88"/>
  <c r="V233" i="88"/>
  <c r="M231" i="88"/>
  <c r="AN231" i="88"/>
  <c r="X232" i="88"/>
  <c r="AJ233" i="88"/>
  <c r="AA233" i="88"/>
  <c r="AS196" i="63"/>
  <c r="AG214" i="88"/>
  <c r="AR196" i="63"/>
  <c r="AR201" i="63" s="1"/>
  <c r="Q214" i="88"/>
  <c r="AB196" i="63"/>
  <c r="U196" i="63"/>
  <c r="U201" i="63" s="1"/>
  <c r="K214" i="88"/>
  <c r="AV214" i="88"/>
  <c r="AR214" i="88"/>
  <c r="I214" i="88"/>
  <c r="G232" i="88"/>
  <c r="I231" i="88"/>
  <c r="AT231" i="88"/>
  <c r="S232" i="88"/>
  <c r="AY231" i="88"/>
  <c r="AP231" i="88"/>
  <c r="M233" i="88"/>
  <c r="AZ233" i="88"/>
  <c r="AD233" i="88"/>
  <c r="AK233" i="88"/>
  <c r="G214" i="88"/>
  <c r="X196" i="63"/>
  <c r="X200" i="63" s="1"/>
  <c r="M214" i="88"/>
  <c r="AW214" i="88"/>
  <c r="AE196" i="63"/>
  <c r="AE202" i="63" s="1"/>
  <c r="AH196" i="63"/>
  <c r="AH201" i="63" s="1"/>
  <c r="AQ196" i="63"/>
  <c r="AQ201" i="63" s="1"/>
  <c r="AP214" i="88"/>
  <c r="BB196" i="63"/>
  <c r="J232" i="88"/>
  <c r="H231" i="88"/>
  <c r="J196" i="63"/>
  <c r="J239" i="67" s="1"/>
  <c r="I233" i="88"/>
  <c r="AH231" i="88"/>
  <c r="N233" i="88"/>
  <c r="AM223" i="67" l="1"/>
  <c r="AJ224" i="67"/>
  <c r="AQ226" i="68"/>
  <c r="AV224" i="67"/>
  <c r="AV225" i="67"/>
  <c r="AQ227" i="68"/>
  <c r="AK227" i="68"/>
  <c r="AK226" i="68"/>
  <c r="AF202" i="63"/>
  <c r="AF200" i="63"/>
  <c r="AF220" i="70" s="1"/>
  <c r="AS225" i="68"/>
  <c r="AS226" i="68"/>
  <c r="AN200" i="63"/>
  <c r="AN202" i="63"/>
  <c r="W247" i="68"/>
  <c r="AQ200" i="75"/>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26" i="68"/>
  <c r="M226" i="68"/>
  <c r="F226" i="68"/>
  <c r="F246" i="68" s="1"/>
  <c r="K225" i="68"/>
  <c r="H226" i="68"/>
  <c r="H223" i="67"/>
  <c r="S224" i="67"/>
  <c r="X224"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W221" i="72" s="1"/>
  <c r="R200" i="72"/>
  <c r="AR200" i="72"/>
  <c r="N201" i="72"/>
  <c r="AZ202" i="72"/>
  <c r="AZ201" i="72"/>
  <c r="AD202" i="72"/>
  <c r="AD201" i="72"/>
  <c r="AX202" i="72"/>
  <c r="AX201" i="72"/>
  <c r="AX200" i="72"/>
  <c r="BA202" i="72"/>
  <c r="BA201" i="72"/>
  <c r="BA221" i="72" s="1"/>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V221" i="71" s="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R221" i="70" s="1"/>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22" i="70" s="1"/>
  <c r="AN201" i="70"/>
  <c r="BA202" i="70"/>
  <c r="BA201" i="70"/>
  <c r="BA221" i="70" s="1"/>
  <c r="AV202" i="70"/>
  <c r="AV201" i="70"/>
  <c r="AV200" i="70"/>
  <c r="U200" i="70"/>
  <c r="N201" i="70"/>
  <c r="Z200" i="70"/>
  <c r="Z220" i="70" s="1"/>
  <c r="M201" i="70"/>
  <c r="AN200" i="70"/>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U221" i="69" s="1"/>
  <c r="AE202" i="69"/>
  <c r="AE201" i="69"/>
  <c r="AE200" i="69"/>
  <c r="P201" i="69"/>
  <c r="K200" i="69"/>
  <c r="AJ200" i="69"/>
  <c r="AF200" i="69"/>
  <c r="I200" i="69"/>
  <c r="O201" i="69"/>
  <c r="G201" i="69"/>
  <c r="AL227" i="68"/>
  <c r="AL226" i="68"/>
  <c r="AL225" i="68"/>
  <c r="AV227" i="68"/>
  <c r="AV225" i="68"/>
  <c r="AV226" i="68"/>
  <c r="AU227" i="68"/>
  <c r="AU226" i="68"/>
  <c r="AU246" i="68" s="1"/>
  <c r="AB227" i="68"/>
  <c r="AB226" i="68"/>
  <c r="AB225" i="68"/>
  <c r="L226" i="68"/>
  <c r="T225" i="68"/>
  <c r="AC225" i="68"/>
  <c r="S226" i="68"/>
  <c r="J225" i="68"/>
  <c r="E227" i="68"/>
  <c r="E231" i="68" s="1"/>
  <c r="E226" i="68"/>
  <c r="E230" i="68" s="1"/>
  <c r="AN227" i="68"/>
  <c r="AN247" i="68" s="1"/>
  <c r="AN226" i="68"/>
  <c r="AY227" i="68"/>
  <c r="AY226" i="68"/>
  <c r="AY246" i="68" s="1"/>
  <c r="Z227" i="68"/>
  <c r="Z247" i="68" s="1"/>
  <c r="Z226" i="68"/>
  <c r="J226" i="68"/>
  <c r="Q226" i="68"/>
  <c r="I225" i="68"/>
  <c r="E225" i="68"/>
  <c r="E229" i="68" s="1"/>
  <c r="F229" i="68" s="1"/>
  <c r="AJ227" i="68"/>
  <c r="AJ226" i="68"/>
  <c r="AJ246" i="68" s="1"/>
  <c r="AD227" i="68"/>
  <c r="AD226" i="68"/>
  <c r="AD246" i="68" s="1"/>
  <c r="AM227" i="68"/>
  <c r="AM226" i="68"/>
  <c r="V227" i="68"/>
  <c r="V226" i="68"/>
  <c r="AD225" i="68"/>
  <c r="O225" i="68"/>
  <c r="I226" i="68"/>
  <c r="H225" i="68"/>
  <c r="P226" i="68"/>
  <c r="Y227" i="68"/>
  <c r="Y226" i="68"/>
  <c r="Y246" i="68" s="1"/>
  <c r="AW227" i="68"/>
  <c r="AW226" i="68"/>
  <c r="AW246" i="68" s="1"/>
  <c r="AP227" i="68"/>
  <c r="AP226" i="68"/>
  <c r="AP246" i="68" s="1"/>
  <c r="L225" i="68"/>
  <c r="X226" i="68"/>
  <c r="O226" i="68"/>
  <c r="O246" i="68" s="1"/>
  <c r="G226" i="68"/>
  <c r="R225" i="68"/>
  <c r="AT227" i="68"/>
  <c r="AT226" i="68"/>
  <c r="AT246" i="68" s="1"/>
  <c r="AZ227" i="68"/>
  <c r="AZ226" i="68"/>
  <c r="AI227" i="68"/>
  <c r="AI226" i="68"/>
  <c r="F241" i="68"/>
  <c r="F227" i="68"/>
  <c r="R226" i="68"/>
  <c r="AN225" i="68"/>
  <c r="N225" i="68"/>
  <c r="N226" i="68"/>
  <c r="Y225" i="68"/>
  <c r="X225" i="68"/>
  <c r="G225" i="68"/>
  <c r="AT225" i="68"/>
  <c r="U227" i="68"/>
  <c r="U226" i="68"/>
  <c r="U246" i="68" s="1"/>
  <c r="AA227" i="68"/>
  <c r="AA226" i="68"/>
  <c r="AA246" i="68" s="1"/>
  <c r="AO227" i="68"/>
  <c r="AO226" i="68"/>
  <c r="AY225" i="68"/>
  <c r="S225" i="68"/>
  <c r="P225" i="68"/>
  <c r="AM225" i="68"/>
  <c r="M225" i="68"/>
  <c r="AU225" i="68"/>
  <c r="AC226" i="68"/>
  <c r="BB227" i="68"/>
  <c r="BB226" i="68"/>
  <c r="BB225" i="68"/>
  <c r="AE227" i="68"/>
  <c r="AE226" i="68"/>
  <c r="AE225" i="68"/>
  <c r="AR227" i="68"/>
  <c r="AR226" i="68"/>
  <c r="AR246" i="68" s="1"/>
  <c r="AF227" i="68"/>
  <c r="AF226" i="68"/>
  <c r="V225" i="68"/>
  <c r="Z225" i="68"/>
  <c r="Z245" i="68" s="1"/>
  <c r="U225" i="68"/>
  <c r="K226" i="68"/>
  <c r="AZ225" i="68"/>
  <c r="Q225" i="68"/>
  <c r="AP225" i="68"/>
  <c r="AI225" i="68"/>
  <c r="AR225" i="68"/>
  <c r="AU225" i="67"/>
  <c r="AU224" i="67"/>
  <c r="AU244" i="67" s="1"/>
  <c r="AK225" i="67"/>
  <c r="AK224" i="67"/>
  <c r="AK223" i="67"/>
  <c r="Y225" i="67"/>
  <c r="Y224" i="67"/>
  <c r="Y244" i="67" s="1"/>
  <c r="F239" i="67"/>
  <c r="F225" i="67"/>
  <c r="F245" i="67" s="1"/>
  <c r="AL225" i="67"/>
  <c r="AL224" i="67"/>
  <c r="AL223" i="67"/>
  <c r="X223" i="67"/>
  <c r="F223" i="67"/>
  <c r="O223" i="67"/>
  <c r="H224" i="67"/>
  <c r="T223" i="67"/>
  <c r="AB225" i="67"/>
  <c r="AB224" i="67"/>
  <c r="AB223" i="67"/>
  <c r="Z225" i="67"/>
  <c r="Z245" i="67" s="1"/>
  <c r="Z224" i="67"/>
  <c r="Z223" i="67"/>
  <c r="AF225" i="67"/>
  <c r="AF224" i="67"/>
  <c r="AA225" i="67"/>
  <c r="AA224" i="67"/>
  <c r="AA244" i="67" s="1"/>
  <c r="T224" i="67"/>
  <c r="S223" i="67"/>
  <c r="AX225" i="67"/>
  <c r="AX224" i="67"/>
  <c r="AX223" i="67"/>
  <c r="V225" i="67"/>
  <c r="V224" i="67"/>
  <c r="AH225" i="67"/>
  <c r="AH224" i="67"/>
  <c r="U225" i="67"/>
  <c r="U224" i="67"/>
  <c r="P223" i="67"/>
  <c r="R223" i="67"/>
  <c r="L224" i="67"/>
  <c r="L223" i="67"/>
  <c r="V223" i="67"/>
  <c r="W225" i="67"/>
  <c r="W223" i="67"/>
  <c r="W243" i="67" s="1"/>
  <c r="W224" i="67"/>
  <c r="W244" i="67" s="1"/>
  <c r="M223" i="67"/>
  <c r="BB225" i="67"/>
  <c r="BB224" i="67"/>
  <c r="BB223" i="67"/>
  <c r="AP225" i="67"/>
  <c r="AP224" i="67"/>
  <c r="AP244" i="67" s="1"/>
  <c r="AZ225" i="67"/>
  <c r="AZ224" i="67"/>
  <c r="AQ225" i="67"/>
  <c r="AQ224" i="67"/>
  <c r="E225" i="67"/>
  <c r="E224" i="67"/>
  <c r="E228" i="67" s="1"/>
  <c r="Y223" i="67"/>
  <c r="AU223" i="67"/>
  <c r="AF223" i="67"/>
  <c r="F224" i="67"/>
  <c r="F244" i="67" s="1"/>
  <c r="Q224" i="67"/>
  <c r="AS225" i="67"/>
  <c r="AS224" i="67"/>
  <c r="AS223" i="67"/>
  <c r="AE225" i="67"/>
  <c r="AE224" i="67"/>
  <c r="AE223" i="67"/>
  <c r="AG225" i="67"/>
  <c r="AG224" i="67"/>
  <c r="BA225" i="67"/>
  <c r="BA224" i="67"/>
  <c r="BA244" i="67" s="1"/>
  <c r="AT225" i="67"/>
  <c r="AT224" i="67"/>
  <c r="AT244" i="67" s="1"/>
  <c r="AD225" i="67"/>
  <c r="AD224" i="67"/>
  <c r="AD244" i="67" s="1"/>
  <c r="AD223" i="67"/>
  <c r="AO225" i="67"/>
  <c r="AO224" i="67"/>
  <c r="P224" i="67"/>
  <c r="AA223" i="67"/>
  <c r="G224" i="67"/>
  <c r="I224" i="67"/>
  <c r="N223" i="67"/>
  <c r="G223" i="67"/>
  <c r="I223" i="67"/>
  <c r="Q223" i="67"/>
  <c r="AW225" i="67"/>
  <c r="AW224" i="67"/>
  <c r="AW244" i="67" s="1"/>
  <c r="AI225" i="67"/>
  <c r="AI224" i="67"/>
  <c r="AR225" i="67"/>
  <c r="AR224" i="67"/>
  <c r="AR244" i="67" s="1"/>
  <c r="AN225" i="67"/>
  <c r="AN224" i="67"/>
  <c r="K225" i="67"/>
  <c r="K245" i="67" s="1"/>
  <c r="K224" i="67"/>
  <c r="AY225" i="67"/>
  <c r="AY224" i="67"/>
  <c r="AY244" i="67" s="1"/>
  <c r="M224" i="67"/>
  <c r="AC223" i="67"/>
  <c r="AW223" i="67"/>
  <c r="O224" i="67"/>
  <c r="O244" i="67" s="1"/>
  <c r="AQ223" i="67"/>
  <c r="AC224" i="67"/>
  <c r="N224" i="67"/>
  <c r="R224" i="67"/>
  <c r="E220" i="88"/>
  <c r="E224" i="88" s="1"/>
  <c r="E219" i="88"/>
  <c r="E218" i="88"/>
  <c r="Q234" i="88"/>
  <c r="E200" i="63"/>
  <c r="E202" i="63"/>
  <c r="AK201" i="63"/>
  <c r="AK200" i="63"/>
  <c r="Q220" i="75"/>
  <c r="H201" i="63"/>
  <c r="Y200" i="63"/>
  <c r="J202" i="63"/>
  <c r="AT200" i="63"/>
  <c r="AA202" i="63"/>
  <c r="AU202" i="63"/>
  <c r="AU222" i="72" s="1"/>
  <c r="L200" i="63"/>
  <c r="L201" i="63"/>
  <c r="N201" i="63"/>
  <c r="N200" i="63"/>
  <c r="BA200" i="63"/>
  <c r="X202" i="63"/>
  <c r="X222" i="72" s="1"/>
  <c r="R201" i="63"/>
  <c r="AR202" i="63"/>
  <c r="AG241" i="68"/>
  <c r="AG201" i="63"/>
  <c r="AG202" i="63"/>
  <c r="AX201" i="63"/>
  <c r="AX200" i="63"/>
  <c r="AX245" i="68" s="1"/>
  <c r="AM202" i="63"/>
  <c r="AU200" i="63"/>
  <c r="AZ202" i="63"/>
  <c r="I200" i="63"/>
  <c r="AM200" i="63"/>
  <c r="AM220" i="69" s="1"/>
  <c r="AQ200" i="63"/>
  <c r="K200" i="63"/>
  <c r="U202" i="63"/>
  <c r="M201" i="63"/>
  <c r="AH200" i="63"/>
  <c r="G202" i="63"/>
  <c r="G222" i="72" s="1"/>
  <c r="AX202" i="63"/>
  <c r="AX222" i="71" s="1"/>
  <c r="BA202" i="63"/>
  <c r="AH202" i="63"/>
  <c r="P202" i="63"/>
  <c r="P247" i="68" s="1"/>
  <c r="AD200" i="63"/>
  <c r="I202" i="63"/>
  <c r="I222" i="69" s="1"/>
  <c r="Q202" i="63"/>
  <c r="Q222" i="71" s="1"/>
  <c r="T202" i="63"/>
  <c r="T247" i="68" s="1"/>
  <c r="U200" i="63"/>
  <c r="Q221" i="75"/>
  <c r="Q222" i="75"/>
  <c r="V200" i="63"/>
  <c r="K201" i="63"/>
  <c r="AT202" i="63"/>
  <c r="AD202" i="63"/>
  <c r="AJ202" i="63"/>
  <c r="AW200" i="63"/>
  <c r="M200" i="63"/>
  <c r="AQ202" i="63"/>
  <c r="T201" i="63"/>
  <c r="H200" i="63"/>
  <c r="AO202" i="63"/>
  <c r="AE216" i="74"/>
  <c r="AE201" i="63"/>
  <c r="AE200" i="63"/>
  <c r="AS241" i="68"/>
  <c r="AS201" i="63"/>
  <c r="AS200" i="63"/>
  <c r="AV239"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34" i="88"/>
  <c r="AB201" i="63"/>
  <c r="AB202" i="63"/>
  <c r="AB200" i="63"/>
  <c r="G200" i="63"/>
  <c r="AI202" i="63"/>
  <c r="O202" i="63"/>
  <c r="O222" i="69" s="1"/>
  <c r="AK202" i="63"/>
  <c r="AI200" i="63"/>
  <c r="AW202" i="63"/>
  <c r="J201" i="63"/>
  <c r="AJ200" i="63"/>
  <c r="P201" i="63"/>
  <c r="AR200" i="63"/>
  <c r="AY200" i="63"/>
  <c r="AA200" i="63"/>
  <c r="Q201" i="63"/>
  <c r="M247" i="68"/>
  <c r="AY216" i="74"/>
  <c r="BA241" i="68"/>
  <c r="AQ241" i="68"/>
  <c r="M234" i="88"/>
  <c r="AU216" i="75"/>
  <c r="AU221" i="75" s="1"/>
  <c r="O221" i="69"/>
  <c r="N202" i="75"/>
  <c r="O201" i="75"/>
  <c r="Z200" i="75"/>
  <c r="H202" i="75"/>
  <c r="AY200" i="75"/>
  <c r="K200" i="75"/>
  <c r="O221" i="72"/>
  <c r="E216" i="70"/>
  <c r="E206" i="70"/>
  <c r="F206" i="70" s="1"/>
  <c r="G206" i="70" s="1"/>
  <c r="H206" i="70" s="1"/>
  <c r="E204" i="70"/>
  <c r="F204" i="70" s="1"/>
  <c r="AN216" i="71"/>
  <c r="AN220" i="71"/>
  <c r="U216" i="75"/>
  <c r="U221" i="75" s="1"/>
  <c r="N234" i="88"/>
  <c r="N216" i="73"/>
  <c r="AK241" i="68"/>
  <c r="P216" i="69"/>
  <c r="AN216" i="74"/>
  <c r="AI239" i="67"/>
  <c r="BA216" i="75"/>
  <c r="BA221" i="75" s="1"/>
  <c r="BA201" i="75"/>
  <c r="BA200" i="75"/>
  <c r="Q241" i="68"/>
  <c r="X216" i="72"/>
  <c r="AH239" i="67"/>
  <c r="BA202" i="75"/>
  <c r="BB216" i="75"/>
  <c r="BB202" i="75"/>
  <c r="BB201" i="75"/>
  <c r="BB200" i="75"/>
  <c r="AX239" i="67"/>
  <c r="E216" i="72"/>
  <c r="E206" i="72"/>
  <c r="E205" i="72"/>
  <c r="AO216" i="75"/>
  <c r="AO221" i="75" s="1"/>
  <c r="AO201" i="75"/>
  <c r="AO200" i="75"/>
  <c r="AN216" i="69"/>
  <c r="AG216" i="74"/>
  <c r="Z216" i="70"/>
  <c r="AP216" i="75"/>
  <c r="AP221" i="75" s="1"/>
  <c r="AP201" i="75"/>
  <c r="AP200" i="75"/>
  <c r="AP202" i="75"/>
  <c r="AO216" i="70"/>
  <c r="AT234" i="88"/>
  <c r="BB216" i="74"/>
  <c r="BB216" i="69"/>
  <c r="AO234" i="88"/>
  <c r="AB216" i="74"/>
  <c r="AJ216" i="69"/>
  <c r="AD216" i="71"/>
  <c r="AZ216" i="73"/>
  <c r="AQ216" i="73"/>
  <c r="AW241" i="68"/>
  <c r="AS216" i="72"/>
  <c r="H216" i="69"/>
  <c r="V239" i="67"/>
  <c r="AR239" i="67"/>
  <c r="AS216" i="73"/>
  <c r="AW216" i="74"/>
  <c r="AW239" i="67"/>
  <c r="AN216" i="75"/>
  <c r="AN221" i="75" s="1"/>
  <c r="AN201" i="75"/>
  <c r="AN200" i="75"/>
  <c r="AN202" i="75"/>
  <c r="AN216" i="73"/>
  <c r="H216" i="70"/>
  <c r="H216" i="73"/>
  <c r="AI216" i="69"/>
  <c r="AI216" i="75"/>
  <c r="AI221" i="75" s="1"/>
  <c r="AI216" i="70"/>
  <c r="AM239" i="67"/>
  <c r="AM216" i="70"/>
  <c r="AM216" i="74"/>
  <c r="AT216" i="74"/>
  <c r="AP216" i="69"/>
  <c r="AP221" i="69"/>
  <c r="AD216" i="69"/>
  <c r="AD221" i="69"/>
  <c r="AS216" i="75"/>
  <c r="AS222" i="75" s="1"/>
  <c r="AS201" i="75"/>
  <c r="AS200" i="75"/>
  <c r="AB216" i="72"/>
  <c r="AT216" i="73"/>
  <c r="E216" i="69"/>
  <c r="E205" i="69"/>
  <c r="F205" i="69" s="1"/>
  <c r="E204" i="69"/>
  <c r="F204" i="69" s="1"/>
  <c r="W216" i="74"/>
  <c r="P241" i="68"/>
  <c r="U216" i="71"/>
  <c r="AR216" i="73"/>
  <c r="S216" i="73"/>
  <c r="AU216" i="74"/>
  <c r="N216" i="70"/>
  <c r="AI216" i="71"/>
  <c r="AY216" i="72"/>
  <c r="S216" i="72"/>
  <c r="Y216" i="74"/>
  <c r="AO202" i="75"/>
  <c r="AY241" i="68"/>
  <c r="AG216" i="69"/>
  <c r="AX216" i="70"/>
  <c r="AI216" i="72"/>
  <c r="AS239" i="67"/>
  <c r="AA216" i="71"/>
  <c r="R241" i="68"/>
  <c r="P216" i="75"/>
  <c r="P222" i="75" s="1"/>
  <c r="P201" i="75"/>
  <c r="P202" i="75"/>
  <c r="P200" i="75"/>
  <c r="H216" i="74"/>
  <c r="R216" i="75"/>
  <c r="R221" i="75" s="1"/>
  <c r="AX241" i="68"/>
  <c r="F216" i="75"/>
  <c r="F222" i="75" s="1"/>
  <c r="F202" i="75"/>
  <c r="F200" i="75"/>
  <c r="F204" i="75" s="1"/>
  <c r="G204" i="75" s="1"/>
  <c r="H204" i="75" s="1"/>
  <c r="AH241" i="68"/>
  <c r="AH216" i="74"/>
  <c r="AZ221" i="73"/>
  <c r="AZ216" i="69"/>
  <c r="I216" i="74"/>
  <c r="S216" i="74"/>
  <c r="S216" i="70"/>
  <c r="P239" i="67"/>
  <c r="S216" i="75"/>
  <c r="S220" i="75" s="1"/>
  <c r="S200" i="75"/>
  <c r="S202" i="75"/>
  <c r="P216" i="73"/>
  <c r="T241" i="68"/>
  <c r="AH216" i="72"/>
  <c r="AS202" i="75"/>
  <c r="X216" i="73"/>
  <c r="V216" i="71"/>
  <c r="AK216" i="74"/>
  <c r="AB216" i="70"/>
  <c r="AK239" i="67"/>
  <c r="E241" i="68"/>
  <c r="BB239" i="67"/>
  <c r="AV216" i="69"/>
  <c r="AS216" i="74"/>
  <c r="T216" i="72"/>
  <c r="AY216" i="69"/>
  <c r="AY221" i="69"/>
  <c r="AS216" i="71"/>
  <c r="AT216" i="71"/>
  <c r="AT221" i="71"/>
  <c r="U241" i="68"/>
  <c r="AW216" i="75"/>
  <c r="AW221" i="75" s="1"/>
  <c r="AW201" i="75"/>
  <c r="AD216" i="72"/>
  <c r="AD221" i="72"/>
  <c r="BA216" i="74"/>
  <c r="AU216" i="69"/>
  <c r="O216" i="69"/>
  <c r="AN239" i="67"/>
  <c r="U216" i="73"/>
  <c r="P216" i="71"/>
  <c r="F216" i="74"/>
  <c r="Q216" i="73"/>
  <c r="AH216" i="70"/>
  <c r="T216" i="73"/>
  <c r="K239" i="67"/>
  <c r="AF241" i="68"/>
  <c r="AT216" i="70"/>
  <c r="Y216" i="72"/>
  <c r="BA239" i="67"/>
  <c r="X241" i="68"/>
  <c r="AE216" i="71"/>
  <c r="U216" i="72"/>
  <c r="J216" i="73"/>
  <c r="Q239" i="67"/>
  <c r="AF216" i="71"/>
  <c r="K216" i="69"/>
  <c r="O216" i="75"/>
  <c r="O222" i="75" s="1"/>
  <c r="O200" i="75"/>
  <c r="G216" i="69"/>
  <c r="P216" i="72"/>
  <c r="AL216" i="69"/>
  <c r="AA239" i="67"/>
  <c r="BB216" i="71"/>
  <c r="AA216" i="73"/>
  <c r="L216" i="73"/>
  <c r="X201" i="75"/>
  <c r="AD216" i="75"/>
  <c r="AD221" i="75" s="1"/>
  <c r="AD201" i="75"/>
  <c r="Y216" i="69"/>
  <c r="M239"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39" i="67"/>
  <c r="AS216" i="70"/>
  <c r="AZ241" i="68"/>
  <c r="H241" i="68"/>
  <c r="AG239" i="67"/>
  <c r="G216" i="74"/>
  <c r="AP216" i="71"/>
  <c r="AA216" i="72"/>
  <c r="AA221" i="72"/>
  <c r="BA216" i="73"/>
  <c r="S241" i="68"/>
  <c r="AP241" i="68"/>
  <c r="V216" i="69"/>
  <c r="AC216" i="70"/>
  <c r="AV216" i="71"/>
  <c r="BA216" i="70"/>
  <c r="AK216" i="69"/>
  <c r="AV216" i="70"/>
  <c r="I216" i="75"/>
  <c r="I220" i="75" s="1"/>
  <c r="AD216" i="70"/>
  <c r="H239" i="67"/>
  <c r="Y216" i="71"/>
  <c r="Y216" i="75"/>
  <c r="Y221" i="75" s="1"/>
  <c r="Y201" i="75"/>
  <c r="AF216" i="69"/>
  <c r="BB216" i="70"/>
  <c r="Z216" i="69"/>
  <c r="AT216" i="69"/>
  <c r="AF216" i="75"/>
  <c r="AF221" i="75" s="1"/>
  <c r="AF201" i="75"/>
  <c r="AX216" i="72"/>
  <c r="AO239" i="67"/>
  <c r="AK216" i="72"/>
  <c r="BA216" i="72"/>
  <c r="U216" i="69"/>
  <c r="AF216" i="74"/>
  <c r="AF216" i="70"/>
  <c r="X216" i="70"/>
  <c r="O216" i="73"/>
  <c r="I200" i="75"/>
  <c r="AM216" i="75"/>
  <c r="AM221" i="75" s="1"/>
  <c r="AM201" i="75"/>
  <c r="AQ216" i="70"/>
  <c r="AQ221" i="70"/>
  <c r="AZ216" i="75"/>
  <c r="AZ221" i="75" s="1"/>
  <c r="AZ201" i="75"/>
  <c r="K216" i="73"/>
  <c r="AI216" i="73"/>
  <c r="M216" i="73"/>
  <c r="X216" i="74"/>
  <c r="AR216" i="70"/>
  <c r="K216" i="71"/>
  <c r="AK216" i="71"/>
  <c r="F204" i="71"/>
  <c r="AX216" i="74"/>
  <c r="N216" i="72"/>
  <c r="O239" i="67"/>
  <c r="K216" i="72"/>
  <c r="AK216" i="75"/>
  <c r="AK222" i="75" s="1"/>
  <c r="AK201" i="75"/>
  <c r="AK200" i="75"/>
  <c r="K222" i="72"/>
  <c r="S216" i="71"/>
  <c r="AB216" i="69"/>
  <c r="AX216" i="73"/>
  <c r="K234" i="88"/>
  <c r="AO216" i="69"/>
  <c r="M216" i="70"/>
  <c r="AC241" i="68"/>
  <c r="Q216" i="70"/>
  <c r="AE216" i="70"/>
  <c r="Z216" i="73"/>
  <c r="AV216" i="74"/>
  <c r="R216" i="73"/>
  <c r="S239" i="67"/>
  <c r="R216" i="72"/>
  <c r="M216" i="75"/>
  <c r="M221" i="75" s="1"/>
  <c r="AE239" i="67"/>
  <c r="N216" i="69"/>
  <c r="AA216" i="69"/>
  <c r="AA221" i="69"/>
  <c r="AC216" i="75"/>
  <c r="AC222" i="75" s="1"/>
  <c r="T216" i="75"/>
  <c r="T220" i="75" s="1"/>
  <c r="G216" i="75"/>
  <c r="G220" i="75" s="1"/>
  <c r="V216" i="72"/>
  <c r="V221" i="72"/>
  <c r="AJ216" i="70"/>
  <c r="AJ221" i="70"/>
  <c r="AY216" i="71"/>
  <c r="AY221" i="71"/>
  <c r="R239" i="67"/>
  <c r="AK216" i="70"/>
  <c r="I216" i="72"/>
  <c r="F153" i="88"/>
  <c r="AR216" i="72"/>
  <c r="AR221" i="72"/>
  <c r="AX216" i="71"/>
  <c r="AF216" i="72"/>
  <c r="AU241" i="68"/>
  <c r="I202" i="75"/>
  <c r="AZ239" i="67"/>
  <c r="AD216" i="73"/>
  <c r="AD221" i="73"/>
  <c r="AU216" i="70"/>
  <c r="AU221" i="70"/>
  <c r="AW216" i="73"/>
  <c r="AH216" i="71"/>
  <c r="Z216" i="74"/>
  <c r="I216" i="73"/>
  <c r="Q216" i="69"/>
  <c r="BB216" i="73"/>
  <c r="X216" i="71"/>
  <c r="M216" i="74"/>
  <c r="AB241" i="68"/>
  <c r="BB241" i="68"/>
  <c r="R216" i="69"/>
  <c r="AA241" i="68"/>
  <c r="AK216" i="73"/>
  <c r="AP216" i="74"/>
  <c r="AW216" i="69"/>
  <c r="AW221" i="69"/>
  <c r="AE216" i="69"/>
  <c r="AL216" i="70"/>
  <c r="W216" i="73"/>
  <c r="W221" i="73"/>
  <c r="AM200" i="75"/>
  <c r="AJ216" i="71"/>
  <c r="T216" i="74"/>
  <c r="M216" i="69"/>
  <c r="W216" i="71"/>
  <c r="W220" i="71"/>
  <c r="I216" i="71"/>
  <c r="AO216" i="71"/>
  <c r="AJ241" i="68"/>
  <c r="K216" i="75"/>
  <c r="K221" i="75" s="1"/>
  <c r="AS216" i="69"/>
  <c r="AV216" i="73"/>
  <c r="G216" i="73"/>
  <c r="H216" i="72"/>
  <c r="S216" i="69"/>
  <c r="AN241" i="68"/>
  <c r="Q216" i="74"/>
  <c r="J216" i="70"/>
  <c r="K202" i="75"/>
  <c r="AX216" i="69"/>
  <c r="Z216" i="75"/>
  <c r="Z221" i="75" s="1"/>
  <c r="Z201" i="75"/>
  <c r="AG216" i="73"/>
  <c r="AP216" i="73"/>
  <c r="AP221" i="73"/>
  <c r="AQ216" i="71"/>
  <c r="BB216" i="72"/>
  <c r="X216" i="69"/>
  <c r="W216" i="69"/>
  <c r="W220" i="69"/>
  <c r="AM216" i="71"/>
  <c r="AF216" i="73"/>
  <c r="AZ200" i="75"/>
  <c r="H147" i="88"/>
  <c r="H149" i="88" s="1"/>
  <c r="G148" i="88"/>
  <c r="G150" i="88" s="1"/>
  <c r="G151" i="88" s="1"/>
  <c r="G208" i="88" s="1"/>
  <c r="AE241" i="68"/>
  <c r="AL216" i="73"/>
  <c r="AJ216" i="73"/>
  <c r="AZ216" i="72"/>
  <c r="AW216" i="70"/>
  <c r="Z220" i="72"/>
  <c r="AQ216" i="74"/>
  <c r="AE216" i="73"/>
  <c r="I216" i="70"/>
  <c r="V216" i="75"/>
  <c r="V221" i="75" s="1"/>
  <c r="V201" i="75"/>
  <c r="AC216" i="71"/>
  <c r="M241" i="68"/>
  <c r="Z239" i="67"/>
  <c r="AH216" i="73"/>
  <c r="AT241" i="68"/>
  <c r="R216" i="70"/>
  <c r="AQ239" i="67"/>
  <c r="G216" i="71"/>
  <c r="AB216" i="75"/>
  <c r="AB201" i="75"/>
  <c r="AB202" i="75"/>
  <c r="AB200" i="75"/>
  <c r="AZ216" i="70"/>
  <c r="R216" i="71"/>
  <c r="AH216" i="75"/>
  <c r="AH221" i="75" s="1"/>
  <c r="AH201" i="75"/>
  <c r="AE216" i="72"/>
  <c r="P216" i="70"/>
  <c r="J216" i="69"/>
  <c r="G216" i="72"/>
  <c r="L216" i="74"/>
  <c r="N216" i="71"/>
  <c r="AW216" i="71"/>
  <c r="AW221" i="71"/>
  <c r="G239" i="67"/>
  <c r="AH216" i="69"/>
  <c r="Y241" i="68"/>
  <c r="AP216" i="70"/>
  <c r="AP221" i="70"/>
  <c r="O221" i="73"/>
  <c r="Z220" i="69"/>
  <c r="Q216" i="71"/>
  <c r="M222" i="70"/>
  <c r="AC216" i="74"/>
  <c r="AR216" i="75"/>
  <c r="AR221" i="75" s="1"/>
  <c r="AR201" i="75"/>
  <c r="V202" i="75"/>
  <c r="N241" i="68"/>
  <c r="AY216" i="73"/>
  <c r="L216" i="71"/>
  <c r="Z241" i="68"/>
  <c r="AO241" i="68"/>
  <c r="AO216" i="72"/>
  <c r="J216" i="74"/>
  <c r="AU216" i="72"/>
  <c r="AU221" i="72"/>
  <c r="Y216" i="73"/>
  <c r="AQ216" i="72"/>
  <c r="O216" i="71"/>
  <c r="F216" i="69"/>
  <c r="F222" i="69"/>
  <c r="R216" i="74"/>
  <c r="N239" i="67"/>
  <c r="AG216" i="72"/>
  <c r="J241" i="68"/>
  <c r="N216" i="75"/>
  <c r="N222" i="75" s="1"/>
  <c r="AN216" i="72"/>
  <c r="E216" i="74"/>
  <c r="X239" i="67"/>
  <c r="AP216" i="72"/>
  <c r="T216" i="69"/>
  <c r="U239" i="67"/>
  <c r="AC216" i="69"/>
  <c r="V216" i="74"/>
  <c r="AM216" i="73"/>
  <c r="AJ239" i="67"/>
  <c r="X216" i="75"/>
  <c r="X222" i="75" s="1"/>
  <c r="U216" i="70"/>
  <c r="AU216" i="73"/>
  <c r="AU221" i="73"/>
  <c r="AT239" i="67"/>
  <c r="O216" i="72"/>
  <c r="X200" i="75"/>
  <c r="U216" i="74"/>
  <c r="AD239" i="67"/>
  <c r="AW202" i="75"/>
  <c r="E216" i="73"/>
  <c r="E205" i="73"/>
  <c r="W216" i="75"/>
  <c r="W222" i="75" s="1"/>
  <c r="W200" i="75"/>
  <c r="W201" i="75"/>
  <c r="AL216" i="74"/>
  <c r="AL239" i="67"/>
  <c r="AR202" i="75"/>
  <c r="AV216" i="75"/>
  <c r="AV201" i="75"/>
  <c r="AV200" i="75"/>
  <c r="AV202" i="75"/>
  <c r="AE216" i="75"/>
  <c r="AE222" i="75" s="1"/>
  <c r="AE201" i="75"/>
  <c r="AE200" i="75"/>
  <c r="E239" i="67"/>
  <c r="E229" i="67"/>
  <c r="W216" i="72"/>
  <c r="W220" i="72"/>
  <c r="AL216" i="75"/>
  <c r="AL202" i="75"/>
  <c r="AL201" i="75"/>
  <c r="AL200" i="75"/>
  <c r="K216" i="74"/>
  <c r="I239" i="67"/>
  <c r="AL241" i="68"/>
  <c r="M216" i="71"/>
  <c r="Y216" i="70"/>
  <c r="AM216" i="69"/>
  <c r="H216" i="71"/>
  <c r="AJ216" i="74"/>
  <c r="V216" i="70"/>
  <c r="V221" i="70"/>
  <c r="L216" i="75"/>
  <c r="L221" i="75" s="1"/>
  <c r="M216" i="72"/>
  <c r="AV216" i="72"/>
  <c r="J216" i="72"/>
  <c r="AY216" i="70"/>
  <c r="L241" i="68"/>
  <c r="AA216" i="74"/>
  <c r="AA216" i="75"/>
  <c r="AA221" i="75" s="1"/>
  <c r="AA201" i="75"/>
  <c r="AC216" i="73"/>
  <c r="AV241" i="68"/>
  <c r="N200" i="75"/>
  <c r="AC201" i="75"/>
  <c r="W239" i="67"/>
  <c r="AI216" i="74"/>
  <c r="T216" i="71"/>
  <c r="AG216" i="75"/>
  <c r="AG220" i="75" s="1"/>
  <c r="AG201" i="75"/>
  <c r="AG202" i="75"/>
  <c r="O241" i="68"/>
  <c r="K216" i="70"/>
  <c r="AB239" i="67"/>
  <c r="AO216" i="73"/>
  <c r="AR241" i="68"/>
  <c r="N216" i="74"/>
  <c r="W216" i="70"/>
  <c r="W220" i="70"/>
  <c r="AC216" i="72"/>
  <c r="AQ216" i="69"/>
  <c r="AQ221" i="69"/>
  <c r="AF239" i="67"/>
  <c r="V216" i="73"/>
  <c r="P216" i="74"/>
  <c r="M200" i="75"/>
  <c r="T216" i="70"/>
  <c r="L216" i="70"/>
  <c r="AR216" i="71"/>
  <c r="K241" i="68"/>
  <c r="AD216" i="74"/>
  <c r="J216" i="75"/>
  <c r="J220" i="75" s="1"/>
  <c r="AZ216" i="71"/>
  <c r="L239" i="67"/>
  <c r="AI241" i="68"/>
  <c r="AR216" i="69"/>
  <c r="O216" i="74"/>
  <c r="AF220" i="69"/>
  <c r="H216" i="75"/>
  <c r="H222" i="75" s="1"/>
  <c r="E216" i="71"/>
  <c r="E206" i="71"/>
  <c r="E205" i="71"/>
  <c r="AJ216" i="72"/>
  <c r="AJ221" i="72"/>
  <c r="G241" i="68"/>
  <c r="AX216" i="75"/>
  <c r="AX222" i="75" s="1"/>
  <c r="AX201" i="75"/>
  <c r="AX200" i="75"/>
  <c r="AY216" i="75"/>
  <c r="AY221" i="75" s="1"/>
  <c r="AY201" i="75"/>
  <c r="Y239" i="67"/>
  <c r="AC239" i="67"/>
  <c r="AR216" i="74"/>
  <c r="AD241" i="68"/>
  <c r="AT216" i="72"/>
  <c r="AT221" i="72"/>
  <c r="AN216" i="70"/>
  <c r="AG216" i="71"/>
  <c r="AZ216" i="74"/>
  <c r="Z216" i="72"/>
  <c r="G216" i="70"/>
  <c r="AU239" i="67"/>
  <c r="AL216" i="71"/>
  <c r="AG200" i="75"/>
  <c r="AU216" i="71"/>
  <c r="AU221" i="71"/>
  <c r="BA216" i="71"/>
  <c r="AQ216" i="75"/>
  <c r="AQ221" i="75" s="1"/>
  <c r="AQ201" i="75"/>
  <c r="O216" i="70"/>
  <c r="AW216" i="72"/>
  <c r="AW221" i="72"/>
  <c r="L216" i="72"/>
  <c r="AB216" i="71"/>
  <c r="J216" i="71"/>
  <c r="AA202" i="75"/>
  <c r="Y200" i="75"/>
  <c r="AO216" i="74"/>
  <c r="I241" i="68"/>
  <c r="Q216" i="72"/>
  <c r="AJ216" i="75"/>
  <c r="AJ221" i="75" s="1"/>
  <c r="AJ201" i="75"/>
  <c r="AM241" i="68"/>
  <c r="AY239" i="67"/>
  <c r="AB216" i="73"/>
  <c r="AA216" i="70"/>
  <c r="AA221" i="70"/>
  <c r="V241" i="68"/>
  <c r="V246" i="68"/>
  <c r="I216" i="69"/>
  <c r="T239" i="67"/>
  <c r="BA216" i="69"/>
  <c r="BA221" i="69"/>
  <c r="AG216" i="70"/>
  <c r="L216" i="69"/>
  <c r="AM216" i="72"/>
  <c r="AJ244" i="67"/>
  <c r="Z220" i="71"/>
  <c r="F221" i="73"/>
  <c r="F221" i="69"/>
  <c r="F221" i="71"/>
  <c r="AF220" i="73"/>
  <c r="K247" i="68"/>
  <c r="K222" i="73"/>
  <c r="K222" i="70"/>
  <c r="K222" i="69"/>
  <c r="K222" i="71"/>
  <c r="Z222" i="71"/>
  <c r="Z222" i="70"/>
  <c r="Z222" i="72"/>
  <c r="T222" i="69"/>
  <c r="M222" i="73"/>
  <c r="M222" i="69"/>
  <c r="M222" i="71"/>
  <c r="M222" i="72"/>
  <c r="M245" i="67"/>
  <c r="AQ246" i="68"/>
  <c r="AQ221" i="73"/>
  <c r="AQ221" i="72"/>
  <c r="AD221" i="70"/>
  <c r="F220" i="72"/>
  <c r="F220" i="69"/>
  <c r="F220" i="70"/>
  <c r="F245" i="68"/>
  <c r="BA221" i="73"/>
  <c r="BA246" i="68"/>
  <c r="L245" i="67"/>
  <c r="L222" i="71"/>
  <c r="L222" i="72"/>
  <c r="L222" i="70"/>
  <c r="L222" i="69"/>
  <c r="L247" i="68"/>
  <c r="L222" i="73"/>
  <c r="E205" i="63"/>
  <c r="AT221" i="69"/>
  <c r="AT221" i="70"/>
  <c r="W246" i="68"/>
  <c r="AF222" i="71"/>
  <c r="AF222" i="69"/>
  <c r="AF222" i="72"/>
  <c r="F222" i="70"/>
  <c r="F247" i="68"/>
  <c r="W245" i="68"/>
  <c r="AY221" i="73"/>
  <c r="V221" i="69"/>
  <c r="V244" i="67"/>
  <c r="L234" i="88"/>
  <c r="AJ234" i="88"/>
  <c r="I234" i="88"/>
  <c r="E234" i="88"/>
  <c r="AA234" i="88"/>
  <c r="W234" i="88"/>
  <c r="AW234" i="88"/>
  <c r="BB234" i="88"/>
  <c r="AS234" i="88"/>
  <c r="AH234" i="88"/>
  <c r="J234" i="88"/>
  <c r="AN234" i="88"/>
  <c r="AX234" i="88"/>
  <c r="AK234" i="88"/>
  <c r="Y234" i="88"/>
  <c r="BA234" i="88"/>
  <c r="U234" i="88"/>
  <c r="AZ234" i="88"/>
  <c r="AL234" i="88"/>
  <c r="T234" i="88"/>
  <c r="AI234" i="88"/>
  <c r="O234" i="88"/>
  <c r="AF234" i="88"/>
  <c r="G234" i="88"/>
  <c r="AG234" i="88"/>
  <c r="AY234" i="88"/>
  <c r="X234" i="88"/>
  <c r="AM234" i="88"/>
  <c r="AR234" i="88"/>
  <c r="R234" i="88"/>
  <c r="V234" i="88"/>
  <c r="AE234" i="88"/>
  <c r="S234" i="88"/>
  <c r="AP234" i="88"/>
  <c r="AV234" i="88"/>
  <c r="P234" i="88"/>
  <c r="AQ234" i="88"/>
  <c r="H234" i="88"/>
  <c r="AD234" i="88"/>
  <c r="AC234" i="88"/>
  <c r="AU234" i="88"/>
  <c r="AF220" i="72" l="1"/>
  <c r="AN222" i="69"/>
  <c r="AF243" i="67"/>
  <c r="AN220" i="73"/>
  <c r="AF247" i="68"/>
  <c r="AF245" i="67"/>
  <c r="AF222" i="73"/>
  <c r="AN220" i="72"/>
  <c r="AN243" i="67"/>
  <c r="AN220" i="69"/>
  <c r="AN222" i="71"/>
  <c r="AN222" i="72"/>
  <c r="AF220" i="71"/>
  <c r="V243" i="67"/>
  <c r="AF245" i="68"/>
  <c r="AN245" i="67"/>
  <c r="AN245" i="68"/>
  <c r="AN220" i="70"/>
  <c r="AN222" i="73"/>
  <c r="F230" i="68"/>
  <c r="G230" i="68" s="1"/>
  <c r="H230" i="68" s="1"/>
  <c r="I230" i="68" s="1"/>
  <c r="J230" i="68" s="1"/>
  <c r="K230" i="68" s="1"/>
  <c r="L230" i="68" s="1"/>
  <c r="M230" i="68" s="1"/>
  <c r="D13" i="68" s="1"/>
  <c r="F228" i="67"/>
  <c r="G228" i="67" s="1"/>
  <c r="H228" i="67" s="1"/>
  <c r="I228" i="67" s="1"/>
  <c r="J228" i="67" s="1"/>
  <c r="K228" i="67" s="1"/>
  <c r="L228" i="67" s="1"/>
  <c r="M228" i="67" s="1"/>
  <c r="D13" i="67" s="1"/>
  <c r="AM220" i="70"/>
  <c r="AM220" i="72"/>
  <c r="AM220" i="73"/>
  <c r="AM243" i="67"/>
  <c r="Q246" i="68"/>
  <c r="E246" i="68"/>
  <c r="F231" i="68"/>
  <c r="G231" i="68" s="1"/>
  <c r="H231" i="68" s="1"/>
  <c r="I231" i="68" s="1"/>
  <c r="J231" i="68" s="1"/>
  <c r="K231" i="68" s="1"/>
  <c r="L231" i="68" s="1"/>
  <c r="M231" i="68" s="1"/>
  <c r="F13" i="68" s="1"/>
  <c r="G229" i="68"/>
  <c r="H229" i="68" s="1"/>
  <c r="I229" i="68" s="1"/>
  <c r="J229" i="68" s="1"/>
  <c r="K229" i="68" s="1"/>
  <c r="L229" i="68" s="1"/>
  <c r="M229" i="68" s="1"/>
  <c r="B13" i="68" s="1"/>
  <c r="AU245" i="67"/>
  <c r="AX222" i="72"/>
  <c r="G204" i="70"/>
  <c r="H204" i="70" s="1"/>
  <c r="I204" i="70" s="1"/>
  <c r="H220" i="71"/>
  <c r="G204" i="71"/>
  <c r="H204" i="71" s="1"/>
  <c r="I204" i="71" s="1"/>
  <c r="J204" i="71" s="1"/>
  <c r="K204" i="71" s="1"/>
  <c r="L204" i="71" s="1"/>
  <c r="M204" i="71" s="1"/>
  <c r="B13" i="71" s="1"/>
  <c r="AU222" i="73"/>
  <c r="G222" i="69"/>
  <c r="G222" i="71"/>
  <c r="F204" i="72"/>
  <c r="G204" i="72" s="1"/>
  <c r="AK222" i="70"/>
  <c r="G247" i="68"/>
  <c r="T222" i="73"/>
  <c r="AU222" i="71"/>
  <c r="O222" i="72"/>
  <c r="G222" i="70"/>
  <c r="T222" i="72"/>
  <c r="AU222" i="69"/>
  <c r="T222" i="70"/>
  <c r="G222" i="73"/>
  <c r="T245" i="67"/>
  <c r="T222" i="71"/>
  <c r="G245" i="67"/>
  <c r="AM245" i="68"/>
  <c r="Q220" i="73"/>
  <c r="AM222" i="73"/>
  <c r="Y220" i="72"/>
  <c r="K244" i="67"/>
  <c r="K221" i="72"/>
  <c r="S245" i="68"/>
  <c r="H220" i="70"/>
  <c r="S220" i="69"/>
  <c r="K221" i="69"/>
  <c r="S220" i="71"/>
  <c r="H220" i="73"/>
  <c r="S220" i="73"/>
  <c r="K221" i="70"/>
  <c r="S243" i="67"/>
  <c r="H243" i="67"/>
  <c r="S220" i="70"/>
  <c r="AM220" i="71"/>
  <c r="Q221" i="72"/>
  <c r="Q245" i="67"/>
  <c r="AO222" i="71"/>
  <c r="K221" i="71"/>
  <c r="Q247" i="68"/>
  <c r="K221" i="73"/>
  <c r="AM245" i="67"/>
  <c r="Q222" i="73"/>
  <c r="Q222" i="69"/>
  <c r="F204" i="73"/>
  <c r="F205" i="72"/>
  <c r="G205" i="72" s="1"/>
  <c r="H205" i="72" s="1"/>
  <c r="F205" i="70"/>
  <c r="G205" i="70" s="1"/>
  <c r="H205" i="70" s="1"/>
  <c r="I205" i="70" s="1"/>
  <c r="J205" i="70" s="1"/>
  <c r="K205" i="70" s="1"/>
  <c r="L205" i="70" s="1"/>
  <c r="M205" i="70" s="1"/>
  <c r="D13" i="70" s="1"/>
  <c r="AX222" i="69"/>
  <c r="K246" i="68"/>
  <c r="AU247" i="68"/>
  <c r="Q220" i="71"/>
  <c r="AX222" i="70"/>
  <c r="AX245" i="67"/>
  <c r="AX247" i="68"/>
  <c r="AX222" i="73"/>
  <c r="F206" i="73"/>
  <c r="G206" i="73" s="1"/>
  <c r="H206" i="73" s="1"/>
  <c r="I206" i="73" s="1"/>
  <c r="J206" i="73" s="1"/>
  <c r="K206" i="73" s="1"/>
  <c r="L206" i="73" s="1"/>
  <c r="M206" i="73" s="1"/>
  <c r="F13" i="73" s="1"/>
  <c r="E221" i="70"/>
  <c r="Y220" i="70"/>
  <c r="O220" i="69"/>
  <c r="R222" i="75"/>
  <c r="Y220" i="71"/>
  <c r="Q221" i="69"/>
  <c r="Y220" i="73"/>
  <c r="Y245" i="68"/>
  <c r="Y220" i="69"/>
  <c r="Y243" i="67"/>
  <c r="AZ220" i="75"/>
  <c r="Q221" i="70"/>
  <c r="E222" i="75"/>
  <c r="E220" i="75"/>
  <c r="I222" i="70"/>
  <c r="AM247" i="68"/>
  <c r="P221" i="75"/>
  <c r="BA220" i="75"/>
  <c r="L220" i="75"/>
  <c r="AR220" i="75"/>
  <c r="X222" i="73"/>
  <c r="AZ222" i="75"/>
  <c r="AW220" i="75"/>
  <c r="O245" i="67"/>
  <c r="X247" i="68"/>
  <c r="O222" i="70"/>
  <c r="O222" i="73"/>
  <c r="X222" i="70"/>
  <c r="X245" i="67"/>
  <c r="O222" i="71"/>
  <c r="AF222" i="75"/>
  <c r="O247" i="68"/>
  <c r="AM222" i="70"/>
  <c r="X222" i="71"/>
  <c r="AP222" i="75"/>
  <c r="P222" i="71"/>
  <c r="Q221" i="71"/>
  <c r="AC222" i="69"/>
  <c r="Q220" i="72"/>
  <c r="Q220" i="69"/>
  <c r="AC222" i="71"/>
  <c r="AX220" i="72"/>
  <c r="AC245" i="67"/>
  <c r="Q245" i="68"/>
  <c r="AC222" i="72"/>
  <c r="AC247" i="68"/>
  <c r="Q221" i="73"/>
  <c r="AC222" i="70"/>
  <c r="Q243" i="67"/>
  <c r="Q244" i="67"/>
  <c r="R222" i="73"/>
  <c r="U220" i="75"/>
  <c r="AM222" i="75"/>
  <c r="N221" i="75"/>
  <c r="S221" i="75"/>
  <c r="T222" i="75"/>
  <c r="X221" i="75"/>
  <c r="AJ220" i="75"/>
  <c r="AD222" i="75"/>
  <c r="BA222" i="75"/>
  <c r="AO222" i="75"/>
  <c r="AY220" i="75"/>
  <c r="R222" i="71"/>
  <c r="AL222" i="75"/>
  <c r="AL221" i="75"/>
  <c r="AL220" i="75"/>
  <c r="R245"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47" i="68"/>
  <c r="AV221" i="75"/>
  <c r="AV220" i="75"/>
  <c r="AV222" i="75"/>
  <c r="AC220" i="75"/>
  <c r="Z222" i="75"/>
  <c r="AH220" i="75"/>
  <c r="AN222" i="75"/>
  <c r="AM220" i="75"/>
  <c r="AS221" i="75"/>
  <c r="AS220" i="75"/>
  <c r="AX221" i="75"/>
  <c r="AX220" i="75"/>
  <c r="K220" i="75"/>
  <c r="AN220" i="75"/>
  <c r="Z220" i="75"/>
  <c r="AU222" i="75"/>
  <c r="AI222" i="75"/>
  <c r="AA222" i="75"/>
  <c r="AT220" i="75"/>
  <c r="F220" i="88"/>
  <c r="F240" i="88" s="1"/>
  <c r="F219" i="88"/>
  <c r="F239" i="88" s="1"/>
  <c r="F218" i="88"/>
  <c r="F238" i="88" s="1"/>
  <c r="F221" i="72"/>
  <c r="P245" i="67"/>
  <c r="AI222" i="70"/>
  <c r="AH246" i="68"/>
  <c r="AI222" i="72"/>
  <c r="AI222" i="73"/>
  <c r="AI222" i="71"/>
  <c r="I247" i="68"/>
  <c r="I222" i="71"/>
  <c r="H220" i="69"/>
  <c r="P222" i="70"/>
  <c r="P222" i="69"/>
  <c r="P222" i="73"/>
  <c r="P222" i="72"/>
  <c r="AZ221" i="71"/>
  <c r="AI246"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46" i="68"/>
  <c r="V245" i="68"/>
  <c r="AX220" i="71"/>
  <c r="AI221" i="70"/>
  <c r="AI221" i="72"/>
  <c r="AI221" i="69"/>
  <c r="U221" i="71"/>
  <c r="AI221" i="73"/>
  <c r="AI221" i="71"/>
  <c r="AX243"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44" i="67"/>
  <c r="AI245" i="67"/>
  <c r="AI222" i="69"/>
  <c r="S221" i="71"/>
  <c r="AK222" i="71"/>
  <c r="AO221" i="70"/>
  <c r="AO221" i="69"/>
  <c r="AK222" i="69"/>
  <c r="AK247" i="68"/>
  <c r="AK222" i="72"/>
  <c r="R220" i="71"/>
  <c r="R220" i="72"/>
  <c r="S246" i="68"/>
  <c r="R243" i="67"/>
  <c r="R220" i="69"/>
  <c r="R220" i="70"/>
  <c r="S221" i="69"/>
  <c r="R245" i="68"/>
  <c r="S221" i="70"/>
  <c r="R220" i="73"/>
  <c r="S221" i="73"/>
  <c r="S244" i="67"/>
  <c r="T244" i="67"/>
  <c r="AM221" i="72"/>
  <c r="T221" i="73"/>
  <c r="H245" i="68"/>
  <c r="AM244" i="67"/>
  <c r="AO221" i="73"/>
  <c r="AK245" i="67"/>
  <c r="V220" i="71"/>
  <c r="T221" i="71"/>
  <c r="AM221" i="70"/>
  <c r="AM221" i="69"/>
  <c r="T246" i="68"/>
  <c r="AM221" i="73"/>
  <c r="AM246" i="68"/>
  <c r="AO221" i="72"/>
  <c r="V220" i="69"/>
  <c r="AO244" i="67"/>
  <c r="AO222" i="69"/>
  <c r="I245" i="67"/>
  <c r="AZ246" i="68"/>
  <c r="I222" i="72"/>
  <c r="AO220" i="73"/>
  <c r="I222" i="73"/>
  <c r="AX246" i="68"/>
  <c r="AO220" i="72"/>
  <c r="AX221" i="73"/>
  <c r="AX244" i="67"/>
  <c r="AO220" i="70"/>
  <c r="AO220" i="69"/>
  <c r="AX221" i="72"/>
  <c r="AO243" i="67"/>
  <c r="AX221" i="70"/>
  <c r="AO245" i="68"/>
  <c r="G205" i="69"/>
  <c r="H205" i="69" s="1"/>
  <c r="I205" i="69" s="1"/>
  <c r="J205" i="69" s="1"/>
  <c r="K205" i="69" s="1"/>
  <c r="L205" i="69" s="1"/>
  <c r="M205" i="69" s="1"/>
  <c r="D13" i="69" s="1"/>
  <c r="E221" i="69"/>
  <c r="H220" i="72"/>
  <c r="F222" i="72"/>
  <c r="E221" i="71"/>
  <c r="O220" i="71"/>
  <c r="O243" i="67"/>
  <c r="AH221" i="71"/>
  <c r="AI244" i="67"/>
  <c r="O220" i="72"/>
  <c r="AH221" i="69"/>
  <c r="AH221" i="72"/>
  <c r="AO222" i="72"/>
  <c r="O245" i="68"/>
  <c r="AO222" i="73"/>
  <c r="O220" i="73"/>
  <c r="AH221" i="70"/>
  <c r="AO222" i="70"/>
  <c r="AH221" i="73"/>
  <c r="E221" i="73"/>
  <c r="E244" i="67"/>
  <c r="N205" i="75"/>
  <c r="O205" i="75" s="1"/>
  <c r="P205" i="75" s="1"/>
  <c r="Q205" i="75" s="1"/>
  <c r="R205" i="75" s="1"/>
  <c r="D14" i="75" s="1"/>
  <c r="BA221" i="71"/>
  <c r="AU222" i="70"/>
  <c r="AO245" i="67"/>
  <c r="AI247" i="68"/>
  <c r="AR221" i="71"/>
  <c r="AJ221" i="69"/>
  <c r="AN221" i="70"/>
  <c r="AR221" i="69"/>
  <c r="X222" i="69"/>
  <c r="U244" i="67"/>
  <c r="F206" i="69"/>
  <c r="G206" i="69" s="1"/>
  <c r="H206" i="69" s="1"/>
  <c r="I206" i="69" s="1"/>
  <c r="J206" i="69" s="1"/>
  <c r="K206" i="69" s="1"/>
  <c r="L206" i="69" s="1"/>
  <c r="M206" i="69" s="1"/>
  <c r="F13" i="69" s="1"/>
  <c r="F227" i="67"/>
  <c r="G227" i="67" s="1"/>
  <c r="H227" i="67" s="1"/>
  <c r="I227" i="67" s="1"/>
  <c r="J227" i="67" s="1"/>
  <c r="K227" i="67" s="1"/>
  <c r="L227" i="67" s="1"/>
  <c r="M227" i="67" s="1"/>
  <c r="B13" i="67" s="1"/>
  <c r="F243" i="67"/>
  <c r="AA221" i="73"/>
  <c r="H148" i="88"/>
  <c r="H150" i="88" s="1"/>
  <c r="H151" i="88" s="1"/>
  <c r="H208" i="88" s="1"/>
  <c r="I147" i="88"/>
  <c r="I149" i="88" s="1"/>
  <c r="U221" i="70"/>
  <c r="AQ244" i="67"/>
  <c r="Z243" i="67"/>
  <c r="AK222" i="73"/>
  <c r="R222" i="72"/>
  <c r="AO247" i="68"/>
  <c r="AZ221" i="70"/>
  <c r="AX220" i="73"/>
  <c r="AN244" i="67"/>
  <c r="W245" i="67"/>
  <c r="AF244" i="67"/>
  <c r="F228"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46"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46" i="68"/>
  <c r="AN221" i="73"/>
  <c r="Z221" i="70"/>
  <c r="AN221" i="71"/>
  <c r="Z221" i="69"/>
  <c r="AF221" i="71"/>
  <c r="AX221" i="69"/>
  <c r="AZ244" i="67"/>
  <c r="Z244" i="67"/>
  <c r="AN246" i="68"/>
  <c r="G204" i="69"/>
  <c r="H204" i="69" s="1"/>
  <c r="I204" i="69" s="1"/>
  <c r="J204" i="69" s="1"/>
  <c r="K204" i="69" s="1"/>
  <c r="L204" i="69" s="1"/>
  <c r="M204" i="69" s="1"/>
  <c r="B13" i="69" s="1"/>
  <c r="F229" i="67"/>
  <c r="G229" i="67" s="1"/>
  <c r="H229" i="67" s="1"/>
  <c r="I229" i="67" s="1"/>
  <c r="J229" i="67" s="1"/>
  <c r="K229" i="67" s="1"/>
  <c r="L229" i="67" s="1"/>
  <c r="M229" i="67" s="1"/>
  <c r="F13" i="67" s="1"/>
  <c r="G153" i="88"/>
  <c r="J204" i="70"/>
  <c r="K204" i="70" s="1"/>
  <c r="L204" i="70" s="1"/>
  <c r="M204" i="70" s="1"/>
  <c r="B13" i="70" s="1"/>
  <c r="I204" i="75"/>
  <c r="J204" i="75" s="1"/>
  <c r="K204" i="75" s="1"/>
  <c r="L204" i="75" s="1"/>
  <c r="M204" i="75" s="1"/>
  <c r="B13" i="75" s="1"/>
  <c r="AG221" i="73"/>
  <c r="AG221" i="71"/>
  <c r="AG221" i="69"/>
  <c r="AG221" i="72"/>
  <c r="AG221" i="70"/>
  <c r="AG246" i="68"/>
  <c r="AG244" i="67"/>
  <c r="V222" i="72"/>
  <c r="V222" i="71"/>
  <c r="V222" i="70"/>
  <c r="V222" i="69"/>
  <c r="V222" i="73"/>
  <c r="V245" i="67"/>
  <c r="V247" i="68"/>
  <c r="AG222" i="71"/>
  <c r="AG222" i="69"/>
  <c r="AG222" i="70"/>
  <c r="AG222" i="72"/>
  <c r="AG247" i="68"/>
  <c r="AG222" i="73"/>
  <c r="AG245" i="67"/>
  <c r="AT220" i="71"/>
  <c r="AT220" i="69"/>
  <c r="AT243" i="67"/>
  <c r="AT220" i="73"/>
  <c r="AT245" i="68"/>
  <c r="AT220" i="70"/>
  <c r="AT220" i="72"/>
  <c r="N245" i="68"/>
  <c r="N220" i="71"/>
  <c r="N220" i="73"/>
  <c r="N220" i="72"/>
  <c r="N220" i="69"/>
  <c r="N220" i="70"/>
  <c r="N243" i="67"/>
  <c r="AW220" i="71"/>
  <c r="AW243" i="67"/>
  <c r="AW220" i="72"/>
  <c r="AW245" i="68"/>
  <c r="AW220" i="73"/>
  <c r="AW220" i="69"/>
  <c r="AW220" i="70"/>
  <c r="K245" i="68"/>
  <c r="K220" i="71"/>
  <c r="K220" i="70"/>
  <c r="K220" i="69"/>
  <c r="K220" i="73"/>
  <c r="K220" i="72"/>
  <c r="K243" i="67"/>
  <c r="AS220" i="71"/>
  <c r="AS245" i="68"/>
  <c r="AS243" i="67"/>
  <c r="AS220" i="70"/>
  <c r="AS220" i="69"/>
  <c r="AS220" i="72"/>
  <c r="AS220" i="73"/>
  <c r="N221" i="72"/>
  <c r="N221" i="70"/>
  <c r="N221" i="71"/>
  <c r="N221" i="73"/>
  <c r="N244" i="67"/>
  <c r="N246" i="68"/>
  <c r="N221" i="69"/>
  <c r="AG220" i="69"/>
  <c r="AG220" i="73"/>
  <c r="AG220" i="70"/>
  <c r="AG220" i="71"/>
  <c r="AG220" i="72"/>
  <c r="AG245" i="68"/>
  <c r="AG243" i="67"/>
  <c r="L244" i="67"/>
  <c r="L221" i="73"/>
  <c r="L221" i="72"/>
  <c r="L221" i="70"/>
  <c r="L246" i="68"/>
  <c r="L221" i="71"/>
  <c r="L221" i="69"/>
  <c r="AT222" i="71"/>
  <c r="AT222" i="69"/>
  <c r="AT247" i="68"/>
  <c r="AT222" i="70"/>
  <c r="AT245" i="67"/>
  <c r="AT222" i="73"/>
  <c r="AT222" i="72"/>
  <c r="T243" i="67"/>
  <c r="T220" i="71"/>
  <c r="T245" i="68"/>
  <c r="T220" i="72"/>
  <c r="T220" i="73"/>
  <c r="T220" i="70"/>
  <c r="T220" i="69"/>
  <c r="AR222" i="71"/>
  <c r="AR222" i="69"/>
  <c r="AR245" i="67"/>
  <c r="AR222" i="72"/>
  <c r="AR222" i="70"/>
  <c r="AR222" i="73"/>
  <c r="AR247" i="68"/>
  <c r="AP222" i="71"/>
  <c r="AP222" i="72"/>
  <c r="AP222" i="70"/>
  <c r="AP222" i="69"/>
  <c r="AP247" i="68"/>
  <c r="AP222" i="73"/>
  <c r="AP245" i="67"/>
  <c r="AD220" i="70"/>
  <c r="AD245" i="68"/>
  <c r="AD220" i="72"/>
  <c r="AD220" i="71"/>
  <c r="AD220" i="69"/>
  <c r="AD220" i="73"/>
  <c r="AD243" i="67"/>
  <c r="AE222" i="73"/>
  <c r="AE222" i="71"/>
  <c r="AE222" i="70"/>
  <c r="AE222" i="69"/>
  <c r="AE222" i="72"/>
  <c r="AE245" i="67"/>
  <c r="AE247" i="68"/>
  <c r="Y222" i="73"/>
  <c r="Y222" i="69"/>
  <c r="Y222" i="72"/>
  <c r="Y222" i="70"/>
  <c r="Y222" i="71"/>
  <c r="Y245" i="67"/>
  <c r="Y247" i="68"/>
  <c r="AS222" i="71"/>
  <c r="AS222" i="69"/>
  <c r="AS245" i="67"/>
  <c r="AS247" i="68"/>
  <c r="AS222" i="72"/>
  <c r="AS222" i="70"/>
  <c r="AS222" i="73"/>
  <c r="AA245" i="68"/>
  <c r="AA220" i="72"/>
  <c r="AA220" i="71"/>
  <c r="AA220" i="70"/>
  <c r="AA220" i="73"/>
  <c r="AA220" i="69"/>
  <c r="AA243" i="67"/>
  <c r="AB220" i="73"/>
  <c r="AB243" i="67"/>
  <c r="AB220" i="72"/>
  <c r="AB220" i="69"/>
  <c r="AB220" i="70"/>
  <c r="AB220" i="71"/>
  <c r="AB245" i="68"/>
  <c r="AK220" i="71"/>
  <c r="AK220" i="73"/>
  <c r="AK220" i="70"/>
  <c r="AK243" i="67"/>
  <c r="AK245" i="68"/>
  <c r="AK220" i="72"/>
  <c r="AK220" i="69"/>
  <c r="J221" i="71"/>
  <c r="J221" i="69"/>
  <c r="J221" i="70"/>
  <c r="J221" i="73"/>
  <c r="J221" i="72"/>
  <c r="J244" i="67"/>
  <c r="J246" i="68"/>
  <c r="AD222" i="73"/>
  <c r="AD222" i="70"/>
  <c r="AD222" i="72"/>
  <c r="AD222" i="69"/>
  <c r="AD222" i="71"/>
  <c r="AD245" i="67"/>
  <c r="AD247" i="68"/>
  <c r="AQ222" i="71"/>
  <c r="AQ222" i="70"/>
  <c r="AQ222" i="69"/>
  <c r="AQ245" i="67"/>
  <c r="AQ247" i="68"/>
  <c r="AQ222" i="72"/>
  <c r="AQ222" i="73"/>
  <c r="AS221" i="71"/>
  <c r="AS244" i="67"/>
  <c r="AS221" i="73"/>
  <c r="AS221" i="69"/>
  <c r="AS246" i="68"/>
  <c r="AS221" i="70"/>
  <c r="AS221" i="72"/>
  <c r="E220" i="70"/>
  <c r="E220" i="69"/>
  <c r="E220" i="73"/>
  <c r="E243" i="67"/>
  <c r="E220" i="71"/>
  <c r="E245" i="68"/>
  <c r="E220" i="72"/>
  <c r="E204" i="63"/>
  <c r="I220" i="72"/>
  <c r="I220" i="71"/>
  <c r="I220" i="73"/>
  <c r="I245" i="68"/>
  <c r="I243" i="67"/>
  <c r="I220" i="70"/>
  <c r="I220" i="69"/>
  <c r="AZ220" i="71"/>
  <c r="AZ243" i="67"/>
  <c r="AZ220" i="73"/>
  <c r="AZ220" i="70"/>
  <c r="AZ245" i="68"/>
  <c r="AZ220" i="69"/>
  <c r="AZ220" i="72"/>
  <c r="AB245" i="67"/>
  <c r="AB222" i="72"/>
  <c r="AB222" i="69"/>
  <c r="AB222" i="73"/>
  <c r="AB222" i="71"/>
  <c r="AB222" i="70"/>
  <c r="AB247" i="68"/>
  <c r="AK221" i="71"/>
  <c r="AK221" i="70"/>
  <c r="AK244" i="67"/>
  <c r="AK221" i="69"/>
  <c r="AK221" i="73"/>
  <c r="AK246" i="68"/>
  <c r="AK221" i="72"/>
  <c r="AH222" i="71"/>
  <c r="AH222" i="69"/>
  <c r="AH222" i="72"/>
  <c r="AH222" i="70"/>
  <c r="AH222" i="73"/>
  <c r="AH247" i="68"/>
  <c r="AH245" i="67"/>
  <c r="H221" i="69"/>
  <c r="H221" i="71"/>
  <c r="H221" i="73"/>
  <c r="H221" i="72"/>
  <c r="H221" i="70"/>
  <c r="H246" i="68"/>
  <c r="H244" i="67"/>
  <c r="H222" i="73"/>
  <c r="H222" i="71"/>
  <c r="H222" i="69"/>
  <c r="H222" i="72"/>
  <c r="H222" i="70"/>
  <c r="H247" i="68"/>
  <c r="H245" i="67"/>
  <c r="U220" i="73"/>
  <c r="U245" i="68"/>
  <c r="U220" i="69"/>
  <c r="U220" i="70"/>
  <c r="U220" i="71"/>
  <c r="U220" i="72"/>
  <c r="U243" i="67"/>
  <c r="N247" i="68"/>
  <c r="N222" i="73"/>
  <c r="N222" i="69"/>
  <c r="N222" i="70"/>
  <c r="N222" i="72"/>
  <c r="N222" i="71"/>
  <c r="N245" i="67"/>
  <c r="X220" i="69"/>
  <c r="X220" i="71"/>
  <c r="X220" i="72"/>
  <c r="X220" i="73"/>
  <c r="X220" i="70"/>
  <c r="X243" i="67"/>
  <c r="X245" i="68"/>
  <c r="AZ222" i="71"/>
  <c r="AZ222" i="73"/>
  <c r="AZ245" i="67"/>
  <c r="AZ222" i="70"/>
  <c r="AZ247" i="68"/>
  <c r="AZ222" i="72"/>
  <c r="AZ222" i="69"/>
  <c r="AJ222" i="71"/>
  <c r="AJ247" i="68"/>
  <c r="AJ222" i="72"/>
  <c r="AJ245" i="67"/>
  <c r="AJ222" i="70"/>
  <c r="AJ222" i="69"/>
  <c r="AJ222" i="73"/>
  <c r="AU220" i="71"/>
  <c r="AU220" i="73"/>
  <c r="AU245" i="68"/>
  <c r="AU220" i="70"/>
  <c r="AU243" i="67"/>
  <c r="AU220" i="69"/>
  <c r="AU220" i="72"/>
  <c r="M220" i="69"/>
  <c r="M220" i="73"/>
  <c r="M220" i="70"/>
  <c r="M220" i="72"/>
  <c r="M220" i="71"/>
  <c r="M245" i="68"/>
  <c r="M243" i="67"/>
  <c r="AV221" i="71"/>
  <c r="AV221" i="72"/>
  <c r="AV221" i="70"/>
  <c r="AV221" i="69"/>
  <c r="AV246" i="68"/>
  <c r="AV221" i="73"/>
  <c r="AV244" i="67"/>
  <c r="AR220" i="71"/>
  <c r="AR220" i="70"/>
  <c r="AR220" i="72"/>
  <c r="AR243" i="67"/>
  <c r="AR220" i="73"/>
  <c r="AR245" i="68"/>
  <c r="AR220" i="69"/>
  <c r="AA222" i="72"/>
  <c r="AA222" i="69"/>
  <c r="AA222" i="73"/>
  <c r="AA222" i="71"/>
  <c r="AA247" i="68"/>
  <c r="AA245" i="67"/>
  <c r="AA222" i="70"/>
  <c r="AP220" i="71"/>
  <c r="AP220" i="73"/>
  <c r="AP220" i="72"/>
  <c r="AP220" i="70"/>
  <c r="AP220" i="69"/>
  <c r="AP245" i="68"/>
  <c r="AP243" i="67"/>
  <c r="E225" i="75"/>
  <c r="E225" i="69"/>
  <c r="E225" i="70"/>
  <c r="E250" i="68"/>
  <c r="E225" i="71"/>
  <c r="E225" i="73"/>
  <c r="E225" i="72"/>
  <c r="E248" i="67"/>
  <c r="AL220" i="71"/>
  <c r="AL243" i="67"/>
  <c r="AL245" i="68"/>
  <c r="AL220" i="69"/>
  <c r="AL220" i="70"/>
  <c r="AL220" i="73"/>
  <c r="AL220" i="72"/>
  <c r="AB244" i="67"/>
  <c r="AB221" i="73"/>
  <c r="AB221" i="70"/>
  <c r="AB221" i="71"/>
  <c r="AB221" i="69"/>
  <c r="AB221" i="72"/>
  <c r="AB246" i="68"/>
  <c r="BB220" i="71"/>
  <c r="BB220" i="70"/>
  <c r="BB245" i="68"/>
  <c r="BB243" i="67"/>
  <c r="BB220" i="73"/>
  <c r="BB220" i="72"/>
  <c r="BB220" i="69"/>
  <c r="AJ220" i="71"/>
  <c r="AJ220" i="70"/>
  <c r="AJ245" i="68"/>
  <c r="AJ220" i="69"/>
  <c r="AJ243" i="67"/>
  <c r="AJ220" i="73"/>
  <c r="AJ220" i="72"/>
  <c r="J220" i="72"/>
  <c r="J220" i="71"/>
  <c r="J243" i="67"/>
  <c r="J220" i="69"/>
  <c r="J220" i="73"/>
  <c r="J220" i="70"/>
  <c r="J245" i="68"/>
  <c r="AC246" i="68"/>
  <c r="AC221" i="70"/>
  <c r="AC221" i="72"/>
  <c r="AC221" i="71"/>
  <c r="AC221" i="69"/>
  <c r="AC244" i="67"/>
  <c r="AC221" i="73"/>
  <c r="L243" i="67"/>
  <c r="L220" i="73"/>
  <c r="L220" i="72"/>
  <c r="L220" i="70"/>
  <c r="L220" i="71"/>
  <c r="L220" i="69"/>
  <c r="L245" i="68"/>
  <c r="AI245" i="68"/>
  <c r="AI220" i="71"/>
  <c r="AI220" i="72"/>
  <c r="AI220" i="69"/>
  <c r="AI220" i="70"/>
  <c r="AI220" i="73"/>
  <c r="AI243" i="67"/>
  <c r="S222" i="70"/>
  <c r="S222" i="69"/>
  <c r="S222" i="73"/>
  <c r="S222" i="72"/>
  <c r="S222" i="71"/>
  <c r="S247" i="68"/>
  <c r="S245" i="67"/>
  <c r="AY220" i="71"/>
  <c r="AY220" i="69"/>
  <c r="AY245" i="68"/>
  <c r="AY220" i="70"/>
  <c r="AY243" i="67"/>
  <c r="AY220" i="72"/>
  <c r="AY220" i="73"/>
  <c r="M221" i="69"/>
  <c r="M246" i="68"/>
  <c r="M221" i="70"/>
  <c r="M221" i="73"/>
  <c r="M221" i="72"/>
  <c r="M221" i="71"/>
  <c r="M244" i="67"/>
  <c r="AW222" i="71"/>
  <c r="AW222" i="72"/>
  <c r="AW247" i="68"/>
  <c r="AW245" i="67"/>
  <c r="AW222" i="69"/>
  <c r="AW222" i="70"/>
  <c r="AW222" i="73"/>
  <c r="AE243" i="67"/>
  <c r="AE220" i="71"/>
  <c r="AE220" i="70"/>
  <c r="AE220" i="69"/>
  <c r="AE220" i="73"/>
  <c r="AE220" i="72"/>
  <c r="AE245" i="68"/>
  <c r="U222" i="69"/>
  <c r="U222" i="73"/>
  <c r="U222" i="70"/>
  <c r="U222" i="72"/>
  <c r="U222" i="71"/>
  <c r="U247" i="68"/>
  <c r="U245" i="67"/>
  <c r="AL221" i="71"/>
  <c r="AL221" i="70"/>
  <c r="AL246" i="68"/>
  <c r="AL221" i="73"/>
  <c r="AL221" i="69"/>
  <c r="AL244" i="67"/>
  <c r="AL221" i="72"/>
  <c r="AV222" i="71"/>
  <c r="AV222" i="72"/>
  <c r="AV222" i="70"/>
  <c r="AV222" i="69"/>
  <c r="AV222" i="73"/>
  <c r="AV245" i="67"/>
  <c r="AV247" i="68"/>
  <c r="AQ220" i="71"/>
  <c r="AQ220" i="69"/>
  <c r="AQ245" i="68"/>
  <c r="AQ220" i="73"/>
  <c r="AQ220" i="70"/>
  <c r="AQ243" i="67"/>
  <c r="AQ220" i="72"/>
  <c r="BB221" i="71"/>
  <c r="BB244" i="67"/>
  <c r="BB246" i="68"/>
  <c r="BB221" i="73"/>
  <c r="BB221" i="72"/>
  <c r="BB221" i="69"/>
  <c r="BB221" i="70"/>
  <c r="X221" i="70"/>
  <c r="X221" i="72"/>
  <c r="X221" i="71"/>
  <c r="X246" i="68"/>
  <c r="X221" i="73"/>
  <c r="X244" i="67"/>
  <c r="X221" i="69"/>
  <c r="I221" i="70"/>
  <c r="I221" i="69"/>
  <c r="I221" i="72"/>
  <c r="I246" i="68"/>
  <c r="I221" i="71"/>
  <c r="I244" i="67"/>
  <c r="I221" i="73"/>
  <c r="BA222" i="71"/>
  <c r="BA245" i="67"/>
  <c r="BA222" i="70"/>
  <c r="BA222" i="73"/>
  <c r="BA222" i="72"/>
  <c r="BA222" i="69"/>
  <c r="BA247" i="68"/>
  <c r="BA220" i="71"/>
  <c r="BA220" i="73"/>
  <c r="BA245" i="68"/>
  <c r="BA220" i="69"/>
  <c r="BA243" i="67"/>
  <c r="BA220" i="72"/>
  <c r="BA220" i="70"/>
  <c r="AY222" i="71"/>
  <c r="AY222" i="70"/>
  <c r="AY247" i="68"/>
  <c r="AY222" i="69"/>
  <c r="AY222" i="73"/>
  <c r="AY222" i="72"/>
  <c r="AY245" i="67"/>
  <c r="P220" i="71"/>
  <c r="P220" i="69"/>
  <c r="P220" i="72"/>
  <c r="P220" i="70"/>
  <c r="P220" i="73"/>
  <c r="P245" i="68"/>
  <c r="P243" i="67"/>
  <c r="AE244" i="67"/>
  <c r="AE221" i="72"/>
  <c r="AE221" i="70"/>
  <c r="AE221" i="69"/>
  <c r="AE246" i="68"/>
  <c r="AE221" i="71"/>
  <c r="AE221" i="73"/>
  <c r="AL222" i="71"/>
  <c r="AL245" i="67"/>
  <c r="AL222" i="70"/>
  <c r="AL247" i="68"/>
  <c r="AL222" i="72"/>
  <c r="AL222" i="69"/>
  <c r="AL222" i="73"/>
  <c r="AV220" i="71"/>
  <c r="AV220" i="73"/>
  <c r="AV220" i="69"/>
  <c r="AV220" i="72"/>
  <c r="AV243" i="67"/>
  <c r="AV220" i="70"/>
  <c r="AV245" i="68"/>
  <c r="BB222" i="71"/>
  <c r="BB222" i="70"/>
  <c r="BB222" i="73"/>
  <c r="BB222" i="72"/>
  <c r="BB247" i="68"/>
  <c r="BB245" i="67"/>
  <c r="BB222" i="69"/>
  <c r="R244" i="67"/>
  <c r="R221" i="71"/>
  <c r="R221" i="72"/>
  <c r="R221" i="70"/>
  <c r="R221" i="73"/>
  <c r="R221" i="69"/>
  <c r="R246" i="68"/>
  <c r="J222" i="71"/>
  <c r="J222" i="69"/>
  <c r="J222" i="70"/>
  <c r="J222" i="72"/>
  <c r="J222" i="73"/>
  <c r="J247" i="68"/>
  <c r="J245" i="67"/>
  <c r="AC220" i="69"/>
  <c r="AC220" i="73"/>
  <c r="AC220" i="72"/>
  <c r="AC220" i="70"/>
  <c r="AC220" i="71"/>
  <c r="AC245" i="68"/>
  <c r="AC243" i="67"/>
  <c r="AH220" i="69"/>
  <c r="AH220" i="71"/>
  <c r="AH243" i="67"/>
  <c r="AH220" i="73"/>
  <c r="AH220" i="72"/>
  <c r="AH245" i="68"/>
  <c r="AH220" i="70"/>
  <c r="E222" i="69"/>
  <c r="E222" i="73"/>
  <c r="E222" i="70"/>
  <c r="E222" i="72"/>
  <c r="E247" i="68"/>
  <c r="E245" i="67"/>
  <c r="E222" i="71"/>
  <c r="E206" i="63"/>
  <c r="E244" i="88" s="1"/>
  <c r="G221" i="73"/>
  <c r="G221" i="69"/>
  <c r="G221" i="70"/>
  <c r="G221" i="71"/>
  <c r="G221" i="72"/>
  <c r="G246" i="68"/>
  <c r="G244" i="67"/>
  <c r="G220" i="72"/>
  <c r="G220" i="69"/>
  <c r="G220" i="73"/>
  <c r="G220" i="71"/>
  <c r="G220" i="70"/>
  <c r="G245" i="68"/>
  <c r="G243" i="67"/>
  <c r="P221" i="73"/>
  <c r="P221" i="69"/>
  <c r="P246" i="68"/>
  <c r="P221" i="70"/>
  <c r="P221" i="72"/>
  <c r="P221" i="71"/>
  <c r="P244" i="67"/>
  <c r="F205" i="63"/>
  <c r="G205" i="63" s="1"/>
  <c r="E238" i="88"/>
  <c r="E222" i="88"/>
  <c r="E239" i="88"/>
  <c r="E223" i="88"/>
  <c r="E240" i="88"/>
  <c r="P12" i="2" a="1"/>
  <c r="I11" i="2" a="1"/>
  <c r="I12" i="2" a="1"/>
  <c r="W11" i="2" a="1"/>
  <c r="P11" i="2" a="1"/>
  <c r="W12" i="2" a="1"/>
  <c r="P12" i="2" l="1"/>
  <c r="I12" i="2"/>
  <c r="W12" i="2"/>
  <c r="P11" i="2"/>
  <c r="W11" i="2"/>
  <c r="I11" i="2"/>
  <c r="N204" i="72"/>
  <c r="O204" i="72" s="1"/>
  <c r="P204" i="72" s="1"/>
  <c r="Q204" i="72" s="1"/>
  <c r="R204" i="72" s="1"/>
  <c r="B14" i="72" s="1"/>
  <c r="G220" i="88"/>
  <c r="G240" i="88" s="1"/>
  <c r="G219" i="88"/>
  <c r="G239" i="88" s="1"/>
  <c r="G218" i="88"/>
  <c r="G238" i="88" s="1"/>
  <c r="N227" i="67"/>
  <c r="O227" i="67" s="1"/>
  <c r="P227" i="67" s="1"/>
  <c r="Q227" i="67" s="1"/>
  <c r="R227" i="67" s="1"/>
  <c r="B14" i="67" s="1"/>
  <c r="F224"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30" i="68"/>
  <c r="O230" i="68" s="1"/>
  <c r="P230" i="68" s="1"/>
  <c r="Q230" i="68" s="1"/>
  <c r="R230" i="68" s="1"/>
  <c r="D14" i="68" s="1"/>
  <c r="N204" i="69"/>
  <c r="O204" i="69" s="1"/>
  <c r="P204" i="69" s="1"/>
  <c r="Q204" i="69" s="1"/>
  <c r="R204" i="69" s="1"/>
  <c r="B14" i="69" s="1"/>
  <c r="N229" i="67"/>
  <c r="O229" i="67" s="1"/>
  <c r="P229" i="67" s="1"/>
  <c r="Q229" i="67" s="1"/>
  <c r="R229"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31" i="68"/>
  <c r="O231" i="68" s="1"/>
  <c r="P231" i="68" s="1"/>
  <c r="Q231" i="68" s="1"/>
  <c r="R231" i="68" s="1"/>
  <c r="F14" i="68" s="1"/>
  <c r="N205" i="69"/>
  <c r="O205" i="69" s="1"/>
  <c r="P205" i="69" s="1"/>
  <c r="Q205" i="69" s="1"/>
  <c r="R205" i="69" s="1"/>
  <c r="D14" i="69" s="1"/>
  <c r="N228" i="67"/>
  <c r="O228" i="67" s="1"/>
  <c r="P228" i="67" s="1"/>
  <c r="Q228" i="67" s="1"/>
  <c r="R228" i="67" s="1"/>
  <c r="D14" i="67" s="1"/>
  <c r="N205" i="73"/>
  <c r="O205" i="73" s="1"/>
  <c r="P205" i="73" s="1"/>
  <c r="Q205" i="73" s="1"/>
  <c r="R205" i="73" s="1"/>
  <c r="D14" i="73" s="1"/>
  <c r="J147" i="88"/>
  <c r="J149" i="88" s="1"/>
  <c r="I148" i="88"/>
  <c r="I150" i="88" s="1"/>
  <c r="I151" i="88" s="1"/>
  <c r="I208" i="88" s="1"/>
  <c r="S205" i="75"/>
  <c r="T205" i="75" s="1"/>
  <c r="U205" i="75" s="1"/>
  <c r="V205" i="75" s="1"/>
  <c r="W205" i="75" s="1"/>
  <c r="D15" i="75" s="1"/>
  <c r="N204" i="75"/>
  <c r="O204" i="75" s="1"/>
  <c r="P204" i="75" s="1"/>
  <c r="Q204" i="75" s="1"/>
  <c r="R204" i="75" s="1"/>
  <c r="B14" i="75" s="1"/>
  <c r="N204" i="70"/>
  <c r="O204" i="70" s="1"/>
  <c r="P204" i="70" s="1"/>
  <c r="Q204" i="70" s="1"/>
  <c r="R204" i="70" s="1"/>
  <c r="B14" i="70" s="1"/>
  <c r="G228" i="88"/>
  <c r="N204" i="71"/>
  <c r="O204" i="71" s="1"/>
  <c r="P204" i="71" s="1"/>
  <c r="Q204" i="71" s="1"/>
  <c r="R204" i="71" s="1"/>
  <c r="B14" i="71" s="1"/>
  <c r="N229" i="68"/>
  <c r="O229" i="68" s="1"/>
  <c r="P229" i="68" s="1"/>
  <c r="Q229" i="68" s="1"/>
  <c r="R229" i="68" s="1"/>
  <c r="B14" i="68" s="1"/>
  <c r="H153" i="88"/>
  <c r="N206" i="73"/>
  <c r="O206" i="73" s="1"/>
  <c r="P206" i="73" s="1"/>
  <c r="Q206" i="73" s="1"/>
  <c r="R206" i="73" s="1"/>
  <c r="F14" i="73" s="1"/>
  <c r="N206" i="70"/>
  <c r="O206" i="70" s="1"/>
  <c r="P206" i="70" s="1"/>
  <c r="Q206" i="70" s="1"/>
  <c r="R206" i="70" s="1"/>
  <c r="F14" i="70" s="1"/>
  <c r="H205" i="63"/>
  <c r="G248" i="67"/>
  <c r="G225" i="71"/>
  <c r="G225" i="70"/>
  <c r="G225" i="72"/>
  <c r="G225" i="75"/>
  <c r="G250" i="68"/>
  <c r="G225" i="69"/>
  <c r="G225" i="73"/>
  <c r="E226" i="69"/>
  <c r="E226" i="70"/>
  <c r="E249" i="67"/>
  <c r="E226" i="72"/>
  <c r="E226" i="73"/>
  <c r="E251" i="68"/>
  <c r="E226" i="71"/>
  <c r="E226" i="75"/>
  <c r="F206" i="63"/>
  <c r="E249" i="68"/>
  <c r="E224" i="75"/>
  <c r="E224" i="69"/>
  <c r="E247" i="67"/>
  <c r="E224" i="71"/>
  <c r="E224" i="73"/>
  <c r="E224" i="72"/>
  <c r="E224" i="70"/>
  <c r="F204" i="63"/>
  <c r="F225" i="72"/>
  <c r="F225" i="71"/>
  <c r="F225" i="75"/>
  <c r="F225" i="70"/>
  <c r="F248" i="67"/>
  <c r="F225" i="69"/>
  <c r="F250" i="68"/>
  <c r="F225" i="73"/>
  <c r="F223" i="88"/>
  <c r="E243" i="88"/>
  <c r="F222" i="88"/>
  <c r="E242" i="88"/>
  <c r="X11" i="2" a="1"/>
  <c r="J11" i="2" a="1"/>
  <c r="Q11" i="2" a="1"/>
  <c r="X12" i="2" a="1"/>
  <c r="J12" i="2" a="1"/>
  <c r="Q12" i="2" a="1"/>
  <c r="X12" i="2" l="1"/>
  <c r="J12" i="2"/>
  <c r="Q12" i="2"/>
  <c r="Q11" i="2"/>
  <c r="J11" i="2"/>
  <c r="X11" i="2"/>
  <c r="S204" i="72"/>
  <c r="T204" i="72" s="1"/>
  <c r="U204" i="72" s="1"/>
  <c r="V204" i="72" s="1"/>
  <c r="W204" i="72" s="1"/>
  <c r="B15" i="72" s="1"/>
  <c r="S227" i="67"/>
  <c r="T227" i="67" s="1"/>
  <c r="U227" i="67" s="1"/>
  <c r="V227" i="67" s="1"/>
  <c r="W227" i="67" s="1"/>
  <c r="B15" i="67" s="1"/>
  <c r="F244" i="88"/>
  <c r="H219" i="88"/>
  <c r="H239" i="88" s="1"/>
  <c r="H218" i="88"/>
  <c r="H238" i="88" s="1"/>
  <c r="H220" i="88"/>
  <c r="H240" i="88" s="1"/>
  <c r="G224" i="88"/>
  <c r="S206" i="73"/>
  <c r="T206" i="73" s="1"/>
  <c r="U206" i="73" s="1"/>
  <c r="V206" i="73" s="1"/>
  <c r="W206" i="73" s="1"/>
  <c r="F15" i="73" s="1"/>
  <c r="S229" i="67"/>
  <c r="T229" i="67" s="1"/>
  <c r="U229" i="67" s="1"/>
  <c r="V229" i="67" s="1"/>
  <c r="W229" i="67" s="1"/>
  <c r="F15" i="67" s="1"/>
  <c r="S206" i="72"/>
  <c r="T206" i="72" s="1"/>
  <c r="U206" i="72" s="1"/>
  <c r="V206" i="72" s="1"/>
  <c r="W206" i="72" s="1"/>
  <c r="F15" i="72" s="1"/>
  <c r="I153" i="88"/>
  <c r="S231" i="68"/>
  <c r="T231" i="68" s="1"/>
  <c r="U231" i="68" s="1"/>
  <c r="V231" i="68" s="1"/>
  <c r="W231" i="68" s="1"/>
  <c r="F15" i="68" s="1"/>
  <c r="S204" i="73"/>
  <c r="T204" i="73" s="1"/>
  <c r="U204" i="73" s="1"/>
  <c r="V204" i="73" s="1"/>
  <c r="W204" i="73" s="1"/>
  <c r="B15" i="73" s="1"/>
  <c r="H228" i="88"/>
  <c r="K147" i="88"/>
  <c r="K149" i="88" s="1"/>
  <c r="J148" i="88"/>
  <c r="J150" i="88" s="1"/>
  <c r="J151" i="88" s="1"/>
  <c r="J208"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29" i="68"/>
  <c r="T229" i="68" s="1"/>
  <c r="U229" i="68" s="1"/>
  <c r="V229" i="68" s="1"/>
  <c r="W229"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28" i="67"/>
  <c r="T228" i="67" s="1"/>
  <c r="U228" i="67" s="1"/>
  <c r="V228" i="67" s="1"/>
  <c r="W228"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30" i="68"/>
  <c r="T230" i="68" s="1"/>
  <c r="U230" i="68" s="1"/>
  <c r="V230" i="68" s="1"/>
  <c r="W230"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49" i="67"/>
  <c r="F226" i="72"/>
  <c r="F226" i="69"/>
  <c r="F226" i="73"/>
  <c r="F226" i="75"/>
  <c r="F251" i="68"/>
  <c r="F226" i="71"/>
  <c r="F226" i="70"/>
  <c r="G206" i="63"/>
  <c r="F249" i="68"/>
  <c r="F224" i="72"/>
  <c r="F224" i="73"/>
  <c r="F224" i="71"/>
  <c r="F247" i="67"/>
  <c r="F224" i="75"/>
  <c r="F224" i="69"/>
  <c r="F224" i="70"/>
  <c r="G204" i="63"/>
  <c r="I205" i="63"/>
  <c r="H248" i="67"/>
  <c r="H225" i="71"/>
  <c r="H225" i="75"/>
  <c r="H225" i="72"/>
  <c r="H225" i="70"/>
  <c r="H225" i="69"/>
  <c r="H225" i="73"/>
  <c r="H250" i="68"/>
  <c r="G223" i="88"/>
  <c r="F243" i="88"/>
  <c r="G222" i="88"/>
  <c r="F242" i="88"/>
  <c r="K12" i="2" a="1"/>
  <c r="R12" i="2" a="1"/>
  <c r="Y11" i="2" a="1"/>
  <c r="Y12" i="2" a="1"/>
  <c r="K11" i="2" a="1"/>
  <c r="R11" i="2" a="1"/>
  <c r="R12" i="2" l="1"/>
  <c r="Y12" i="2"/>
  <c r="K12" i="2"/>
  <c r="K11" i="2"/>
  <c r="Y11" i="2"/>
  <c r="R11" i="2"/>
  <c r="X227" i="67"/>
  <c r="Y227" i="67" s="1"/>
  <c r="Z227" i="67" s="1"/>
  <c r="AA227" i="67" s="1"/>
  <c r="AB227" i="67" s="1"/>
  <c r="B16" i="67" s="1"/>
  <c r="G244" i="88"/>
  <c r="I219" i="88"/>
  <c r="I239" i="88" s="1"/>
  <c r="I218" i="88"/>
  <c r="I238" i="88" s="1"/>
  <c r="I220" i="88"/>
  <c r="I240" i="88" s="1"/>
  <c r="H224" i="88"/>
  <c r="X205" i="70"/>
  <c r="Y205" i="70" s="1"/>
  <c r="Z205" i="70" s="1"/>
  <c r="AA205" i="70" s="1"/>
  <c r="AB205" i="70" s="1"/>
  <c r="D16" i="70" s="1"/>
  <c r="I228"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29" i="68"/>
  <c r="Y229" i="68" s="1"/>
  <c r="Z229" i="68" s="1"/>
  <c r="AA229" i="68" s="1"/>
  <c r="AB229" i="68" s="1"/>
  <c r="B16" i="68" s="1"/>
  <c r="X206" i="72"/>
  <c r="Y206" i="72" s="1"/>
  <c r="Z206" i="72" s="1"/>
  <c r="AA206" i="72" s="1"/>
  <c r="AB206" i="72" s="1"/>
  <c r="F16" i="72" s="1"/>
  <c r="X230" i="68"/>
  <c r="Y230" i="68" s="1"/>
  <c r="Z230" i="68" s="1"/>
  <c r="AA230" i="68" s="1"/>
  <c r="AB230"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29" i="67"/>
  <c r="Y229" i="67" s="1"/>
  <c r="Z229" i="67" s="1"/>
  <c r="AA229" i="67" s="1"/>
  <c r="AB229"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28" i="67"/>
  <c r="Y228" i="67" s="1"/>
  <c r="Z228" i="67" s="1"/>
  <c r="AA228" i="67" s="1"/>
  <c r="AB228" i="67" s="1"/>
  <c r="D16" i="67" s="1"/>
  <c r="X205" i="71"/>
  <c r="Y205" i="71" s="1"/>
  <c r="Z205" i="71" s="1"/>
  <c r="AA205" i="71" s="1"/>
  <c r="AB205" i="71" s="1"/>
  <c r="D16" i="71" s="1"/>
  <c r="X206" i="75"/>
  <c r="Y206" i="75" s="1"/>
  <c r="Z206" i="75" s="1"/>
  <c r="AA206" i="75" s="1"/>
  <c r="AB206" i="75" s="1"/>
  <c r="F16" i="75" s="1"/>
  <c r="J153" i="88"/>
  <c r="X231" i="68"/>
  <c r="Y231" i="68" s="1"/>
  <c r="Z231" i="68" s="1"/>
  <c r="AA231" i="68" s="1"/>
  <c r="AB231" i="68" s="1"/>
  <c r="F16" i="68" s="1"/>
  <c r="X206" i="73"/>
  <c r="Y206" i="73" s="1"/>
  <c r="Z206" i="73" s="1"/>
  <c r="AA206" i="73" s="1"/>
  <c r="AB206" i="73" s="1"/>
  <c r="F16" i="73" s="1"/>
  <c r="X205" i="69"/>
  <c r="Y205" i="69" s="1"/>
  <c r="Z205" i="69" s="1"/>
  <c r="AA205" i="69" s="1"/>
  <c r="AB205" i="69" s="1"/>
  <c r="D16" i="69" s="1"/>
  <c r="K148" i="88"/>
  <c r="K150" i="88" s="1"/>
  <c r="K151" i="88" s="1"/>
  <c r="K208" i="88" s="1"/>
  <c r="L147" i="88"/>
  <c r="L149" i="88" s="1"/>
  <c r="J205" i="63"/>
  <c r="I248" i="67"/>
  <c r="I225" i="71"/>
  <c r="I225" i="72"/>
  <c r="I225" i="70"/>
  <c r="I225" i="75"/>
  <c r="I225" i="73"/>
  <c r="I225" i="69"/>
  <c r="I250" i="68"/>
  <c r="H204" i="63"/>
  <c r="G224" i="71"/>
  <c r="G224" i="72"/>
  <c r="G249" i="68"/>
  <c r="G247" i="67"/>
  <c r="G224" i="73"/>
  <c r="G224" i="75"/>
  <c r="G224" i="69"/>
  <c r="G224" i="70"/>
  <c r="H206" i="63"/>
  <c r="G226" i="75"/>
  <c r="G226" i="73"/>
  <c r="G226" i="72"/>
  <c r="G226" i="71"/>
  <c r="G249" i="67"/>
  <c r="G251" i="68"/>
  <c r="G226" i="69"/>
  <c r="G226" i="70"/>
  <c r="H222" i="88"/>
  <c r="G242" i="88"/>
  <c r="H223" i="88"/>
  <c r="G243" i="88"/>
  <c r="L11" i="2" a="1"/>
  <c r="S12" i="2" a="1"/>
  <c r="Z11" i="2" a="1"/>
  <c r="L12" i="2" a="1"/>
  <c r="Z12" i="2" a="1"/>
  <c r="S11" i="2" a="1"/>
  <c r="S12" i="2" l="1"/>
  <c r="Z12" i="2"/>
  <c r="L12" i="2"/>
  <c r="S11" i="2"/>
  <c r="L11" i="2"/>
  <c r="Z11" i="2"/>
  <c r="AC227" i="67"/>
  <c r="AD227" i="67" s="1"/>
  <c r="AE227" i="67" s="1"/>
  <c r="AF227" i="67" s="1"/>
  <c r="AG227" i="67" s="1"/>
  <c r="AH227" i="67" s="1"/>
  <c r="AI227" i="67" s="1"/>
  <c r="AJ227" i="67" s="1"/>
  <c r="AK227" i="67" s="1"/>
  <c r="AL227" i="67" s="1"/>
  <c r="B17" i="67" s="1"/>
  <c r="H244" i="88"/>
  <c r="J218" i="88"/>
  <c r="J238" i="88" s="1"/>
  <c r="J219" i="88"/>
  <c r="J239" i="88" s="1"/>
  <c r="J220" i="88"/>
  <c r="J240" i="88" s="1"/>
  <c r="I224"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31" i="68"/>
  <c r="AD231" i="68" s="1"/>
  <c r="AE231" i="68" s="1"/>
  <c r="AF231" i="68" s="1"/>
  <c r="AG231" i="68" s="1"/>
  <c r="AH231" i="68" s="1"/>
  <c r="AI231" i="68" s="1"/>
  <c r="AJ231" i="68" s="1"/>
  <c r="AK231" i="68" s="1"/>
  <c r="AL231" i="68" s="1"/>
  <c r="F17" i="68" s="1"/>
  <c r="AC228" i="67"/>
  <c r="AD228" i="67" s="1"/>
  <c r="AE228" i="67" s="1"/>
  <c r="AF228" i="67" s="1"/>
  <c r="AG228" i="67" s="1"/>
  <c r="AH228" i="67" s="1"/>
  <c r="AI228" i="67" s="1"/>
  <c r="AJ228" i="67" s="1"/>
  <c r="AK228" i="67" s="1"/>
  <c r="AL228"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29" i="68"/>
  <c r="AD229" i="68" s="1"/>
  <c r="AE229" i="68" s="1"/>
  <c r="AF229" i="68" s="1"/>
  <c r="AG229" i="68" s="1"/>
  <c r="AH229" i="68" s="1"/>
  <c r="AI229" i="68" s="1"/>
  <c r="AJ229" i="68" s="1"/>
  <c r="AK229" i="68" s="1"/>
  <c r="AL229"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29" i="67"/>
  <c r="AD229" i="67" s="1"/>
  <c r="AE229" i="67" s="1"/>
  <c r="AF229" i="67" s="1"/>
  <c r="AG229" i="67" s="1"/>
  <c r="AH229" i="67" s="1"/>
  <c r="AI229" i="67" s="1"/>
  <c r="AJ229" i="67" s="1"/>
  <c r="AK229" i="67" s="1"/>
  <c r="AL229" i="67" s="1"/>
  <c r="F17" i="67" s="1"/>
  <c r="L148" i="88"/>
  <c r="L150" i="88" s="1"/>
  <c r="L151" i="88" s="1"/>
  <c r="L208" i="88" s="1"/>
  <c r="M147" i="88"/>
  <c r="M149" i="88" s="1"/>
  <c r="J228"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30" i="68"/>
  <c r="AD230" i="68" s="1"/>
  <c r="AE230" i="68" s="1"/>
  <c r="AF230" i="68" s="1"/>
  <c r="AG230" i="68" s="1"/>
  <c r="AH230" i="68" s="1"/>
  <c r="AI230" i="68" s="1"/>
  <c r="AJ230" i="68" s="1"/>
  <c r="AK230" i="68" s="1"/>
  <c r="AL230"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53"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49" i="67"/>
  <c r="H251" i="68"/>
  <c r="H226" i="71"/>
  <c r="H226" i="75"/>
  <c r="H226" i="73"/>
  <c r="H226" i="69"/>
  <c r="H226" i="70"/>
  <c r="I204" i="63"/>
  <c r="H224" i="71"/>
  <c r="H224" i="73"/>
  <c r="H224" i="72"/>
  <c r="H247" i="67"/>
  <c r="H249" i="68"/>
  <c r="H224" i="69"/>
  <c r="H224" i="75"/>
  <c r="H224" i="70"/>
  <c r="K205" i="63"/>
  <c r="J248" i="67"/>
  <c r="J225" i="71"/>
  <c r="J225" i="72"/>
  <c r="J225" i="75"/>
  <c r="J225" i="70"/>
  <c r="J250" i="68"/>
  <c r="J225" i="73"/>
  <c r="J225" i="69"/>
  <c r="I223" i="88"/>
  <c r="H243" i="88"/>
  <c r="I222" i="88"/>
  <c r="H242" i="88"/>
  <c r="M11" i="2" a="1"/>
  <c r="T11" i="2" a="1"/>
  <c r="AA11" i="2" a="1"/>
  <c r="AA12" i="2" a="1"/>
  <c r="T12" i="2" a="1"/>
  <c r="M12" i="2" a="1"/>
  <c r="AA12" i="2" l="1"/>
  <c r="M12" i="2"/>
  <c r="T12" i="2"/>
  <c r="T11" i="2"/>
  <c r="AA11" i="2"/>
  <c r="M11" i="2"/>
  <c r="AM227" i="67"/>
  <c r="AN227" i="67" s="1"/>
  <c r="AO227" i="67" s="1"/>
  <c r="AP227" i="67" s="1"/>
  <c r="AQ227" i="67" s="1"/>
  <c r="AR227" i="67" s="1"/>
  <c r="AS227" i="67" s="1"/>
  <c r="AT227" i="67" s="1"/>
  <c r="AU227" i="67" s="1"/>
  <c r="AV227" i="67" s="1"/>
  <c r="B18" i="67" s="1"/>
  <c r="K218" i="88"/>
  <c r="K238" i="88" s="1"/>
  <c r="K220" i="88"/>
  <c r="K240" i="88" s="1"/>
  <c r="K219" i="88"/>
  <c r="K239" i="88" s="1"/>
  <c r="I244" i="88"/>
  <c r="J224" i="88"/>
  <c r="AW204" i="72"/>
  <c r="AX204" i="72" s="1"/>
  <c r="AY204" i="72" s="1"/>
  <c r="AZ204" i="72" s="1"/>
  <c r="BA204" i="72" s="1"/>
  <c r="BB204" i="72" s="1"/>
  <c r="AM230" i="68"/>
  <c r="AN230" i="68" s="1"/>
  <c r="AO230" i="68" s="1"/>
  <c r="AP230" i="68" s="1"/>
  <c r="AQ230" i="68" s="1"/>
  <c r="AR230" i="68" s="1"/>
  <c r="AS230" i="68" s="1"/>
  <c r="AT230" i="68" s="1"/>
  <c r="AU230" i="68" s="1"/>
  <c r="AV230"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31" i="68"/>
  <c r="AN231" i="68" s="1"/>
  <c r="AO231" i="68" s="1"/>
  <c r="AP231" i="68" s="1"/>
  <c r="AQ231" i="68" s="1"/>
  <c r="AR231" i="68" s="1"/>
  <c r="AS231" i="68" s="1"/>
  <c r="AT231" i="68" s="1"/>
  <c r="AU231" i="68" s="1"/>
  <c r="AV231" i="68" s="1"/>
  <c r="F18" i="68" s="1"/>
  <c r="AM229" i="67"/>
  <c r="AN229" i="67" s="1"/>
  <c r="AO229" i="67" s="1"/>
  <c r="AP229" i="67" s="1"/>
  <c r="AQ229" i="67" s="1"/>
  <c r="AR229" i="67" s="1"/>
  <c r="AS229" i="67" s="1"/>
  <c r="AT229" i="67" s="1"/>
  <c r="AU229" i="67" s="1"/>
  <c r="AV229" i="67" s="1"/>
  <c r="F18" i="67" s="1"/>
  <c r="K228" i="88"/>
  <c r="AW205" i="75"/>
  <c r="AX205" i="75" s="1"/>
  <c r="AY205" i="75" s="1"/>
  <c r="AZ205" i="75" s="1"/>
  <c r="BA205" i="75" s="1"/>
  <c r="BB205" i="75" s="1"/>
  <c r="AM206" i="69"/>
  <c r="AN206" i="69" s="1"/>
  <c r="AO206" i="69" s="1"/>
  <c r="AP206" i="69" s="1"/>
  <c r="AQ206" i="69" s="1"/>
  <c r="AR206" i="69" s="1"/>
  <c r="AS206" i="69" s="1"/>
  <c r="AT206" i="69" s="1"/>
  <c r="AU206" i="69" s="1"/>
  <c r="AV206" i="69" s="1"/>
  <c r="F18" i="69" s="1"/>
  <c r="N147" i="88"/>
  <c r="N149" i="88" s="1"/>
  <c r="M148" i="88"/>
  <c r="M150" i="88" s="1"/>
  <c r="M151" i="88" s="1"/>
  <c r="M208"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53"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28" i="67"/>
  <c r="AN228" i="67" s="1"/>
  <c r="AO228" i="67" s="1"/>
  <c r="AP228" i="67" s="1"/>
  <c r="AQ228" i="67" s="1"/>
  <c r="AR228" i="67" s="1"/>
  <c r="AS228" i="67" s="1"/>
  <c r="AT228" i="67" s="1"/>
  <c r="AU228" i="67" s="1"/>
  <c r="AV228" i="67" s="1"/>
  <c r="D18" i="67" s="1"/>
  <c r="AM206" i="73"/>
  <c r="AN206" i="73" s="1"/>
  <c r="AO206" i="73" s="1"/>
  <c r="AP206" i="73" s="1"/>
  <c r="AQ206" i="73" s="1"/>
  <c r="AR206" i="73" s="1"/>
  <c r="AS206" i="73" s="1"/>
  <c r="AT206" i="73" s="1"/>
  <c r="AU206" i="73" s="1"/>
  <c r="AV206" i="73" s="1"/>
  <c r="F18" i="73" s="1"/>
  <c r="AM229" i="68"/>
  <c r="AN229" i="68" s="1"/>
  <c r="AO229" i="68" s="1"/>
  <c r="AP229" i="68" s="1"/>
  <c r="AQ229" i="68" s="1"/>
  <c r="AR229" i="68" s="1"/>
  <c r="AS229" i="68" s="1"/>
  <c r="AT229" i="68" s="1"/>
  <c r="AU229" i="68" s="1"/>
  <c r="AV229"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48" i="67"/>
  <c r="K225" i="71"/>
  <c r="K225" i="75"/>
  <c r="K225" i="70"/>
  <c r="K225" i="72"/>
  <c r="K250" i="68"/>
  <c r="K225" i="73"/>
  <c r="K225" i="69"/>
  <c r="J204" i="63"/>
  <c r="I224" i="71"/>
  <c r="I224" i="73"/>
  <c r="I249" i="68"/>
  <c r="I247" i="67"/>
  <c r="I224" i="72"/>
  <c r="I224" i="70"/>
  <c r="I224" i="69"/>
  <c r="I224" i="75"/>
  <c r="J206" i="63"/>
  <c r="I251" i="68"/>
  <c r="I249" i="67"/>
  <c r="I226" i="71"/>
  <c r="I226" i="72"/>
  <c r="I226" i="69"/>
  <c r="I226" i="73"/>
  <c r="I226" i="75"/>
  <c r="I226" i="70"/>
  <c r="J222" i="88"/>
  <c r="I242" i="88"/>
  <c r="J223" i="88"/>
  <c r="I243" i="88"/>
  <c r="N11" i="2" a="1"/>
  <c r="U11" i="2" a="1"/>
  <c r="AB12" i="2" a="1"/>
  <c r="U12" i="2" a="1"/>
  <c r="AB11" i="2" a="1"/>
  <c r="N12" i="2" a="1"/>
  <c r="U12" i="2" l="1"/>
  <c r="N12" i="2"/>
  <c r="AB12" i="2"/>
  <c r="AB11" i="2"/>
  <c r="U11" i="2"/>
  <c r="N11" i="2"/>
  <c r="AW227" i="67"/>
  <c r="AX227" i="67" s="1"/>
  <c r="AY227" i="67" s="1"/>
  <c r="AZ227" i="67" s="1"/>
  <c r="BA227" i="67" s="1"/>
  <c r="BB227" i="67" s="1"/>
  <c r="J244" i="88"/>
  <c r="L220" i="88"/>
  <c r="L240" i="88" s="1"/>
  <c r="L219" i="88"/>
  <c r="L239" i="88" s="1"/>
  <c r="L218" i="88"/>
  <c r="L238" i="88" s="1"/>
  <c r="K224" i="88"/>
  <c r="AW204" i="70"/>
  <c r="AX204" i="70" s="1"/>
  <c r="AY204" i="70" s="1"/>
  <c r="AZ204" i="70" s="1"/>
  <c r="BA204" i="70" s="1"/>
  <c r="BB204" i="70" s="1"/>
  <c r="AW205" i="69"/>
  <c r="AX205" i="69" s="1"/>
  <c r="AY205" i="69" s="1"/>
  <c r="AZ205" i="69" s="1"/>
  <c r="BA205" i="69" s="1"/>
  <c r="BB205" i="69" s="1"/>
  <c r="AW229" i="68"/>
  <c r="AX229" i="68" s="1"/>
  <c r="AY229" i="68" s="1"/>
  <c r="AZ229" i="68" s="1"/>
  <c r="BA229" i="68" s="1"/>
  <c r="BB229" i="68" s="1"/>
  <c r="AW206" i="72"/>
  <c r="AX206" i="72" s="1"/>
  <c r="AY206" i="72" s="1"/>
  <c r="AZ206" i="72" s="1"/>
  <c r="BA206" i="72" s="1"/>
  <c r="BB206" i="72" s="1"/>
  <c r="AW205" i="70"/>
  <c r="AX205" i="70" s="1"/>
  <c r="AY205" i="70" s="1"/>
  <c r="AZ205" i="70" s="1"/>
  <c r="BA205" i="70" s="1"/>
  <c r="BB205" i="70" s="1"/>
  <c r="AW229" i="67"/>
  <c r="AX229" i="67" s="1"/>
  <c r="AY229" i="67" s="1"/>
  <c r="AZ229" i="67" s="1"/>
  <c r="BA229" i="67" s="1"/>
  <c r="BB229"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53" i="88"/>
  <c r="AW231" i="68"/>
  <c r="AX231" i="68" s="1"/>
  <c r="AY231" i="68" s="1"/>
  <c r="AZ231" i="68" s="1"/>
  <c r="BA231" i="68" s="1"/>
  <c r="BB231" i="68" s="1"/>
  <c r="AW230" i="68"/>
  <c r="AX230" i="68" s="1"/>
  <c r="AY230" i="68" s="1"/>
  <c r="AZ230" i="68" s="1"/>
  <c r="BA230" i="68" s="1"/>
  <c r="BB230" i="68" s="1"/>
  <c r="L228" i="88"/>
  <c r="O147" i="88"/>
  <c r="O149" i="88" s="1"/>
  <c r="N148" i="88"/>
  <c r="N150" i="88" s="1"/>
  <c r="N151" i="88" s="1"/>
  <c r="N208" i="88" s="1"/>
  <c r="AW204" i="73"/>
  <c r="AX204" i="73" s="1"/>
  <c r="AY204" i="73" s="1"/>
  <c r="AZ204" i="73" s="1"/>
  <c r="BA204" i="73" s="1"/>
  <c r="BB204" i="73" s="1"/>
  <c r="AW204" i="71"/>
  <c r="AX204" i="71" s="1"/>
  <c r="AY204" i="71" s="1"/>
  <c r="AZ204" i="71" s="1"/>
  <c r="BA204" i="71" s="1"/>
  <c r="BB204" i="71" s="1"/>
  <c r="AW228" i="67"/>
  <c r="AX228" i="67" s="1"/>
  <c r="AY228" i="67" s="1"/>
  <c r="AZ228" i="67" s="1"/>
  <c r="BA228" i="67" s="1"/>
  <c r="BB228"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51" i="68"/>
  <c r="J226" i="71"/>
  <c r="J249" i="67"/>
  <c r="J226" i="72"/>
  <c r="J226" i="73"/>
  <c r="J226" i="69"/>
  <c r="J226" i="70"/>
  <c r="K204" i="63"/>
  <c r="J224" i="71"/>
  <c r="J224" i="72"/>
  <c r="J249" i="68"/>
  <c r="J224" i="73"/>
  <c r="J247" i="67"/>
  <c r="J224" i="69"/>
  <c r="J224" i="70"/>
  <c r="J224" i="75"/>
  <c r="M205" i="63"/>
  <c r="D13" i="63" s="1"/>
  <c r="L248" i="67"/>
  <c r="L225" i="71"/>
  <c r="L225" i="72"/>
  <c r="L225" i="75"/>
  <c r="L225" i="70"/>
  <c r="L225" i="73"/>
  <c r="L250" i="68"/>
  <c r="L225" i="69"/>
  <c r="K223" i="88"/>
  <c r="J243" i="88"/>
  <c r="K222" i="88"/>
  <c r="J242" i="88"/>
  <c r="K244" i="88" l="1"/>
  <c r="M220" i="88"/>
  <c r="M240" i="88" s="1"/>
  <c r="M219" i="88"/>
  <c r="M239" i="88" s="1"/>
  <c r="M218" i="88"/>
  <c r="M238" i="88" s="1"/>
  <c r="L224" i="88"/>
  <c r="N153" i="88"/>
  <c r="O148" i="88"/>
  <c r="O150" i="88" s="1"/>
  <c r="O151" i="88" s="1"/>
  <c r="O208" i="88" s="1"/>
  <c r="P147" i="88"/>
  <c r="P149" i="88" s="1"/>
  <c r="M228" i="88"/>
  <c r="N205" i="63"/>
  <c r="M248" i="67"/>
  <c r="M225" i="71"/>
  <c r="M225" i="70"/>
  <c r="M225" i="75"/>
  <c r="M225" i="72"/>
  <c r="M250" i="68"/>
  <c r="M225" i="73"/>
  <c r="M225" i="69"/>
  <c r="L204" i="63"/>
  <c r="K224" i="71"/>
  <c r="K249" i="68"/>
  <c r="K224" i="73"/>
  <c r="K224" i="72"/>
  <c r="K247" i="67"/>
  <c r="K224" i="70"/>
  <c r="K224" i="75"/>
  <c r="K224" i="69"/>
  <c r="L206" i="63"/>
  <c r="K226" i="75"/>
  <c r="K226" i="69"/>
  <c r="K251" i="68"/>
  <c r="K249" i="67"/>
  <c r="K226" i="73"/>
  <c r="K226" i="71"/>
  <c r="K226" i="72"/>
  <c r="K226" i="70"/>
  <c r="L222" i="88"/>
  <c r="K242" i="88"/>
  <c r="L223" i="88"/>
  <c r="K243" i="88"/>
  <c r="P9" i="2" a="1"/>
  <c r="N220" i="88" l="1"/>
  <c r="N240" i="88" s="1"/>
  <c r="N219" i="88"/>
  <c r="N239" i="88" s="1"/>
  <c r="N218" i="88"/>
  <c r="N238" i="88" s="1"/>
  <c r="M224" i="88"/>
  <c r="F13" i="88" s="1"/>
  <c r="P148" i="88"/>
  <c r="P150" i="88" s="1"/>
  <c r="P151" i="88" s="1"/>
  <c r="P208" i="88" s="1"/>
  <c r="Q147" i="88"/>
  <c r="Q149" i="88" s="1"/>
  <c r="O153" i="88"/>
  <c r="N228" i="88"/>
  <c r="P9" i="2"/>
  <c r="M206" i="63"/>
  <c r="F13" i="63" s="1"/>
  <c r="L249" i="67"/>
  <c r="L251" i="68"/>
  <c r="L226" i="69"/>
  <c r="L226" i="75"/>
  <c r="L226" i="73"/>
  <c r="L226" i="72"/>
  <c r="L226" i="71"/>
  <c r="L226" i="70"/>
  <c r="M204" i="63"/>
  <c r="B13" i="63" s="1"/>
  <c r="L224" i="71"/>
  <c r="L224" i="73"/>
  <c r="L224" i="72"/>
  <c r="L249" i="68"/>
  <c r="L247" i="67"/>
  <c r="L224" i="69"/>
  <c r="L224" i="75"/>
  <c r="L224" i="70"/>
  <c r="E13" i="63"/>
  <c r="E13" i="69"/>
  <c r="E13" i="71"/>
  <c r="E13" i="70"/>
  <c r="E13" i="73"/>
  <c r="E13" i="68"/>
  <c r="E13" i="72"/>
  <c r="E13" i="67"/>
  <c r="E13" i="75"/>
  <c r="L244" i="88"/>
  <c r="O205" i="63"/>
  <c r="N248" i="67"/>
  <c r="N225" i="71"/>
  <c r="N225" i="75"/>
  <c r="N225" i="70"/>
  <c r="N225" i="72"/>
  <c r="N225" i="69"/>
  <c r="N250" i="68"/>
  <c r="N225" i="73"/>
  <c r="M223" i="88"/>
  <c r="L243" i="88"/>
  <c r="M222" i="88"/>
  <c r="B13" i="88" s="1"/>
  <c r="L242" i="88"/>
  <c r="W10" i="2" a="1"/>
  <c r="I10" i="2" a="1"/>
  <c r="W10" i="2" l="1"/>
  <c r="I10" i="2"/>
  <c r="O220" i="88"/>
  <c r="O240" i="88" s="1"/>
  <c r="O219" i="88"/>
  <c r="O239" i="88" s="1"/>
  <c r="O218" i="88"/>
  <c r="O238" i="88" s="1"/>
  <c r="D13" i="88"/>
  <c r="M244" i="88"/>
  <c r="N224" i="88"/>
  <c r="O228" i="88"/>
  <c r="R147" i="88"/>
  <c r="R149" i="88" s="1"/>
  <c r="Q148" i="88"/>
  <c r="Q150" i="88" s="1"/>
  <c r="Q151" i="88" s="1"/>
  <c r="Q208" i="88" s="1"/>
  <c r="P153" i="88"/>
  <c r="N204" i="63"/>
  <c r="M224" i="71"/>
  <c r="M224" i="73"/>
  <c r="M224" i="72"/>
  <c r="M247" i="67"/>
  <c r="M249" i="68"/>
  <c r="M224" i="70"/>
  <c r="M224" i="69"/>
  <c r="M224" i="75"/>
  <c r="P205" i="63"/>
  <c r="O248" i="67"/>
  <c r="O225" i="71"/>
  <c r="O225" i="70"/>
  <c r="O225" i="72"/>
  <c r="O225" i="75"/>
  <c r="O250" i="68"/>
  <c r="O225" i="73"/>
  <c r="O225" i="69"/>
  <c r="N206" i="63"/>
  <c r="M226" i="71"/>
  <c r="M251" i="68"/>
  <c r="M249" i="67"/>
  <c r="M226" i="75"/>
  <c r="M226" i="73"/>
  <c r="M226" i="72"/>
  <c r="M226" i="69"/>
  <c r="M226" i="70"/>
  <c r="P33" i="2"/>
  <c r="P32" i="2"/>
  <c r="P30" i="2"/>
  <c r="P31" i="2"/>
  <c r="P26" i="2"/>
  <c r="P34" i="2"/>
  <c r="P28" i="2"/>
  <c r="P29" i="2"/>
  <c r="P27" i="2"/>
  <c r="N222" i="88"/>
  <c r="M242" i="88"/>
  <c r="N223" i="88"/>
  <c r="M243" i="88"/>
  <c r="W9" i="2" a="1"/>
  <c r="I9" i="2" a="1"/>
  <c r="P10" i="2" a="1"/>
  <c r="P10" i="2" l="1"/>
  <c r="P25" i="2" s="1"/>
  <c r="E13" i="88"/>
  <c r="P219" i="88"/>
  <c r="P239" i="88" s="1"/>
  <c r="P218" i="88"/>
  <c r="P238" i="88" s="1"/>
  <c r="P220" i="88"/>
  <c r="P240" i="88" s="1"/>
  <c r="N244" i="88"/>
  <c r="O224" i="88"/>
  <c r="P228" i="88"/>
  <c r="R148" i="88"/>
  <c r="R150" i="88" s="1"/>
  <c r="R151" i="88" s="1"/>
  <c r="R208" i="88" s="1"/>
  <c r="S147" i="88"/>
  <c r="S149" i="88" s="1"/>
  <c r="Q153" i="88"/>
  <c r="W9" i="2"/>
  <c r="I9" i="2"/>
  <c r="G13" i="63"/>
  <c r="G13" i="73"/>
  <c r="G13" i="69"/>
  <c r="G13" i="71"/>
  <c r="G13" i="70"/>
  <c r="G13" i="68"/>
  <c r="G13" i="88"/>
  <c r="G13" i="72"/>
  <c r="G13" i="67"/>
  <c r="G13" i="75"/>
  <c r="O206" i="63"/>
  <c r="N226" i="69"/>
  <c r="N249" i="67"/>
  <c r="N226" i="75"/>
  <c r="N226" i="72"/>
  <c r="N251" i="68"/>
  <c r="N226" i="73"/>
  <c r="N226" i="71"/>
  <c r="N226" i="70"/>
  <c r="Q205" i="63"/>
  <c r="P248" i="67"/>
  <c r="P225" i="71"/>
  <c r="P225" i="75"/>
  <c r="P225" i="72"/>
  <c r="P225" i="70"/>
  <c r="P225" i="69"/>
  <c r="P225" i="73"/>
  <c r="P250" i="68"/>
  <c r="C13" i="68"/>
  <c r="C13" i="63"/>
  <c r="C13" i="70"/>
  <c r="C13" i="88"/>
  <c r="C13" i="67"/>
  <c r="C13" i="72"/>
  <c r="C13" i="69"/>
  <c r="C13" i="71"/>
  <c r="C13" i="73"/>
  <c r="C13" i="75"/>
  <c r="O204" i="63"/>
  <c r="N224" i="71"/>
  <c r="N224" i="72"/>
  <c r="N247" i="67"/>
  <c r="N224" i="73"/>
  <c r="N249" i="68"/>
  <c r="N224" i="75"/>
  <c r="N224" i="69"/>
  <c r="N224" i="70"/>
  <c r="O223" i="88"/>
  <c r="N243" i="88"/>
  <c r="O222" i="88"/>
  <c r="N242" i="88"/>
  <c r="Q219" i="88" l="1"/>
  <c r="Q239" i="88" s="1"/>
  <c r="Q218" i="88"/>
  <c r="Q238" i="88" s="1"/>
  <c r="Q220" i="88"/>
  <c r="Q240" i="88" s="1"/>
  <c r="O244" i="88"/>
  <c r="P224" i="88"/>
  <c r="Q228" i="88"/>
  <c r="S148" i="88"/>
  <c r="S150" i="88" s="1"/>
  <c r="S151" i="88" s="1"/>
  <c r="S208" i="88" s="1"/>
  <c r="T147" i="88"/>
  <c r="T149" i="88" s="1"/>
  <c r="R153" i="88"/>
  <c r="R205" i="63"/>
  <c r="D14" i="63" s="1"/>
  <c r="Q248" i="67"/>
  <c r="Q225" i="71"/>
  <c r="Q225" i="70"/>
  <c r="Q225" i="75"/>
  <c r="Q225" i="72"/>
  <c r="Q250" i="68"/>
  <c r="Q225" i="73"/>
  <c r="Q225" i="69"/>
  <c r="P206" i="63"/>
  <c r="O226" i="72"/>
  <c r="O249" i="67"/>
  <c r="O226" i="75"/>
  <c r="O226" i="73"/>
  <c r="O226" i="69"/>
  <c r="O251" i="68"/>
  <c r="O226" i="71"/>
  <c r="O226" i="70"/>
  <c r="P204" i="63"/>
  <c r="O224" i="71"/>
  <c r="O224" i="72"/>
  <c r="O247" i="67"/>
  <c r="O249" i="68"/>
  <c r="O224" i="73"/>
  <c r="O224" i="70"/>
  <c r="O224" i="69"/>
  <c r="O224" i="75"/>
  <c r="I29" i="2"/>
  <c r="I34" i="2"/>
  <c r="I27" i="2"/>
  <c r="I25" i="2"/>
  <c r="I28" i="2"/>
  <c r="I31" i="2"/>
  <c r="I30" i="2"/>
  <c r="I33" i="2"/>
  <c r="I32" i="2"/>
  <c r="I26" i="2"/>
  <c r="W26" i="2"/>
  <c r="W30" i="2"/>
  <c r="W27" i="2"/>
  <c r="W31" i="2"/>
  <c r="W34" i="2"/>
  <c r="W29" i="2"/>
  <c r="W25" i="2"/>
  <c r="W28" i="2"/>
  <c r="W32" i="2"/>
  <c r="W33" i="2"/>
  <c r="P222" i="88"/>
  <c r="O242" i="88"/>
  <c r="P223" i="88"/>
  <c r="O243" i="88"/>
  <c r="P244" i="88" l="1"/>
  <c r="R218" i="88"/>
  <c r="R238" i="88" s="1"/>
  <c r="R220" i="88"/>
  <c r="R240" i="88" s="1"/>
  <c r="R219" i="88"/>
  <c r="R239" i="88" s="1"/>
  <c r="Q224" i="88"/>
  <c r="R228" i="88"/>
  <c r="U147" i="88"/>
  <c r="U149" i="88" s="1"/>
  <c r="T148" i="88"/>
  <c r="T150" i="88" s="1"/>
  <c r="T151" i="88" s="1"/>
  <c r="T208" i="88" s="1"/>
  <c r="S153" i="88"/>
  <c r="Q204" i="63"/>
  <c r="P224" i="71"/>
  <c r="P249" i="68"/>
  <c r="P224" i="72"/>
  <c r="P247" i="67"/>
  <c r="P224" i="73"/>
  <c r="P224" i="70"/>
  <c r="P224" i="69"/>
  <c r="P224" i="75"/>
  <c r="Q206" i="63"/>
  <c r="P226" i="73"/>
  <c r="P226" i="71"/>
  <c r="P226" i="69"/>
  <c r="P226" i="75"/>
  <c r="P251" i="68"/>
  <c r="P249" i="67"/>
  <c r="P226" i="72"/>
  <c r="P226" i="70"/>
  <c r="S205" i="63"/>
  <c r="R248" i="67"/>
  <c r="R225" i="71"/>
  <c r="R225" i="70"/>
  <c r="R225" i="75"/>
  <c r="R225" i="72"/>
  <c r="R225" i="73"/>
  <c r="R250" i="68"/>
  <c r="R225" i="69"/>
  <c r="Q223" i="88"/>
  <c r="P243" i="88"/>
  <c r="Q222" i="88"/>
  <c r="P242" i="88"/>
  <c r="Q9" i="2" a="1"/>
  <c r="Q244" i="88" l="1"/>
  <c r="S218" i="88"/>
  <c r="S238" i="88" s="1"/>
  <c r="S220" i="88"/>
  <c r="S240" i="88" s="1"/>
  <c r="S219" i="88"/>
  <c r="S239" i="88" s="1"/>
  <c r="R224" i="88"/>
  <c r="F14" i="88" s="1"/>
  <c r="S228" i="88"/>
  <c r="U148" i="88"/>
  <c r="U150" i="88" s="1"/>
  <c r="U151" i="88" s="1"/>
  <c r="U208" i="88" s="1"/>
  <c r="V147" i="88"/>
  <c r="V149" i="88" s="1"/>
  <c r="T153" i="88"/>
  <c r="Q9" i="2"/>
  <c r="E14" i="63"/>
  <c r="E14" i="70"/>
  <c r="E14" i="68"/>
  <c r="E14" i="69"/>
  <c r="E14" i="72"/>
  <c r="E14" i="71"/>
  <c r="E14" i="73"/>
  <c r="E14" i="67"/>
  <c r="E14" i="75"/>
  <c r="T205" i="63"/>
  <c r="S248" i="67"/>
  <c r="S225" i="71"/>
  <c r="S225" i="75"/>
  <c r="S225" i="70"/>
  <c r="S225" i="72"/>
  <c r="S225" i="69"/>
  <c r="S250" i="68"/>
  <c r="S225" i="73"/>
  <c r="R206" i="63"/>
  <c r="F14" i="63" s="1"/>
  <c r="Q249" i="67"/>
  <c r="Q226" i="75"/>
  <c r="Q226" i="73"/>
  <c r="Q226" i="69"/>
  <c r="Q226" i="71"/>
  <c r="Q251" i="68"/>
  <c r="Q226" i="72"/>
  <c r="Q226" i="70"/>
  <c r="R204" i="63"/>
  <c r="B14" i="63" s="1"/>
  <c r="Q224" i="71"/>
  <c r="Q249" i="68"/>
  <c r="Q247" i="67"/>
  <c r="Q224" i="73"/>
  <c r="Q224" i="72"/>
  <c r="Q224" i="75"/>
  <c r="Q224" i="70"/>
  <c r="Q224" i="69"/>
  <c r="R222" i="88"/>
  <c r="B14" i="88" s="1"/>
  <c r="Q242" i="88"/>
  <c r="R223" i="88"/>
  <c r="Q243" i="88"/>
  <c r="X10" i="2" a="1"/>
  <c r="J10" i="2" a="1"/>
  <c r="J10" i="2" l="1"/>
  <c r="X10" i="2"/>
  <c r="T220" i="88"/>
  <c r="T240" i="88" s="1"/>
  <c r="T219" i="88"/>
  <c r="T239" i="88" s="1"/>
  <c r="T218" i="88"/>
  <c r="T238" i="88" s="1"/>
  <c r="D14" i="88"/>
  <c r="T228" i="88"/>
  <c r="W147" i="88"/>
  <c r="W149" i="88" s="1"/>
  <c r="V148" i="88"/>
  <c r="V150" i="88" s="1"/>
  <c r="V151" i="88" s="1"/>
  <c r="V208" i="88" s="1"/>
  <c r="U153" i="88"/>
  <c r="S224" i="88"/>
  <c r="S206" i="63"/>
  <c r="R226" i="73"/>
  <c r="R251" i="68"/>
  <c r="R226" i="71"/>
  <c r="R226" i="72"/>
  <c r="R226" i="69"/>
  <c r="R226" i="75"/>
  <c r="R249" i="67"/>
  <c r="R226" i="70"/>
  <c r="U205" i="63"/>
  <c r="T248" i="67"/>
  <c r="T225" i="71"/>
  <c r="T225" i="70"/>
  <c r="T225" i="75"/>
  <c r="T225" i="72"/>
  <c r="T250" i="68"/>
  <c r="T225" i="73"/>
  <c r="T225" i="69"/>
  <c r="R244" i="88"/>
  <c r="S204" i="63"/>
  <c r="R224" i="71"/>
  <c r="R224" i="73"/>
  <c r="R249" i="68"/>
  <c r="R224" i="72"/>
  <c r="R247" i="67"/>
  <c r="R224" i="69"/>
  <c r="R224" i="75"/>
  <c r="R224" i="70"/>
  <c r="Q32" i="2"/>
  <c r="Q29" i="2"/>
  <c r="Q28" i="2"/>
  <c r="Q31" i="2"/>
  <c r="Q33" i="2"/>
  <c r="Q26" i="2"/>
  <c r="Q34" i="2"/>
  <c r="Q30" i="2"/>
  <c r="Q27" i="2"/>
  <c r="S223" i="88"/>
  <c r="R243" i="88"/>
  <c r="S222" i="88"/>
  <c r="R242" i="88"/>
  <c r="X9" i="2" a="1"/>
  <c r="J9" i="2" a="1"/>
  <c r="Q10" i="2" a="1"/>
  <c r="Q10" i="2" l="1"/>
  <c r="Q25" i="2" s="1"/>
  <c r="E14" i="88"/>
  <c r="S244" i="88"/>
  <c r="U220" i="88"/>
  <c r="U240" i="88" s="1"/>
  <c r="U219" i="88"/>
  <c r="U239" i="88" s="1"/>
  <c r="U218" i="88"/>
  <c r="U238" i="88" s="1"/>
  <c r="T224" i="88"/>
  <c r="V153" i="88"/>
  <c r="X147" i="88"/>
  <c r="X149" i="88" s="1"/>
  <c r="W148" i="88"/>
  <c r="W150" i="88" s="1"/>
  <c r="W151" i="88" s="1"/>
  <c r="W208" i="88" s="1"/>
  <c r="U228" i="88"/>
  <c r="J9" i="2"/>
  <c r="X9" i="2"/>
  <c r="C14" i="68"/>
  <c r="C14" i="72"/>
  <c r="C14" i="63"/>
  <c r="C14" i="73"/>
  <c r="C14" i="88"/>
  <c r="C14" i="70"/>
  <c r="C14" i="67"/>
  <c r="C14" i="69"/>
  <c r="C14" i="71"/>
  <c r="C14" i="75"/>
  <c r="T204" i="63"/>
  <c r="S224" i="71"/>
  <c r="S247" i="67"/>
  <c r="S224" i="72"/>
  <c r="S249" i="68"/>
  <c r="S224" i="73"/>
  <c r="S224" i="70"/>
  <c r="S224" i="69"/>
  <c r="S224" i="75"/>
  <c r="V205" i="63"/>
  <c r="U248" i="67"/>
  <c r="U225" i="71"/>
  <c r="U225" i="75"/>
  <c r="U225" i="70"/>
  <c r="U225" i="72"/>
  <c r="U250" i="68"/>
  <c r="U225" i="73"/>
  <c r="U225" i="69"/>
  <c r="G14" i="63"/>
  <c r="G14" i="70"/>
  <c r="G14" i="72"/>
  <c r="G14" i="73"/>
  <c r="G14" i="71"/>
  <c r="G14" i="69"/>
  <c r="G14" i="67"/>
  <c r="G14" i="88"/>
  <c r="G14" i="68"/>
  <c r="G14" i="75"/>
  <c r="T206" i="63"/>
  <c r="S226" i="72"/>
  <c r="S226" i="69"/>
  <c r="S226" i="73"/>
  <c r="S226" i="75"/>
  <c r="S226" i="71"/>
  <c r="S249" i="67"/>
  <c r="S251" i="68"/>
  <c r="S226" i="70"/>
  <c r="T222" i="88"/>
  <c r="S242" i="88"/>
  <c r="T223" i="88"/>
  <c r="S243" i="88"/>
  <c r="T244" i="88" l="1"/>
  <c r="V220" i="88"/>
  <c r="V219" i="88"/>
  <c r="V239" i="88" s="1"/>
  <c r="V218" i="88"/>
  <c r="V238" i="88" s="1"/>
  <c r="U224" i="88"/>
  <c r="W153" i="88"/>
  <c r="X148" i="88"/>
  <c r="X150" i="88" s="1"/>
  <c r="X151" i="88" s="1"/>
  <c r="X208" i="88" s="1"/>
  <c r="Y147" i="88"/>
  <c r="Y149" i="88" s="1"/>
  <c r="V228" i="88"/>
  <c r="V240" i="88"/>
  <c r="J32" i="2"/>
  <c r="J34" i="2"/>
  <c r="J28" i="2"/>
  <c r="J26" i="2"/>
  <c r="J30" i="2"/>
  <c r="J31" i="2"/>
  <c r="J33" i="2"/>
  <c r="J25" i="2"/>
  <c r="J29" i="2"/>
  <c r="J27" i="2"/>
  <c r="W205" i="63"/>
  <c r="D15" i="63" s="1"/>
  <c r="V248" i="67"/>
  <c r="V225" i="71"/>
  <c r="V225" i="75"/>
  <c r="V225" i="72"/>
  <c r="V225" i="70"/>
  <c r="V250" i="68"/>
  <c r="V225" i="73"/>
  <c r="V225" i="69"/>
  <c r="U204" i="63"/>
  <c r="T224" i="71"/>
  <c r="T224" i="73"/>
  <c r="T224" i="72"/>
  <c r="T247" i="67"/>
  <c r="T249" i="68"/>
  <c r="T224" i="69"/>
  <c r="T224" i="75"/>
  <c r="T224" i="70"/>
  <c r="U206" i="63"/>
  <c r="T226" i="69"/>
  <c r="T251" i="68"/>
  <c r="T226" i="72"/>
  <c r="T226" i="71"/>
  <c r="T249" i="67"/>
  <c r="T226" i="75"/>
  <c r="T226" i="73"/>
  <c r="T226" i="70"/>
  <c r="X33" i="2"/>
  <c r="X30" i="2"/>
  <c r="X32" i="2"/>
  <c r="X27" i="2"/>
  <c r="X28" i="2"/>
  <c r="X25" i="2"/>
  <c r="X34" i="2"/>
  <c r="X29" i="2"/>
  <c r="X31" i="2"/>
  <c r="X26" i="2"/>
  <c r="U223" i="88"/>
  <c r="T243" i="88"/>
  <c r="U222" i="88"/>
  <c r="T242" i="88"/>
  <c r="U244" i="88" l="1"/>
  <c r="W220" i="88"/>
  <c r="W240" i="88" s="1"/>
  <c r="W219" i="88"/>
  <c r="W239" i="88" s="1"/>
  <c r="W218" i="88"/>
  <c r="W238" i="88" s="1"/>
  <c r="V224" i="88"/>
  <c r="Z147" i="88"/>
  <c r="Z149" i="88" s="1"/>
  <c r="Y148" i="88"/>
  <c r="Y150" i="88" s="1"/>
  <c r="Y151" i="88" s="1"/>
  <c r="Y208" i="88" s="1"/>
  <c r="X153" i="88"/>
  <c r="W228" i="88"/>
  <c r="V206" i="63"/>
  <c r="U226" i="71"/>
  <c r="U249" i="67"/>
  <c r="U226" i="75"/>
  <c r="U226" i="72"/>
  <c r="U226" i="69"/>
  <c r="U226" i="73"/>
  <c r="U251" i="68"/>
  <c r="U226" i="70"/>
  <c r="V204" i="63"/>
  <c r="U224" i="71"/>
  <c r="U249" i="68"/>
  <c r="U247" i="67"/>
  <c r="U224" i="72"/>
  <c r="U224" i="73"/>
  <c r="U224" i="75"/>
  <c r="U224" i="70"/>
  <c r="U224" i="69"/>
  <c r="X205" i="63"/>
  <c r="W248" i="67"/>
  <c r="W225" i="71"/>
  <c r="W225" i="70"/>
  <c r="W225" i="72"/>
  <c r="W225" i="75"/>
  <c r="W225" i="69"/>
  <c r="W250" i="68"/>
  <c r="W225" i="73"/>
  <c r="V222" i="88"/>
  <c r="U242" i="88"/>
  <c r="V223" i="88"/>
  <c r="U243" i="88"/>
  <c r="R9" i="2" a="1"/>
  <c r="X219" i="88" l="1"/>
  <c r="X239" i="88" s="1"/>
  <c r="X220" i="88"/>
  <c r="X240" i="88" s="1"/>
  <c r="X218" i="88"/>
  <c r="X238" i="88" s="1"/>
  <c r="V244" i="88"/>
  <c r="X228" i="88"/>
  <c r="Y153" i="88"/>
  <c r="Z148" i="88"/>
  <c r="Z150" i="88" s="1"/>
  <c r="Z151" i="88" s="1"/>
  <c r="Z208" i="88" s="1"/>
  <c r="AA147" i="88"/>
  <c r="AA149" i="88" s="1"/>
  <c r="W224" i="88"/>
  <c r="F15" i="88" s="1"/>
  <c r="R9" i="2"/>
  <c r="E15" i="68"/>
  <c r="E15" i="63"/>
  <c r="E15" i="72"/>
  <c r="E15" i="70"/>
  <c r="E15" i="71"/>
  <c r="E15" i="73"/>
  <c r="E15" i="67"/>
  <c r="E15" i="69"/>
  <c r="E15" i="75"/>
  <c r="Y205" i="63"/>
  <c r="X248" i="67"/>
  <c r="X225" i="71"/>
  <c r="X225" i="72"/>
  <c r="X225" i="70"/>
  <c r="X225" i="75"/>
  <c r="X250" i="68"/>
  <c r="X225" i="69"/>
  <c r="X225" i="73"/>
  <c r="W206" i="63"/>
  <c r="F15" i="63" s="1"/>
  <c r="V226" i="71"/>
  <c r="V251" i="68"/>
  <c r="V226" i="69"/>
  <c r="V226" i="75"/>
  <c r="V226" i="72"/>
  <c r="V226" i="73"/>
  <c r="V249" i="67"/>
  <c r="V226" i="70"/>
  <c r="W204" i="63"/>
  <c r="B15" i="63" s="1"/>
  <c r="V224" i="71"/>
  <c r="V249" i="68"/>
  <c r="V224" i="73"/>
  <c r="V224" i="72"/>
  <c r="V247" i="67"/>
  <c r="V224" i="75"/>
  <c r="V224" i="70"/>
  <c r="V224" i="69"/>
  <c r="W223" i="88"/>
  <c r="V243" i="88"/>
  <c r="W222" i="88"/>
  <c r="B15" i="88" s="1"/>
  <c r="V242" i="88"/>
  <c r="K10" i="2" a="1"/>
  <c r="Y10" i="2" a="1"/>
  <c r="Y10" i="2" l="1"/>
  <c r="K10" i="2"/>
  <c r="Y219" i="88"/>
  <c r="Y239" i="88" s="1"/>
  <c r="Y218" i="88"/>
  <c r="Y238" i="88" s="1"/>
  <c r="Y220" i="88"/>
  <c r="Y240" i="88" s="1"/>
  <c r="D15" i="88"/>
  <c r="W244" i="88"/>
  <c r="X224" i="88"/>
  <c r="AA148" i="88"/>
  <c r="AA150" i="88" s="1"/>
  <c r="AA151" i="88" s="1"/>
  <c r="AA208" i="88" s="1"/>
  <c r="AB147" i="88"/>
  <c r="AB149" i="88" s="1"/>
  <c r="Z153" i="88"/>
  <c r="Y228" i="88"/>
  <c r="X206" i="63"/>
  <c r="W226" i="72"/>
  <c r="W226" i="69"/>
  <c r="W251" i="68"/>
  <c r="W226" i="75"/>
  <c r="W226" i="71"/>
  <c r="W226" i="73"/>
  <c r="W249" i="67"/>
  <c r="W226" i="70"/>
  <c r="Z205" i="63"/>
  <c r="Y248" i="67"/>
  <c r="Y225" i="71"/>
  <c r="Y225" i="75"/>
  <c r="Y225" i="70"/>
  <c r="Y225" i="72"/>
  <c r="Y225" i="69"/>
  <c r="Y250" i="68"/>
  <c r="Y225" i="73"/>
  <c r="X204" i="63"/>
  <c r="W224" i="71"/>
  <c r="W249" i="68"/>
  <c r="W224" i="73"/>
  <c r="W224" i="72"/>
  <c r="W247" i="67"/>
  <c r="W224" i="69"/>
  <c r="W224" i="70"/>
  <c r="W224" i="75"/>
  <c r="R33" i="2"/>
  <c r="R29" i="2"/>
  <c r="R28" i="2"/>
  <c r="R30" i="2"/>
  <c r="R31" i="2"/>
  <c r="R27" i="2"/>
  <c r="R26" i="2"/>
  <c r="R34" i="2"/>
  <c r="R32" i="2"/>
  <c r="X222" i="88"/>
  <c r="W242" i="88"/>
  <c r="X223" i="88"/>
  <c r="W243" i="88"/>
  <c r="K9" i="2" a="1"/>
  <c r="Y9" i="2" a="1"/>
  <c r="R10" i="2" a="1"/>
  <c r="R10" i="2" l="1"/>
  <c r="R25" i="2" s="1"/>
  <c r="E15" i="88"/>
  <c r="X244" i="88"/>
  <c r="Z218" i="88"/>
  <c r="Z238" i="88" s="1"/>
  <c r="Z219" i="88"/>
  <c r="Z239" i="88" s="1"/>
  <c r="Z220" i="88"/>
  <c r="Z240" i="88" s="1"/>
  <c r="Z228" i="88"/>
  <c r="Y224" i="88"/>
  <c r="AC147" i="88"/>
  <c r="AC149" i="88" s="1"/>
  <c r="AB148" i="88"/>
  <c r="AB150" i="88" s="1"/>
  <c r="AB151" i="88" s="1"/>
  <c r="AB208" i="88" s="1"/>
  <c r="AA153" i="88"/>
  <c r="K9" i="2"/>
  <c r="Y9" i="2"/>
  <c r="C15" i="63"/>
  <c r="C15" i="67"/>
  <c r="C15" i="73"/>
  <c r="C15" i="72"/>
  <c r="C15" i="70"/>
  <c r="C15" i="69"/>
  <c r="C15" i="88"/>
  <c r="C15" i="71"/>
  <c r="C15" i="68"/>
  <c r="C15" i="75"/>
  <c r="AA205" i="63"/>
  <c r="Z248" i="67"/>
  <c r="Z225" i="71"/>
  <c r="Z225" i="75"/>
  <c r="Z225" i="72"/>
  <c r="Z225" i="70"/>
  <c r="Z250" i="68"/>
  <c r="Z225" i="69"/>
  <c r="Z225" i="73"/>
  <c r="Y204" i="63"/>
  <c r="X224" i="71"/>
  <c r="X224" i="73"/>
  <c r="X249" i="68"/>
  <c r="X247" i="67"/>
  <c r="X224" i="72"/>
  <c r="X224" i="69"/>
  <c r="X224" i="75"/>
  <c r="X224" i="70"/>
  <c r="G15" i="68"/>
  <c r="G15" i="63"/>
  <c r="G15" i="70"/>
  <c r="G15" i="88"/>
  <c r="G15" i="67"/>
  <c r="G15" i="69"/>
  <c r="G15" i="71"/>
  <c r="G15" i="72"/>
  <c r="G15" i="73"/>
  <c r="G15" i="75"/>
  <c r="Y206" i="63"/>
  <c r="X226" i="71"/>
  <c r="X249" i="67"/>
  <c r="X226" i="72"/>
  <c r="X226" i="69"/>
  <c r="X251" i="68"/>
  <c r="X226" i="75"/>
  <c r="X226" i="73"/>
  <c r="X226" i="70"/>
  <c r="Y223" i="88"/>
  <c r="X243" i="88"/>
  <c r="Y222" i="88"/>
  <c r="X242" i="88"/>
  <c r="AA218" i="88" l="1"/>
  <c r="AA238" i="88" s="1"/>
  <c r="AA220" i="88"/>
  <c r="AA240" i="88" s="1"/>
  <c r="AA219" i="88"/>
  <c r="AA239" i="88" s="1"/>
  <c r="Y244" i="88"/>
  <c r="Z224" i="88"/>
  <c r="AB153" i="88"/>
  <c r="AD147" i="88"/>
  <c r="AD149" i="88" s="1"/>
  <c r="AC148" i="88"/>
  <c r="AC150" i="88" s="1"/>
  <c r="AC151" i="88" s="1"/>
  <c r="AC208" i="88" s="1"/>
  <c r="AA228" i="88"/>
  <c r="Z204" i="63"/>
  <c r="Y224" i="71"/>
  <c r="Y224" i="73"/>
  <c r="Y249" i="68"/>
  <c r="Y224" i="72"/>
  <c r="Y247" i="67"/>
  <c r="Y224" i="70"/>
  <c r="Y224" i="69"/>
  <c r="Y224" i="75"/>
  <c r="Z206" i="63"/>
  <c r="Y226" i="69"/>
  <c r="Y249" i="67"/>
  <c r="Y226" i="72"/>
  <c r="Y226" i="71"/>
  <c r="Y226" i="75"/>
  <c r="Y226" i="73"/>
  <c r="Y251" i="68"/>
  <c r="Y226" i="70"/>
  <c r="AB205" i="63"/>
  <c r="D16" i="63" s="1"/>
  <c r="AA248" i="67"/>
  <c r="AA225" i="71"/>
  <c r="AA225" i="75"/>
  <c r="AA225" i="72"/>
  <c r="AA225" i="70"/>
  <c r="AA225" i="69"/>
  <c r="AA250" i="68"/>
  <c r="AA225" i="73"/>
  <c r="Y28" i="2"/>
  <c r="Y25" i="2"/>
  <c r="Y26" i="2"/>
  <c r="Y27" i="2"/>
  <c r="Y34" i="2"/>
  <c r="Y29" i="2"/>
  <c r="Y32" i="2"/>
  <c r="Y31" i="2"/>
  <c r="Y33" i="2"/>
  <c r="Y30" i="2"/>
  <c r="K27" i="2"/>
  <c r="K34" i="2"/>
  <c r="K25" i="2"/>
  <c r="K33" i="2"/>
  <c r="K29" i="2"/>
  <c r="K26" i="2"/>
  <c r="K28" i="2"/>
  <c r="K30" i="2"/>
  <c r="K31" i="2"/>
  <c r="K32" i="2"/>
  <c r="Z222" i="88"/>
  <c r="Y242" i="88"/>
  <c r="Z223" i="88"/>
  <c r="Y243" i="88"/>
  <c r="Z244" i="88" l="1"/>
  <c r="AB220" i="88"/>
  <c r="AB240" i="88" s="1"/>
  <c r="AB219" i="88"/>
  <c r="AB239" i="88" s="1"/>
  <c r="AB218" i="88"/>
  <c r="AB238" i="88" s="1"/>
  <c r="AA224" i="88"/>
  <c r="AC153" i="88"/>
  <c r="AE147" i="88"/>
  <c r="AE149" i="88" s="1"/>
  <c r="AD148" i="88"/>
  <c r="AD150" i="88" s="1"/>
  <c r="AD151" i="88" s="1"/>
  <c r="AD208" i="88" s="1"/>
  <c r="AB228" i="88"/>
  <c r="AC205" i="63"/>
  <c r="AB248" i="67"/>
  <c r="AB225" i="71"/>
  <c r="AB225" i="70"/>
  <c r="AB225" i="72"/>
  <c r="AB225" i="75"/>
  <c r="AB250" i="68"/>
  <c r="AB225" i="69"/>
  <c r="AB225" i="73"/>
  <c r="AA206" i="63"/>
  <c r="Z226" i="73"/>
  <c r="Z226" i="75"/>
  <c r="Z226" i="69"/>
  <c r="Z251" i="68"/>
  <c r="Z249" i="67"/>
  <c r="Z226" i="71"/>
  <c r="Z226" i="72"/>
  <c r="Z226" i="70"/>
  <c r="AA204" i="63"/>
  <c r="Z224" i="71"/>
  <c r="Z247" i="67"/>
  <c r="Z224" i="72"/>
  <c r="Z249" i="68"/>
  <c r="Z224" i="73"/>
  <c r="Z224" i="70"/>
  <c r="Z224" i="69"/>
  <c r="Z224" i="75"/>
  <c r="AA223" i="88"/>
  <c r="Z243" i="88"/>
  <c r="AA222" i="88"/>
  <c r="Z242" i="88"/>
  <c r="S9" i="2" a="1"/>
  <c r="AC220" i="88" l="1"/>
  <c r="AC240" i="88" s="1"/>
  <c r="AC219" i="88"/>
  <c r="AC239" i="88" s="1"/>
  <c r="AC218" i="88"/>
  <c r="AC238" i="88" s="1"/>
  <c r="AA244" i="88"/>
  <c r="AB224" i="88"/>
  <c r="F16" i="88" s="1"/>
  <c r="AD153" i="88"/>
  <c r="AF147" i="88"/>
  <c r="AF149" i="88" s="1"/>
  <c r="AE148" i="88"/>
  <c r="AE150" i="88" s="1"/>
  <c r="AE151" i="88" s="1"/>
  <c r="AE208" i="88" s="1"/>
  <c r="AC228" i="88"/>
  <c r="S9" i="2"/>
  <c r="AB206" i="63"/>
  <c r="AA226" i="71"/>
  <c r="AA226" i="69"/>
  <c r="AA226" i="72"/>
  <c r="AA249" i="67"/>
  <c r="AA226" i="75"/>
  <c r="AA251" i="68"/>
  <c r="AA226" i="73"/>
  <c r="AA226" i="70"/>
  <c r="AB204" i="63"/>
  <c r="B16" i="63" s="1"/>
  <c r="AA224" i="71"/>
  <c r="AA224" i="73"/>
  <c r="AA247" i="67"/>
  <c r="AA249" i="68"/>
  <c r="AA224" i="72"/>
  <c r="AA224" i="75"/>
  <c r="AA224" i="69"/>
  <c r="AA224" i="70"/>
  <c r="E16" i="63"/>
  <c r="E16" i="70"/>
  <c r="E16" i="67"/>
  <c r="E16" i="68"/>
  <c r="E16" i="69"/>
  <c r="E16" i="71"/>
  <c r="E16" i="72"/>
  <c r="E16" i="73"/>
  <c r="E16" i="75"/>
  <c r="AD205" i="63"/>
  <c r="AC248" i="67"/>
  <c r="AC225" i="71"/>
  <c r="AC225" i="75"/>
  <c r="AC225" i="72"/>
  <c r="AC225" i="70"/>
  <c r="AC225" i="69"/>
  <c r="AC250" i="68"/>
  <c r="AC225" i="73"/>
  <c r="AB222" i="88"/>
  <c r="B16" i="88" s="1"/>
  <c r="AA242" i="88"/>
  <c r="AB223" i="88"/>
  <c r="AA243" i="88"/>
  <c r="L10" i="2" a="1"/>
  <c r="Z10" i="2" a="1"/>
  <c r="Z10" i="2" l="1"/>
  <c r="L10" i="2"/>
  <c r="AD220" i="88"/>
  <c r="AD240" i="88" s="1"/>
  <c r="AD219" i="88"/>
  <c r="AD239" i="88" s="1"/>
  <c r="AD218" i="88"/>
  <c r="AD238" i="88" s="1"/>
  <c r="D16" i="88"/>
  <c r="AB244" i="88"/>
  <c r="F16" i="63"/>
  <c r="AE153" i="88"/>
  <c r="AG147" i="88"/>
  <c r="AG149" i="88" s="1"/>
  <c r="AF148" i="88"/>
  <c r="AF150" i="88" s="1"/>
  <c r="AF151" i="88" s="1"/>
  <c r="AF208" i="88" s="1"/>
  <c r="AC224" i="88"/>
  <c r="AD228" i="88"/>
  <c r="AC204" i="63"/>
  <c r="AB224" i="71"/>
  <c r="AB224" i="72"/>
  <c r="AB249" i="68"/>
  <c r="AB247" i="67"/>
  <c r="AB224" i="73"/>
  <c r="AB224" i="70"/>
  <c r="AB224" i="69"/>
  <c r="AB224" i="75"/>
  <c r="AC206" i="63"/>
  <c r="AB226" i="75"/>
  <c r="AB226" i="73"/>
  <c r="AB226" i="71"/>
  <c r="AB249" i="67"/>
  <c r="AB226" i="72"/>
  <c r="AB226" i="69"/>
  <c r="AB251" i="68"/>
  <c r="AB226" i="70"/>
  <c r="AE205" i="63"/>
  <c r="AD248" i="67"/>
  <c r="AD225" i="71"/>
  <c r="AD225" i="72"/>
  <c r="AD225" i="75"/>
  <c r="AD225" i="70"/>
  <c r="AD225" i="73"/>
  <c r="AD250" i="68"/>
  <c r="AD225" i="69"/>
  <c r="S27" i="2"/>
  <c r="S33" i="2"/>
  <c r="S28" i="2"/>
  <c r="S34" i="2"/>
  <c r="S29" i="2"/>
  <c r="S32" i="2"/>
  <c r="S30" i="2"/>
  <c r="S31" i="2"/>
  <c r="S26" i="2"/>
  <c r="AC223" i="88"/>
  <c r="AB243" i="88"/>
  <c r="AC222" i="88"/>
  <c r="AB242" i="88"/>
  <c r="L9" i="2" a="1"/>
  <c r="S10" i="2" a="1"/>
  <c r="Z9" i="2" a="1"/>
  <c r="S10" i="2" l="1"/>
  <c r="S25" i="2" s="1"/>
  <c r="E16" i="88"/>
  <c r="AE220" i="88"/>
  <c r="AE240" i="88" s="1"/>
  <c r="AE219" i="88"/>
  <c r="AE239" i="88" s="1"/>
  <c r="AE218" i="88"/>
  <c r="AE238" i="88" s="1"/>
  <c r="AC244" i="88"/>
  <c r="AD224" i="88"/>
  <c r="AF153" i="88"/>
  <c r="AH147" i="88"/>
  <c r="AH149" i="88" s="1"/>
  <c r="AG148" i="88"/>
  <c r="AG150" i="88" s="1"/>
  <c r="AG151" i="88" s="1"/>
  <c r="AG208" i="88" s="1"/>
  <c r="AE228" i="88"/>
  <c r="Z9" i="2"/>
  <c r="L9" i="2"/>
  <c r="AF205" i="63"/>
  <c r="AE248" i="67"/>
  <c r="AE225" i="71"/>
  <c r="AE225" i="75"/>
  <c r="AE225" i="70"/>
  <c r="AE225" i="72"/>
  <c r="AE225" i="69"/>
  <c r="AE250" i="68"/>
  <c r="AE225" i="73"/>
  <c r="G16" i="72"/>
  <c r="G16" i="68"/>
  <c r="G16" i="63"/>
  <c r="G16" i="71"/>
  <c r="G16" i="73"/>
  <c r="G16" i="88"/>
  <c r="G16" i="67"/>
  <c r="G16" i="70"/>
  <c r="G16" i="69"/>
  <c r="G16" i="75"/>
  <c r="AD206" i="63"/>
  <c r="AC226" i="75"/>
  <c r="AC226" i="72"/>
  <c r="AC249" i="67"/>
  <c r="AC226" i="71"/>
  <c r="AC226" i="69"/>
  <c r="AC226" i="73"/>
  <c r="AC251" i="68"/>
  <c r="AC226" i="70"/>
  <c r="C16" i="63"/>
  <c r="C16" i="70"/>
  <c r="C16" i="68"/>
  <c r="C16" i="72"/>
  <c r="C16" i="69"/>
  <c r="C16" i="73"/>
  <c r="C16" i="71"/>
  <c r="C16" i="88"/>
  <c r="C16" i="67"/>
  <c r="C16" i="75"/>
  <c r="AD204" i="63"/>
  <c r="AC224" i="71"/>
  <c r="AC224" i="73"/>
  <c r="AC247" i="67"/>
  <c r="AC224" i="72"/>
  <c r="AC249" i="68"/>
  <c r="AC224" i="75"/>
  <c r="AC224" i="70"/>
  <c r="AC224" i="69"/>
  <c r="AD222" i="88"/>
  <c r="AC242" i="88"/>
  <c r="AD223" i="88"/>
  <c r="AC243" i="88"/>
  <c r="AF219" i="88" l="1"/>
  <c r="AF239" i="88" s="1"/>
  <c r="AF218" i="88"/>
  <c r="AF220" i="88"/>
  <c r="AF240" i="88" s="1"/>
  <c r="AD244" i="88"/>
  <c r="AE224" i="88"/>
  <c r="AG153" i="88"/>
  <c r="AH148" i="88"/>
  <c r="AH150" i="88" s="1"/>
  <c r="AH151" i="88" s="1"/>
  <c r="AH208" i="88" s="1"/>
  <c r="AI147" i="88"/>
  <c r="AI149" i="88" s="1"/>
  <c r="AF228" i="88"/>
  <c r="AF238" i="88"/>
  <c r="AE206" i="63"/>
  <c r="AD226" i="73"/>
  <c r="AD251" i="68"/>
  <c r="AD226" i="71"/>
  <c r="AD249" i="67"/>
  <c r="AD226" i="72"/>
  <c r="AD226" i="75"/>
  <c r="AD226" i="69"/>
  <c r="AD226" i="70"/>
  <c r="AG205" i="63"/>
  <c r="AF248" i="67"/>
  <c r="AF225" i="71"/>
  <c r="AF225" i="75"/>
  <c r="AF225" i="70"/>
  <c r="AF225" i="72"/>
  <c r="AF225" i="73"/>
  <c r="AF250" i="68"/>
  <c r="AF225" i="69"/>
  <c r="AE204" i="63"/>
  <c r="AD224" i="71"/>
  <c r="AD247" i="67"/>
  <c r="AD224" i="73"/>
  <c r="AD224" i="72"/>
  <c r="AD249" i="68"/>
  <c r="AD224" i="70"/>
  <c r="AD224" i="69"/>
  <c r="AD224" i="75"/>
  <c r="L29" i="2"/>
  <c r="L30" i="2"/>
  <c r="L27" i="2"/>
  <c r="L33" i="2"/>
  <c r="L26" i="2"/>
  <c r="L25" i="2"/>
  <c r="L31" i="2"/>
  <c r="L32" i="2"/>
  <c r="L34" i="2"/>
  <c r="L28" i="2"/>
  <c r="Z30" i="2"/>
  <c r="Z27" i="2"/>
  <c r="Z31" i="2"/>
  <c r="Z32" i="2"/>
  <c r="Z25" i="2"/>
  <c r="Z28" i="2"/>
  <c r="Z29" i="2"/>
  <c r="Z33" i="2"/>
  <c r="Z26" i="2"/>
  <c r="Z34" i="2"/>
  <c r="AE223" i="88"/>
  <c r="AD243" i="88"/>
  <c r="AE222" i="88"/>
  <c r="AD242" i="88"/>
  <c r="AG219" i="88" l="1"/>
  <c r="AG239" i="88" s="1"/>
  <c r="AG218" i="88"/>
  <c r="AG238" i="88" s="1"/>
  <c r="AG220" i="88"/>
  <c r="AG240" i="88" s="1"/>
  <c r="AE244" i="88"/>
  <c r="AF224" i="88"/>
  <c r="AI148" i="88"/>
  <c r="AI150" i="88" s="1"/>
  <c r="AI151" i="88" s="1"/>
  <c r="AI208" i="88" s="1"/>
  <c r="AJ147" i="88"/>
  <c r="AJ149" i="88" s="1"/>
  <c r="AH153" i="88"/>
  <c r="AG228" i="88"/>
  <c r="AF204" i="63"/>
  <c r="AE224" i="71"/>
  <c r="AE249" i="68"/>
  <c r="AE224" i="73"/>
  <c r="AE224" i="72"/>
  <c r="AE247" i="67"/>
  <c r="AE224" i="70"/>
  <c r="AE224" i="69"/>
  <c r="AE224" i="75"/>
  <c r="AH205" i="63"/>
  <c r="AG248" i="67"/>
  <c r="AG225" i="71"/>
  <c r="AG225" i="72"/>
  <c r="AG225" i="70"/>
  <c r="AG225" i="75"/>
  <c r="AG225" i="69"/>
  <c r="AG250" i="68"/>
  <c r="AG225" i="73"/>
  <c r="AF206" i="63"/>
  <c r="AE226" i="71"/>
  <c r="AE249" i="67"/>
  <c r="AE226" i="75"/>
  <c r="AE251" i="68"/>
  <c r="AE226" i="73"/>
  <c r="AE226" i="72"/>
  <c r="AE226" i="69"/>
  <c r="AE226" i="70"/>
  <c r="AF222" i="88"/>
  <c r="AE242" i="88"/>
  <c r="AF223" i="88"/>
  <c r="AE243" i="88"/>
  <c r="AH218" i="88" l="1"/>
  <c r="AH238" i="88" s="1"/>
  <c r="AH220" i="88"/>
  <c r="AH240" i="88" s="1"/>
  <c r="AH219" i="88"/>
  <c r="AH239" i="88" s="1"/>
  <c r="AF244" i="88"/>
  <c r="AG224" i="88"/>
  <c r="AH228" i="88"/>
  <c r="AK147" i="88"/>
  <c r="AK149" i="88" s="1"/>
  <c r="AJ148" i="88"/>
  <c r="AJ150" i="88" s="1"/>
  <c r="AJ151" i="88" s="1"/>
  <c r="AJ208" i="88" s="1"/>
  <c r="AI153" i="88"/>
  <c r="AG206" i="63"/>
  <c r="AF249" i="67"/>
  <c r="AF226" i="75"/>
  <c r="AF226" i="72"/>
  <c r="AF251" i="68"/>
  <c r="AF226" i="71"/>
  <c r="AF226" i="73"/>
  <c r="AF226" i="69"/>
  <c r="AF226" i="70"/>
  <c r="AI205" i="63"/>
  <c r="AH248" i="67"/>
  <c r="AH225" i="71"/>
  <c r="AH225" i="70"/>
  <c r="AH225" i="75"/>
  <c r="AH225" i="72"/>
  <c r="AH225" i="69"/>
  <c r="AH225" i="73"/>
  <c r="AH250" i="68"/>
  <c r="AG204" i="63"/>
  <c r="AF224" i="71"/>
  <c r="AF224" i="73"/>
  <c r="AF247" i="67"/>
  <c r="AF224" i="72"/>
  <c r="AF249" i="68"/>
  <c r="AF224" i="75"/>
  <c r="AF224" i="70"/>
  <c r="AF224" i="69"/>
  <c r="AG223" i="88"/>
  <c r="AF243" i="88"/>
  <c r="AG222" i="88"/>
  <c r="AF242" i="88"/>
  <c r="AI218" i="88" l="1"/>
  <c r="AI238" i="88" s="1"/>
  <c r="AI220" i="88"/>
  <c r="AI240" i="88" s="1"/>
  <c r="AI219" i="88"/>
  <c r="AI239" i="88" s="1"/>
  <c r="AG244" i="88"/>
  <c r="AH224" i="88"/>
  <c r="AI228" i="88"/>
  <c r="AL147" i="88"/>
  <c r="AL149" i="88" s="1"/>
  <c r="AK148" i="88"/>
  <c r="AK150" i="88" s="1"/>
  <c r="AK151" i="88" s="1"/>
  <c r="AK208" i="88" s="1"/>
  <c r="AJ153" i="88"/>
  <c r="AH204" i="63"/>
  <c r="AG224" i="71"/>
  <c r="AG247" i="67"/>
  <c r="AG249" i="68"/>
  <c r="AG224" i="72"/>
  <c r="AG224" i="73"/>
  <c r="AG224" i="75"/>
  <c r="AG224" i="70"/>
  <c r="AG224" i="69"/>
  <c r="AJ205" i="63"/>
  <c r="AI248" i="67"/>
  <c r="AI225" i="71"/>
  <c r="AI225" i="70"/>
  <c r="AI225" i="75"/>
  <c r="AI225" i="72"/>
  <c r="AI225" i="73"/>
  <c r="AI225" i="69"/>
  <c r="AI250" i="68"/>
  <c r="AH206" i="63"/>
  <c r="AG249" i="67"/>
  <c r="AG226" i="71"/>
  <c r="AG226" i="75"/>
  <c r="AG251" i="68"/>
  <c r="AG226" i="72"/>
  <c r="AG226" i="73"/>
  <c r="AG226" i="69"/>
  <c r="AG226" i="70"/>
  <c r="AH222" i="88"/>
  <c r="AG242" i="88"/>
  <c r="AH223" i="88"/>
  <c r="AG243" i="88"/>
  <c r="AJ220" i="88" l="1"/>
  <c r="AJ240" i="88" s="1"/>
  <c r="AJ219" i="88"/>
  <c r="AJ239" i="88" s="1"/>
  <c r="AJ218" i="88"/>
  <c r="AJ238" i="88" s="1"/>
  <c r="AH244" i="88"/>
  <c r="AI224" i="88"/>
  <c r="AK153" i="88"/>
  <c r="AL148" i="88"/>
  <c r="AL150" i="88" s="1"/>
  <c r="AL151" i="88" s="1"/>
  <c r="AL208" i="88" s="1"/>
  <c r="AM147" i="88"/>
  <c r="AM149" i="88" s="1"/>
  <c r="AJ228" i="88"/>
  <c r="AI206" i="63"/>
  <c r="AH226" i="73"/>
  <c r="AH249" i="67"/>
  <c r="AH226" i="69"/>
  <c r="AH226" i="75"/>
  <c r="AH226" i="71"/>
  <c r="AH251" i="68"/>
  <c r="AH226" i="72"/>
  <c r="AH226" i="70"/>
  <c r="AK205" i="63"/>
  <c r="AJ248" i="67"/>
  <c r="AJ225" i="71"/>
  <c r="AJ225" i="70"/>
  <c r="AJ225" i="72"/>
  <c r="AJ225" i="75"/>
  <c r="AJ225" i="69"/>
  <c r="AJ250" i="68"/>
  <c r="AJ225" i="73"/>
  <c r="AI204" i="63"/>
  <c r="AH224" i="71"/>
  <c r="AH247" i="67"/>
  <c r="AH224" i="72"/>
  <c r="AH224" i="73"/>
  <c r="AH249" i="68"/>
  <c r="AH224" i="69"/>
  <c r="AH224" i="70"/>
  <c r="AH224" i="75"/>
  <c r="AI223" i="88"/>
  <c r="AH243" i="88"/>
  <c r="AI222" i="88"/>
  <c r="AH242" i="88"/>
  <c r="AK220" i="88" l="1"/>
  <c r="AK240" i="88" s="1"/>
  <c r="AK219" i="88"/>
  <c r="AK239" i="88" s="1"/>
  <c r="AK218" i="88"/>
  <c r="AK238" i="88" s="1"/>
  <c r="AI244" i="88"/>
  <c r="AN147" i="88"/>
  <c r="AN149" i="88" s="1"/>
  <c r="AM148" i="88"/>
  <c r="AM150" i="88" s="1"/>
  <c r="AM151" i="88" s="1"/>
  <c r="AM208" i="88" s="1"/>
  <c r="AL153" i="88"/>
  <c r="AJ224" i="88"/>
  <c r="AK228" i="88"/>
  <c r="AJ204" i="63"/>
  <c r="AI224" i="71"/>
  <c r="AI224" i="73"/>
  <c r="AI249" i="68"/>
  <c r="AI247" i="67"/>
  <c r="AI224" i="72"/>
  <c r="AI224" i="75"/>
  <c r="AI224" i="69"/>
  <c r="AI224" i="70"/>
  <c r="AL205" i="63"/>
  <c r="D17" i="63" s="1"/>
  <c r="AK248" i="67"/>
  <c r="AK225" i="71"/>
  <c r="AK225" i="75"/>
  <c r="AK225" i="72"/>
  <c r="AK225" i="70"/>
  <c r="AK225" i="73"/>
  <c r="AK225" i="69"/>
  <c r="AK250" i="68"/>
  <c r="AJ206" i="63"/>
  <c r="AI226" i="75"/>
  <c r="AI226" i="72"/>
  <c r="AI249" i="67"/>
  <c r="AI226" i="71"/>
  <c r="AI251" i="68"/>
  <c r="AI226" i="73"/>
  <c r="AI226" i="69"/>
  <c r="AI226" i="70"/>
  <c r="AJ222" i="88"/>
  <c r="AI242" i="88"/>
  <c r="AJ223" i="88"/>
  <c r="AI243" i="88"/>
  <c r="AL220" i="88" l="1"/>
  <c r="AL240" i="88" s="1"/>
  <c r="AL219" i="88"/>
  <c r="AL239" i="88" s="1"/>
  <c r="AL218" i="88"/>
  <c r="AL238" i="88" s="1"/>
  <c r="AJ244" i="88"/>
  <c r="AK224" i="88"/>
  <c r="AL228" i="88"/>
  <c r="AM153" i="88"/>
  <c r="AO147" i="88"/>
  <c r="AO149" i="88" s="1"/>
  <c r="AN148" i="88"/>
  <c r="AN150" i="88" s="1"/>
  <c r="AN151" i="88" s="1"/>
  <c r="AN208" i="88" s="1"/>
  <c r="AM205" i="63"/>
  <c r="AL248" i="67"/>
  <c r="AL225" i="71"/>
  <c r="AL225" i="70"/>
  <c r="AL225" i="75"/>
  <c r="AL225" i="72"/>
  <c r="AL225" i="73"/>
  <c r="AL225" i="69"/>
  <c r="AL250" i="68"/>
  <c r="AK206" i="63"/>
  <c r="AJ226" i="75"/>
  <c r="AJ249" i="67"/>
  <c r="AJ251" i="68"/>
  <c r="AJ226" i="69"/>
  <c r="AJ226" i="72"/>
  <c r="AJ226" i="73"/>
  <c r="AJ226" i="71"/>
  <c r="AJ226" i="70"/>
  <c r="AK204" i="63"/>
  <c r="AJ224" i="71"/>
  <c r="AJ247" i="67"/>
  <c r="AJ224" i="72"/>
  <c r="AJ249" i="68"/>
  <c r="AJ224" i="73"/>
  <c r="AJ224" i="70"/>
  <c r="AJ224" i="69"/>
  <c r="AJ224" i="75"/>
  <c r="AK223" i="88"/>
  <c r="AJ243" i="88"/>
  <c r="AK222" i="88"/>
  <c r="AJ242" i="88"/>
  <c r="T9" i="2" a="1"/>
  <c r="AM220" i="88" l="1"/>
  <c r="AM240" i="88" s="1"/>
  <c r="AM219" i="88"/>
  <c r="AM239" i="88" s="1"/>
  <c r="AM218" i="88"/>
  <c r="AM238" i="88" s="1"/>
  <c r="AK244" i="88"/>
  <c r="AL224" i="88"/>
  <c r="F17" i="88" s="1"/>
  <c r="AN153" i="88"/>
  <c r="AP147" i="88"/>
  <c r="AP149" i="88" s="1"/>
  <c r="AO148" i="88"/>
  <c r="AO150" i="88" s="1"/>
  <c r="AO151" i="88" s="1"/>
  <c r="AO208" i="88" s="1"/>
  <c r="AM228" i="88"/>
  <c r="T9" i="2"/>
  <c r="E17" i="63"/>
  <c r="E17" i="72"/>
  <c r="E17" i="69"/>
  <c r="E17" i="71"/>
  <c r="E17" i="67"/>
  <c r="E17" i="68"/>
  <c r="E17" i="70"/>
  <c r="E17" i="73"/>
  <c r="E17" i="75"/>
  <c r="AL204" i="63"/>
  <c r="B17" i="63" s="1"/>
  <c r="AK224" i="71"/>
  <c r="AK249" i="68"/>
  <c r="AK247" i="67"/>
  <c r="AK224" i="72"/>
  <c r="AK224" i="73"/>
  <c r="AK224" i="70"/>
  <c r="AK224" i="75"/>
  <c r="AK224" i="69"/>
  <c r="AL206" i="63"/>
  <c r="F17" i="63" s="1"/>
  <c r="AK226" i="75"/>
  <c r="AK226" i="73"/>
  <c r="AK226" i="71"/>
  <c r="AK226" i="72"/>
  <c r="AK249" i="67"/>
  <c r="AK226" i="69"/>
  <c r="AK251" i="68"/>
  <c r="AK226" i="70"/>
  <c r="AN205" i="63"/>
  <c r="AM248" i="67"/>
  <c r="AM225" i="71"/>
  <c r="AM225" i="70"/>
  <c r="AM225" i="75"/>
  <c r="AM225" i="72"/>
  <c r="AM225" i="73"/>
  <c r="AM250" i="68"/>
  <c r="AM225" i="69"/>
  <c r="AL222" i="88"/>
  <c r="B17" i="88" s="1"/>
  <c r="AK242" i="88"/>
  <c r="AL223" i="88"/>
  <c r="AK243" i="88"/>
  <c r="M10" i="2" a="1"/>
  <c r="AA10" i="2" a="1"/>
  <c r="AA10" i="2" l="1"/>
  <c r="M10" i="2"/>
  <c r="AN219" i="88"/>
  <c r="AN239" i="88" s="1"/>
  <c r="AN218" i="88"/>
  <c r="AN220" i="88"/>
  <c r="AN240" i="88" s="1"/>
  <c r="D17" i="88"/>
  <c r="AO153" i="88"/>
  <c r="AQ147" i="88"/>
  <c r="AQ149" i="88" s="1"/>
  <c r="AP148" i="88"/>
  <c r="AP150" i="88" s="1"/>
  <c r="AP151" i="88" s="1"/>
  <c r="AP208" i="88" s="1"/>
  <c r="AM224" i="88"/>
  <c r="AN228" i="88"/>
  <c r="AN238" i="88"/>
  <c r="AM206" i="63"/>
  <c r="AL226" i="75"/>
  <c r="AL249" i="67"/>
  <c r="AL226" i="71"/>
  <c r="AL226" i="69"/>
  <c r="AL226" i="72"/>
  <c r="AL251" i="68"/>
  <c r="AL226" i="73"/>
  <c r="AL226" i="70"/>
  <c r="AM204" i="63"/>
  <c r="AL224" i="71"/>
  <c r="AL247" i="67"/>
  <c r="AL224" i="72"/>
  <c r="AL249" i="68"/>
  <c r="AL224" i="73"/>
  <c r="AL224" i="69"/>
  <c r="AL224" i="70"/>
  <c r="AL224" i="75"/>
  <c r="AL244" i="88"/>
  <c r="AO205" i="63"/>
  <c r="AN248" i="67"/>
  <c r="AN225" i="71"/>
  <c r="AN225" i="72"/>
  <c r="AN225" i="75"/>
  <c r="AN225" i="70"/>
  <c r="AN250" i="68"/>
  <c r="AN225" i="73"/>
  <c r="AN225" i="69"/>
  <c r="T33" i="2"/>
  <c r="T29" i="2"/>
  <c r="T32" i="2"/>
  <c r="T27" i="2"/>
  <c r="T26" i="2"/>
  <c r="T30" i="2"/>
  <c r="T34" i="2"/>
  <c r="T31" i="2"/>
  <c r="T28" i="2"/>
  <c r="AM223" i="88"/>
  <c r="AL243" i="88"/>
  <c r="AM222" i="88"/>
  <c r="AL242" i="88"/>
  <c r="T10" i="2" a="1"/>
  <c r="M9" i="2" a="1"/>
  <c r="AA9" i="2" a="1"/>
  <c r="T10" i="2" l="1"/>
  <c r="T25" i="2" s="1"/>
  <c r="E17" i="88"/>
  <c r="AO219" i="88"/>
  <c r="AO239" i="88" s="1"/>
  <c r="AO218" i="88"/>
  <c r="AO238" i="88" s="1"/>
  <c r="AO220" i="88"/>
  <c r="AO240" i="88" s="1"/>
  <c r="AM244" i="88"/>
  <c r="AP153" i="88"/>
  <c r="AQ148" i="88"/>
  <c r="AQ150" i="88" s="1"/>
  <c r="AQ151" i="88" s="1"/>
  <c r="AQ208" i="88" s="1"/>
  <c r="AR147" i="88"/>
  <c r="AR149" i="88" s="1"/>
  <c r="AN224" i="88"/>
  <c r="AO228" i="88"/>
  <c r="M9" i="2"/>
  <c r="AA9" i="2"/>
  <c r="AP205" i="63"/>
  <c r="AO248" i="67"/>
  <c r="AO225" i="71"/>
  <c r="AO225" i="75"/>
  <c r="AO225" i="70"/>
  <c r="AO225" i="72"/>
  <c r="AO225" i="73"/>
  <c r="AO225" i="69"/>
  <c r="AO250" i="68"/>
  <c r="C17" i="70"/>
  <c r="C17" i="63"/>
  <c r="C17" i="68"/>
  <c r="C17" i="67"/>
  <c r="C17" i="71"/>
  <c r="C17" i="69"/>
  <c r="C17" i="72"/>
  <c r="C17" i="73"/>
  <c r="C17" i="88"/>
  <c r="C17" i="75"/>
  <c r="AN204" i="63"/>
  <c r="AM224" i="71"/>
  <c r="AM224" i="72"/>
  <c r="AM247" i="67"/>
  <c r="AM249" i="68"/>
  <c r="AM224" i="73"/>
  <c r="AM224" i="75"/>
  <c r="AM224" i="70"/>
  <c r="AM224" i="69"/>
  <c r="G17" i="63"/>
  <c r="G17" i="70"/>
  <c r="G17" i="68"/>
  <c r="G17" i="67"/>
  <c r="G17" i="69"/>
  <c r="G17" i="88"/>
  <c r="G17" i="73"/>
  <c r="G17" i="72"/>
  <c r="G17" i="71"/>
  <c r="G17" i="75"/>
  <c r="AN206" i="63"/>
  <c r="AM226" i="75"/>
  <c r="AM226" i="73"/>
  <c r="AM226" i="71"/>
  <c r="AM251" i="68"/>
  <c r="AM249" i="67"/>
  <c r="AM226" i="72"/>
  <c r="AM226" i="69"/>
  <c r="AM226" i="70"/>
  <c r="AN222" i="88"/>
  <c r="AM242" i="88"/>
  <c r="AN223" i="88"/>
  <c r="AM243" i="88"/>
  <c r="AP218" i="88" l="1"/>
  <c r="AP238" i="88" s="1"/>
  <c r="AP220" i="88"/>
  <c r="AP240" i="88" s="1"/>
  <c r="AP219" i="88"/>
  <c r="AP239" i="88" s="1"/>
  <c r="AO224" i="88"/>
  <c r="AN244" i="88"/>
  <c r="AS147" i="88"/>
  <c r="AS149" i="88" s="1"/>
  <c r="AR148" i="88"/>
  <c r="AR150" i="88" s="1"/>
  <c r="AR151" i="88" s="1"/>
  <c r="AR208" i="88" s="1"/>
  <c r="AQ153" i="88"/>
  <c r="AP228" i="88"/>
  <c r="AO204" i="63"/>
  <c r="AN224" i="71"/>
  <c r="AN247" i="67"/>
  <c r="AN249" i="68"/>
  <c r="AN224" i="73"/>
  <c r="AN224" i="72"/>
  <c r="AN224" i="70"/>
  <c r="AN224" i="75"/>
  <c r="AN224" i="69"/>
  <c r="AO206" i="63"/>
  <c r="AN226" i="69"/>
  <c r="AN226" i="72"/>
  <c r="AN249" i="67"/>
  <c r="AN226" i="75"/>
  <c r="AN251" i="68"/>
  <c r="AN226" i="73"/>
  <c r="AN226" i="71"/>
  <c r="AN226" i="70"/>
  <c r="AQ205" i="63"/>
  <c r="AP248" i="67"/>
  <c r="AP225" i="71"/>
  <c r="AP225" i="75"/>
  <c r="AP225" i="72"/>
  <c r="AP225" i="70"/>
  <c r="AP250" i="68"/>
  <c r="AP225" i="73"/>
  <c r="AP225" i="69"/>
  <c r="AA34" i="2"/>
  <c r="AA25" i="2"/>
  <c r="AA33" i="2"/>
  <c r="AA26" i="2"/>
  <c r="AA32" i="2"/>
  <c r="AA27" i="2"/>
  <c r="AA28" i="2"/>
  <c r="AA29" i="2"/>
  <c r="AA31" i="2"/>
  <c r="AA30" i="2"/>
  <c r="M32" i="2"/>
  <c r="M28" i="2"/>
  <c r="M30" i="2"/>
  <c r="M25" i="2"/>
  <c r="M31" i="2"/>
  <c r="M27" i="2"/>
  <c r="M29" i="2"/>
  <c r="M34" i="2"/>
  <c r="M26" i="2"/>
  <c r="M33" i="2"/>
  <c r="AO223" i="88"/>
  <c r="AN243" i="88"/>
  <c r="AO222" i="88"/>
  <c r="AN242" i="88"/>
  <c r="AQ218" i="88" l="1"/>
  <c r="AQ238" i="88" s="1"/>
  <c r="AQ220" i="88"/>
  <c r="AQ240" i="88" s="1"/>
  <c r="AQ219" i="88"/>
  <c r="AQ239" i="88" s="1"/>
  <c r="AO244" i="88"/>
  <c r="AP224" i="88"/>
  <c r="AQ228" i="88"/>
  <c r="AR153" i="88"/>
  <c r="AS148" i="88"/>
  <c r="AS150" i="88" s="1"/>
  <c r="AS151" i="88" s="1"/>
  <c r="AS208" i="88" s="1"/>
  <c r="AT147" i="88"/>
  <c r="AT149" i="88" s="1"/>
  <c r="AR205" i="63"/>
  <c r="AQ248" i="67"/>
  <c r="AQ225" i="71"/>
  <c r="AQ225" i="70"/>
  <c r="AQ225" i="72"/>
  <c r="AQ225" i="75"/>
  <c r="AQ225" i="69"/>
  <c r="AQ250" i="68"/>
  <c r="AQ225" i="73"/>
  <c r="AP206" i="63"/>
  <c r="AO226" i="75"/>
  <c r="AO226" i="73"/>
  <c r="AO226" i="71"/>
  <c r="AO249" i="67"/>
  <c r="AO226" i="72"/>
  <c r="AO251" i="68"/>
  <c r="AO226" i="69"/>
  <c r="AO226" i="70"/>
  <c r="AP204" i="63"/>
  <c r="AO224" i="71"/>
  <c r="AO224" i="72"/>
  <c r="AO247" i="67"/>
  <c r="AO224" i="73"/>
  <c r="AO249" i="68"/>
  <c r="AO224" i="75"/>
  <c r="AO224" i="70"/>
  <c r="AO224" i="69"/>
  <c r="AP222" i="88"/>
  <c r="AO242" i="88"/>
  <c r="AP223" i="88"/>
  <c r="AO243" i="88"/>
  <c r="AR220" i="88" l="1"/>
  <c r="AR240" i="88" s="1"/>
  <c r="AR219" i="88"/>
  <c r="AR239" i="88" s="1"/>
  <c r="AR218" i="88"/>
  <c r="AR238" i="88" s="1"/>
  <c r="AP244" i="88"/>
  <c r="AQ224" i="88"/>
  <c r="AS153" i="88"/>
  <c r="AR228" i="88"/>
  <c r="AT148" i="88"/>
  <c r="AT150" i="88" s="1"/>
  <c r="AT151" i="88" s="1"/>
  <c r="AT208" i="88" s="1"/>
  <c r="AU147" i="88"/>
  <c r="AU149" i="88" s="1"/>
  <c r="AQ204" i="63"/>
  <c r="AP224" i="71"/>
  <c r="AP247" i="67"/>
  <c r="AP224" i="73"/>
  <c r="AP224" i="72"/>
  <c r="AP249" i="68"/>
  <c r="AP224" i="75"/>
  <c r="AP224" i="69"/>
  <c r="AP224" i="70"/>
  <c r="AQ206" i="63"/>
  <c r="AP226" i="69"/>
  <c r="AP226" i="71"/>
  <c r="AP249" i="67"/>
  <c r="AP226" i="72"/>
  <c r="AP226" i="75"/>
  <c r="AP226" i="73"/>
  <c r="AP251" i="68"/>
  <c r="AP226" i="70"/>
  <c r="AS205" i="63"/>
  <c r="AR248" i="67"/>
  <c r="AR225" i="71"/>
  <c r="AR225" i="70"/>
  <c r="AR225" i="72"/>
  <c r="AR225" i="75"/>
  <c r="AR225" i="69"/>
  <c r="AR250" i="68"/>
  <c r="AR225" i="73"/>
  <c r="AQ223" i="88"/>
  <c r="AP243" i="88"/>
  <c r="AQ222" i="88"/>
  <c r="AP242" i="88"/>
  <c r="AS220" i="88" l="1"/>
  <c r="AS219" i="88"/>
  <c r="AS218" i="88"/>
  <c r="AS238" i="88" s="1"/>
  <c r="AQ244" i="88"/>
  <c r="AR224" i="88"/>
  <c r="AU148" i="88"/>
  <c r="AU150" i="88" s="1"/>
  <c r="AU151" i="88" s="1"/>
  <c r="AU208" i="88" s="1"/>
  <c r="AV147" i="88"/>
  <c r="AV149" i="88" s="1"/>
  <c r="AT153" i="88"/>
  <c r="AS228" i="88"/>
  <c r="AS240" i="88"/>
  <c r="AS239" i="88"/>
  <c r="AT205" i="63"/>
  <c r="AS248" i="67"/>
  <c r="AS225" i="71"/>
  <c r="AS225" i="72"/>
  <c r="AS225" i="70"/>
  <c r="AS225" i="75"/>
  <c r="AS250" i="68"/>
  <c r="AS225" i="69"/>
  <c r="AS225" i="73"/>
  <c r="AR206" i="63"/>
  <c r="AQ226" i="71"/>
  <c r="AQ249" i="67"/>
  <c r="AQ226" i="75"/>
  <c r="AQ226" i="72"/>
  <c r="AQ251" i="68"/>
  <c r="AQ226" i="69"/>
  <c r="AQ226" i="73"/>
  <c r="AQ226" i="70"/>
  <c r="AR204" i="63"/>
  <c r="AQ224" i="71"/>
  <c r="AQ224" i="73"/>
  <c r="AQ247" i="67"/>
  <c r="AQ249" i="68"/>
  <c r="AQ224" i="72"/>
  <c r="AQ224" i="75"/>
  <c r="AQ224" i="69"/>
  <c r="AQ224" i="70"/>
  <c r="AR222" i="88"/>
  <c r="AQ242" i="88"/>
  <c r="AR223" i="88"/>
  <c r="AQ243" i="88"/>
  <c r="AR244" i="88" l="1"/>
  <c r="AT220" i="88"/>
  <c r="AT240" i="88" s="1"/>
  <c r="AT219" i="88"/>
  <c r="AT239" i="88" s="1"/>
  <c r="AT218" i="88"/>
  <c r="AT238" i="88" s="1"/>
  <c r="AS224" i="88"/>
  <c r="AT228" i="88"/>
  <c r="AW147" i="88"/>
  <c r="AW149" i="88" s="1"/>
  <c r="AV148" i="88"/>
  <c r="AV150" i="88" s="1"/>
  <c r="AV151" i="88" s="1"/>
  <c r="AV208" i="88" s="1"/>
  <c r="AU153" i="88"/>
  <c r="AS206" i="63"/>
  <c r="AR226" i="73"/>
  <c r="AR226" i="69"/>
  <c r="AR249" i="67"/>
  <c r="AR226" i="71"/>
  <c r="AR226" i="75"/>
  <c r="AR226" i="72"/>
  <c r="AR251" i="68"/>
  <c r="AR226" i="70"/>
  <c r="AS204" i="63"/>
  <c r="AR224" i="71"/>
  <c r="AR247" i="67"/>
  <c r="AR224" i="72"/>
  <c r="AR249" i="68"/>
  <c r="AR224" i="73"/>
  <c r="AR224" i="70"/>
  <c r="AR224" i="75"/>
  <c r="AR224" i="69"/>
  <c r="AU205" i="63"/>
  <c r="AT248" i="67"/>
  <c r="AT225" i="71"/>
  <c r="AT225" i="75"/>
  <c r="AT225" i="72"/>
  <c r="AT225" i="70"/>
  <c r="AT225" i="73"/>
  <c r="AT225" i="69"/>
  <c r="AT250" i="68"/>
  <c r="AS223" i="88"/>
  <c r="AR243" i="88"/>
  <c r="AS222" i="88"/>
  <c r="AR242" i="88"/>
  <c r="AU220" i="88" l="1"/>
  <c r="AU219" i="88"/>
  <c r="AU239" i="88" s="1"/>
  <c r="AU218" i="88"/>
  <c r="AU238" i="88" s="1"/>
  <c r="AS244" i="88"/>
  <c r="AT224" i="88"/>
  <c r="AW148" i="88"/>
  <c r="AW150" i="88" s="1"/>
  <c r="AW151" i="88" s="1"/>
  <c r="AW208" i="88" s="1"/>
  <c r="AX147" i="88"/>
  <c r="AX149" i="88" s="1"/>
  <c r="AU228" i="88"/>
  <c r="AU240" i="88"/>
  <c r="AV153" i="88"/>
  <c r="AT204" i="63"/>
  <c r="AS224" i="71"/>
  <c r="AS224" i="73"/>
  <c r="AS224" i="72"/>
  <c r="AS249" i="68"/>
  <c r="AS247" i="67"/>
  <c r="AS224" i="70"/>
  <c r="AS224" i="69"/>
  <c r="AS224" i="75"/>
  <c r="AV205" i="63"/>
  <c r="D18" i="63" s="1"/>
  <c r="AU248" i="67"/>
  <c r="AU225" i="71"/>
  <c r="AU225" i="75"/>
  <c r="AU225" i="72"/>
  <c r="AU225" i="70"/>
  <c r="AU250" i="68"/>
  <c r="AU225" i="69"/>
  <c r="AU225" i="73"/>
  <c r="AT206" i="63"/>
  <c r="AS226" i="75"/>
  <c r="AS226" i="71"/>
  <c r="AS226" i="69"/>
  <c r="AS249" i="67"/>
  <c r="AS251" i="68"/>
  <c r="AS226" i="72"/>
  <c r="AS226" i="73"/>
  <c r="AS226" i="70"/>
  <c r="AT222" i="88"/>
  <c r="AS242" i="88"/>
  <c r="AT223" i="88"/>
  <c r="AS243" i="88"/>
  <c r="AV219" i="88" l="1"/>
  <c r="AV218" i="88"/>
  <c r="AV220" i="88"/>
  <c r="AV240" i="88" s="1"/>
  <c r="AT244" i="88"/>
  <c r="AU224" i="88"/>
  <c r="AV228" i="88"/>
  <c r="AV238" i="88"/>
  <c r="AV239" i="88"/>
  <c r="AY147" i="88"/>
  <c r="AY149" i="88" s="1"/>
  <c r="AX148" i="88"/>
  <c r="AX150" i="88" s="1"/>
  <c r="AX151" i="88" s="1"/>
  <c r="AX208" i="88" s="1"/>
  <c r="AW153" i="88"/>
  <c r="AU206" i="63"/>
  <c r="AT226" i="73"/>
  <c r="AT226" i="71"/>
  <c r="AT226" i="75"/>
  <c r="AT226" i="72"/>
  <c r="AT226" i="69"/>
  <c r="AT249" i="67"/>
  <c r="AT251" i="68"/>
  <c r="AT226" i="70"/>
  <c r="AW205" i="63"/>
  <c r="AV248" i="67"/>
  <c r="AV225" i="71"/>
  <c r="AV225" i="75"/>
  <c r="AV225" i="70"/>
  <c r="AV225" i="72"/>
  <c r="AV250" i="68"/>
  <c r="AV225" i="73"/>
  <c r="AV225" i="69"/>
  <c r="AU204" i="63"/>
  <c r="AT224" i="71"/>
  <c r="AT247" i="67"/>
  <c r="AT249" i="68"/>
  <c r="AT224" i="73"/>
  <c r="AT224" i="72"/>
  <c r="AT224" i="70"/>
  <c r="AT224" i="75"/>
  <c r="AT224" i="69"/>
  <c r="AU223" i="88"/>
  <c r="AT243" i="88"/>
  <c r="AU222" i="88"/>
  <c r="AT242" i="88"/>
  <c r="U9" i="2" a="1"/>
  <c r="AW219" i="88" l="1"/>
  <c r="AW239" i="88" s="1"/>
  <c r="AW218" i="88"/>
  <c r="AW238" i="88" s="1"/>
  <c r="AW220" i="88"/>
  <c r="AW240" i="88" s="1"/>
  <c r="AU244" i="88"/>
  <c r="AV224" i="88"/>
  <c r="F18" i="88" s="1"/>
  <c r="AY148" i="88"/>
  <c r="AY150" i="88" s="1"/>
  <c r="AY151" i="88" s="1"/>
  <c r="AY208" i="88" s="1"/>
  <c r="AZ147" i="88"/>
  <c r="AZ149" i="88" s="1"/>
  <c r="AW228" i="88"/>
  <c r="AX153" i="88"/>
  <c r="U9" i="2"/>
  <c r="E18" i="68"/>
  <c r="E18" i="63"/>
  <c r="E18" i="70"/>
  <c r="E18" i="72"/>
  <c r="E18" i="71"/>
  <c r="E18" i="73"/>
  <c r="E18" i="67"/>
  <c r="E18" i="69"/>
  <c r="E18" i="75"/>
  <c r="AX205" i="63"/>
  <c r="AW248" i="67"/>
  <c r="AW225" i="71"/>
  <c r="AW225" i="72"/>
  <c r="AW225" i="70"/>
  <c r="AW225" i="75"/>
  <c r="AW225" i="73"/>
  <c r="AW250" i="68"/>
  <c r="AW225" i="69"/>
  <c r="AV204" i="63"/>
  <c r="B18" i="63" s="1"/>
  <c r="AU224" i="71"/>
  <c r="AU247" i="67"/>
  <c r="AU224" i="72"/>
  <c r="AU249" i="68"/>
  <c r="AU224" i="73"/>
  <c r="AU224" i="69"/>
  <c r="AU224" i="75"/>
  <c r="AU224" i="70"/>
  <c r="AV206" i="63"/>
  <c r="F18" i="63" s="1"/>
  <c r="AU226" i="71"/>
  <c r="AU226" i="69"/>
  <c r="AU226" i="72"/>
  <c r="AU251" i="68"/>
  <c r="AU249" i="67"/>
  <c r="AU226" i="75"/>
  <c r="AU226" i="73"/>
  <c r="AU226" i="70"/>
  <c r="AV222" i="88"/>
  <c r="B18" i="88" s="1"/>
  <c r="AU242" i="88"/>
  <c r="AV223" i="88"/>
  <c r="AU243" i="88"/>
  <c r="N10" i="2" a="1"/>
  <c r="AB10" i="2" a="1"/>
  <c r="AB10" i="2" l="1"/>
  <c r="N10" i="2"/>
  <c r="AX218" i="88"/>
  <c r="AX238" i="88" s="1"/>
  <c r="AX219" i="88"/>
  <c r="AX239" i="88" s="1"/>
  <c r="AX220" i="88"/>
  <c r="AX240" i="88" s="1"/>
  <c r="D18" i="88"/>
  <c r="AV244" i="88"/>
  <c r="AW224" i="88"/>
  <c r="AZ148" i="88"/>
  <c r="AZ150" i="88" s="1"/>
  <c r="AZ151" i="88" s="1"/>
  <c r="AZ208" i="88" s="1"/>
  <c r="BA147" i="88"/>
  <c r="BA149" i="88" s="1"/>
  <c r="AX228" i="88"/>
  <c r="AY153" i="88"/>
  <c r="AW204" i="63"/>
  <c r="AV224" i="71"/>
  <c r="AV249" i="68"/>
  <c r="AV247" i="67"/>
  <c r="AV224" i="72"/>
  <c r="AV224" i="73"/>
  <c r="AV224" i="75"/>
  <c r="AV224" i="70"/>
  <c r="AV224" i="69"/>
  <c r="AY205" i="63"/>
  <c r="AX248" i="67"/>
  <c r="AX225" i="71"/>
  <c r="AX225" i="75"/>
  <c r="AX225" i="70"/>
  <c r="AX225" i="72"/>
  <c r="AX250" i="68"/>
  <c r="AX225" i="73"/>
  <c r="AX225" i="69"/>
  <c r="AW206" i="63"/>
  <c r="AV226" i="73"/>
  <c r="AV249" i="67"/>
  <c r="AV226" i="72"/>
  <c r="AV226" i="69"/>
  <c r="AV226" i="75"/>
  <c r="AV226" i="71"/>
  <c r="AV251" i="68"/>
  <c r="AV226" i="70"/>
  <c r="U31" i="2"/>
  <c r="U32" i="2"/>
  <c r="U29" i="2"/>
  <c r="U27" i="2"/>
  <c r="U26" i="2"/>
  <c r="U28" i="2"/>
  <c r="U34" i="2"/>
  <c r="U33" i="2"/>
  <c r="U30" i="2"/>
  <c r="AW223" i="88"/>
  <c r="AV243" i="88"/>
  <c r="AW222" i="88"/>
  <c r="AV242" i="88"/>
  <c r="U10" i="2" a="1"/>
  <c r="AB9" i="2" a="1"/>
  <c r="N9" i="2" a="1"/>
  <c r="U10" i="2" l="1"/>
  <c r="U25" i="2" s="1"/>
  <c r="E18" i="88"/>
  <c r="AY218" i="88"/>
  <c r="AY238" i="88" s="1"/>
  <c r="AY220" i="88"/>
  <c r="AY240" i="88" s="1"/>
  <c r="AY219" i="88"/>
  <c r="AY239" i="88" s="1"/>
  <c r="AW244" i="88"/>
  <c r="AX224" i="88"/>
  <c r="AY228" i="88"/>
  <c r="BA148" i="88"/>
  <c r="BA150" i="88" s="1"/>
  <c r="BA151" i="88" s="1"/>
  <c r="BA208" i="88" s="1"/>
  <c r="BB147" i="88"/>
  <c r="BB149" i="88" s="1"/>
  <c r="BB148" i="88" s="1"/>
  <c r="BB150" i="88" s="1"/>
  <c r="BB151" i="88" s="1"/>
  <c r="BB208" i="88" s="1"/>
  <c r="AZ153" i="88"/>
  <c r="AB9" i="2"/>
  <c r="N9" i="2"/>
  <c r="AX206" i="63"/>
  <c r="AW226" i="71"/>
  <c r="AW226" i="69"/>
  <c r="AW226" i="72"/>
  <c r="AW226" i="73"/>
  <c r="AW226" i="75"/>
  <c r="AW249" i="67"/>
  <c r="AW251" i="68"/>
  <c r="AW226" i="70"/>
  <c r="G18" i="63"/>
  <c r="G18" i="73"/>
  <c r="G18" i="69"/>
  <c r="G18" i="88"/>
  <c r="G18" i="67"/>
  <c r="G18" i="70"/>
  <c r="G18" i="68"/>
  <c r="G18" i="71"/>
  <c r="G18" i="72"/>
  <c r="G18" i="75"/>
  <c r="AZ205" i="63"/>
  <c r="AY248" i="67"/>
  <c r="AY225" i="71"/>
  <c r="AY225" i="72"/>
  <c r="AY225" i="75"/>
  <c r="AY225" i="70"/>
  <c r="AY225" i="73"/>
  <c r="AY250" i="68"/>
  <c r="AY225" i="69"/>
  <c r="C18" i="68"/>
  <c r="C18" i="63"/>
  <c r="C18" i="72"/>
  <c r="C18" i="88"/>
  <c r="C18" i="71"/>
  <c r="C18" i="73"/>
  <c r="C18" i="67"/>
  <c r="C18" i="70"/>
  <c r="C18" i="69"/>
  <c r="C18" i="75"/>
  <c r="AX204" i="63"/>
  <c r="AW224" i="71"/>
  <c r="AW224" i="73"/>
  <c r="AW247" i="67"/>
  <c r="AW249" i="68"/>
  <c r="AW224" i="72"/>
  <c r="AW224" i="69"/>
  <c r="AW224" i="70"/>
  <c r="AW224" i="75"/>
  <c r="AX222" i="88"/>
  <c r="AW242" i="88"/>
  <c r="AX223" i="88"/>
  <c r="AW243" i="88"/>
  <c r="AX244" i="88" l="1"/>
  <c r="AZ220" i="88"/>
  <c r="AZ240" i="88" s="1"/>
  <c r="AZ219" i="88"/>
  <c r="AZ239" i="88" s="1"/>
  <c r="AZ218" i="88"/>
  <c r="AZ238" i="88" s="1"/>
  <c r="AY224" i="88"/>
  <c r="BB153" i="88"/>
  <c r="BA153" i="88"/>
  <c r="AZ228" i="88"/>
  <c r="AY204" i="63"/>
  <c r="AX224" i="71"/>
  <c r="AX247" i="67"/>
  <c r="AX224" i="72"/>
  <c r="AX249" i="68"/>
  <c r="AX224" i="73"/>
  <c r="AX224" i="75"/>
  <c r="AX224" i="70"/>
  <c r="AX224" i="69"/>
  <c r="AY206" i="63"/>
  <c r="AX249" i="67"/>
  <c r="AX226" i="73"/>
  <c r="AX226" i="75"/>
  <c r="AX251" i="68"/>
  <c r="AX226" i="71"/>
  <c r="AX226" i="72"/>
  <c r="AX226" i="69"/>
  <c r="AX226" i="70"/>
  <c r="BA205" i="63"/>
  <c r="AZ248" i="67"/>
  <c r="AZ225" i="71"/>
  <c r="AZ225" i="75"/>
  <c r="AZ225" i="70"/>
  <c r="AZ225" i="72"/>
  <c r="AZ225" i="73"/>
  <c r="AZ250" i="68"/>
  <c r="AZ225" i="69"/>
  <c r="N29" i="2"/>
  <c r="N28" i="2"/>
  <c r="N26" i="2"/>
  <c r="N31" i="2"/>
  <c r="N33" i="2"/>
  <c r="N30" i="2"/>
  <c r="N25" i="2"/>
  <c r="N32" i="2"/>
  <c r="N34" i="2"/>
  <c r="N27" i="2"/>
  <c r="AB26" i="2"/>
  <c r="AB25" i="2"/>
  <c r="AB28" i="2"/>
  <c r="AB31" i="2"/>
  <c r="AB27" i="2"/>
  <c r="AB30" i="2"/>
  <c r="AB32" i="2"/>
  <c r="AB34" i="2"/>
  <c r="AB29" i="2"/>
  <c r="AB33" i="2"/>
  <c r="AY223" i="88"/>
  <c r="AX243" i="88"/>
  <c r="AY222" i="88"/>
  <c r="AX242" i="88"/>
  <c r="BA220" i="88" l="1"/>
  <c r="BA240" i="88" s="1"/>
  <c r="BA219" i="88"/>
  <c r="BA239" i="88" s="1"/>
  <c r="BA218" i="88"/>
  <c r="BA238" i="88" s="1"/>
  <c r="BB220" i="88"/>
  <c r="BB240" i="88" s="1"/>
  <c r="BB219" i="88"/>
  <c r="BB239" i="88" s="1"/>
  <c r="BB218" i="88"/>
  <c r="BB238" i="88" s="1"/>
  <c r="AY244" i="88"/>
  <c r="AZ224" i="88"/>
  <c r="BA228" i="88"/>
  <c r="BB228" i="88"/>
  <c r="BB205" i="63"/>
  <c r="BA248" i="67"/>
  <c r="BA225" i="71"/>
  <c r="BA225" i="75"/>
  <c r="BA225" i="70"/>
  <c r="BA225" i="72"/>
  <c r="BA250" i="68"/>
  <c r="BA225" i="69"/>
  <c r="BA225" i="73"/>
  <c r="AZ206" i="63"/>
  <c r="AY226" i="71"/>
  <c r="AY226" i="69"/>
  <c r="AY226" i="72"/>
  <c r="AY249" i="67"/>
  <c r="AY226" i="73"/>
  <c r="AY226" i="75"/>
  <c r="AY251" i="68"/>
  <c r="AY226" i="70"/>
  <c r="AZ204" i="63"/>
  <c r="AY224" i="71"/>
  <c r="AY224" i="72"/>
  <c r="AY224" i="73"/>
  <c r="AY247" i="67"/>
  <c r="AY249" i="68"/>
  <c r="AY224" i="69"/>
  <c r="AY224" i="70"/>
  <c r="AY224" i="75"/>
  <c r="AZ222" i="88"/>
  <c r="AY242" i="88"/>
  <c r="AZ223" i="88"/>
  <c r="AY243" i="88"/>
  <c r="BA224" i="88" l="1"/>
  <c r="BB224" i="88" s="1"/>
  <c r="AZ244" i="88"/>
  <c r="BA204" i="63"/>
  <c r="AZ224" i="71"/>
  <c r="AZ249" i="68"/>
  <c r="AZ224" i="72"/>
  <c r="AZ247" i="67"/>
  <c r="AZ224" i="73"/>
  <c r="AZ224" i="69"/>
  <c r="AZ224" i="75"/>
  <c r="AZ224" i="70"/>
  <c r="BA206" i="63"/>
  <c r="AZ249" i="67"/>
  <c r="AZ226" i="72"/>
  <c r="AZ226" i="71"/>
  <c r="AZ251" i="68"/>
  <c r="AZ226" i="75"/>
  <c r="AZ226" i="69"/>
  <c r="AZ226" i="73"/>
  <c r="AZ226" i="70"/>
  <c r="BB248" i="67"/>
  <c r="BB225" i="71"/>
  <c r="BB225" i="72"/>
  <c r="BB225" i="70"/>
  <c r="BB225" i="75"/>
  <c r="BB225" i="73"/>
  <c r="BB225" i="69"/>
  <c r="BB250" i="68"/>
  <c r="BA223" i="88"/>
  <c r="AZ243" i="88"/>
  <c r="BA222" i="88"/>
  <c r="AZ242" i="88"/>
  <c r="BA244" i="88" l="1"/>
  <c r="BB206" i="63"/>
  <c r="BB244" i="88" s="1"/>
  <c r="BA249" i="67"/>
  <c r="BA226" i="71"/>
  <c r="BA226" i="72"/>
  <c r="BA251" i="68"/>
  <c r="BA226" i="73"/>
  <c r="BA226" i="75"/>
  <c r="BA226" i="69"/>
  <c r="BA226" i="70"/>
  <c r="BB204" i="63"/>
  <c r="BA224" i="71"/>
  <c r="BA224" i="72"/>
  <c r="BA247" i="67"/>
  <c r="BA249" i="68"/>
  <c r="BA224" i="73"/>
  <c r="BA224" i="70"/>
  <c r="BA224" i="69"/>
  <c r="BA224" i="75"/>
  <c r="BB222" i="88"/>
  <c r="BA242" i="88"/>
  <c r="BB223" i="88"/>
  <c r="BB243" i="88" s="1"/>
  <c r="BA243" i="88"/>
  <c r="BB242" i="88" l="1"/>
  <c r="BB224" i="71"/>
  <c r="BB247" i="67"/>
  <c r="BB224" i="72"/>
  <c r="BB249" i="68"/>
  <c r="BB224" i="73"/>
  <c r="BB224" i="75"/>
  <c r="BB224" i="69"/>
  <c r="BB224" i="70"/>
  <c r="BB226" i="75"/>
  <c r="BB226" i="69"/>
  <c r="BB226" i="71"/>
  <c r="BB226" i="73"/>
  <c r="BB249" i="67"/>
  <c r="BB226" i="72"/>
  <c r="BB251"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20" i="74" s="1"/>
  <c r="AM202" i="74"/>
  <c r="AM201" i="74"/>
  <c r="W200" i="74"/>
  <c r="W202" i="74"/>
  <c r="W222" i="74" s="1"/>
  <c r="W201" i="74"/>
  <c r="W221" i="74" s="1"/>
  <c r="AI202" i="74"/>
  <c r="AI222" i="74" s="1"/>
  <c r="AI201" i="74"/>
  <c r="AI221" i="74" s="1"/>
  <c r="AI200" i="74"/>
  <c r="AD201" i="74"/>
  <c r="AD221" i="74" s="1"/>
  <c r="AD202" i="74"/>
  <c r="AD222" i="74" s="1"/>
  <c r="AD200" i="74"/>
  <c r="AD220" i="74" s="1"/>
  <c r="AV200" i="74"/>
  <c r="AV220" i="74" s="1"/>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P220" i="74"/>
  <c r="AW220" i="74"/>
  <c r="AR220" i="74"/>
  <c r="AP220" i="74"/>
  <c r="O220" i="74"/>
  <c r="Z220" i="74"/>
  <c r="AH220" i="74"/>
  <c r="M220" i="74"/>
  <c r="AJ220" i="74"/>
  <c r="W220" i="74"/>
  <c r="AO220" i="74"/>
  <c r="AX220" i="74"/>
  <c r="AU220" i="74"/>
  <c r="AC220" i="74"/>
  <c r="Y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tc={8BC9122B-111C-49A1-A576-43A22F187384}</author>
    <author>tc={6D379D29-62A7-4001-80C3-2CE20B79CA22}</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54" authorId="1" shapeId="0" xr:uid="{8BC9122B-111C-49A1-A576-43A22F187384}">
      <text>
        <t>[Threaded comment]
Your version of Excel allows you to read this threaded comment; however, any edits to it will get removed if the file is opened in a newer version of Excel. Learn more: https://go.microsoft.com/fwlink/?linkid=870924
Comment:
    Includes 1 PRS Meter replacement</t>
      </text>
    </comment>
    <comment ref="C57" authorId="2" shapeId="0" xr:uid="{6D379D29-62A7-4001-80C3-2CE20B79CA22}">
      <text>
        <t>[Threaded comment]
Your version of Excel allows you to read this threaded comment; however, any edits to it will get removed if the file is opened in a newer version of Excel. Learn more: https://go.microsoft.com/fwlink/?linkid=870924
Comment:
    Non NARMs interventions - associated building upgrades and calorimeters</t>
      </text>
    </comment>
    <comment ref="C176" authorId="3" shapeId="0" xr:uid="{02710AAF-09F4-455F-817C-FE7FB9BDD441}">
      <text>
        <r>
          <rPr>
            <b/>
            <sz val="9"/>
            <color indexed="81"/>
            <rFont val="Tahoma"/>
            <family val="2"/>
          </rPr>
          <t>Duncan Innes:GT/GD</t>
        </r>
      </text>
    </comment>
    <comment ref="C179" authorId="3" shapeId="0" xr:uid="{CB972240-B9D6-4B0F-9B31-59D97C1D08C3}">
      <text>
        <r>
          <rPr>
            <b/>
            <sz val="9"/>
            <color indexed="81"/>
            <rFont val="Tahoma"/>
            <family val="2"/>
          </rPr>
          <t>Duncan Innes:</t>
        </r>
        <r>
          <rPr>
            <sz val="9"/>
            <color indexed="81"/>
            <rFont val="Tahoma"/>
            <family val="2"/>
          </rPr>
          <t xml:space="preserve">
All sectors</t>
        </r>
      </text>
    </comment>
    <comment ref="C180" authorId="3" shapeId="0" xr:uid="{CFE0CA30-918A-48F1-B93C-FD63B0E9F87B}">
      <text>
        <r>
          <rPr>
            <b/>
            <sz val="9"/>
            <color indexed="81"/>
            <rFont val="Tahoma"/>
            <family val="2"/>
          </rPr>
          <t>Duncan Innes:</t>
        </r>
        <r>
          <rPr>
            <sz val="9"/>
            <color indexed="81"/>
            <rFont val="Tahoma"/>
            <family val="2"/>
          </rPr>
          <t xml:space="preserve">
All sectors</t>
        </r>
      </text>
    </comment>
    <comment ref="B247"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tc={405D00B0-BFEB-4EA0-BBAB-CD4398BCCFC9}</author>
    <author>tc={46A3D985-D9CA-40D5-BFA2-14475693006A}</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54" authorId="1" shapeId="0" xr:uid="{405D00B0-BFEB-4EA0-BBAB-CD4398BCCFC9}">
      <text>
        <t>[Threaded comment]
Your version of Excel allows you to read this threaded comment; however, any edits to it will get removed if the file is opened in a newer version of Excel. Learn more: https://go.microsoft.com/fwlink/?linkid=870924
Comment:
    Includes 1 PRS Meter replacement</t>
      </text>
    </comment>
    <comment ref="C57" authorId="2" shapeId="0" xr:uid="{46A3D985-D9CA-40D5-BFA2-14475693006A}">
      <text>
        <t>[Threaded comment]
Your version of Excel allows you to read this threaded comment; however, any edits to it will get removed if the file is opened in a newer version of Excel. Learn more: https://go.microsoft.com/fwlink/?linkid=870924
Comment:
    Non NARMs interventions - associated building upgrades and calorimeters</t>
      </text>
    </comment>
    <comment ref="C181" authorId="3" shapeId="0" xr:uid="{824C2138-C15B-460B-AF3C-D536DCD4DECD}">
      <text>
        <r>
          <rPr>
            <b/>
            <sz val="9"/>
            <color indexed="81"/>
            <rFont val="Tahoma"/>
            <family val="2"/>
          </rPr>
          <t>Duncan Innes:GT/GD</t>
        </r>
      </text>
    </comment>
    <comment ref="C184" authorId="3" shapeId="0" xr:uid="{F08C223E-5B99-4807-9920-4B54C8464499}">
      <text>
        <r>
          <rPr>
            <b/>
            <sz val="9"/>
            <color indexed="81"/>
            <rFont val="Tahoma"/>
            <family val="2"/>
          </rPr>
          <t>Duncan Innes:</t>
        </r>
        <r>
          <rPr>
            <sz val="9"/>
            <color indexed="81"/>
            <rFont val="Tahoma"/>
            <family val="2"/>
          </rPr>
          <t xml:space="preserve">
All sectors</t>
        </r>
      </text>
    </comment>
    <comment ref="C185" authorId="3" shapeId="0" xr:uid="{A00FFA34-83BA-4D64-9105-FCF131B95DEC}">
      <text>
        <r>
          <rPr>
            <b/>
            <sz val="9"/>
            <color indexed="81"/>
            <rFont val="Tahoma"/>
            <family val="2"/>
          </rPr>
          <t>Duncan Innes:</t>
        </r>
        <r>
          <rPr>
            <sz val="9"/>
            <color indexed="81"/>
            <rFont val="Tahoma"/>
            <family val="2"/>
          </rPr>
          <t xml:space="preserve">
All sectors</t>
        </r>
      </text>
    </comment>
    <comment ref="B252"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tc={07EC117C-91DC-4681-A31A-D9B5576E24AB}</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55" authorId="1" shapeId="0" xr:uid="{07EC117C-91DC-4681-A31A-D9B5576E24AB}">
      <text>
        <t>[Threaded comment]
Your version of Excel allows you to read this threaded comment; however, any edits to it will get removed if the file is opened in a newer version of Excel. Learn more: https://go.microsoft.com/fwlink/?linkid=870924
Comment:
    Calorimeter - Non NARMs</t>
      </text>
    </comment>
    <comment ref="C183" authorId="2" shapeId="0" xr:uid="{BED2D0BD-D07D-4A50-8ADF-AEC86E5081B4}">
      <text>
        <r>
          <rPr>
            <b/>
            <sz val="9"/>
            <color indexed="81"/>
            <rFont val="Tahoma"/>
            <family val="2"/>
          </rPr>
          <t>Duncan Innes:GT/GD</t>
        </r>
      </text>
    </comment>
    <comment ref="C186" authorId="2" shapeId="0" xr:uid="{2ACE8C83-1FBA-4DC7-ACE6-505E21DE9C53}">
      <text>
        <r>
          <rPr>
            <b/>
            <sz val="9"/>
            <color indexed="81"/>
            <rFont val="Tahoma"/>
            <family val="2"/>
          </rPr>
          <t>Duncan Innes:</t>
        </r>
        <r>
          <rPr>
            <sz val="9"/>
            <color indexed="81"/>
            <rFont val="Tahoma"/>
            <family val="2"/>
          </rPr>
          <t xml:space="preserve">
All sectors</t>
        </r>
      </text>
    </comment>
    <comment ref="C187" authorId="2" shapeId="0" xr:uid="{2C1912FA-421B-4AFF-A902-424C6D945328}">
      <text>
        <r>
          <rPr>
            <b/>
            <sz val="9"/>
            <color indexed="81"/>
            <rFont val="Tahoma"/>
            <family val="2"/>
          </rPr>
          <t>Duncan Innes:</t>
        </r>
        <r>
          <rPr>
            <sz val="9"/>
            <color indexed="81"/>
            <rFont val="Tahoma"/>
            <family val="2"/>
          </rPr>
          <t xml:space="preserve">
All sectors</t>
        </r>
      </text>
    </comment>
    <comment ref="B254"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<sst xmlns="http://schemas.openxmlformats.org/spreadsheetml/2006/main" count="5055" uniqueCount="570">
  <si>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</si>
  <si>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</si>
  <si>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</si>
  <si>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</si>
  <si>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</si>
  <si>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</si>
  <si>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</si>
  <si>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</si>
  <si>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</si>
  <si>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</si>
  <si>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</si>
  <si>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</si>
  <si>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</si>
  <si>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</si>
  <si>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</si>
  <si>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</si>
  <si>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</si>
  <si>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</si>
  <si>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</si>
  <si>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</si>
  <si>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</si>
  <si>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</si>
  <si>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</si>
  <si>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</si>
  <si>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</si>
  <si>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</si>
  <si>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</si>
  <si>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</si>
  <si>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</si>
  <si>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</si>
  <si>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</si>
  <si>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</si>
  <si>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</si>
  <si>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</si>
  <si>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</si>
  <si>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</si>
  <si>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</si>
  <si>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</si>
  <si>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</si>
  <si>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</si>
  <si>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</si>
  <si>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</si>
  <si>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</si>
  <si>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</si>
  <si>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</si>
  <si>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</si>
  <si>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</si>
  <si>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</si>
  <si>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</si>
  <si>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</si>
  <si>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</si>
  <si>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</si>
  <si>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</si>
  <si>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</si>
  <si>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</si>
  <si>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</si>
  <si>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</si>
  <si>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</si>
  <si>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</si>
  <si>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</si>
  <si>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</si>
  <si>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</si>
  <si>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</si>
  <si>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</si>
  <si>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</si>
  <si>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</si>
  <si>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</si>
  <si>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</si>
  <si>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</si>
  <si>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</si>
  <si>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</si>
  <si>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</si>
  <si>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</si>
  <si>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</si>
  <si>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</si>
  <si>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</si>
  <si>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</si>
  <si>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</si>
  <si>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</si>
  <si>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</si>
  <si>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</si>
  <si>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</si>
  <si>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</si>
  <si>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</si>
  <si>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</si>
  <si>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</si>
  <si>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</si>
  <si>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</si>
  <si>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</si>
  <si>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</si>
  <si>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</si>
  <si>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</si>
  <si>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</si>
  <si>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</si>
  <si>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</si>
  <si>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</si>
  <si>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</si>
  <si>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</si>
  <si>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</si>
  <si>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</si>
  <si>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</si>
  <si>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</si>
  <si>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</si>
  <si>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</si>
  <si>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</si>
  <si>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</si>
  <si>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</si>
  <si>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</si>
  <si>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</si>
  <si>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</si>
  <si>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</si>
  <si>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</si>
  <si>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</si>
  <si>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</si>
  <si>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</si>
  <si>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</si>
  <si>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</si>
  <si>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</si>
  <si>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</si>
  <si>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</si>
  <si>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</si>
  <si>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</si>
  <si>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</si>
  <si>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</si>
  <si>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</si>
  <si>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</si>
  <si>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</si>
  <si>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</si>
  <si>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</si>
  <si>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</si>
  <si>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</si>
  <si>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</si>
  <si>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</si>
  <si>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</si>
  <si>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</si>
  <si>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</si>
  <si>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</si>
  <si>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</si>
  <si>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</si>
  <si>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</si>
  <si>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</si>
  <si>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</si>
  <si>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</si>
  <si>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</si>
  <si>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</si>
  <si>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</si>
  <si>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</si>
  <si>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</si>
  <si>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</si>
  <si>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</si>
  <si>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</si>
  <si>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(Compliance is discussed against each option below).</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</si>
  <si>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</si>
  <si>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</si>
  <si>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</si>
  <si>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</si>
  <si>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</si>
  <si>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</si>
  <si>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</si>
  <si>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</si>
  <si>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</si>
  <si>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 Do minimum/Nothing</t>
  </si>
  <si>
    <t xml:space="preserve">This option is used as the baseline for which all other options are measured against. It does not include any capital investment but instead considers the cost of ongoing maintenance activities and repairs on failure which are captured within the financial risk element of the NARM modelling. There are no direct benefits accrued under this option, however it does include societal impacts associated with leakage, fatality and injury. </t>
  </si>
  <si>
    <t>The baseline option has been rejected as it does not allow us to maintain risk, service levels or compliance.</t>
  </si>
  <si>
    <t>Preferred</t>
  </si>
  <si>
    <t>This option is the secondary asset workload, cost and risk data taken from bottom-up strategic analysis and DST optimisations. This option allows us to understand the strategies at an asset level and will enable us to understand the value of the proposals in terms of NPV, CBA, risk impact and cost at a secondary asset level. Please refer to Investment Decision Packs A22.b to A22.g for further asset specific details. The principle behind this option was to maintain risk, service levels and compliance.</t>
  </si>
  <si>
    <t xml:space="preserve">The Preferred option has been chosen as it broadly allows us to maintain risk and service levels across RIIO-GD3 for the lowest possible increase in spend over and above RIIO-GD2. It also delivers pay back within the 16 year timeframe required under Ofgem guidance. In summary,  it delivers the best-balanced programme of work combating compliance, obsolescence and increasing deterioration whilst minimising spends for customers. </t>
  </si>
  <si>
    <t>Do More</t>
  </si>
  <si>
    <t xml:space="preserve">This option considers the impact on our service and risk profile if we were to carryout more investments (than the Preferred option). Please refer to Investment Decision Packs A22.b to A22.g for further asset specific details. </t>
  </si>
  <si>
    <t>Please refer to Investment Decision Packs A22.b to A22.g for further asset specific details. In summary this options has been rejected on the grounds that it either over delivers on risk and service levels, or that the improvement levels that are seen cannot be justified for the increased cost over the Preferred option - given our customers' expectations to keep bills as low as possible.</t>
  </si>
  <si>
    <t>Do Less</t>
  </si>
  <si>
    <t xml:space="preserve">This option considers the impact on our service and risk profile if we were to carryout less investments (than the Preferred option). Please refer to Investment Decision Packs A22.b to A22.g for further asset specific details. </t>
  </si>
  <si>
    <t>Please refer to Investment Decision Packs A22.b to A22.g for further asset specific details. In summary this options has been rejected on the ground of not meeting compliance and the investments not keeping pace with the increasing asset deterioration we are seeing over RIIO-GD3 and the consequences this has for risk and service levels.</t>
  </si>
  <si>
    <t>N</t>
  </si>
  <si>
    <t>N/A</t>
  </si>
  <si>
    <t>Deferred investment</t>
  </si>
  <si>
    <t>In each of the respective EJPs we also consider the implications of deferring investment of our preferred option out to the start of RIIO-GD4.</t>
  </si>
  <si>
    <t>As for the baseline option, the deferred option has been rejected as it does not allow us to maintain risk, service levels or compliance.</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</si>
  <si>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</si>
  <si>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</si>
  <si>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</si>
  <si>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</si>
  <si>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</si>
  <si>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</si>
  <si>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</si>
  <si>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</si>
  <si>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</si>
  <si>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</si>
  <si>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</si>
  <si>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</si>
  <si>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</si>
  <si>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</si>
  <si>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</si>
  <si>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</si>
  <si>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</si>
  <si>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</si>
  <si>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</si>
  <si>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</si>
  <si>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</si>
  <si>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</si>
  <si>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</si>
  <si>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</si>
  <si>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</si>
  <si>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</si>
  <si>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</si>
  <si>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</si>
  <si>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</si>
  <si>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</si>
  <si>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</si>
  <si>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</si>
  <si>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</si>
  <si>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</si>
  <si>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</si>
  <si>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</si>
  <si>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</si>
  <si>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</si>
  <si>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</si>
  <si>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</si>
  <si>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</si>
  <si>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</si>
  <si>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</si>
  <si>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</si>
  <si>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</si>
  <si>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</si>
  <si>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</si>
  <si>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</si>
  <si>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</si>
  <si>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</si>
  <si>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</si>
  <si>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</si>
  <si>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</si>
  <si>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</si>
  <si>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</si>
  <si>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</si>
  <si>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</si>
  <si>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</si>
  <si>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</si>
  <si>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</si>
  <si>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</si>
  <si>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</si>
  <si>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</si>
  <si>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</si>
  <si>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</si>
  <si>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</si>
  <si>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</si>
  <si>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</si>
  <si>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</si>
  <si>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</si>
  <si>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</si>
  <si>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</si>
  <si>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</si>
  <si>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</si>
  <si>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</si>
  <si>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</si>
  <si>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</si>
  <si>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</si>
  <si>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</si>
  <si>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</si>
  <si>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</si>
  <si>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</si>
  <si>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</si>
  <si>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</si>
  <si>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</si>
  <si>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</si>
  <si>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</si>
  <si>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</si>
  <si>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</si>
  <si>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</si>
  <si>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</si>
  <si>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</si>
  <si>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</si>
  <si>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</si>
  <si>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</si>
  <si>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</si>
  <si>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</si>
  <si>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</si>
  <si>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</si>
  <si>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</si>
  <si>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</si>
  <si>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</si>
  <si>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</si>
  <si>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</si>
  <si>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</si>
  <si>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</si>
  <si>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</si>
  <si>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</si>
  <si>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</si>
  <si>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</si>
  <si>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</si>
  <si>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</si>
  <si>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</si>
  <si>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</si>
  <si>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</si>
  <si>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</si>
  <si>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</si>
  <si>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</si>
  <si>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</si>
  <si>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</si>
  <si>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</si>
  <si>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</si>
  <si>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</si>
  <si>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</si>
  <si>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</si>
  <si>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</si>
  <si>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</si>
  <si>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</si>
  <si>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</si>
  <si>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</si>
  <si>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</si>
  <si>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</si>
  <si>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</si>
  <si>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</si>
  <si>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</si>
  <si>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</si>
  <si>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</si>
  <si>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</si>
  <si>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</si>
  <si>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</si>
  <si>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</si>
  <si>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</si>
  <si>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</si>
  <si>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</si>
  <si>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</si>
  <si>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</si>
  <si>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an increase in workload for RIIO-GD3 over RIIO-GD2.</t>
  </si>
  <si>
    <t>Low</t>
  </si>
  <si>
    <t>&lt;=20%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</si>
  <si>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</si>
  <si>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</si>
  <si>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</si>
  <si>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 xml:space="preserve">We have a robust methodology for developing Capex unit cost rates which include an allowance for uncertainty. Further details can be found in Section 8.6 of RIIO-GD3 Investment Decision Packs A22.b to A22.g. </t>
  </si>
  <si>
    <t>Subject matter experts have been continually engaged on unit costs to ensure these are accurate. 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</si>
  <si>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</si>
  <si>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</si>
  <si>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</si>
  <si>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</si>
  <si>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</si>
  <si>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A22a.NGN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</si>
  <si>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</si>
  <si>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</si>
  <si>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</si>
  <si>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</si>
  <si>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</si>
  <si>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</si>
  <si>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</si>
  <si>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 5.01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</si>
  <si>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</si>
  <si>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</si>
  <si>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</si>
  <si>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</si>
  <si>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</si>
  <si>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</si>
  <si>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</si>
  <si>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</si>
  <si>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</si>
  <si>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</si>
  <si>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</si>
  <si>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In RIIO-GD2 we carefully managed our approach to risk by focusing on maximising the life of our assets across Pressure Reduction Stations (PRS) and Offtakes in order to gain the most value out of them for our customers.  Throughout RIIO-GD3 our aim is to manage total risk at a network level, however we understand the need to balance this ambition with service and cost constraints. In developing our RIIO-GD3 asset health plans we have therefore sought to maintain total risk at the same level as the starting position of RIIO-GD3 (with a tolerance level of around 10%). As risk is rising sharply in RIIO-GD3, we have planned to intervene on more assets than we have during RIIO-GD2 to meet our objectives around managing total risk. Our stakeholders have consistently told us that provision of a safe and reliable service is important to them, and we want to continue to provide exceptional service. Our RIIO-GD3 investments have been carefully developed in order to ensure that our supply interruptions can be maintained at the currently accepted level (plus or minus around 10%).
For asset class specific justification please refer to Investment Decision Packs A22.b to A22.g and accompanying CBAs.</t>
  </si>
  <si>
    <t>Expenditure Profile - Summary</t>
  </si>
  <si>
    <t>Post RIIO3</t>
  </si>
  <si>
    <t>(£m)</t>
  </si>
  <si>
    <t>Capitalised costs</t>
  </si>
  <si>
    <t>Non-capitalised costs</t>
  </si>
  <si>
    <t>Asset Class</t>
  </si>
  <si>
    <t>Unit</t>
  </si>
  <si>
    <t>Output</t>
  </si>
  <si>
    <t>Filters</t>
  </si>
  <si>
    <t>Ongoing maintenance</t>
  </si>
  <si>
    <t>Pressure Control</t>
  </si>
  <si>
    <t>Preheating</t>
  </si>
  <si>
    <t>Odorant and Metering</t>
  </si>
  <si>
    <t>Civils</t>
  </si>
  <si>
    <t>Electircal &amp; Instrumentation</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</si>
  <si>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</si>
  <si>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</si>
  <si>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</si>
  <si>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</si>
  <si>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</si>
  <si>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</si>
  <si>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</si>
  <si>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</si>
  <si>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</si>
  <si>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</si>
  <si>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</si>
  <si>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</si>
  <si>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</si>
  <si>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</si>
  <si>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</si>
  <si>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</si>
  <si>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</si>
  <si>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</si>
  <si>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</si>
  <si>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</si>
  <si>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</si>
  <si>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</si>
  <si>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</si>
  <si>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</si>
  <si>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</si>
  <si>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</si>
  <si>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</si>
  <si>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</si>
  <si>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</si>
  <si>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</si>
  <si>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</si>
  <si>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</si>
  <si>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</si>
  <si>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</si>
  <si>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</si>
  <si>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</si>
  <si>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</si>
  <si>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</si>
  <si>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</si>
  <si>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</si>
  <si>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</si>
  <si>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</si>
  <si>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</si>
  <si>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</si>
  <si>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</si>
  <si>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</si>
  <si>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</si>
  <si>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</si>
  <si>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</si>
  <si>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</si>
  <si>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</si>
  <si>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</si>
  <si>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</si>
  <si>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</si>
  <si>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</si>
  <si>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</si>
  <si>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</si>
  <si>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</si>
  <si>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</si>
  <si>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</si>
  <si>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</si>
  <si>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</si>
  <si>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</si>
  <si>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</si>
  <si>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</si>
  <si>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</si>
  <si>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</si>
  <si>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</si>
  <si>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</si>
  <si>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</si>
  <si>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</si>
  <si>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</si>
  <si>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</si>
  <si>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</si>
  <si>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</si>
  <si>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</si>
  <si>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</si>
  <si>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</si>
  <si>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</si>
  <si>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</si>
  <si>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</si>
  <si>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</si>
  <si>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</si>
  <si>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</si>
  <si>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</si>
  <si>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</si>
  <si>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</si>
  <si>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</si>
  <si>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</si>
  <si>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</si>
  <si>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</si>
  <si>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</si>
  <si>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</si>
  <si>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</si>
  <si>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</si>
  <si>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</si>
  <si>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</si>
  <si>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</si>
  <si>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</si>
  <si>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</si>
  <si>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</si>
  <si>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</si>
  <si>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</si>
  <si>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</si>
  <si>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</si>
  <si>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</si>
  <si>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</si>
  <si>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</si>
  <si>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</si>
  <si>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</si>
  <si>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</si>
  <si>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</si>
  <si>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</si>
  <si>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</si>
  <si>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</si>
  <si>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</si>
  <si>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</si>
  <si>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</si>
  <si>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</si>
  <si>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</si>
  <si>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</si>
  <si>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</si>
  <si>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</si>
  <si>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</si>
  <si>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</si>
  <si>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</si>
  <si>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</si>
  <si>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</si>
  <si>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</si>
  <si>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</si>
  <si>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</si>
  <si>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</si>
  <si>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</si>
  <si>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</si>
  <si>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</si>
  <si>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</si>
  <si>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</si>
  <si>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Balanced Strategy</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</si>
  <si>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</si>
  <si>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A22.b NGN RIIO-GD3 Investment Decision Pack - Offtakes &amp; PRS - Filters EJP</t>
  </si>
  <si>
    <t>A22.c NGN RIIO-GD3 Investment Decision Pack - Offtakes &amp; PRS - Pressure Control EJP</t>
  </si>
  <si>
    <t>Preheating Excluding Low NOx</t>
  </si>
  <si>
    <t>A22.d NGN RIIO-GD3 Investment Decision Pack - Offtakes &amp; PRS - Preheating EJP</t>
  </si>
  <si>
    <t>Preheating Low NOx (compliance)</t>
  </si>
  <si>
    <t>A22.e NGN RIIO-GD3 Investment Decision Pack - Offtakes &amp; PRS - Odorant &amp; Metering EJP</t>
  </si>
  <si>
    <t>A22.f NGN RIIO-GD3 Investment Decision Pack - Offtakes &amp; PRS - Civils EJP</t>
  </si>
  <si>
    <t>Electrical &amp; Instrumentation</t>
  </si>
  <si>
    <t>A22.g NGN RIIO-GD3 Investment Decision Pack - Offtakes &amp; PRS - Electrical &amp; Instrumentation EJP</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</si>
  <si>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</si>
  <si>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</si>
  <si>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</si>
  <si>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</si>
  <si>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</si>
  <si>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</si>
  <si>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</si>
  <si>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</si>
  <si>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</si>
  <si>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</si>
  <si>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</si>
  <si>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</si>
  <si>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</si>
  <si>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</si>
  <si>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</si>
  <si>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</si>
  <si>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</si>
  <si>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</si>
  <si>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</si>
  <si>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</si>
  <si>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</si>
  <si>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</si>
  <si>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</si>
  <si>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</si>
  <si>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</si>
  <si>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</si>
  <si>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</si>
  <si>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</si>
  <si>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</si>
  <si>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</si>
  <si>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</si>
  <si>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</si>
  <si>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</si>
  <si>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</si>
  <si>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</si>
  <si>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</si>
  <si>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</si>
  <si>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</si>
  <si>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</si>
  <si>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</si>
  <si>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</si>
  <si>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</si>
  <si>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</si>
  <si>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</si>
  <si>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</si>
  <si>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</si>
  <si>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civils</t>
  </si>
  <si>
    <t>eandi</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</si>
  <si>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(This option places our compliance with regulations at risk and places us at risk from risk associated with obsolescence and deteriorating asset health</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</si>
</sst>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Red]\(#,##0.0000\);\-"/>
    <numFmt numFmtId="180" formatCode="#,##0.00000;[Red]\(#,##0.00000\);\-"/>
    <numFmt numFmtId="181" formatCode="#,##0.000000;[Red]\(#,##0.000000\);\-"/>
  </numFmts>
  <fonts count="54">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0"/>
      <color rgb="FF000000"/>
      <name val="Verdana"/>
      <family val="2"/>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rgb="FF000000"/>
      </patternFill>
    </fill>
  </fills>
  <borders count="5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s>
  <cellStyleXfs count="39">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cellStyleXfs>
  <cellXfs count="479">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53" fillId="23" borderId="14" xfId="0" applyFont="1" applyFill="1" applyBorder="1" applyAlignment="1">
      <alignment horizontal="left" vertical="center"/>
    </xf>
    <xf numFmtId="0" fontId="0" fillId="5" borderId="42" xfId="0" applyFill="1" applyBorder="1" applyAlignment="1" applyProtection="1">
      <alignment horizontal="left" vertical="center"/>
      <protection locked="0"/>
    </xf>
    <xf numFmtId="169" fontId="0" fillId="5" borderId="1" xfId="0" applyNumberFormat="1" applyFill="1" applyBorder="1" applyAlignment="1" applyProtection="1">
      <alignment horizontal="left" vertical="center"/>
      <protection locked="0"/>
    </xf>
    <xf numFmtId="49" fontId="12" fillId="5" borderId="14" xfId="0" applyNumberFormat="1" applyFont="1" applyFill="1" applyBorder="1" applyAlignment="1" applyProtection="1">
      <alignment horizontal="left" vertical="center" wrapText="1"/>
      <protection locked="0"/>
    </xf>
    <xf numFmtId="179" fontId="0" fillId="5" borderId="1" xfId="0" applyNumberFormat="1" applyFill="1" applyBorder="1" applyAlignment="1" applyProtection="1">
      <alignment horizontal="center" vertical="center"/>
      <protection locked="0"/>
    </xf>
    <xf numFmtId="180" fontId="0" fillId="5" borderId="1" xfId="0" applyNumberFormat="1" applyFill="1" applyBorder="1" applyAlignment="1" applyProtection="1">
      <alignment horizontal="center" vertical="center"/>
      <protection locked="0"/>
    </xf>
    <xf numFmtId="181" fontId="0" fillId="5" borderId="1" xfId="0" applyNumberFormat="1" applyFill="1" applyBorder="1" applyAlignment="1" applyProtection="1">
      <alignment horizontal="center"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69" fontId="0" fillId="5" borderId="14" xfId="0" applyNumberFormat="1" applyFill="1" applyBorder="1" applyAlignment="1" applyProtection="1">
      <alignment vertical="center"/>
      <protection locked="0"/>
    </xf>
    <xf numFmtId="169" fontId="0" fillId="5" borderId="14" xfId="0" applyNumberFormat="1" applyFill="1" applyBorder="1" applyAlignment="1" applyProtection="1">
      <alignment horizontal="left" vertical="center"/>
      <protection locked="0"/>
    </xf>
    <xf numFmtId="0" fontId="0" fillId="0" borderId="1" xfId="0" applyBorder="1" applyAlignment="1">
      <alignment vertical="center"/>
    </xf>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4" fillId="0" borderId="1" xfId="14" applyFont="1" applyBorder="1" applyAlignment="1">
      <alignment horizontal="left"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40" fillId="0" borderId="1" xfId="6" applyFont="1" applyFill="1" applyBorder="1" applyAlignment="1" applyProtection="1">
      <alignment horizontal="left" vertical="center"/>
    </xf>
    <xf numFmtId="0" fontId="13" fillId="0" borderId="4" xfId="14" applyFont="1" applyBorder="1" applyAlignment="1">
      <alignment horizontal="center"/>
    </xf>
    <xf numFmtId="0" fontId="13" fillId="0" borderId="3" xfId="14" applyFont="1" applyBorder="1" applyAlignment="1">
      <alignment horizontal="center"/>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169" fontId="0" fillId="5" borderId="42" xfId="0" applyNumberFormat="1" applyFill="1" applyBorder="1" applyAlignment="1" applyProtection="1">
      <alignment horizontal="left" vertical="center"/>
      <protection locked="0"/>
    </xf>
    <xf numFmtId="169" fontId="0" fillId="5" borderId="47" xfId="0" applyNumberFormat="1" applyFill="1" applyBorder="1" applyAlignment="1" applyProtection="1">
      <alignment horizontal="left" vertical="center"/>
      <protection locked="0"/>
    </xf>
    <xf numFmtId="0" fontId="12" fillId="2" borderId="46" xfId="0" applyFont="1" applyFill="1" applyBorder="1" applyAlignment="1">
      <alignment horizontal="center" vertical="center"/>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169" fontId="0" fillId="5" borderId="18" xfId="0" applyNumberFormat="1" applyFill="1" applyBorder="1" applyAlignment="1" applyProtection="1">
      <alignment horizontal="center" vertical="center"/>
      <protection locked="0"/>
    </xf>
    <xf numFmtId="0" fontId="0" fillId="0" borderId="0" xfId="0" applyAlignment="1">
      <alignment horizontal="center" wrapText="1"/>
    </xf>
    <xf numFmtId="0" fontId="12" fillId="0" borderId="1" xfId="0" applyFont="1" applyBorder="1" applyAlignment="1">
      <alignment horizontal="center"/>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wrapText="1"/>
      <protection locked="0"/>
    </xf>
    <xf numFmtId="169" fontId="0" fillId="5" borderId="49" xfId="0" applyNumberFormat="1" applyFill="1" applyBorder="1" applyAlignment="1" applyProtection="1">
      <alignment horizontal="center" vertical="center" wrapText="1"/>
      <protection locked="0"/>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cellXfs>
  <cellStyles count="39">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1" defaultTableStyle="TableStyleMedium2" defaultPivotStyle="PivotStyleLight16">
    <tableStyle name="Invisible" pivot="0" table="0" count="0" xr9:uid="{365C1453-AD5B-49A8-8400-4E077C0226A9}"/>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y Collister" id="{157B13C4-6F16-465E-8CFF-BE7FEB9F50D2}" userId="S::kcollister@northerngas.co.uk::e49bcef7-75cc-49b9-9788-5bca18e9313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54" dT="2024-10-17T18:53:35.07" personId="{157B13C4-6F16-465E-8CFF-BE7FEB9F50D2}" id="{8BC9122B-111C-49A1-A576-43A22F187384}">
    <text>Includes 1 PRS Meter replacement</text>
  </threadedComment>
  <threadedComment ref="C57" dT="2024-10-17T18:55:01.84" personId="{157B13C4-6F16-465E-8CFF-BE7FEB9F50D2}" id="{6D379D29-62A7-4001-80C3-2CE20B79CA22}">
    <text>Non NARMs interventions - associated building upgrades and calorimeters</text>
  </threadedComment>
</ThreadedComments>
</file>

<file path=xl/threadedComments/threadedComment2.xml><?xml version="1.0" encoding="utf-8"?>
<ThreadedComments xmlns="http://schemas.microsoft.com/office/spreadsheetml/2018/threadedcomments" xmlns:x="http://schemas.openxmlformats.org/spreadsheetml/2006/main">
  <threadedComment ref="C54" dT="2024-10-17T18:53:35.07" personId="{157B13C4-6F16-465E-8CFF-BE7FEB9F50D2}" id="{405D00B0-BFEB-4EA0-BBAB-CD4398BCCFC9}">
    <text>Includes 1 PRS Meter replacement</text>
  </threadedComment>
  <threadedComment ref="C57" dT="2024-10-17T18:55:01.84" personId="{157B13C4-6F16-465E-8CFF-BE7FEB9F50D2}" id="{46A3D985-D9CA-40D5-BFA2-14475693006A}">
    <text>Non NARMs interventions - associated building upgrades and calorimeters</text>
  </threadedComment>
</ThreadedComments>
</file>

<file path=xl/threadedComments/threadedComment3.xml><?xml version="1.0" encoding="utf-8"?>
<ThreadedComments xmlns="http://schemas.microsoft.com/office/spreadsheetml/2018/threadedcomments" xmlns:x="http://schemas.openxmlformats.org/spreadsheetml/2006/main">
  <threadedComment ref="C55" dT="2024-10-17T19:12:15.49" personId="{157B13C4-6F16-465E-8CFF-BE7FEB9F50D2}" id="{07EC117C-91DC-4681-A31A-D9B5576E24AB}">
    <text>Calorimeter - Non NARMs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 Id="rId4" Type="http://schemas.microsoft.com/office/2017/10/relationships/threadedComment" Target="../threadedComments/threadedComment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2.75"/>
  <cols>
    <col min="1" max="16384" width="9" style="41"/>
  </cols>
  <sheetData>
    <row r="6" spans="1:10" ht="13.5" thickBot="1"/>
    <row r="7" spans="1:10" ht="13.5" thickTop="1">
      <c r="A7" s="331" t="s">
        <v>0</v>
      </c>
      <c r="B7" s="331"/>
      <c r="C7" s="331"/>
      <c r="D7" s="331"/>
      <c r="E7" s="331"/>
      <c r="F7" s="331"/>
      <c r="G7" s="331"/>
      <c r="H7" s="331"/>
      <c r="I7" s="331"/>
      <c r="J7" s="331"/>
    </row>
    <row r="8" spans="1:10">
      <c r="A8" s="332"/>
      <c r="B8" s="332"/>
      <c r="C8" s="332"/>
      <c r="D8" s="332"/>
      <c r="E8" s="332"/>
      <c r="F8" s="332"/>
      <c r="G8" s="332"/>
      <c r="H8" s="332"/>
      <c r="I8" s="332"/>
      <c r="J8" s="332"/>
    </row>
    <row r="9" spans="1:10">
      <c r="A9" s="333"/>
      <c r="B9" s="333"/>
      <c r="C9" s="333"/>
      <c r="D9" s="333"/>
      <c r="E9" s="333"/>
      <c r="F9" s="333"/>
      <c r="G9" s="333"/>
      <c r="H9" s="333"/>
      <c r="I9" s="333"/>
      <c r="J9" s="333"/>
    </row>
    <row r="10" spans="1:10">
      <c r="A10" s="334" t="s">
        <v>1</v>
      </c>
      <c r="B10" s="335"/>
      <c r="C10" s="337"/>
      <c r="D10" s="338"/>
      <c r="E10" s="340" t="s">
        <v>2</v>
      </c>
      <c r="F10" s="340"/>
      <c r="G10" s="342"/>
      <c r="H10" s="342"/>
      <c r="I10" s="342"/>
      <c r="J10" s="342"/>
    </row>
    <row r="11" spans="1:10">
      <c r="A11" s="336"/>
      <c r="B11" s="336"/>
      <c r="C11" s="339"/>
      <c r="D11" s="339"/>
      <c r="E11" s="341"/>
      <c r="F11" s="341"/>
      <c r="G11" s="329"/>
      <c r="H11" s="329"/>
      <c r="I11" s="329"/>
      <c r="J11" s="329"/>
    </row>
    <row r="12" spans="1:10">
      <c r="A12" s="336"/>
      <c r="B12" s="336"/>
      <c r="C12" s="339"/>
      <c r="D12" s="339"/>
      <c r="E12" s="341"/>
      <c r="F12" s="341"/>
      <c r="G12" s="329"/>
      <c r="H12" s="329"/>
      <c r="I12" s="329"/>
      <c r="J12" s="329"/>
    </row>
    <row r="13" spans="1:10">
      <c r="A13" s="336"/>
      <c r="B13" s="336"/>
      <c r="C13" s="339"/>
      <c r="D13" s="339"/>
      <c r="E13" s="341"/>
      <c r="F13" s="341"/>
      <c r="G13" s="329"/>
      <c r="H13" s="329"/>
      <c r="I13" s="329"/>
      <c r="J13" s="329"/>
    </row>
    <row r="14" spans="1:10">
      <c r="A14" s="336"/>
      <c r="B14" s="336"/>
      <c r="C14" s="339"/>
      <c r="D14" s="339"/>
      <c r="E14" s="341" t="s">
        <v>3</v>
      </c>
      <c r="F14" s="341"/>
      <c r="G14" s="329" t="s">
        <v>4</v>
      </c>
      <c r="H14" s="329"/>
      <c r="I14" s="329"/>
      <c r="J14" s="329"/>
    </row>
    <row r="15" spans="1:10">
      <c r="A15" s="336"/>
      <c r="B15" s="336"/>
      <c r="C15" s="339"/>
      <c r="D15" s="339"/>
      <c r="E15" s="341"/>
      <c r="F15" s="341"/>
      <c r="G15" s="329"/>
      <c r="H15" s="329"/>
      <c r="I15" s="329"/>
      <c r="J15" s="329"/>
    </row>
    <row r="16" spans="1:10">
      <c r="A16" s="336"/>
      <c r="B16" s="336"/>
      <c r="C16" s="339"/>
      <c r="D16" s="339"/>
      <c r="E16" s="341"/>
      <c r="F16" s="341"/>
      <c r="G16" s="329"/>
      <c r="H16" s="329"/>
      <c r="I16" s="329"/>
      <c r="J16" s="329"/>
    </row>
    <row r="17" spans="1:10">
      <c r="A17" s="336"/>
      <c r="B17" s="336"/>
      <c r="C17" s="339"/>
      <c r="D17" s="339"/>
      <c r="E17" s="341"/>
      <c r="F17" s="341"/>
      <c r="G17" s="329"/>
      <c r="H17" s="329"/>
      <c r="I17" s="329"/>
      <c r="J17" s="329"/>
    </row>
    <row r="18" spans="1:10">
      <c r="A18" s="336"/>
      <c r="B18" s="336"/>
      <c r="C18" s="339"/>
      <c r="D18" s="339"/>
      <c r="E18" s="341" t="s">
        <v>5</v>
      </c>
      <c r="F18" s="341"/>
      <c r="G18" s="329"/>
      <c r="H18" s="329"/>
      <c r="I18" s="329"/>
      <c r="J18" s="329"/>
    </row>
    <row r="19" spans="1:10">
      <c r="A19" s="336"/>
      <c r="B19" s="336"/>
      <c r="C19" s="339"/>
      <c r="D19" s="339"/>
      <c r="E19" s="341"/>
      <c r="F19" s="341"/>
      <c r="G19" s="329"/>
      <c r="H19" s="329"/>
      <c r="I19" s="329"/>
      <c r="J19" s="329"/>
    </row>
    <row r="20" spans="1:10">
      <c r="A20" s="336"/>
      <c r="B20" s="336"/>
      <c r="C20" s="339"/>
      <c r="D20" s="339"/>
      <c r="E20" s="341"/>
      <c r="F20" s="341"/>
      <c r="G20" s="329"/>
      <c r="H20" s="329"/>
      <c r="I20" s="329"/>
      <c r="J20" s="329"/>
    </row>
    <row r="21" spans="1:10">
      <c r="A21" s="336"/>
      <c r="B21" s="336"/>
      <c r="C21" s="339"/>
      <c r="D21" s="339"/>
      <c r="E21" s="341"/>
      <c r="F21" s="341"/>
      <c r="G21" s="329"/>
      <c r="H21" s="329"/>
      <c r="I21" s="329"/>
      <c r="J21" s="329"/>
    </row>
    <row r="22" spans="1:10">
      <c r="A22" s="336"/>
      <c r="B22" s="336"/>
      <c r="C22" s="339"/>
      <c r="D22" s="339"/>
      <c r="E22" s="341" t="s">
        <v>6</v>
      </c>
      <c r="F22" s="341"/>
      <c r="G22" s="330"/>
      <c r="H22" s="329"/>
      <c r="I22" s="329"/>
      <c r="J22" s="329"/>
    </row>
    <row r="23" spans="1:10">
      <c r="A23" s="336"/>
      <c r="B23" s="336"/>
      <c r="C23" s="339"/>
      <c r="D23" s="339"/>
      <c r="E23" s="341"/>
      <c r="F23" s="341"/>
      <c r="G23" s="329"/>
      <c r="H23" s="329"/>
      <c r="I23" s="329"/>
      <c r="J23" s="329"/>
    </row>
    <row r="24" spans="1:10">
      <c r="A24" s="336"/>
      <c r="B24" s="336"/>
      <c r="C24" s="339"/>
      <c r="D24" s="339"/>
      <c r="E24" s="341"/>
      <c r="F24" s="341"/>
      <c r="G24" s="329"/>
      <c r="H24" s="329"/>
      <c r="I24" s="329"/>
      <c r="J24" s="329"/>
    </row>
    <row r="25" spans="1:10">
      <c r="A25" s="336"/>
      <c r="B25" s="336"/>
      <c r="C25" s="339"/>
      <c r="D25" s="339"/>
      <c r="E25" s="341"/>
      <c r="F25" s="341"/>
      <c r="G25" s="329"/>
      <c r="H25" s="329"/>
      <c r="I25" s="329"/>
      <c r="J25" s="329"/>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H38" sqref="H38"/>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6" spans="1:19">
      <c r="A6" s="4" t="s">
        <v>501</v>
      </c>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71" t="s">
        <v>504</v>
      </c>
      <c r="C23" s="471"/>
      <c r="D23" s="471"/>
      <c r="E23" s="471"/>
      <c r="F23" s="471"/>
      <c r="G23" s="471"/>
      <c r="H23" s="471"/>
      <c r="I23" s="471"/>
      <c r="J23" s="471"/>
      <c r="K23" s="471"/>
      <c r="L23" s="471"/>
      <c r="M23" s="471"/>
      <c r="N23" s="471"/>
      <c r="O23" s="471"/>
      <c r="P23" s="471"/>
      <c r="Q23" s="471"/>
      <c r="R23" s="471"/>
      <c r="S23" s="471"/>
    </row>
    <row r="24" spans="1:19">
      <c r="A24" s="158" t="s">
        <v>486</v>
      </c>
      <c r="B24" s="471" t="s">
        <v>505</v>
      </c>
      <c r="C24" s="471"/>
      <c r="D24" s="471"/>
      <c r="E24" s="471"/>
      <c r="F24" s="471"/>
      <c r="G24" s="471"/>
      <c r="H24" s="471"/>
      <c r="I24" s="471"/>
      <c r="J24" s="471"/>
      <c r="K24" s="471"/>
      <c r="L24" s="471"/>
      <c r="M24" s="471"/>
      <c r="N24" s="471"/>
      <c r="O24" s="471"/>
      <c r="P24" s="471"/>
      <c r="Q24" s="471"/>
      <c r="R24" s="471"/>
      <c r="S24" s="471"/>
    </row>
    <row r="25" spans="1:19">
      <c r="A25" s="159" t="s">
        <v>389</v>
      </c>
      <c r="B25" s="471" t="s">
        <v>506</v>
      </c>
      <c r="C25" s="471"/>
      <c r="D25" s="471"/>
      <c r="E25" s="471"/>
      <c r="F25" s="471"/>
      <c r="G25" s="471"/>
      <c r="H25" s="471"/>
      <c r="I25" s="471"/>
      <c r="J25" s="471"/>
      <c r="K25" s="471"/>
      <c r="L25" s="471"/>
      <c r="M25" s="471"/>
      <c r="N25" s="471"/>
      <c r="O25" s="471"/>
      <c r="P25" s="471"/>
      <c r="Q25" s="471"/>
      <c r="R25" s="471"/>
      <c r="S25" s="471"/>
    </row>
    <row r="26" spans="1:19">
      <c r="A26" s="159" t="s">
        <v>465</v>
      </c>
      <c r="B26" s="471" t="s">
        <v>506</v>
      </c>
      <c r="C26" s="471"/>
      <c r="D26" s="471"/>
      <c r="E26" s="471"/>
      <c r="F26" s="471"/>
      <c r="G26" s="471"/>
      <c r="H26" s="471"/>
      <c r="I26" s="471"/>
      <c r="J26" s="471"/>
      <c r="K26" s="471"/>
      <c r="L26" s="471"/>
      <c r="M26" s="471"/>
      <c r="N26" s="471"/>
      <c r="O26" s="471"/>
      <c r="P26" s="471"/>
      <c r="Q26" s="471"/>
      <c r="R26" s="471"/>
      <c r="S26" s="471"/>
    </row>
    <row r="27" spans="1:19">
      <c r="A27" s="159" t="s">
        <v>466</v>
      </c>
      <c r="B27" s="471" t="s">
        <v>506</v>
      </c>
      <c r="C27" s="471"/>
      <c r="D27" s="471"/>
      <c r="E27" s="471"/>
      <c r="F27" s="471"/>
      <c r="G27" s="471"/>
      <c r="H27" s="471"/>
      <c r="I27" s="471"/>
      <c r="J27" s="471"/>
      <c r="K27" s="471"/>
      <c r="L27" s="471"/>
      <c r="M27" s="471"/>
      <c r="N27" s="471"/>
      <c r="O27" s="471"/>
      <c r="P27" s="471"/>
      <c r="Q27" s="471"/>
      <c r="R27" s="471"/>
      <c r="S27" s="471"/>
    </row>
    <row r="31" spans="1:19">
      <c r="A31" s="4" t="s">
        <v>507</v>
      </c>
    </row>
    <row r="32" spans="1:19">
      <c r="A32" t="s">
        <v>508</v>
      </c>
    </row>
    <row r="34" spans="1:1">
      <c r="A34" s="4" t="s">
        <v>509</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84"/>
  <sheetViews>
    <sheetView tabSelected="1" zoomScale="70" zoomScaleNormal="70" workbookViewId="0">
      <selection activeCell="G47" sqref="G47"/>
    </sheetView>
  </sheetViews>
  <sheetFormatPr defaultColWidth="9" defaultRowHeight="12.75" outlineLevelRow="3"/>
  <cols>
    <col min="1" max="1" width="31.375" customWidth="1"/>
    <col min="2" max="2" width="55.875" customWidth="1"/>
    <col min="3" max="3" width="41.125" customWidth="1"/>
    <col min="4" max="4" width="15.375" customWidth="1"/>
    <col min="5" max="5" width="21.375" bestFit="1" customWidth="1"/>
    <col min="6" max="6" width="19.625" bestFit="1" customWidth="1"/>
    <col min="7" max="7" width="15.75" customWidth="1"/>
    <col min="8" max="49" width="14.625"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316" t="s">
        <v>510</v>
      </c>
      <c r="E4" s="53" t="s">
        <v>335</v>
      </c>
      <c r="F4" s="91">
        <v>45632</v>
      </c>
      <c r="G4" s="28"/>
      <c r="H4" s="10"/>
      <c r="I4" s="440"/>
      <c r="J4" s="441"/>
      <c r="K4" s="441"/>
      <c r="L4" s="441"/>
      <c r="M4" s="441"/>
      <c r="N4" s="442"/>
      <c r="P4" s="446"/>
      <c r="Q4" s="447"/>
      <c r="R4" s="447"/>
      <c r="S4" s="447"/>
      <c r="T4" s="447"/>
      <c r="U4" s="448"/>
    </row>
    <row r="5" spans="1:21" outlineLevel="1">
      <c r="A5" s="13" t="s">
        <v>336</v>
      </c>
      <c r="B5" s="88" t="s">
        <v>337</v>
      </c>
      <c r="E5" s="14"/>
      <c r="H5" s="10"/>
      <c r="I5" s="449" t="s">
        <v>165</v>
      </c>
      <c r="J5" s="450"/>
      <c r="K5" s="450"/>
      <c r="L5" s="450"/>
      <c r="M5" s="450"/>
      <c r="N5" s="451"/>
      <c r="P5" s="449" t="s">
        <v>511</v>
      </c>
      <c r="Q5" s="461"/>
      <c r="R5" s="461"/>
      <c r="S5" s="461"/>
      <c r="T5" s="461"/>
      <c r="U5" s="462"/>
    </row>
    <row r="6" spans="1:21" outlineLevel="1">
      <c r="A6" s="13" t="s">
        <v>339</v>
      </c>
      <c r="B6" s="88" t="s">
        <v>340</v>
      </c>
      <c r="E6" s="53" t="s">
        <v>341</v>
      </c>
      <c r="F6" s="90" t="s">
        <v>342</v>
      </c>
      <c r="H6" s="10"/>
      <c r="I6" s="452"/>
      <c r="J6" s="453"/>
      <c r="K6" s="453"/>
      <c r="L6" s="453"/>
      <c r="M6" s="453"/>
      <c r="N6" s="454"/>
      <c r="P6" s="463"/>
      <c r="Q6" s="464"/>
      <c r="R6" s="464"/>
      <c r="S6" s="464"/>
      <c r="T6" s="464"/>
      <c r="U6" s="465"/>
    </row>
    <row r="7" spans="1:21" outlineLevel="1">
      <c r="A7" s="13" t="s">
        <v>343</v>
      </c>
      <c r="B7" s="88" t="s">
        <v>160</v>
      </c>
      <c r="E7" s="14"/>
      <c r="H7" s="10"/>
      <c r="I7" s="452"/>
      <c r="J7" s="453"/>
      <c r="K7" s="453"/>
      <c r="L7" s="453"/>
      <c r="M7" s="453"/>
      <c r="N7" s="454"/>
      <c r="P7" s="463"/>
      <c r="Q7" s="464"/>
      <c r="R7" s="464"/>
      <c r="S7" s="464"/>
      <c r="T7" s="464"/>
      <c r="U7" s="465"/>
    </row>
    <row r="8" spans="1:21" ht="39" outlineLevel="1" thickBot="1">
      <c r="A8" s="34" t="s">
        <v>344</v>
      </c>
      <c r="B8" s="89" t="s">
        <v>345</v>
      </c>
      <c r="E8" s="14"/>
      <c r="H8" s="10"/>
      <c r="I8" s="452"/>
      <c r="J8" s="453"/>
      <c r="K8" s="453"/>
      <c r="L8" s="453"/>
      <c r="M8" s="453"/>
      <c r="N8" s="454"/>
      <c r="P8" s="463"/>
      <c r="Q8" s="464"/>
      <c r="R8" s="464"/>
      <c r="S8" s="464"/>
      <c r="T8" s="464"/>
      <c r="U8" s="465"/>
    </row>
    <row r="9" spans="1:21" outlineLevel="1">
      <c r="E9" s="14"/>
      <c r="H9" s="10"/>
      <c r="I9" s="452"/>
      <c r="J9" s="453"/>
      <c r="K9" s="453"/>
      <c r="L9" s="453"/>
      <c r="M9" s="453"/>
      <c r="N9" s="454"/>
      <c r="P9" s="463"/>
      <c r="Q9" s="464"/>
      <c r="R9" s="464"/>
      <c r="S9" s="464"/>
      <c r="T9" s="464"/>
      <c r="U9" s="465"/>
    </row>
    <row r="10" spans="1:21" ht="26.25" outlineLevel="1" thickBot="1">
      <c r="A10" s="32" t="s">
        <v>346</v>
      </c>
      <c r="B10" s="35">
        <f>Baseline!B10</f>
        <v>2027</v>
      </c>
      <c r="E10" s="14"/>
      <c r="H10" s="10"/>
      <c r="I10" s="452"/>
      <c r="J10" s="453"/>
      <c r="K10" s="453"/>
      <c r="L10" s="453"/>
      <c r="M10" s="453"/>
      <c r="N10" s="454"/>
      <c r="P10" s="463"/>
      <c r="Q10" s="464"/>
      <c r="R10" s="464"/>
      <c r="S10" s="464"/>
      <c r="T10" s="464"/>
      <c r="U10" s="465"/>
    </row>
    <row r="11" spans="1:21" outlineLevel="1">
      <c r="A11" s="16"/>
      <c r="H11" s="10"/>
      <c r="I11" s="452"/>
      <c r="J11" s="453"/>
      <c r="K11" s="453"/>
      <c r="L11" s="453"/>
      <c r="M11" s="453"/>
      <c r="N11" s="454"/>
      <c r="P11" s="463"/>
      <c r="Q11" s="464"/>
      <c r="R11" s="464"/>
      <c r="S11" s="464"/>
      <c r="T11" s="464"/>
      <c r="U11" s="465"/>
    </row>
    <row r="12" spans="1:21" ht="38.25" outlineLevel="1">
      <c r="A12" s="26" t="s">
        <v>347</v>
      </c>
      <c r="B12" s="26" t="s">
        <v>348</v>
      </c>
      <c r="C12" s="26" t="s">
        <v>349</v>
      </c>
      <c r="D12" s="26" t="s">
        <v>350</v>
      </c>
      <c r="E12" s="26" t="s">
        <v>351</v>
      </c>
      <c r="F12" s="26" t="s">
        <v>352</v>
      </c>
      <c r="G12" s="26" t="s">
        <v>353</v>
      </c>
      <c r="I12" s="452"/>
      <c r="J12" s="453"/>
      <c r="K12" s="453"/>
      <c r="L12" s="453"/>
      <c r="M12" s="453"/>
      <c r="N12" s="454"/>
      <c r="P12" s="463"/>
      <c r="Q12" s="464"/>
      <c r="R12" s="464"/>
      <c r="S12" s="464"/>
      <c r="T12" s="464"/>
      <c r="U12" s="465"/>
    </row>
    <row r="13" spans="1:21" outlineLevel="1">
      <c r="A13" s="58">
        <v>2035</v>
      </c>
      <c r="B13" s="21">
        <f t="shared" ref="B13:B18" si="0">INDEX($E$222:$AW$222,1,MATCH($A13,$E$53:$BB$53,0))</f>
        <v>-715.84485495813476</v>
      </c>
      <c r="C13" s="21">
        <f>B13-Baseline!B13</f>
        <v>-21.209226548222205</v>
      </c>
      <c r="D13" s="21">
        <f t="shared" ref="D13:D18" si="1">INDEX($E$223:$AW$223,1,MATCH($A13,$E$53:$BB$53,0))</f>
        <v>-566.57143659953988</v>
      </c>
      <c r="E13" s="21">
        <f>D13-Baseline!D13</f>
        <v>-25.23544419767461</v>
      </c>
      <c r="F13" s="21">
        <f t="shared" ref="F13:F18" si="2">INDEX($E$224:$AW$224,1,MATCH($A13,$E$53:$BB$53,0))</f>
        <v>-865.10987792971639</v>
      </c>
      <c r="G13" s="21">
        <f>F13-Baseline!F13</f>
        <v>-17.188256025146188</v>
      </c>
      <c r="I13" s="452"/>
      <c r="J13" s="453"/>
      <c r="K13" s="453"/>
      <c r="L13" s="453"/>
      <c r="M13" s="453"/>
      <c r="N13" s="454"/>
      <c r="P13" s="463"/>
      <c r="Q13" s="464"/>
      <c r="R13" s="464"/>
      <c r="S13" s="464"/>
      <c r="T13" s="464"/>
      <c r="U13" s="465"/>
    </row>
    <row r="14" spans="1:21" outlineLevel="1">
      <c r="A14" s="58">
        <v>2040</v>
      </c>
      <c r="B14" s="21">
        <f t="shared" si="0"/>
        <v>-1064.913543342642</v>
      </c>
      <c r="C14" s="21">
        <f>B14-Baseline!B14</f>
        <v>14.402577158719168</v>
      </c>
      <c r="D14" s="21">
        <f t="shared" si="1"/>
        <v>-830.45283931944027</v>
      </c>
      <c r="E14" s="21">
        <f>D14-Baseline!D14</f>
        <v>6.5020790027256226</v>
      </c>
      <c r="F14" s="21">
        <f t="shared" si="2"/>
        <v>-1299.6009963934393</v>
      </c>
      <c r="G14" s="21">
        <f>F14-Baseline!F14</f>
        <v>22.308207652375359</v>
      </c>
      <c r="I14" s="452"/>
      <c r="J14" s="453"/>
      <c r="K14" s="453"/>
      <c r="L14" s="453"/>
      <c r="M14" s="453"/>
      <c r="N14" s="454"/>
      <c r="P14" s="463"/>
      <c r="Q14" s="464"/>
      <c r="R14" s="464"/>
      <c r="S14" s="464"/>
      <c r="T14" s="464"/>
      <c r="U14" s="465"/>
    </row>
    <row r="15" spans="1:21" outlineLevel="1">
      <c r="A15" s="58">
        <v>2045</v>
      </c>
      <c r="B15" s="21">
        <f t="shared" si="0"/>
        <v>-1408.1849495957752</v>
      </c>
      <c r="C15" s="21">
        <f>B15-Baseline!B15</f>
        <v>53.592266141109349</v>
      </c>
      <c r="D15" s="21">
        <f t="shared" si="1"/>
        <v>-1086.6069416749472</v>
      </c>
      <c r="E15" s="21">
        <f>D15-Baseline!D15</f>
        <v>41.435868289918517</v>
      </c>
      <c r="F15" s="21">
        <f t="shared" si="2"/>
        <v>-1729.8674721296538</v>
      </c>
      <c r="G15" s="21">
        <f>F15-Baseline!F15</f>
        <v>65.747866263778633</v>
      </c>
      <c r="I15" s="452"/>
      <c r="J15" s="453"/>
      <c r="K15" s="453"/>
      <c r="L15" s="453"/>
      <c r="M15" s="453"/>
      <c r="N15" s="454"/>
      <c r="P15" s="463"/>
      <c r="Q15" s="464"/>
      <c r="R15" s="464"/>
      <c r="S15" s="464"/>
      <c r="T15" s="464"/>
      <c r="U15" s="465"/>
    </row>
    <row r="16" spans="1:21" outlineLevel="1">
      <c r="A16" s="58">
        <v>2050</v>
      </c>
      <c r="B16" s="21">
        <f t="shared" si="0"/>
        <v>-1749.272514461315</v>
      </c>
      <c r="C16" s="21">
        <f>B16-Baseline!B16</f>
        <v>95.514373117405285</v>
      </c>
      <c r="D16" s="21">
        <f t="shared" si="1"/>
        <v>-1338.4246800210562</v>
      </c>
      <c r="E16" s="21">
        <f>D16-Baseline!D16</f>
        <v>78.709866269540498</v>
      </c>
      <c r="F16" s="21">
        <f t="shared" si="2"/>
        <v>-2160.007619714972</v>
      </c>
      <c r="G16" s="21">
        <f>F16-Baseline!F16</f>
        <v>112.3066933382911</v>
      </c>
      <c r="I16" s="452"/>
      <c r="J16" s="453"/>
      <c r="K16" s="453"/>
      <c r="L16" s="453"/>
      <c r="M16" s="453"/>
      <c r="N16" s="454"/>
      <c r="P16" s="463"/>
      <c r="Q16" s="464"/>
      <c r="R16" s="464"/>
      <c r="S16" s="464"/>
      <c r="T16" s="464"/>
      <c r="U16" s="465"/>
    </row>
    <row r="17" spans="1:21" outlineLevel="1">
      <c r="A17" s="58">
        <v>2060</v>
      </c>
      <c r="B17" s="21">
        <f t="shared" si="0"/>
        <v>-6147.5007463452384</v>
      </c>
      <c r="C17" s="21">
        <f>B17-Baseline!B17</f>
        <v>733.61756565325868</v>
      </c>
      <c r="D17" s="21">
        <f t="shared" si="1"/>
        <v>-4269.461969195625</v>
      </c>
      <c r="E17" s="21">
        <f>D17-Baseline!D17</f>
        <v>651.67463331851104</v>
      </c>
      <c r="F17" s="21">
        <f t="shared" si="2"/>
        <v>-8011.6719224659155</v>
      </c>
      <c r="G17" s="21">
        <f>F17-Baseline!F17</f>
        <v>814.8112812731124</v>
      </c>
      <c r="I17" s="452"/>
      <c r="J17" s="453"/>
      <c r="K17" s="453"/>
      <c r="L17" s="453"/>
      <c r="M17" s="453"/>
      <c r="N17" s="454"/>
      <c r="P17" s="463"/>
      <c r="Q17" s="464"/>
      <c r="R17" s="464"/>
      <c r="S17" s="464"/>
      <c r="T17" s="464"/>
      <c r="U17" s="465"/>
    </row>
    <row r="18" spans="1:21" outlineLevel="1">
      <c r="A18" s="58">
        <v>2070</v>
      </c>
      <c r="B18" s="21">
        <f t="shared" si="0"/>
        <v>-10783.745250063545</v>
      </c>
      <c r="C18" s="21">
        <f>B18-Baseline!B18</f>
        <v>1520.166815032977</v>
      </c>
      <c r="D18" s="21">
        <f t="shared" si="1"/>
        <v>-7294.0590683763139</v>
      </c>
      <c r="E18" s="21">
        <f>D18-Baseline!D18</f>
        <v>1326.7595731410083</v>
      </c>
      <c r="F18" s="21">
        <f t="shared" si="2"/>
        <v>-14231.784991617775</v>
      </c>
      <c r="G18" s="21">
        <f>F18-Baseline!F18</f>
        <v>1710.9035650676578</v>
      </c>
      <c r="I18" s="455"/>
      <c r="J18" s="456"/>
      <c r="K18" s="456"/>
      <c r="L18" s="456"/>
      <c r="M18" s="456"/>
      <c r="N18" s="457"/>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49" t="s">
        <v>357</v>
      </c>
      <c r="J21" s="461"/>
      <c r="K21" s="461"/>
      <c r="L21" s="461"/>
      <c r="M21" s="461"/>
      <c r="N21" s="462"/>
      <c r="P21" s="449" t="s">
        <v>166</v>
      </c>
      <c r="Q21" s="450"/>
      <c r="R21" s="450"/>
      <c r="S21" s="450"/>
      <c r="T21" s="450"/>
      <c r="U21" s="451"/>
    </row>
    <row r="22" spans="1:21" ht="12.75" customHeight="1" outlineLevel="1">
      <c r="A22" s="154"/>
      <c r="B22" s="155"/>
      <c r="I22" s="463"/>
      <c r="J22" s="464"/>
      <c r="K22" s="464"/>
      <c r="L22" s="464"/>
      <c r="M22" s="464"/>
      <c r="N22" s="465"/>
      <c r="P22" s="452"/>
      <c r="Q22" s="453"/>
      <c r="R22" s="453"/>
      <c r="S22" s="453"/>
      <c r="T22" s="453"/>
      <c r="U22" s="454"/>
    </row>
    <row r="23" spans="1:21" outlineLevel="1">
      <c r="A23" s="154"/>
      <c r="B23" s="406" t="s">
        <v>358</v>
      </c>
      <c r="C23" s="407"/>
      <c r="D23" s="407"/>
      <c r="E23" s="407"/>
      <c r="F23" s="407"/>
      <c r="G23" s="408"/>
      <c r="I23" s="463"/>
      <c r="J23" s="464"/>
      <c r="K23" s="464"/>
      <c r="L23" s="464"/>
      <c r="M23" s="464"/>
      <c r="N23" s="465"/>
      <c r="P23" s="452"/>
      <c r="Q23" s="453"/>
      <c r="R23" s="453"/>
      <c r="S23" s="453"/>
      <c r="T23" s="453"/>
      <c r="U23" s="454"/>
    </row>
    <row r="24" spans="1:21" outlineLevel="1">
      <c r="B24" s="17">
        <v>2027</v>
      </c>
      <c r="C24" s="17">
        <v>2028</v>
      </c>
      <c r="D24" s="17">
        <v>2029</v>
      </c>
      <c r="E24" s="17">
        <v>2030</v>
      </c>
      <c r="F24" s="17">
        <v>2031</v>
      </c>
      <c r="G24" s="17" t="s">
        <v>359</v>
      </c>
      <c r="I24" s="463"/>
      <c r="J24" s="464"/>
      <c r="K24" s="464"/>
      <c r="L24" s="464"/>
      <c r="M24" s="464"/>
      <c r="N24" s="465"/>
      <c r="P24" s="452"/>
      <c r="Q24" s="453"/>
      <c r="R24" s="453"/>
      <c r="S24" s="453"/>
      <c r="T24" s="453"/>
      <c r="U24" s="454"/>
    </row>
    <row r="25" spans="1:21" ht="13.5" outlineLevel="1" thickBot="1">
      <c r="B25" s="30" t="s">
        <v>360</v>
      </c>
      <c r="C25" s="30" t="s">
        <v>360</v>
      </c>
      <c r="D25" s="30" t="s">
        <v>360</v>
      </c>
      <c r="E25" s="30" t="s">
        <v>360</v>
      </c>
      <c r="F25" s="30" t="s">
        <v>360</v>
      </c>
      <c r="G25" s="30" t="s">
        <v>360</v>
      </c>
      <c r="I25" s="463"/>
      <c r="J25" s="464"/>
      <c r="K25" s="464"/>
      <c r="L25" s="464"/>
      <c r="M25" s="464"/>
      <c r="N25" s="465"/>
      <c r="P25" s="452"/>
      <c r="Q25" s="453"/>
      <c r="R25" s="453"/>
      <c r="S25" s="453"/>
      <c r="T25" s="453"/>
      <c r="U25" s="454"/>
    </row>
    <row r="26" spans="1:21" outlineLevel="1">
      <c r="A26" s="54" t="s">
        <v>361</v>
      </c>
      <c r="B26" s="21">
        <f>E82</f>
        <v>-22.480079598300275</v>
      </c>
      <c r="C26" s="21">
        <f>F82</f>
        <v>-15.570634441398576</v>
      </c>
      <c r="D26" s="21">
        <f>G82</f>
        <v>-19.255904344315287</v>
      </c>
      <c r="E26" s="21">
        <f>H82</f>
        <v>-19.48069236226468</v>
      </c>
      <c r="F26" s="21">
        <f>I82</f>
        <v>-17.647846423449181</v>
      </c>
      <c r="G26" s="21">
        <f>SUM(J82:BB82)</f>
        <v>0</v>
      </c>
      <c r="I26" s="463"/>
      <c r="J26" s="464"/>
      <c r="K26" s="464"/>
      <c r="L26" s="464"/>
      <c r="M26" s="464"/>
      <c r="N26" s="465"/>
      <c r="P26" s="452"/>
      <c r="Q26" s="453"/>
      <c r="R26" s="453"/>
      <c r="S26" s="453"/>
      <c r="T26" s="453"/>
      <c r="U26" s="454"/>
    </row>
    <row r="27" spans="1:21" outlineLevel="1">
      <c r="A27" s="54" t="s">
        <v>362</v>
      </c>
      <c r="B27" s="21">
        <f>E89+E95</f>
        <v>-5.5827015715198796</v>
      </c>
      <c r="C27" s="21">
        <f>F89+F95</f>
        <v>-5.651561544091277</v>
      </c>
      <c r="D27" s="21">
        <f>G89+G95</f>
        <v>-5.760777109856666</v>
      </c>
      <c r="E27" s="21">
        <f>H89+H95</f>
        <v>-5.8626163148931303</v>
      </c>
      <c r="F27" s="21">
        <f>I89+I95</f>
        <v>-5.9567883228892562</v>
      </c>
      <c r="G27" s="21">
        <f>SUM(J89:BB89)+SUM(J95:BB95)</f>
        <v>-2933.8830817473718</v>
      </c>
      <c r="I27" s="463"/>
      <c r="J27" s="464"/>
      <c r="K27" s="464"/>
      <c r="L27" s="464"/>
      <c r="M27" s="464"/>
      <c r="N27" s="465"/>
      <c r="P27" s="452"/>
      <c r="Q27" s="453"/>
      <c r="R27" s="453"/>
      <c r="S27" s="453"/>
      <c r="T27" s="453"/>
      <c r="U27" s="454"/>
    </row>
    <row r="28" spans="1:21" outlineLevel="1">
      <c r="A28" s="154"/>
      <c r="B28" s="248"/>
      <c r="C28" s="248"/>
      <c r="D28" s="248"/>
      <c r="E28" s="248"/>
      <c r="F28" s="248"/>
      <c r="G28" s="248"/>
      <c r="I28" s="463"/>
      <c r="J28" s="464"/>
      <c r="K28" s="464"/>
      <c r="L28" s="464"/>
      <c r="M28" s="464"/>
      <c r="N28" s="465"/>
      <c r="P28" s="452"/>
      <c r="Q28" s="453"/>
      <c r="R28" s="453"/>
      <c r="S28" s="453"/>
      <c r="T28" s="453"/>
      <c r="U28" s="454"/>
    </row>
    <row r="29" spans="1:21" ht="13.5" outlineLevel="1" thickBot="1">
      <c r="A29" s="154"/>
      <c r="B29" s="248"/>
      <c r="C29" s="248"/>
      <c r="D29" s="248"/>
      <c r="E29" s="248"/>
      <c r="F29" s="248"/>
      <c r="G29" s="248"/>
      <c r="I29" s="463"/>
      <c r="J29" s="464"/>
      <c r="K29" s="464"/>
      <c r="L29" s="464"/>
      <c r="M29" s="464"/>
      <c r="N29" s="465"/>
      <c r="P29" s="452"/>
      <c r="Q29" s="453"/>
      <c r="R29" s="453"/>
      <c r="S29" s="453"/>
      <c r="T29" s="453"/>
      <c r="U29" s="454"/>
    </row>
    <row r="30" spans="1:21" ht="13.5" outlineLevel="1" thickBot="1">
      <c r="A30" s="308"/>
      <c r="B30" s="309" t="s">
        <v>363</v>
      </c>
      <c r="C30" s="310" t="s">
        <v>364</v>
      </c>
      <c r="D30" s="410" t="s">
        <v>323</v>
      </c>
      <c r="E30" s="411"/>
      <c r="F30" s="411"/>
      <c r="G30" s="412"/>
      <c r="I30" s="463"/>
      <c r="J30" s="464"/>
      <c r="K30" s="464"/>
      <c r="L30" s="464"/>
      <c r="M30" s="464"/>
      <c r="N30" s="465"/>
      <c r="P30" s="452"/>
      <c r="Q30" s="453"/>
      <c r="R30" s="453"/>
      <c r="S30" s="453"/>
      <c r="T30" s="453"/>
      <c r="U30" s="454"/>
    </row>
    <row r="31" spans="1:21" outlineLevel="1">
      <c r="A31" s="432" t="s">
        <v>365</v>
      </c>
      <c r="B31" s="326" t="s">
        <v>366</v>
      </c>
      <c r="C31" s="307">
        <v>17</v>
      </c>
      <c r="D31" s="472" t="s">
        <v>512</v>
      </c>
      <c r="E31" s="472"/>
      <c r="F31" s="472"/>
      <c r="G31" s="473"/>
      <c r="I31" s="463"/>
      <c r="J31" s="464"/>
      <c r="K31" s="464"/>
      <c r="L31" s="464"/>
      <c r="M31" s="464"/>
      <c r="N31" s="465"/>
      <c r="P31" s="452"/>
      <c r="Q31" s="453"/>
      <c r="R31" s="453"/>
      <c r="S31" s="453"/>
      <c r="T31" s="453"/>
      <c r="U31" s="454"/>
    </row>
    <row r="32" spans="1:21" outlineLevel="1">
      <c r="A32" s="432"/>
      <c r="B32" s="326" t="s">
        <v>368</v>
      </c>
      <c r="C32" s="252">
        <v>20</v>
      </c>
      <c r="D32" s="474" t="s">
        <v>513</v>
      </c>
      <c r="E32" s="474"/>
      <c r="F32" s="474"/>
      <c r="G32" s="475"/>
      <c r="I32" s="463"/>
      <c r="J32" s="464"/>
      <c r="K32" s="464"/>
      <c r="L32" s="464"/>
      <c r="M32" s="464"/>
      <c r="N32" s="465"/>
      <c r="P32" s="452"/>
      <c r="Q32" s="453"/>
      <c r="R32" s="453"/>
      <c r="S32" s="453"/>
      <c r="T32" s="453"/>
      <c r="U32" s="454"/>
    </row>
    <row r="33" spans="1:21" outlineLevel="1">
      <c r="A33" s="432"/>
      <c r="B33" s="326" t="s">
        <v>514</v>
      </c>
      <c r="C33" s="252">
        <v>47</v>
      </c>
      <c r="D33" s="415" t="s">
        <v>515</v>
      </c>
      <c r="E33" s="415"/>
      <c r="F33" s="415"/>
      <c r="G33" s="416"/>
      <c r="I33" s="463"/>
      <c r="J33" s="464"/>
      <c r="K33" s="464"/>
      <c r="L33" s="464"/>
      <c r="M33" s="464"/>
      <c r="N33" s="465"/>
      <c r="P33" s="452"/>
      <c r="Q33" s="453"/>
      <c r="R33" s="453"/>
      <c r="S33" s="453"/>
      <c r="T33" s="453"/>
      <c r="U33" s="454"/>
    </row>
    <row r="34" spans="1:21" outlineLevel="1">
      <c r="A34" s="432"/>
      <c r="B34" s="326" t="s">
        <v>516</v>
      </c>
      <c r="C34" s="252">
        <v>12</v>
      </c>
      <c r="D34" s="415" t="s">
        <v>515</v>
      </c>
      <c r="E34" s="415"/>
      <c r="F34" s="415"/>
      <c r="G34" s="416"/>
      <c r="I34" s="463"/>
      <c r="J34" s="464"/>
      <c r="K34" s="464"/>
      <c r="L34" s="464"/>
      <c r="M34" s="464"/>
      <c r="N34" s="465"/>
      <c r="P34" s="452"/>
      <c r="Q34" s="453"/>
      <c r="R34" s="453"/>
      <c r="S34" s="453"/>
      <c r="T34" s="453"/>
      <c r="U34" s="454"/>
    </row>
    <row r="35" spans="1:21" outlineLevel="1">
      <c r="A35" s="432"/>
      <c r="B35" s="326" t="s">
        <v>370</v>
      </c>
      <c r="C35" s="252">
        <v>42</v>
      </c>
      <c r="D35" s="415" t="s">
        <v>517</v>
      </c>
      <c r="E35" s="415"/>
      <c r="F35" s="415"/>
      <c r="G35" s="416"/>
      <c r="I35" s="463"/>
      <c r="J35" s="464"/>
      <c r="K35" s="464"/>
      <c r="L35" s="464"/>
      <c r="M35" s="464"/>
      <c r="N35" s="465"/>
      <c r="P35" s="452"/>
      <c r="Q35" s="453"/>
      <c r="R35" s="453"/>
      <c r="S35" s="453"/>
      <c r="T35" s="453"/>
      <c r="U35" s="454"/>
    </row>
    <row r="36" spans="1:21" outlineLevel="1">
      <c r="A36" s="432"/>
      <c r="B36" s="327" t="s">
        <v>371</v>
      </c>
      <c r="C36" s="252">
        <v>125</v>
      </c>
      <c r="D36" s="415" t="s">
        <v>518</v>
      </c>
      <c r="E36" s="415"/>
      <c r="F36" s="415"/>
      <c r="G36" s="416"/>
      <c r="I36" s="463"/>
      <c r="J36" s="464"/>
      <c r="K36" s="464"/>
      <c r="L36" s="464"/>
      <c r="M36" s="464"/>
      <c r="N36" s="465"/>
      <c r="P36" s="452"/>
      <c r="Q36" s="453"/>
      <c r="R36" s="453"/>
      <c r="S36" s="453"/>
      <c r="T36" s="453"/>
      <c r="U36" s="454"/>
    </row>
    <row r="37" spans="1:21" outlineLevel="1">
      <c r="A37" s="432"/>
      <c r="B37" s="327" t="s">
        <v>519</v>
      </c>
      <c r="C37" s="252">
        <v>52</v>
      </c>
      <c r="D37" s="415" t="s">
        <v>520</v>
      </c>
      <c r="E37" s="415"/>
      <c r="F37" s="415"/>
      <c r="G37" s="416"/>
      <c r="I37" s="463"/>
      <c r="J37" s="464"/>
      <c r="K37" s="464"/>
      <c r="L37" s="464"/>
      <c r="M37" s="464"/>
      <c r="N37" s="465"/>
      <c r="P37" s="452"/>
      <c r="Q37" s="453"/>
      <c r="R37" s="453"/>
      <c r="S37" s="453"/>
      <c r="T37" s="453"/>
      <c r="U37" s="454"/>
    </row>
    <row r="38" spans="1:21" outlineLevel="1">
      <c r="A38" s="432"/>
      <c r="B38" s="312"/>
      <c r="C38" s="252"/>
      <c r="D38" s="415"/>
      <c r="E38" s="415"/>
      <c r="F38" s="415"/>
      <c r="G38" s="416"/>
      <c r="I38" s="463"/>
      <c r="J38" s="464"/>
      <c r="K38" s="464"/>
      <c r="L38" s="464"/>
      <c r="M38" s="464"/>
      <c r="N38" s="465"/>
      <c r="P38" s="452"/>
      <c r="Q38" s="453"/>
      <c r="R38" s="453"/>
      <c r="S38" s="453"/>
      <c r="T38" s="453"/>
      <c r="U38" s="454"/>
    </row>
    <row r="39" spans="1:21" outlineLevel="1">
      <c r="A39" s="432"/>
      <c r="B39" s="312"/>
      <c r="C39" s="252"/>
      <c r="D39" s="415"/>
      <c r="E39" s="415"/>
      <c r="F39" s="415"/>
      <c r="G39" s="416"/>
      <c r="I39" s="463"/>
      <c r="J39" s="464"/>
      <c r="K39" s="464"/>
      <c r="L39" s="464"/>
      <c r="M39" s="464"/>
      <c r="N39" s="465"/>
      <c r="P39" s="452"/>
      <c r="Q39" s="453"/>
      <c r="R39" s="453"/>
      <c r="S39" s="453"/>
      <c r="T39" s="453"/>
      <c r="U39" s="454"/>
    </row>
    <row r="40" spans="1:21" ht="13.5" outlineLevel="1" thickBot="1">
      <c r="A40" s="433"/>
      <c r="B40" s="313"/>
      <c r="C40" s="314"/>
      <c r="D40" s="413"/>
      <c r="E40" s="413"/>
      <c r="F40" s="413"/>
      <c r="G40" s="414"/>
      <c r="I40" s="463"/>
      <c r="J40" s="464"/>
      <c r="K40" s="464"/>
      <c r="L40" s="464"/>
      <c r="M40" s="464"/>
      <c r="N40" s="465"/>
      <c r="P40" s="452"/>
      <c r="Q40" s="453"/>
      <c r="R40" s="453"/>
      <c r="S40" s="453"/>
      <c r="T40" s="453"/>
      <c r="U40" s="454"/>
    </row>
    <row r="41" spans="1:21" outlineLevel="1">
      <c r="A41" s="154"/>
      <c r="B41" s="248"/>
      <c r="C41" s="248"/>
      <c r="D41" s="248"/>
      <c r="E41" s="248"/>
      <c r="F41" s="248"/>
      <c r="G41" s="248"/>
      <c r="I41" s="463"/>
      <c r="J41" s="464"/>
      <c r="K41" s="464"/>
      <c r="L41" s="464"/>
      <c r="M41" s="464"/>
      <c r="N41" s="465"/>
      <c r="P41" s="452"/>
      <c r="Q41" s="453"/>
      <c r="R41" s="453"/>
      <c r="S41" s="453"/>
      <c r="T41" s="453"/>
      <c r="U41" s="454"/>
    </row>
    <row r="42" spans="1:21" outlineLevel="1">
      <c r="A42" s="154"/>
      <c r="B42" s="248"/>
      <c r="C42" s="248"/>
      <c r="D42" s="248"/>
      <c r="E42" s="248"/>
      <c r="F42" s="248"/>
      <c r="G42" s="248"/>
      <c r="I42" s="463"/>
      <c r="J42" s="464"/>
      <c r="K42" s="464"/>
      <c r="L42" s="464"/>
      <c r="M42" s="464"/>
      <c r="N42" s="465"/>
      <c r="P42" s="452"/>
      <c r="Q42" s="453"/>
      <c r="R42" s="453"/>
      <c r="S42" s="453"/>
      <c r="T42" s="453"/>
      <c r="U42" s="454"/>
    </row>
    <row r="43" spans="1:21" outlineLevel="1">
      <c r="A43" s="154"/>
      <c r="B43" s="248"/>
      <c r="C43" s="248"/>
      <c r="D43" s="248"/>
      <c r="E43" s="248"/>
      <c r="F43" s="248"/>
      <c r="G43" s="248"/>
      <c r="I43" s="463"/>
      <c r="J43" s="464"/>
      <c r="K43" s="464"/>
      <c r="L43" s="464"/>
      <c r="M43" s="464"/>
      <c r="N43" s="465"/>
      <c r="P43" s="452"/>
      <c r="Q43" s="453"/>
      <c r="R43" s="453"/>
      <c r="S43" s="453"/>
      <c r="T43" s="453"/>
      <c r="U43" s="454"/>
    </row>
    <row r="44" spans="1:21" outlineLevel="1">
      <c r="A44" s="154"/>
      <c r="B44" s="248"/>
      <c r="C44" s="248"/>
      <c r="D44" s="248"/>
      <c r="E44" s="248"/>
      <c r="F44" s="248"/>
      <c r="G44" s="248"/>
      <c r="I44" s="463"/>
      <c r="J44" s="464"/>
      <c r="K44" s="464"/>
      <c r="L44" s="464"/>
      <c r="M44" s="464"/>
      <c r="N44" s="465"/>
      <c r="P44" s="452"/>
      <c r="Q44" s="453"/>
      <c r="R44" s="453"/>
      <c r="S44" s="453"/>
      <c r="T44" s="453"/>
      <c r="U44" s="454"/>
    </row>
    <row r="45" spans="1:21" outlineLevel="1">
      <c r="A45" s="154"/>
      <c r="B45" s="248"/>
      <c r="C45" s="248"/>
      <c r="D45" s="248"/>
      <c r="E45" s="248"/>
      <c r="F45" s="248"/>
      <c r="G45" s="248"/>
      <c r="I45" s="466"/>
      <c r="J45" s="467"/>
      <c r="K45" s="467"/>
      <c r="L45" s="467"/>
      <c r="M45" s="467"/>
      <c r="N45" s="468"/>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c r="AV49" s="295">
        <f>100*AW49</f>
        <v>9.6618357487922718E-2</v>
      </c>
      <c r="AW49" s="294">
        <f>1/45/23</f>
        <v>9.6618357487922714E-4</v>
      </c>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317" t="s">
        <v>310</v>
      </c>
      <c r="C54" s="127" t="s">
        <v>281</v>
      </c>
      <c r="D54" s="124" t="s">
        <v>383</v>
      </c>
      <c r="E54" s="241">
        <v>-1.21</v>
      </c>
      <c r="F54" s="242">
        <v>-1.21</v>
      </c>
      <c r="G54" s="242">
        <v>-0.17</v>
      </c>
      <c r="H54" s="242">
        <v>-1.05</v>
      </c>
      <c r="I54" s="242">
        <v>-1.21</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8"/>
      <c r="B55" s="318" t="s">
        <v>311</v>
      </c>
      <c r="C55" s="121" t="s">
        <v>281</v>
      </c>
      <c r="D55" s="2" t="s">
        <v>383</v>
      </c>
      <c r="E55" s="241">
        <v>-1.05</v>
      </c>
      <c r="F55" s="241">
        <v>-1.05</v>
      </c>
      <c r="G55" s="241">
        <v>-1.05</v>
      </c>
      <c r="H55" s="241">
        <v>-1.05</v>
      </c>
      <c r="I55" s="241">
        <v>-1.4</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18" t="s">
        <v>310</v>
      </c>
      <c r="C56" s="121" t="s">
        <v>290</v>
      </c>
      <c r="D56" s="2" t="s">
        <v>383</v>
      </c>
      <c r="E56" s="241">
        <v>-0.16500000000000001</v>
      </c>
      <c r="F56" s="241">
        <v>-0.33</v>
      </c>
      <c r="G56" s="241">
        <v>-0.16500000000000001</v>
      </c>
      <c r="H56" s="241">
        <v>-0.33</v>
      </c>
      <c r="I56" s="241">
        <v>-0.16500000000000001</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18" t="s">
        <v>310</v>
      </c>
      <c r="C57" s="121"/>
      <c r="D57" s="2" t="s">
        <v>383</v>
      </c>
      <c r="E57" s="241">
        <v>-0.23</v>
      </c>
      <c r="F57" s="241">
        <v>-0.28000000000000003</v>
      </c>
      <c r="G57" s="241">
        <v>-0.05</v>
      </c>
      <c r="H57" s="241">
        <v>-0.05</v>
      </c>
      <c r="I57" s="241">
        <v>-0.28000000000000003</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121"/>
      <c r="C58" s="121" t="s">
        <v>281</v>
      </c>
      <c r="D58" s="2" t="s">
        <v>383</v>
      </c>
      <c r="E58" s="241">
        <v>-1.6</v>
      </c>
      <c r="F58" s="241">
        <v>-1.1399999999999999</v>
      </c>
      <c r="G58" s="241">
        <v>-1.6</v>
      </c>
      <c r="H58" s="241">
        <v>-1.1399999999999999</v>
      </c>
      <c r="I58" s="241">
        <v>-1.6</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t="s">
        <v>287</v>
      </c>
      <c r="D59" s="2" t="s">
        <v>383</v>
      </c>
      <c r="E59" s="241">
        <v>-0.57999999999999996</v>
      </c>
      <c r="F59" s="241">
        <v>-0.52</v>
      </c>
      <c r="G59" s="241">
        <v>-0.57999999999999996</v>
      </c>
      <c r="H59" s="241">
        <v>-0.52</v>
      </c>
      <c r="I59" s="241">
        <v>-0.57999999999999996</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t="s">
        <v>281</v>
      </c>
      <c r="D61" s="2" t="s">
        <v>383</v>
      </c>
      <c r="E61" s="241">
        <v>-0.72</v>
      </c>
      <c r="F61" s="241">
        <v>-1.056</v>
      </c>
      <c r="G61" s="241">
        <v>-0.72</v>
      </c>
      <c r="H61" s="241">
        <v>-1.056</v>
      </c>
      <c r="I61" s="241">
        <v>-0.72</v>
      </c>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t="s">
        <v>287</v>
      </c>
      <c r="D62" s="2" t="s">
        <v>383</v>
      </c>
      <c r="E62" s="241">
        <v>-0.216</v>
      </c>
      <c r="F62" s="241">
        <v>-0.216</v>
      </c>
      <c r="G62" s="241">
        <v>-0.32400000000000001</v>
      </c>
      <c r="H62" s="241">
        <v>-0.216</v>
      </c>
      <c r="I62" s="241">
        <v>-0.216</v>
      </c>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t="s">
        <v>281</v>
      </c>
      <c r="D63" s="2" t="s">
        <v>383</v>
      </c>
      <c r="E63" s="241">
        <v>-2.52</v>
      </c>
      <c r="F63" s="241">
        <v>-2.2400000000000002</v>
      </c>
      <c r="G63" s="241">
        <v>-1.96</v>
      </c>
      <c r="H63" s="241">
        <v>-2.2400000000000002</v>
      </c>
      <c r="I63" s="241">
        <v>-2.52</v>
      </c>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outlineLevel="2">
      <c r="A64" s="428"/>
      <c r="B64" s="36"/>
      <c r="C64" s="121" t="s">
        <v>290</v>
      </c>
      <c r="D64" s="2" t="s">
        <v>383</v>
      </c>
      <c r="E64" s="241">
        <v>-0.16</v>
      </c>
      <c r="F64" s="241">
        <v>-0.24</v>
      </c>
      <c r="G64" s="241">
        <v>-0.16</v>
      </c>
      <c r="H64" s="241">
        <v>-0.16</v>
      </c>
      <c r="I64" s="241">
        <v>-0.16</v>
      </c>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54"/>
    </row>
    <row r="65" spans="1:54" outlineLevel="2">
      <c r="A65" s="428"/>
      <c r="B65" s="36"/>
      <c r="C65" s="121" t="s">
        <v>281</v>
      </c>
      <c r="D65" s="2" t="s">
        <v>383</v>
      </c>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54"/>
    </row>
    <row r="66" spans="1:54" outlineLevel="2">
      <c r="A66" s="428"/>
      <c r="B66" s="36" t="s">
        <v>316</v>
      </c>
      <c r="C66" s="121" t="s">
        <v>281</v>
      </c>
      <c r="D66" s="2" t="s">
        <v>383</v>
      </c>
      <c r="E66" s="241">
        <v>-0.49</v>
      </c>
      <c r="F66" s="241">
        <v>-0.49</v>
      </c>
      <c r="G66" s="241">
        <v>-0.49</v>
      </c>
      <c r="H66" s="241">
        <v>-0.49</v>
      </c>
      <c r="I66" s="241">
        <v>-0.64</v>
      </c>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54"/>
    </row>
    <row r="67" spans="1:54" outlineLevel="2">
      <c r="A67" s="428"/>
      <c r="B67" s="36" t="s">
        <v>316</v>
      </c>
      <c r="C67" s="121" t="s">
        <v>281</v>
      </c>
      <c r="D67" s="2" t="s">
        <v>383</v>
      </c>
      <c r="E67" s="241">
        <v>0</v>
      </c>
      <c r="F67" s="241">
        <v>0</v>
      </c>
      <c r="G67" s="241">
        <v>-0.62</v>
      </c>
      <c r="H67" s="241">
        <v>-0.62</v>
      </c>
      <c r="I67" s="241">
        <v>0</v>
      </c>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54"/>
    </row>
    <row r="68" spans="1:54" outlineLevel="2">
      <c r="A68" s="428"/>
      <c r="B68" s="36" t="s">
        <v>312</v>
      </c>
      <c r="C68" s="121" t="s">
        <v>281</v>
      </c>
      <c r="D68" s="2"/>
      <c r="E68" s="241">
        <v>-3.4286571389523104</v>
      </c>
      <c r="F68" s="241">
        <v>0</v>
      </c>
      <c r="G68" s="241">
        <v>0</v>
      </c>
      <c r="H68" s="241">
        <v>0</v>
      </c>
      <c r="I68" s="241">
        <v>0</v>
      </c>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54"/>
    </row>
    <row r="69" spans="1:54" outlineLevel="2">
      <c r="A69" s="428"/>
      <c r="B69" s="36" t="s">
        <v>313</v>
      </c>
      <c r="C69" s="121" t="s">
        <v>281</v>
      </c>
      <c r="D69" s="2"/>
      <c r="E69" s="241">
        <v>-1.7017880179493901</v>
      </c>
      <c r="F69" s="241">
        <v>-0.5</v>
      </c>
      <c r="G69" s="241">
        <v>-2.8152225784508493</v>
      </c>
      <c r="H69" s="241">
        <v>-4.0170105964002394</v>
      </c>
      <c r="I69" s="241">
        <v>-2.4035760358987801</v>
      </c>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54"/>
    </row>
    <row r="70" spans="1:54" outlineLevel="2">
      <c r="A70" s="428"/>
      <c r="B70" s="36" t="s">
        <v>312</v>
      </c>
      <c r="C70" s="121" t="s">
        <v>287</v>
      </c>
      <c r="D70" s="2"/>
      <c r="E70" s="241">
        <v>-0.24304732446586422</v>
      </c>
      <c r="F70" s="241">
        <v>-0.24304732446586422</v>
      </c>
      <c r="G70" s="241">
        <v>-0.24304732446586422</v>
      </c>
      <c r="H70" s="241">
        <v>-0.24304732446586422</v>
      </c>
      <c r="I70" s="241">
        <v>0</v>
      </c>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54"/>
    </row>
    <row r="71" spans="1:54" outlineLevel="2">
      <c r="A71" s="428"/>
      <c r="B71" s="36" t="s">
        <v>313</v>
      </c>
      <c r="C71" s="121" t="s">
        <v>287</v>
      </c>
      <c r="D71" s="2"/>
      <c r="E71" s="241">
        <v>-1.0002230630845401</v>
      </c>
      <c r="F71" s="241">
        <v>-1.0002230630845401</v>
      </c>
      <c r="G71" s="241">
        <v>-1.2432703875504045</v>
      </c>
      <c r="H71" s="241">
        <v>-1.2432703875504045</v>
      </c>
      <c r="I71" s="241">
        <v>-1.2432703875504045</v>
      </c>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54"/>
    </row>
    <row r="72" spans="1:54" outlineLevel="2">
      <c r="A72" s="428"/>
      <c r="B72" s="36" t="s">
        <v>312</v>
      </c>
      <c r="C72" s="121" t="s">
        <v>281</v>
      </c>
      <c r="D72" s="2"/>
      <c r="E72" s="241">
        <v>-2.4035760358987801</v>
      </c>
      <c r="F72" s="241">
        <v>-2.4035760358987801</v>
      </c>
      <c r="G72" s="241">
        <v>-2.4035760358987801</v>
      </c>
      <c r="H72" s="241">
        <v>-1.2017880179493901</v>
      </c>
      <c r="I72" s="241">
        <v>0</v>
      </c>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54"/>
    </row>
    <row r="73" spans="1:54" outlineLevel="2">
      <c r="A73" s="428"/>
      <c r="B73" s="36" t="s">
        <v>313</v>
      </c>
      <c r="C73" s="121" t="s">
        <v>281</v>
      </c>
      <c r="D73" s="2"/>
      <c r="E73" s="241">
        <v>-1.2017880179493901</v>
      </c>
      <c r="F73" s="241">
        <v>-1.2017880179493901</v>
      </c>
      <c r="G73" s="241">
        <v>-1.2017880179493901</v>
      </c>
      <c r="H73" s="241">
        <v>-2.4035760358987801</v>
      </c>
      <c r="I73" s="241">
        <v>0</v>
      </c>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54"/>
    </row>
    <row r="74" spans="1:54" outlineLevel="2">
      <c r="A74" s="428"/>
      <c r="B74" s="36" t="s">
        <v>315</v>
      </c>
      <c r="C74" s="121" t="s">
        <v>281</v>
      </c>
      <c r="D74" s="2" t="s">
        <v>383</v>
      </c>
      <c r="E74" s="241">
        <v>-1.05</v>
      </c>
      <c r="F74" s="241">
        <v>0</v>
      </c>
      <c r="G74" s="241">
        <v>-2</v>
      </c>
      <c r="H74" s="241">
        <v>0</v>
      </c>
      <c r="I74" s="241">
        <v>-2</v>
      </c>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41"/>
      <c r="AV74" s="241"/>
      <c r="AW74" s="241"/>
      <c r="AX74" s="241"/>
      <c r="AY74" s="241"/>
      <c r="AZ74" s="241"/>
      <c r="BA74" s="241"/>
      <c r="BB74" s="254"/>
    </row>
    <row r="75" spans="1:54" outlineLevel="2">
      <c r="A75" s="428"/>
      <c r="B75" s="36" t="s">
        <v>317</v>
      </c>
      <c r="C75" s="121" t="s">
        <v>281</v>
      </c>
      <c r="D75" s="2" t="s">
        <v>383</v>
      </c>
      <c r="E75" s="241">
        <v>-1.05</v>
      </c>
      <c r="F75" s="241">
        <v>-1.05</v>
      </c>
      <c r="G75" s="241">
        <v>0</v>
      </c>
      <c r="H75" s="241">
        <v>-1.05</v>
      </c>
      <c r="I75" s="241">
        <v>-1.05</v>
      </c>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54"/>
    </row>
    <row r="76" spans="1:54" outlineLevel="2">
      <c r="A76" s="428"/>
      <c r="B76" s="36" t="s">
        <v>317</v>
      </c>
      <c r="C76" s="121" t="s">
        <v>287</v>
      </c>
      <c r="D76" s="2" t="s">
        <v>383</v>
      </c>
      <c r="E76" s="241">
        <v>-0.4</v>
      </c>
      <c r="F76" s="241">
        <v>-0.4</v>
      </c>
      <c r="G76" s="241">
        <v>-0.4</v>
      </c>
      <c r="H76" s="241">
        <v>-0.4</v>
      </c>
      <c r="I76" s="241">
        <v>-0.4</v>
      </c>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54"/>
    </row>
    <row r="77" spans="1:54" outlineLevel="2">
      <c r="A77" s="428"/>
      <c r="B77" s="36"/>
      <c r="C77" s="121"/>
      <c r="D77" s="2"/>
      <c r="E77" s="241"/>
      <c r="F77" s="241"/>
      <c r="G77" s="241"/>
      <c r="H77" s="241"/>
      <c r="I77" s="241"/>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54"/>
    </row>
    <row r="78" spans="1:54" outlineLevel="2">
      <c r="A78" s="428"/>
      <c r="B78" s="36"/>
      <c r="C78" s="121"/>
      <c r="D78" s="2" t="s">
        <v>383</v>
      </c>
      <c r="E78" s="241"/>
      <c r="F78" s="241"/>
      <c r="G78" s="24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c r="BA78" s="241"/>
      <c r="BB78" s="254"/>
    </row>
    <row r="79" spans="1:54" outlineLevel="2">
      <c r="A79" s="428"/>
      <c r="B79" s="36" t="s">
        <v>315</v>
      </c>
      <c r="C79" s="121" t="s">
        <v>284</v>
      </c>
      <c r="D79" s="2" t="s">
        <v>383</v>
      </c>
      <c r="E79" s="241">
        <v>-1.06</v>
      </c>
      <c r="F79" s="241">
        <v>0</v>
      </c>
      <c r="G79" s="241">
        <v>0</v>
      </c>
      <c r="H79" s="241">
        <v>0</v>
      </c>
      <c r="I79" s="241">
        <v>-1.06</v>
      </c>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54"/>
    </row>
    <row r="80" spans="1:54" outlineLevel="2">
      <c r="A80" s="428"/>
      <c r="B80" s="36" t="s">
        <v>317</v>
      </c>
      <c r="C80" s="121" t="s">
        <v>284</v>
      </c>
      <c r="D80" s="2" t="s">
        <v>383</v>
      </c>
      <c r="E80" s="241">
        <v>0</v>
      </c>
      <c r="F80" s="241">
        <v>0</v>
      </c>
      <c r="G80" s="241">
        <v>-1.06</v>
      </c>
      <c r="H80" s="241">
        <v>0</v>
      </c>
      <c r="I80" s="241">
        <v>0</v>
      </c>
      <c r="J80" s="241"/>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54"/>
    </row>
    <row r="81" spans="1:54" outlineLevel="2">
      <c r="A81" s="428"/>
      <c r="B81" s="36"/>
      <c r="C81" s="121"/>
      <c r="D81" s="2" t="s">
        <v>383</v>
      </c>
      <c r="E81" s="241"/>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54"/>
    </row>
    <row r="82" spans="1:54" ht="13.5" outlineLevel="2" thickBot="1">
      <c r="A82" s="429"/>
      <c r="B82" s="122" t="s">
        <v>384</v>
      </c>
      <c r="C82" s="296" t="s">
        <v>385</v>
      </c>
      <c r="D82" s="123" t="s">
        <v>383</v>
      </c>
      <c r="E82" s="23">
        <f t="shared" ref="E82:AJ82" si="3">SUM(E54:E81)</f>
        <v>-22.480079598300275</v>
      </c>
      <c r="F82" s="23">
        <f t="shared" si="3"/>
        <v>-15.570634441398576</v>
      </c>
      <c r="G82" s="23">
        <f t="shared" si="3"/>
        <v>-19.255904344315287</v>
      </c>
      <c r="H82" s="23">
        <f t="shared" si="3"/>
        <v>-19.48069236226468</v>
      </c>
      <c r="I82" s="23">
        <f t="shared" si="3"/>
        <v>-17.647846423449181</v>
      </c>
      <c r="J82" s="23">
        <f t="shared" si="3"/>
        <v>0</v>
      </c>
      <c r="K82" s="23">
        <f t="shared" si="3"/>
        <v>0</v>
      </c>
      <c r="L82" s="23">
        <f t="shared" si="3"/>
        <v>0</v>
      </c>
      <c r="M82" s="23">
        <f t="shared" si="3"/>
        <v>0</v>
      </c>
      <c r="N82" s="23">
        <f t="shared" si="3"/>
        <v>0</v>
      </c>
      <c r="O82" s="23">
        <f t="shared" si="3"/>
        <v>0</v>
      </c>
      <c r="P82" s="23">
        <f t="shared" si="3"/>
        <v>0</v>
      </c>
      <c r="Q82" s="23">
        <f t="shared" si="3"/>
        <v>0</v>
      </c>
      <c r="R82" s="23">
        <f t="shared" si="3"/>
        <v>0</v>
      </c>
      <c r="S82" s="23">
        <f t="shared" si="3"/>
        <v>0</v>
      </c>
      <c r="T82" s="23">
        <f t="shared" si="3"/>
        <v>0</v>
      </c>
      <c r="U82" s="23">
        <f t="shared" si="3"/>
        <v>0</v>
      </c>
      <c r="V82" s="23">
        <f t="shared" si="3"/>
        <v>0</v>
      </c>
      <c r="W82" s="23">
        <f t="shared" si="3"/>
        <v>0</v>
      </c>
      <c r="X82" s="23">
        <f t="shared" si="3"/>
        <v>0</v>
      </c>
      <c r="Y82" s="23">
        <f t="shared" si="3"/>
        <v>0</v>
      </c>
      <c r="Z82" s="23">
        <f t="shared" si="3"/>
        <v>0</v>
      </c>
      <c r="AA82" s="23">
        <f t="shared" si="3"/>
        <v>0</v>
      </c>
      <c r="AB82" s="23">
        <f t="shared" si="3"/>
        <v>0</v>
      </c>
      <c r="AC82" s="23">
        <f t="shared" si="3"/>
        <v>0</v>
      </c>
      <c r="AD82" s="23">
        <f t="shared" si="3"/>
        <v>0</v>
      </c>
      <c r="AE82" s="23">
        <f t="shared" si="3"/>
        <v>0</v>
      </c>
      <c r="AF82" s="23">
        <f t="shared" si="3"/>
        <v>0</v>
      </c>
      <c r="AG82" s="23">
        <f t="shared" si="3"/>
        <v>0</v>
      </c>
      <c r="AH82" s="23">
        <f t="shared" si="3"/>
        <v>0</v>
      </c>
      <c r="AI82" s="23">
        <f t="shared" si="3"/>
        <v>0</v>
      </c>
      <c r="AJ82" s="23">
        <f t="shared" si="3"/>
        <v>0</v>
      </c>
      <c r="AK82" s="23">
        <f t="shared" ref="AK82:BB82" si="4">SUM(AK54:AK81)</f>
        <v>0</v>
      </c>
      <c r="AL82" s="23">
        <f t="shared" si="4"/>
        <v>0</v>
      </c>
      <c r="AM82" s="23">
        <f t="shared" si="4"/>
        <v>0</v>
      </c>
      <c r="AN82" s="23">
        <f t="shared" si="4"/>
        <v>0</v>
      </c>
      <c r="AO82" s="23">
        <f t="shared" si="4"/>
        <v>0</v>
      </c>
      <c r="AP82" s="23">
        <f t="shared" si="4"/>
        <v>0</v>
      </c>
      <c r="AQ82" s="23">
        <f t="shared" si="4"/>
        <v>0</v>
      </c>
      <c r="AR82" s="23">
        <f t="shared" si="4"/>
        <v>0</v>
      </c>
      <c r="AS82" s="23">
        <f t="shared" si="4"/>
        <v>0</v>
      </c>
      <c r="AT82" s="23">
        <f t="shared" si="4"/>
        <v>0</v>
      </c>
      <c r="AU82" s="23">
        <f t="shared" si="4"/>
        <v>0</v>
      </c>
      <c r="AV82" s="23">
        <f t="shared" si="4"/>
        <v>0</v>
      </c>
      <c r="AW82" s="23">
        <f t="shared" si="4"/>
        <v>0</v>
      </c>
      <c r="AX82" s="23">
        <f t="shared" si="4"/>
        <v>0</v>
      </c>
      <c r="AY82" s="23">
        <f t="shared" si="4"/>
        <v>0</v>
      </c>
      <c r="AZ82" s="23">
        <f t="shared" si="4"/>
        <v>0</v>
      </c>
      <c r="BA82" s="23">
        <f t="shared" si="4"/>
        <v>0</v>
      </c>
      <c r="BB82" s="255">
        <f t="shared" si="4"/>
        <v>0</v>
      </c>
    </row>
    <row r="83" spans="1:54" ht="13.5" outlineLevel="2" thickBot="1">
      <c r="B83" s="19"/>
      <c r="C83" s="19"/>
      <c r="D83" s="19"/>
      <c r="E83" s="15"/>
    </row>
    <row r="84" spans="1:54" ht="12.75" customHeight="1" outlineLevel="2">
      <c r="A84" s="420" t="s">
        <v>386</v>
      </c>
      <c r="B84" s="266"/>
      <c r="C84" s="267"/>
      <c r="D84" s="268" t="s">
        <v>383</v>
      </c>
      <c r="E84" s="242"/>
      <c r="F84" s="242"/>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c r="AF84" s="242"/>
      <c r="AG84" s="242"/>
      <c r="AH84" s="242"/>
      <c r="AI84" s="242"/>
      <c r="AJ84" s="242"/>
      <c r="AK84" s="242"/>
      <c r="AL84" s="242"/>
      <c r="AM84" s="242"/>
      <c r="AN84" s="242"/>
      <c r="AO84" s="242"/>
      <c r="AP84" s="242"/>
      <c r="AQ84" s="242"/>
      <c r="AR84" s="242"/>
      <c r="AS84" s="242"/>
      <c r="AT84" s="242"/>
      <c r="AU84" s="242"/>
      <c r="AV84" s="242"/>
      <c r="AW84" s="242"/>
      <c r="AX84" s="242"/>
      <c r="AY84" s="242"/>
      <c r="AZ84" s="242"/>
      <c r="BA84" s="242"/>
      <c r="BB84" s="242"/>
    </row>
    <row r="85" spans="1:54" outlineLevel="2">
      <c r="A85" s="421"/>
      <c r="B85" s="252"/>
      <c r="C85" s="267"/>
      <c r="D85" s="269" t="s">
        <v>383</v>
      </c>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row>
    <row r="86" spans="1:54" outlineLevel="2">
      <c r="A86" s="421"/>
      <c r="B86" s="252"/>
      <c r="C86" s="267"/>
      <c r="D86" s="269" t="s">
        <v>383</v>
      </c>
      <c r="E86" s="241"/>
      <c r="F86" s="241"/>
      <c r="G86" s="24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row>
    <row r="87" spans="1:54" outlineLevel="2">
      <c r="A87" s="421"/>
      <c r="B87" s="252"/>
      <c r="C87" s="267"/>
      <c r="D87" s="269" t="s">
        <v>383</v>
      </c>
      <c r="E87" s="241"/>
      <c r="F87" s="241"/>
      <c r="G87" s="24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row>
    <row r="88" spans="1:54" outlineLevel="2">
      <c r="A88" s="421"/>
      <c r="B88" s="252"/>
      <c r="C88" s="267"/>
      <c r="D88" s="269" t="s">
        <v>383</v>
      </c>
      <c r="E88" s="241"/>
      <c r="F88" s="241"/>
      <c r="G88" s="24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row>
    <row r="89" spans="1:54" ht="13.5" outlineLevel="2" thickBot="1">
      <c r="A89" s="422"/>
      <c r="B89" s="122" t="s">
        <v>387</v>
      </c>
      <c r="C89" s="123"/>
      <c r="D89" s="270" t="s">
        <v>383</v>
      </c>
      <c r="E89" s="21">
        <f>SUM(E84:E88)</f>
        <v>0</v>
      </c>
      <c r="F89" s="21">
        <f t="shared" ref="F89:BB89" si="5">SUM(F84:F88)</f>
        <v>0</v>
      </c>
      <c r="G89" s="21">
        <f t="shared" si="5"/>
        <v>0</v>
      </c>
      <c r="H89" s="21">
        <f t="shared" si="5"/>
        <v>0</v>
      </c>
      <c r="I89" s="21">
        <f t="shared" si="5"/>
        <v>0</v>
      </c>
      <c r="J89" s="21">
        <f t="shared" si="5"/>
        <v>0</v>
      </c>
      <c r="K89" s="21">
        <f t="shared" si="5"/>
        <v>0</v>
      </c>
      <c r="L89" s="21">
        <f t="shared" si="5"/>
        <v>0</v>
      </c>
      <c r="M89" s="21">
        <f t="shared" si="5"/>
        <v>0</v>
      </c>
      <c r="N89" s="21">
        <f t="shared" si="5"/>
        <v>0</v>
      </c>
      <c r="O89" s="21">
        <f t="shared" si="5"/>
        <v>0</v>
      </c>
      <c r="P89" s="21">
        <f t="shared" si="5"/>
        <v>0</v>
      </c>
      <c r="Q89" s="21">
        <f t="shared" si="5"/>
        <v>0</v>
      </c>
      <c r="R89" s="21">
        <f t="shared" si="5"/>
        <v>0</v>
      </c>
      <c r="S89" s="21">
        <f t="shared" si="5"/>
        <v>0</v>
      </c>
      <c r="T89" s="21">
        <f t="shared" si="5"/>
        <v>0</v>
      </c>
      <c r="U89" s="21">
        <f t="shared" si="5"/>
        <v>0</v>
      </c>
      <c r="V89" s="21">
        <f t="shared" si="5"/>
        <v>0</v>
      </c>
      <c r="W89" s="21">
        <f t="shared" si="5"/>
        <v>0</v>
      </c>
      <c r="X89" s="21">
        <f t="shared" si="5"/>
        <v>0</v>
      </c>
      <c r="Y89" s="21">
        <f t="shared" si="5"/>
        <v>0</v>
      </c>
      <c r="Z89" s="21">
        <f t="shared" si="5"/>
        <v>0</v>
      </c>
      <c r="AA89" s="21">
        <f t="shared" si="5"/>
        <v>0</v>
      </c>
      <c r="AB89" s="21">
        <f t="shared" si="5"/>
        <v>0</v>
      </c>
      <c r="AC89" s="21">
        <f t="shared" si="5"/>
        <v>0</v>
      </c>
      <c r="AD89" s="21">
        <f t="shared" si="5"/>
        <v>0</v>
      </c>
      <c r="AE89" s="21">
        <f t="shared" si="5"/>
        <v>0</v>
      </c>
      <c r="AF89" s="21">
        <f t="shared" si="5"/>
        <v>0</v>
      </c>
      <c r="AG89" s="21">
        <f t="shared" si="5"/>
        <v>0</v>
      </c>
      <c r="AH89" s="21">
        <f t="shared" si="5"/>
        <v>0</v>
      </c>
      <c r="AI89" s="21">
        <f t="shared" si="5"/>
        <v>0</v>
      </c>
      <c r="AJ89" s="21">
        <f t="shared" si="5"/>
        <v>0</v>
      </c>
      <c r="AK89" s="21">
        <f t="shared" si="5"/>
        <v>0</v>
      </c>
      <c r="AL89" s="21">
        <f t="shared" si="5"/>
        <v>0</v>
      </c>
      <c r="AM89" s="21">
        <f t="shared" si="5"/>
        <v>0</v>
      </c>
      <c r="AN89" s="21">
        <f t="shared" si="5"/>
        <v>0</v>
      </c>
      <c r="AO89" s="21">
        <f t="shared" si="5"/>
        <v>0</v>
      </c>
      <c r="AP89" s="21">
        <f t="shared" si="5"/>
        <v>0</v>
      </c>
      <c r="AQ89" s="21">
        <f t="shared" si="5"/>
        <v>0</v>
      </c>
      <c r="AR89" s="21">
        <f t="shared" si="5"/>
        <v>0</v>
      </c>
      <c r="AS89" s="21">
        <f t="shared" si="5"/>
        <v>0</v>
      </c>
      <c r="AT89" s="21">
        <f t="shared" si="5"/>
        <v>0</v>
      </c>
      <c r="AU89" s="21">
        <f t="shared" si="5"/>
        <v>0</v>
      </c>
      <c r="AV89" s="21">
        <f t="shared" si="5"/>
        <v>0</v>
      </c>
      <c r="AW89" s="21">
        <f t="shared" si="5"/>
        <v>0</v>
      </c>
      <c r="AX89" s="21">
        <f t="shared" si="5"/>
        <v>0</v>
      </c>
      <c r="AY89" s="21">
        <f t="shared" si="5"/>
        <v>0</v>
      </c>
      <c r="AZ89" s="21">
        <f t="shared" si="5"/>
        <v>0</v>
      </c>
      <c r="BA89" s="21">
        <f t="shared" si="5"/>
        <v>0</v>
      </c>
      <c r="BB89" s="21">
        <f t="shared" si="5"/>
        <v>0</v>
      </c>
    </row>
    <row r="90" spans="1:54" outlineLevel="2">
      <c r="B90" s="145"/>
      <c r="C90" s="2"/>
      <c r="D90" s="2"/>
      <c r="E90" s="15"/>
    </row>
    <row r="91" spans="1:54" outlineLevel="2">
      <c r="B91" s="145"/>
      <c r="C91" s="2"/>
      <c r="D91" s="2"/>
      <c r="E91" s="15"/>
    </row>
    <row r="92" spans="1:54" ht="13.5" outlineLevel="2" thickBot="1">
      <c r="B92" s="145"/>
      <c r="C92" s="2"/>
      <c r="D92" s="2"/>
      <c r="E92" s="15"/>
    </row>
    <row r="93" spans="1:54" ht="19.5" customHeight="1" outlineLevel="2">
      <c r="A93" s="420" t="s">
        <v>388</v>
      </c>
      <c r="B93" s="127" t="s">
        <v>389</v>
      </c>
      <c r="C93" s="274"/>
      <c r="D93" s="124" t="s">
        <v>383</v>
      </c>
      <c r="E93" s="275">
        <f>-E176*'Fixed Data'!$B$27/10^2</f>
        <v>-5.5827015715198796</v>
      </c>
      <c r="F93" s="275">
        <f>-F176*'Fixed Data'!$B$27/10^2</f>
        <v>-5.651561544091277</v>
      </c>
      <c r="G93" s="275">
        <f>-G176*'Fixed Data'!$B$27/10^2</f>
        <v>-5.760777109856666</v>
      </c>
      <c r="H93" s="275">
        <f>-H176*'Fixed Data'!$B$27/10^2</f>
        <v>-5.8626163148931303</v>
      </c>
      <c r="I93" s="275">
        <f>-I176*'Fixed Data'!$B$27/10^2</f>
        <v>-5.9567883228892562</v>
      </c>
      <c r="J93" s="275">
        <f>-J176*'Fixed Data'!$B$27/10^2</f>
        <v>-6.0676192131377009</v>
      </c>
      <c r="K93" s="275">
        <f>-K176*'Fixed Data'!$B$27/10^2</f>
        <v>-6.2288369198955715</v>
      </c>
      <c r="L93" s="275">
        <f>-L176*'Fixed Data'!$B$27/10^2</f>
        <v>-6.3950570174944321</v>
      </c>
      <c r="M93" s="275">
        <f>-M176*'Fixed Data'!$B$27/10^2</f>
        <v>-6.5664091926877246</v>
      </c>
      <c r="N93" s="275">
        <f>-N176*'Fixed Data'!$B$27/10^2</f>
        <v>-6.7430509707966744</v>
      </c>
      <c r="O93" s="275">
        <f>-O176*'Fixed Data'!$B$27/10^2</f>
        <v>-6.9038281467539102</v>
      </c>
      <c r="P93" s="275">
        <f>-P176*'Fixed Data'!$B$27/10^2</f>
        <v>-7.0638367577724441</v>
      </c>
      <c r="Q93" s="275">
        <f>-Q176*'Fixed Data'!$B$27/10^2</f>
        <v>-7.2288714144070232</v>
      </c>
      <c r="R93" s="275">
        <f>-R176*'Fixed Data'!$B$27/10^2</f>
        <v>-7.399103621959247</v>
      </c>
      <c r="S93" s="275">
        <f>-S176*'Fixed Data'!$B$27/10^2</f>
        <v>-7.5747134847057005</v>
      </c>
      <c r="T93" s="275">
        <f>-T176*'Fixed Data'!$B$27/10^2</f>
        <v>-7.755883473861096</v>
      </c>
      <c r="U93" s="275">
        <f>-U176*'Fixed Data'!$B$27/10^2</f>
        <v>-7.9427916170216699</v>
      </c>
      <c r="V93" s="275">
        <f>-V176*'Fixed Data'!$B$27/10^2</f>
        <v>-8.1355852779020879</v>
      </c>
      <c r="W93" s="275">
        <f>-W176*'Fixed Data'!$B$27/10^2</f>
        <v>-8.3344703983695698</v>
      </c>
      <c r="X93" s="275">
        <f>-X176*'Fixed Data'!$B$27/10^2</f>
        <v>-8.5396602040808673</v>
      </c>
      <c r="Y93" s="275">
        <f>-Y176*'Fixed Data'!$B$27/10^2</f>
        <v>-8.7513764269304932</v>
      </c>
      <c r="Z93" s="275">
        <f>-Z176*'Fixed Data'!$B$27/10^2</f>
        <v>-8.9698473282384885</v>
      </c>
      <c r="AA93" s="275">
        <f>-AA176*'Fixed Data'!$B$27/10^2</f>
        <v>-9.1953147474645434</v>
      </c>
      <c r="AB93" s="275">
        <f>-AB176*'Fixed Data'!$B$27/10^2</f>
        <v>-9.4209290567875374</v>
      </c>
      <c r="AC93" s="275">
        <f>-AC176*'Fixed Data'!$B$27/10^2</f>
        <v>-75.714021034770283</v>
      </c>
      <c r="AD93" s="275">
        <f>-AD176*'Fixed Data'!$B$27/10^2</f>
        <v>-77.712425474875289</v>
      </c>
      <c r="AE93" s="275">
        <f>-AE176*'Fixed Data'!$B$27/10^2</f>
        <v>-79.775427916823276</v>
      </c>
      <c r="AF93" s="275">
        <f>-AF176*'Fixed Data'!$B$27/10^2</f>
        <v>-81.905384504676306</v>
      </c>
      <c r="AG93" s="275">
        <f>-AG176*'Fixed Data'!$B$27/10^2</f>
        <v>-84.104754538379396</v>
      </c>
      <c r="AH93" s="275">
        <f>-AH176*'Fixed Data'!$B$27/10^2</f>
        <v>-86.376098098153363</v>
      </c>
      <c r="AI93" s="275">
        <f>-AI176*'Fixed Data'!$B$27/10^2</f>
        <v>-88.722083511658269</v>
      </c>
      <c r="AJ93" s="275">
        <f>-AJ176*'Fixed Data'!$B$27/10^2</f>
        <v>-91.145493437892782</v>
      </c>
      <c r="AK93" s="275">
        <f>-AK176*'Fixed Data'!$B$27/10^2</f>
        <v>-93.649230480393854</v>
      </c>
      <c r="AL93" s="275">
        <f>-AL176*'Fixed Data'!$B$27/10^2</f>
        <v>-96.236323093104943</v>
      </c>
      <c r="AM93" s="275">
        <f>-AM176*'Fixed Data'!$B$27/10^2</f>
        <v>-98.906401290836072</v>
      </c>
      <c r="AN93" s="275">
        <f>-AN176*'Fixed Data'!$B$27/10^2</f>
        <v>-101.63710225912816</v>
      </c>
      <c r="AO93" s="275">
        <f>-AO176*'Fixed Data'!$B$27/10^2</f>
        <v>-104.45570752773128</v>
      </c>
      <c r="AP93" s="275">
        <f>-AP176*'Fixed Data'!$B$27/10^2</f>
        <v>-107.37016294630337</v>
      </c>
      <c r="AQ93" s="275">
        <f>-AQ176*'Fixed Data'!$B$27/10^2</f>
        <v>-110.38419188804656</v>
      </c>
      <c r="AR93" s="275">
        <f>-AR176*'Fixed Data'!$B$27/10^2</f>
        <v>-113.40377982858257</v>
      </c>
      <c r="AS93" s="275">
        <f>-AS176*'Fixed Data'!$B$27/10^2</f>
        <v>-116.31120119749851</v>
      </c>
      <c r="AT93" s="275">
        <f>-AT176*'Fixed Data'!$B$27/10^2</f>
        <v>-119.31061265957106</v>
      </c>
      <c r="AU93" s="275">
        <f>-AU176*'Fixed Data'!$B$27/10^2</f>
        <v>-122.40522617115695</v>
      </c>
      <c r="AV93" s="275">
        <f>-AV176*'Fixed Data'!$B$27/10^2</f>
        <v>-125.54192037185936</v>
      </c>
      <c r="AW93" s="275">
        <f>-AW176*'Fixed Data'!$B$27/10^2</f>
        <v>-128.65392603248358</v>
      </c>
      <c r="AX93" s="275">
        <f>-AX176*'Fixed Data'!$B$27/10^2</f>
        <v>-131.46434926212316</v>
      </c>
      <c r="AY93" s="275">
        <f>-AY176*'Fixed Data'!$B$27/10^2</f>
        <v>-134.17182760941066</v>
      </c>
      <c r="AZ93" s="275">
        <f>-AZ176*'Fixed Data'!$B$27/10^2</f>
        <v>-136.9147771982887</v>
      </c>
      <c r="BA93" s="275">
        <f>-BA176*'Fixed Data'!$B$27/10^2</f>
        <v>-139.74600356558167</v>
      </c>
      <c r="BB93" s="275">
        <f>-BB176*'Fixed Data'!$B$27/10^2</f>
        <v>-142.6474645777752</v>
      </c>
    </row>
    <row r="94" spans="1:54" ht="19.5" customHeight="1" outlineLevel="2">
      <c r="A94" s="421"/>
      <c r="B94" s="121"/>
      <c r="C94" s="272"/>
      <c r="D94" s="2" t="s">
        <v>383</v>
      </c>
      <c r="E94" s="237"/>
      <c r="F94" s="237"/>
      <c r="G94" s="237"/>
      <c r="H94" s="237"/>
      <c r="I94" s="237"/>
      <c r="J94" s="237"/>
      <c r="K94" s="237"/>
      <c r="L94" s="237"/>
      <c r="M94" s="237"/>
      <c r="N94" s="237"/>
      <c r="O94" s="237"/>
      <c r="P94" s="237"/>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7"/>
      <c r="BA94" s="237"/>
      <c r="BB94" s="276"/>
    </row>
    <row r="95" spans="1:54" ht="13.5" outlineLevel="2" thickBot="1">
      <c r="A95" s="422"/>
      <c r="B95" s="273" t="s">
        <v>390</v>
      </c>
      <c r="C95" s="271"/>
      <c r="D95" s="123" t="s">
        <v>383</v>
      </c>
      <c r="E95" s="23">
        <f t="shared" ref="E95:AJ95" si="6">SUM(E93:E94)</f>
        <v>-5.5827015715198796</v>
      </c>
      <c r="F95" s="23">
        <f t="shared" si="6"/>
        <v>-5.651561544091277</v>
      </c>
      <c r="G95" s="23">
        <f t="shared" si="6"/>
        <v>-5.760777109856666</v>
      </c>
      <c r="H95" s="23">
        <f t="shared" si="6"/>
        <v>-5.8626163148931303</v>
      </c>
      <c r="I95" s="23">
        <f t="shared" si="6"/>
        <v>-5.9567883228892562</v>
      </c>
      <c r="J95" s="23">
        <f t="shared" si="6"/>
        <v>-6.0676192131377009</v>
      </c>
      <c r="K95" s="23">
        <f t="shared" si="6"/>
        <v>-6.2288369198955715</v>
      </c>
      <c r="L95" s="23">
        <f t="shared" si="6"/>
        <v>-6.3950570174944321</v>
      </c>
      <c r="M95" s="23">
        <f t="shared" si="6"/>
        <v>-6.5664091926877246</v>
      </c>
      <c r="N95" s="23">
        <f t="shared" si="6"/>
        <v>-6.7430509707966744</v>
      </c>
      <c r="O95" s="23">
        <f t="shared" si="6"/>
        <v>-6.9038281467539102</v>
      </c>
      <c r="P95" s="23">
        <f t="shared" si="6"/>
        <v>-7.0638367577724441</v>
      </c>
      <c r="Q95" s="23">
        <f t="shared" si="6"/>
        <v>-7.2288714144070232</v>
      </c>
      <c r="R95" s="23">
        <f t="shared" si="6"/>
        <v>-7.399103621959247</v>
      </c>
      <c r="S95" s="23">
        <f t="shared" si="6"/>
        <v>-7.5747134847057005</v>
      </c>
      <c r="T95" s="23">
        <f t="shared" si="6"/>
        <v>-7.755883473861096</v>
      </c>
      <c r="U95" s="23">
        <f t="shared" si="6"/>
        <v>-7.9427916170216699</v>
      </c>
      <c r="V95" s="23">
        <f t="shared" si="6"/>
        <v>-8.1355852779020879</v>
      </c>
      <c r="W95" s="23">
        <f t="shared" si="6"/>
        <v>-8.3344703983695698</v>
      </c>
      <c r="X95" s="23">
        <f t="shared" si="6"/>
        <v>-8.5396602040808673</v>
      </c>
      <c r="Y95" s="23">
        <f t="shared" si="6"/>
        <v>-8.7513764269304932</v>
      </c>
      <c r="Z95" s="23">
        <f t="shared" si="6"/>
        <v>-8.9698473282384885</v>
      </c>
      <c r="AA95" s="23">
        <f t="shared" si="6"/>
        <v>-9.1953147474645434</v>
      </c>
      <c r="AB95" s="23">
        <f t="shared" si="6"/>
        <v>-9.4209290567875374</v>
      </c>
      <c r="AC95" s="23">
        <f t="shared" si="6"/>
        <v>-75.714021034770283</v>
      </c>
      <c r="AD95" s="23">
        <f t="shared" si="6"/>
        <v>-77.712425474875289</v>
      </c>
      <c r="AE95" s="23">
        <f t="shared" si="6"/>
        <v>-79.775427916823276</v>
      </c>
      <c r="AF95" s="23">
        <f t="shared" si="6"/>
        <v>-81.905384504676306</v>
      </c>
      <c r="AG95" s="23">
        <f t="shared" si="6"/>
        <v>-84.104754538379396</v>
      </c>
      <c r="AH95" s="23">
        <f t="shared" si="6"/>
        <v>-86.376098098153363</v>
      </c>
      <c r="AI95" s="23">
        <f t="shared" si="6"/>
        <v>-88.722083511658269</v>
      </c>
      <c r="AJ95" s="23">
        <f t="shared" si="6"/>
        <v>-91.145493437892782</v>
      </c>
      <c r="AK95" s="23">
        <f t="shared" ref="AK95:BB95" si="7">SUM(AK93:AK94)</f>
        <v>-93.649230480393854</v>
      </c>
      <c r="AL95" s="23">
        <f t="shared" si="7"/>
        <v>-96.236323093104943</v>
      </c>
      <c r="AM95" s="23">
        <f t="shared" si="7"/>
        <v>-98.906401290836072</v>
      </c>
      <c r="AN95" s="23">
        <f t="shared" si="7"/>
        <v>-101.63710225912816</v>
      </c>
      <c r="AO95" s="23">
        <f t="shared" si="7"/>
        <v>-104.45570752773128</v>
      </c>
      <c r="AP95" s="23">
        <f t="shared" si="7"/>
        <v>-107.37016294630337</v>
      </c>
      <c r="AQ95" s="23">
        <f t="shared" si="7"/>
        <v>-110.38419188804656</v>
      </c>
      <c r="AR95" s="23">
        <f t="shared" si="7"/>
        <v>-113.40377982858257</v>
      </c>
      <c r="AS95" s="23">
        <f t="shared" si="7"/>
        <v>-116.31120119749851</v>
      </c>
      <c r="AT95" s="23">
        <f t="shared" si="7"/>
        <v>-119.31061265957106</v>
      </c>
      <c r="AU95" s="23">
        <f t="shared" si="7"/>
        <v>-122.40522617115695</v>
      </c>
      <c r="AV95" s="23">
        <f t="shared" si="7"/>
        <v>-125.54192037185936</v>
      </c>
      <c r="AW95" s="23">
        <f t="shared" si="7"/>
        <v>-128.65392603248358</v>
      </c>
      <c r="AX95" s="23">
        <f t="shared" si="7"/>
        <v>-131.46434926212316</v>
      </c>
      <c r="AY95" s="23">
        <f t="shared" si="7"/>
        <v>-134.17182760941066</v>
      </c>
      <c r="AZ95" s="23">
        <f t="shared" si="7"/>
        <v>-136.9147771982887</v>
      </c>
      <c r="BA95" s="23">
        <f t="shared" si="7"/>
        <v>-139.74600356558167</v>
      </c>
      <c r="BB95" s="255">
        <f t="shared" si="7"/>
        <v>-142.6474645777752</v>
      </c>
    </row>
    <row r="96" spans="1:54" outlineLevel="2">
      <c r="B96" s="19"/>
      <c r="C96" s="19"/>
      <c r="D96" s="19"/>
      <c r="E96" s="15"/>
    </row>
    <row r="97" spans="1:54" s="7" customFormat="1" ht="13.5" outlineLevel="1" thickBot="1">
      <c r="B97" s="125"/>
      <c r="C97" s="125"/>
      <c r="D97" s="125"/>
      <c r="E97" s="247"/>
    </row>
    <row r="98" spans="1:54" outlineLevel="1">
      <c r="A98" s="4" t="s">
        <v>391</v>
      </c>
      <c r="B98" s="19"/>
      <c r="C98" s="19"/>
      <c r="D98" s="19"/>
      <c r="E98" s="246">
        <v>2027</v>
      </c>
      <c r="F98" s="246">
        <v>2028</v>
      </c>
      <c r="G98" s="246">
        <v>2029</v>
      </c>
      <c r="H98" s="246">
        <v>2030</v>
      </c>
      <c r="I98" s="246">
        <v>2031</v>
      </c>
      <c r="J98" s="246">
        <v>2032</v>
      </c>
      <c r="K98" s="246">
        <v>2033</v>
      </c>
      <c r="L98" s="246">
        <v>2034</v>
      </c>
      <c r="M98" s="246">
        <v>2035</v>
      </c>
      <c r="N98" s="246">
        <v>2036</v>
      </c>
      <c r="O98" s="246">
        <v>2037</v>
      </c>
      <c r="P98" s="246">
        <v>2038</v>
      </c>
      <c r="Q98" s="246">
        <v>2039</v>
      </c>
      <c r="R98" s="246">
        <v>2040</v>
      </c>
      <c r="S98" s="246">
        <v>2041</v>
      </c>
      <c r="T98" s="246">
        <v>2042</v>
      </c>
      <c r="U98" s="246">
        <v>2043</v>
      </c>
      <c r="V98" s="246">
        <v>2044</v>
      </c>
      <c r="W98" s="246">
        <v>2045</v>
      </c>
      <c r="X98" s="246">
        <v>2046</v>
      </c>
      <c r="Y98" s="246">
        <v>2047</v>
      </c>
      <c r="Z98" s="246">
        <v>2048</v>
      </c>
      <c r="AA98" s="246">
        <v>2049</v>
      </c>
      <c r="AB98" s="246">
        <v>2050</v>
      </c>
      <c r="AC98" s="246">
        <v>2051</v>
      </c>
      <c r="AD98" s="246">
        <v>2052</v>
      </c>
      <c r="AE98" s="246">
        <v>2053</v>
      </c>
      <c r="AF98" s="246">
        <v>2054</v>
      </c>
      <c r="AG98" s="246">
        <v>2055</v>
      </c>
      <c r="AH98" s="246">
        <v>2056</v>
      </c>
      <c r="AI98" s="246">
        <v>2057</v>
      </c>
      <c r="AJ98" s="246">
        <v>2058</v>
      </c>
      <c r="AK98" s="246">
        <v>2059</v>
      </c>
      <c r="AL98" s="246">
        <v>2060</v>
      </c>
      <c r="AM98" s="246">
        <v>2061</v>
      </c>
      <c r="AN98" s="246">
        <v>2062</v>
      </c>
      <c r="AO98" s="246">
        <v>2063</v>
      </c>
      <c r="AP98" s="246">
        <v>2064</v>
      </c>
      <c r="AQ98" s="246">
        <v>2065</v>
      </c>
      <c r="AR98" s="246">
        <v>2066</v>
      </c>
      <c r="AS98" s="246">
        <v>2067</v>
      </c>
      <c r="AT98" s="246">
        <v>2068</v>
      </c>
      <c r="AU98" s="246">
        <v>2069</v>
      </c>
      <c r="AV98" s="246">
        <v>2070</v>
      </c>
      <c r="AW98" s="246">
        <v>2071</v>
      </c>
      <c r="AX98" s="246">
        <v>2072</v>
      </c>
      <c r="AY98" s="246">
        <v>2073</v>
      </c>
      <c r="AZ98" s="246">
        <v>2074</v>
      </c>
      <c r="BA98" s="246">
        <v>2075</v>
      </c>
      <c r="BB98" s="246">
        <v>2076</v>
      </c>
    </row>
    <row r="99" spans="1:54" outlineLevel="2">
      <c r="A99" s="8"/>
      <c r="B99" t="s">
        <v>392</v>
      </c>
      <c r="C99" s="6" t="s">
        <v>393</v>
      </c>
      <c r="D99" t="s">
        <v>394</v>
      </c>
      <c r="E99" s="129">
        <f>$B$20</f>
        <v>0.33700000000000002</v>
      </c>
      <c r="F99" s="129">
        <f t="shared" ref="F99:AA99" si="8">$B$20</f>
        <v>0.33700000000000002</v>
      </c>
      <c r="G99" s="129">
        <f t="shared" si="8"/>
        <v>0.33700000000000002</v>
      </c>
      <c r="H99" s="129">
        <f t="shared" si="8"/>
        <v>0.33700000000000002</v>
      </c>
      <c r="I99" s="129">
        <f t="shared" si="8"/>
        <v>0.33700000000000002</v>
      </c>
      <c r="J99" s="129">
        <f t="shared" si="8"/>
        <v>0.33700000000000002</v>
      </c>
      <c r="K99" s="129">
        <f t="shared" si="8"/>
        <v>0.33700000000000002</v>
      </c>
      <c r="L99" s="129">
        <f t="shared" si="8"/>
        <v>0.33700000000000002</v>
      </c>
      <c r="M99" s="129">
        <f t="shared" si="8"/>
        <v>0.33700000000000002</v>
      </c>
      <c r="N99" s="129">
        <f t="shared" si="8"/>
        <v>0.33700000000000002</v>
      </c>
      <c r="O99" s="129">
        <f t="shared" si="8"/>
        <v>0.33700000000000002</v>
      </c>
      <c r="P99" s="129">
        <f t="shared" si="8"/>
        <v>0.33700000000000002</v>
      </c>
      <c r="Q99" s="129">
        <f t="shared" si="8"/>
        <v>0.33700000000000002</v>
      </c>
      <c r="R99" s="129">
        <f t="shared" si="8"/>
        <v>0.33700000000000002</v>
      </c>
      <c r="S99" s="129">
        <f t="shared" si="8"/>
        <v>0.33700000000000002</v>
      </c>
      <c r="T99" s="129">
        <f t="shared" si="8"/>
        <v>0.33700000000000002</v>
      </c>
      <c r="U99" s="129">
        <f t="shared" si="8"/>
        <v>0.33700000000000002</v>
      </c>
      <c r="V99" s="129">
        <f t="shared" si="8"/>
        <v>0.33700000000000002</v>
      </c>
      <c r="W99" s="129">
        <f t="shared" si="8"/>
        <v>0.33700000000000002</v>
      </c>
      <c r="X99" s="129">
        <f t="shared" si="8"/>
        <v>0.33700000000000002</v>
      </c>
      <c r="Y99" s="129">
        <f t="shared" si="8"/>
        <v>0.33700000000000002</v>
      </c>
      <c r="Z99" s="129">
        <f t="shared" si="8"/>
        <v>0.33700000000000002</v>
      </c>
      <c r="AA99" s="129">
        <f t="shared" si="8"/>
        <v>0.33700000000000002</v>
      </c>
      <c r="AB99" s="129">
        <v>0</v>
      </c>
      <c r="AC99" s="129">
        <v>0</v>
      </c>
      <c r="AD99" s="129">
        <v>0</v>
      </c>
      <c r="AE99" s="129">
        <v>0</v>
      </c>
      <c r="AF99" s="129">
        <v>0</v>
      </c>
      <c r="AG99" s="129">
        <v>0</v>
      </c>
      <c r="AH99" s="129">
        <v>0</v>
      </c>
      <c r="AI99" s="129">
        <v>0</v>
      </c>
      <c r="AJ99" s="129">
        <v>0</v>
      </c>
      <c r="AK99" s="129">
        <v>0</v>
      </c>
      <c r="AL99" s="129">
        <v>0</v>
      </c>
      <c r="AM99" s="129">
        <v>0</v>
      </c>
      <c r="AN99" s="129">
        <v>0</v>
      </c>
      <c r="AO99" s="129">
        <v>0</v>
      </c>
      <c r="AP99" s="129">
        <v>0</v>
      </c>
      <c r="AQ99" s="129">
        <v>0</v>
      </c>
      <c r="AR99" s="129">
        <v>0</v>
      </c>
      <c r="AS99" s="129">
        <v>0</v>
      </c>
      <c r="AT99" s="129">
        <v>0</v>
      </c>
      <c r="AU99" s="129">
        <v>0</v>
      </c>
      <c r="AV99" s="129">
        <v>0</v>
      </c>
      <c r="AW99" s="129">
        <v>0</v>
      </c>
      <c r="AX99" s="129">
        <v>0</v>
      </c>
      <c r="AY99" s="129">
        <v>0</v>
      </c>
      <c r="AZ99" s="129">
        <v>0</v>
      </c>
      <c r="BA99" s="129">
        <v>0</v>
      </c>
      <c r="BB99" s="129">
        <v>0</v>
      </c>
    </row>
    <row r="100" spans="1:54" outlineLevel="2">
      <c r="A100" s="8"/>
      <c r="B100" t="s">
        <v>395</v>
      </c>
      <c r="C100" t="s">
        <v>396</v>
      </c>
      <c r="D100" t="s">
        <v>383</v>
      </c>
      <c r="E100" s="21">
        <f t="shared" ref="E100:BB100" si="9">E82*E99</f>
        <v>-7.5757868246271931</v>
      </c>
      <c r="F100" s="21">
        <f t="shared" si="9"/>
        <v>-5.2473038067513205</v>
      </c>
      <c r="G100" s="21">
        <f t="shared" si="9"/>
        <v>-6.4892397640342523</v>
      </c>
      <c r="H100" s="21">
        <f t="shared" si="9"/>
        <v>-6.5649933260831972</v>
      </c>
      <c r="I100" s="21">
        <f t="shared" si="9"/>
        <v>-5.947324244702374</v>
      </c>
      <c r="J100" s="21">
        <f t="shared" si="9"/>
        <v>0</v>
      </c>
      <c r="K100" s="21">
        <f t="shared" si="9"/>
        <v>0</v>
      </c>
      <c r="L100" s="21">
        <f t="shared" si="9"/>
        <v>0</v>
      </c>
      <c r="M100" s="21">
        <f t="shared" si="9"/>
        <v>0</v>
      </c>
      <c r="N100" s="21">
        <f t="shared" si="9"/>
        <v>0</v>
      </c>
      <c r="O100" s="21">
        <f t="shared" si="9"/>
        <v>0</v>
      </c>
      <c r="P100" s="21">
        <f t="shared" si="9"/>
        <v>0</v>
      </c>
      <c r="Q100" s="21">
        <f t="shared" si="9"/>
        <v>0</v>
      </c>
      <c r="R100" s="21">
        <f t="shared" si="9"/>
        <v>0</v>
      </c>
      <c r="S100" s="21">
        <f t="shared" si="9"/>
        <v>0</v>
      </c>
      <c r="T100" s="21">
        <f t="shared" si="9"/>
        <v>0</v>
      </c>
      <c r="U100" s="21">
        <f t="shared" si="9"/>
        <v>0</v>
      </c>
      <c r="V100" s="21">
        <f t="shared" si="9"/>
        <v>0</v>
      </c>
      <c r="W100" s="21">
        <f t="shared" si="9"/>
        <v>0</v>
      </c>
      <c r="X100" s="21">
        <f t="shared" si="9"/>
        <v>0</v>
      </c>
      <c r="Y100" s="21">
        <f t="shared" si="9"/>
        <v>0</v>
      </c>
      <c r="Z100" s="21">
        <f t="shared" si="9"/>
        <v>0</v>
      </c>
      <c r="AA100" s="21">
        <f t="shared" si="9"/>
        <v>0</v>
      </c>
      <c r="AB100" s="21">
        <f t="shared" si="9"/>
        <v>0</v>
      </c>
      <c r="AC100" s="21">
        <f t="shared" si="9"/>
        <v>0</v>
      </c>
      <c r="AD100" s="21">
        <f t="shared" si="9"/>
        <v>0</v>
      </c>
      <c r="AE100" s="21">
        <f t="shared" si="9"/>
        <v>0</v>
      </c>
      <c r="AF100" s="21">
        <f t="shared" si="9"/>
        <v>0</v>
      </c>
      <c r="AG100" s="21">
        <f t="shared" si="9"/>
        <v>0</v>
      </c>
      <c r="AH100" s="21">
        <f t="shared" si="9"/>
        <v>0</v>
      </c>
      <c r="AI100" s="21">
        <f t="shared" si="9"/>
        <v>0</v>
      </c>
      <c r="AJ100" s="21">
        <f t="shared" si="9"/>
        <v>0</v>
      </c>
      <c r="AK100" s="21">
        <f t="shared" si="9"/>
        <v>0</v>
      </c>
      <c r="AL100" s="21">
        <f t="shared" si="9"/>
        <v>0</v>
      </c>
      <c r="AM100" s="21">
        <f t="shared" si="9"/>
        <v>0</v>
      </c>
      <c r="AN100" s="21">
        <f t="shared" si="9"/>
        <v>0</v>
      </c>
      <c r="AO100" s="21">
        <f t="shared" si="9"/>
        <v>0</v>
      </c>
      <c r="AP100" s="21">
        <f t="shared" si="9"/>
        <v>0</v>
      </c>
      <c r="AQ100" s="21">
        <f t="shared" si="9"/>
        <v>0</v>
      </c>
      <c r="AR100" s="21">
        <f t="shared" si="9"/>
        <v>0</v>
      </c>
      <c r="AS100" s="21">
        <f t="shared" si="9"/>
        <v>0</v>
      </c>
      <c r="AT100" s="21">
        <f t="shared" si="9"/>
        <v>0</v>
      </c>
      <c r="AU100" s="21">
        <f t="shared" si="9"/>
        <v>0</v>
      </c>
      <c r="AV100" s="21">
        <f t="shared" si="9"/>
        <v>0</v>
      </c>
      <c r="AW100" s="21">
        <f t="shared" si="9"/>
        <v>0</v>
      </c>
      <c r="AX100" s="21">
        <f t="shared" si="9"/>
        <v>0</v>
      </c>
      <c r="AY100" s="21">
        <f t="shared" si="9"/>
        <v>0</v>
      </c>
      <c r="AZ100" s="21">
        <f t="shared" si="9"/>
        <v>0</v>
      </c>
      <c r="BA100" s="21">
        <f t="shared" si="9"/>
        <v>0</v>
      </c>
      <c r="BB100" s="21">
        <f t="shared" si="9"/>
        <v>0</v>
      </c>
    </row>
    <row r="101" spans="1:54" outlineLevel="2">
      <c r="A101" s="8"/>
      <c r="B101" t="s">
        <v>397</v>
      </c>
      <c r="C101" t="s">
        <v>398</v>
      </c>
      <c r="D101" t="s">
        <v>383</v>
      </c>
      <c r="E101" s="21">
        <f t="shared" ref="E101:BB101" si="10">E82-E100</f>
        <v>-14.904292773673081</v>
      </c>
      <c r="F101" s="21">
        <f t="shared" si="10"/>
        <v>-10.323330634647256</v>
      </c>
      <c r="G101" s="21">
        <f t="shared" si="10"/>
        <v>-12.766664580281034</v>
      </c>
      <c r="H101" s="21">
        <f t="shared" si="10"/>
        <v>-12.915699036181483</v>
      </c>
      <c r="I101" s="21">
        <f t="shared" si="10"/>
        <v>-11.700522178746807</v>
      </c>
      <c r="J101" s="21">
        <f t="shared" si="10"/>
        <v>0</v>
      </c>
      <c r="K101" s="21">
        <f t="shared" si="10"/>
        <v>0</v>
      </c>
      <c r="L101" s="21">
        <f t="shared" si="10"/>
        <v>0</v>
      </c>
      <c r="M101" s="21">
        <f t="shared" si="10"/>
        <v>0</v>
      </c>
      <c r="N101" s="21">
        <f t="shared" si="10"/>
        <v>0</v>
      </c>
      <c r="O101" s="21">
        <f t="shared" si="10"/>
        <v>0</v>
      </c>
      <c r="P101" s="21">
        <f t="shared" si="10"/>
        <v>0</v>
      </c>
      <c r="Q101" s="21">
        <f t="shared" si="10"/>
        <v>0</v>
      </c>
      <c r="R101" s="21">
        <f t="shared" si="10"/>
        <v>0</v>
      </c>
      <c r="S101" s="21">
        <f t="shared" si="10"/>
        <v>0</v>
      </c>
      <c r="T101" s="21">
        <f t="shared" si="10"/>
        <v>0</v>
      </c>
      <c r="U101" s="21">
        <f t="shared" si="10"/>
        <v>0</v>
      </c>
      <c r="V101" s="21">
        <f t="shared" si="10"/>
        <v>0</v>
      </c>
      <c r="W101" s="21">
        <f t="shared" si="10"/>
        <v>0</v>
      </c>
      <c r="X101" s="21">
        <f t="shared" si="10"/>
        <v>0</v>
      </c>
      <c r="Y101" s="21">
        <f t="shared" si="10"/>
        <v>0</v>
      </c>
      <c r="Z101" s="21">
        <f t="shared" si="10"/>
        <v>0</v>
      </c>
      <c r="AA101" s="21">
        <f t="shared" si="10"/>
        <v>0</v>
      </c>
      <c r="AB101" s="21">
        <f t="shared" si="10"/>
        <v>0</v>
      </c>
      <c r="AC101" s="21">
        <f t="shared" si="10"/>
        <v>0</v>
      </c>
      <c r="AD101" s="21">
        <f t="shared" si="10"/>
        <v>0</v>
      </c>
      <c r="AE101" s="21">
        <f t="shared" si="10"/>
        <v>0</v>
      </c>
      <c r="AF101" s="21">
        <f t="shared" si="10"/>
        <v>0</v>
      </c>
      <c r="AG101" s="21">
        <f t="shared" si="10"/>
        <v>0</v>
      </c>
      <c r="AH101" s="21">
        <f t="shared" si="10"/>
        <v>0</v>
      </c>
      <c r="AI101" s="21">
        <f t="shared" si="10"/>
        <v>0</v>
      </c>
      <c r="AJ101" s="21">
        <f t="shared" si="10"/>
        <v>0</v>
      </c>
      <c r="AK101" s="21">
        <f t="shared" si="10"/>
        <v>0</v>
      </c>
      <c r="AL101" s="21">
        <f t="shared" si="10"/>
        <v>0</v>
      </c>
      <c r="AM101" s="21">
        <f t="shared" si="10"/>
        <v>0</v>
      </c>
      <c r="AN101" s="21">
        <f t="shared" si="10"/>
        <v>0</v>
      </c>
      <c r="AO101" s="21">
        <f t="shared" si="10"/>
        <v>0</v>
      </c>
      <c r="AP101" s="21">
        <f t="shared" si="10"/>
        <v>0</v>
      </c>
      <c r="AQ101" s="21">
        <f t="shared" si="10"/>
        <v>0</v>
      </c>
      <c r="AR101" s="21">
        <f t="shared" si="10"/>
        <v>0</v>
      </c>
      <c r="AS101" s="21">
        <f t="shared" si="10"/>
        <v>0</v>
      </c>
      <c r="AT101" s="21">
        <f t="shared" si="10"/>
        <v>0</v>
      </c>
      <c r="AU101" s="21">
        <f t="shared" si="10"/>
        <v>0</v>
      </c>
      <c r="AV101" s="21">
        <f t="shared" si="10"/>
        <v>0</v>
      </c>
      <c r="AW101" s="21">
        <f t="shared" si="10"/>
        <v>0</v>
      </c>
      <c r="AX101" s="21">
        <f t="shared" si="10"/>
        <v>0</v>
      </c>
      <c r="AY101" s="21">
        <f t="shared" si="10"/>
        <v>0</v>
      </c>
      <c r="AZ101" s="21">
        <f t="shared" si="10"/>
        <v>0</v>
      </c>
      <c r="BA101" s="21">
        <f t="shared" si="10"/>
        <v>0</v>
      </c>
      <c r="BB101" s="21">
        <f t="shared" si="10"/>
        <v>0</v>
      </c>
    </row>
    <row r="102" spans="1:54" ht="14.25" hidden="1" outlineLevel="3">
      <c r="A102" s="8"/>
      <c r="B102" t="s">
        <v>399</v>
      </c>
      <c r="C102" t="s">
        <v>400</v>
      </c>
      <c r="D102" t="s">
        <v>383</v>
      </c>
      <c r="E102" s="21"/>
      <c r="F102" s="21">
        <f>IF($E$100&lt;0,(IF(2050-E$98&lt;=0,0,(2/(2050-E$98+1))*(1-(SUM($E102:E102)/$E$100))*$E$100*'Fixed Data'!C$52)),0)</f>
        <v>-0.63131556871893268</v>
      </c>
      <c r="G102" s="21">
        <f>IF($E$100&lt;0,(IF(2050-F$98&lt;=0,0,(2/(2050-F$98+1))*(1-(SUM($E102:F102)/$E$100))*$E$100*'Fixed Data'!D$52)),0)</f>
        <v>-0.60386706573115301</v>
      </c>
      <c r="H102" s="21">
        <f>IF($E$100&lt;0,(IF(2050-G$98&lt;=0,0,(2/(2050-G$98+1))*(1-(SUM($E102:G102)/$E$100))*$E$100*'Fixed Data'!E$52)),0)</f>
        <v>-0.57641856274337333</v>
      </c>
      <c r="I102" s="21">
        <f>IF($E$100&lt;0,(IF(2050-H$98&lt;=0,0,(2/(2050-H$98+1))*(1-(SUM($E102:H102)/$E$100))*$E$100*'Fixed Data'!F$52)),0)</f>
        <v>-0.54897005975559376</v>
      </c>
      <c r="J102" s="21">
        <f>IF($E$100&lt;0,(IF(2050-I$98&lt;=0,0,(2/(2050-I$98+1))*(1-(SUM($E102:I102)/$E$100))*$E$100*'Fixed Data'!G$52)),0)</f>
        <v>-0.52152155676781398</v>
      </c>
      <c r="K102" s="21">
        <f>IF($E$100&lt;0,(IF(2050-J$98&lt;=0,0,(2/(2050-J$98+1))*(1-(SUM($E102:J102)/$E$100))*$E$100*'Fixed Data'!H$52)),0)</f>
        <v>-0.49407305378003441</v>
      </c>
      <c r="L102" s="21">
        <f>IF($E$100&lt;0,(IF(2050-K$98&lt;=0,0,(2/(2050-K$98+1))*(1-(SUM($E102:K102)/$E$100))*$E$100*'Fixed Data'!I$52)),0)</f>
        <v>-0.46662455079225462</v>
      </c>
      <c r="M102" s="21">
        <f>IF($E$100&lt;0,(IF(2050-L$98&lt;=0,0,(2/(2050-L$98+1))*(1-(SUM($E102:L102)/$E$100))*$E$100*'Fixed Data'!J$52)),0)</f>
        <v>-0.43917604780447489</v>
      </c>
      <c r="N102" s="21">
        <f>IF($E$100&lt;0,(IF(2050-M$98&lt;=0,0,(2/(2050-M$98+1))*(1-(SUM($E102:M102)/$E$100))*$E$100*'Fixed Data'!K$52)),0)</f>
        <v>-0.41172754481669532</v>
      </c>
      <c r="O102" s="21">
        <f>IF($E$100&lt;0,(IF(2050-N$98&lt;=0,0,(2/(2050-N$98+1))*(1-(SUM($E102:N102)/$E$100))*$E$100*'Fixed Data'!L$52)),0)</f>
        <v>-0.38427904182891554</v>
      </c>
      <c r="P102" s="21">
        <f>IF($E$100&lt;0,(IF(2050-O$98&lt;=0,0,(2/(2050-O$98+1))*(1-(SUM($E102:O102)/$E$100))*$E$100*'Fixed Data'!M$52)),0)</f>
        <v>-0.3568305388411358</v>
      </c>
      <c r="Q102" s="21">
        <f>IF($E$100&lt;0,(IF(2050-P$98&lt;=0,0,(2/(2050-P$98+1))*(1-(SUM($E102:P102)/$E$100))*$E$100*'Fixed Data'!N$52)),0)</f>
        <v>-0.32938203585335618</v>
      </c>
      <c r="R102" s="21">
        <f>IF($E$100&lt;0,(IF(2050-Q$98&lt;=0,0,(2/(2050-Q$98+1))*(1-(SUM($E102:Q102)/$E$100))*$E$100*'Fixed Data'!O$52)),0)</f>
        <v>-0.30193353286557645</v>
      </c>
      <c r="S102" s="21">
        <f>IF($E$100&lt;0,(IF(2050-R$98&lt;=0,0,(2/(2050-R$98+1))*(1-(SUM($E102:R102)/$E$100))*$E$100*'Fixed Data'!P$52)),0)</f>
        <v>-0.27448502987779672</v>
      </c>
      <c r="T102" s="21">
        <f>IF($E$100&lt;0,(IF(2050-S$98&lt;=0,0,(2/(2050-S$98+1))*(1-(SUM($E102:S102)/$E$100))*$E$100*'Fixed Data'!Q$52)),0)</f>
        <v>-0.24703652689001709</v>
      </c>
      <c r="U102" s="21">
        <f>IF($E$100&lt;0,(IF(2050-T$98&lt;=0,0,(2/(2050-T$98+1))*(1-(SUM($E102:T102)/$E$100))*$E$100*'Fixed Data'!R$52)),0)</f>
        <v>-0.21958802390223733</v>
      </c>
      <c r="V102" s="21">
        <f>IF($E$100&lt;0,(IF(2050-U$98&lt;=0,0,(2/(2050-U$98+1))*(1-(SUM($E102:U102)/$E$100))*$E$100*'Fixed Data'!S$52)),0)</f>
        <v>-0.1921395209144576</v>
      </c>
      <c r="W102" s="21">
        <f>IF($E$100&lt;0,(IF(2050-V$98&lt;=0,0,(2/(2050-V$98+1))*(1-(SUM($E102:V102)/$E$100))*$E$100*'Fixed Data'!T$52)),0)</f>
        <v>-0.16469101792667812</v>
      </c>
      <c r="X102" s="21">
        <f>IF($E$100&lt;0,(IF(2050-W$98&lt;=0,0,(2/(2050-W$98+1))*(1-(SUM($E102:W102)/$E$100))*$E$100*'Fixed Data'!U$52)),0)</f>
        <v>-0.13724251493889819</v>
      </c>
      <c r="Y102" s="21">
        <f>IF($E$100&lt;0,(IF(2050-X$98&lt;=0,0,(2/(2050-X$98+1))*(1-(SUM($E102:X102)/$E$100))*$E$100*'Fixed Data'!V$52)),0)</f>
        <v>-0.10979401195111856</v>
      </c>
      <c r="Z102" s="21">
        <f>IF($E$100&lt;0,(IF(2050-Y$98&lt;=0,0,(2/(2050-Y$98+1))*(1-(SUM($E102:Y102)/$E$100))*$E$100*'Fixed Data'!W$52)),0)</f>
        <v>-8.2345508963339004E-2</v>
      </c>
      <c r="AA102" s="21">
        <f>IF($E$100&lt;0,(IF(2050-Z$98&lt;=0,0,(2/(2050-Z$98+1))*(1-(SUM($E102:Z102)/$E$100))*$E$100*'Fixed Data'!X$52)),0)</f>
        <v>-5.4897005975559611E-2</v>
      </c>
      <c r="AB102" s="21">
        <f>IF($E$100&lt;0,(IF(2050-AA$98&lt;=0,0,(2/(2050-AA$98+1))*(1-(SUM($E102:AA102)/$E$100))*$E$100*'Fixed Data'!Y$52)),0)</f>
        <v>-2.7448502987778966E-2</v>
      </c>
      <c r="AC102" s="21">
        <f>IF($E$100&lt;0,(IF(2050-AB$98&lt;=0,0,(2/(2050-AB$98+1))*(1-(SUM($E102:AB102)/$E$100))*$E$100*'Fixed Data'!Z$52)),0)</f>
        <v>0</v>
      </c>
      <c r="AD102" s="21">
        <f>IF($E$100&lt;0,(IF(2050-AC$98&lt;=0,0,(2/(2050-AC$98+1))*(1-(SUM($E102:AC102)/$E$100))*$E$100*'Fixed Data'!AA$52)),0)</f>
        <v>0</v>
      </c>
      <c r="AE102" s="21">
        <f>IF($E$100&lt;0,(IF(2050-AD$98&lt;=0,0,(2/(2050-AD$98+1))*(1-(SUM($E102:AD102)/$E$100))*$E$100*'Fixed Data'!AB$52)),0)</f>
        <v>0</v>
      </c>
      <c r="AF102" s="21">
        <f>IF($E$100&lt;0,(IF(2050-AE$98&lt;=0,0,(2/(2050-AE$98+1))*(1-(SUM($E102:AE102)/$E$100))*$E$100*'Fixed Data'!AC$52)),0)</f>
        <v>0</v>
      </c>
      <c r="AG102" s="21">
        <f>IF($E$100&lt;0,(IF(2050-AF$98&lt;=0,0,(2/(2050-AF$98+1))*(1-(SUM($E102:AF102)/$E$100))*$E$100*'Fixed Data'!AD$52)),0)</f>
        <v>0</v>
      </c>
      <c r="AH102" s="21">
        <f>IF($E$100&lt;0,(IF(2050-AG$98&lt;=0,0,(2/(2050-AG$98+1))*(1-(SUM($E102:AG102)/$E$100))*$E$100*'Fixed Data'!AE$52)),0)</f>
        <v>0</v>
      </c>
      <c r="AI102" s="21">
        <f>IF($E$100&lt;0,(IF(2050-AH$98&lt;=0,0,(2/(2050-AH$98+1))*(1-(SUM($E102:AH102)/$E$100))*$E$100*'Fixed Data'!AF$52)),0)</f>
        <v>0</v>
      </c>
      <c r="AJ102" s="21">
        <f>IF($E$100&lt;0,(IF(2050-AI$98&lt;=0,0,(2/(2050-AI$98+1))*(1-(SUM($E102:AI102)/$E$100))*$E$100*'Fixed Data'!AG$52)),0)</f>
        <v>0</v>
      </c>
      <c r="AK102" s="21">
        <f>IF($E$100&lt;0,(IF(2050-AJ$98&lt;=0,0,(2/(2050-AJ$98+1))*(1-(SUM($E102:AJ102)/$E$100))*$E$100*'Fixed Data'!AH$52)),0)</f>
        <v>0</v>
      </c>
      <c r="AL102" s="21">
        <f>IF($E$100&lt;0,(IF(2050-AK$98&lt;=0,0,(2/(2050-AK$98+1))*(1-(SUM($E102:AK102)/$E$100))*$E$100*'Fixed Data'!AI$52)),0)</f>
        <v>0</v>
      </c>
      <c r="AM102" s="21">
        <f>IF($E$100&lt;0,(IF(2050-AL$98&lt;=0,0,(2/(2050-AL$98+1))*(1-(SUM($E102:AL102)/$E$100))*$E$100*'Fixed Data'!AJ$52)),0)</f>
        <v>0</v>
      </c>
      <c r="AN102" s="21">
        <f>IF($E$100&lt;0,(IF(2050-AM$98&lt;=0,0,(2/(2050-AM$98+1))*(1-(SUM($E102:AM102)/$E$100))*$E$100*'Fixed Data'!AK$52)),0)</f>
        <v>0</v>
      </c>
      <c r="AO102" s="21">
        <f>IF($E$100&lt;0,(IF(2050-AN$98&lt;=0,0,(2/(2050-AN$98+1))*(1-(SUM($E102:AN102)/$E$100))*$E$100*'Fixed Data'!AL$52)),0)</f>
        <v>0</v>
      </c>
      <c r="AP102" s="21">
        <f>IF($E$100&lt;0,(IF(2050-AO$98&lt;=0,0,(2/(2050-AO$98+1))*(1-(SUM($E102:AO102)/$E$100))*$E$100*'Fixed Data'!AM$52)),0)</f>
        <v>0</v>
      </c>
      <c r="AQ102" s="21">
        <f>IF($E$100&lt;0,(IF(2050-AP$98&lt;=0,0,(2/(2050-AP$98+1))*(1-(SUM($E102:AP102)/$E$100))*$E$100*'Fixed Data'!AN$52)),0)</f>
        <v>0</v>
      </c>
      <c r="AR102" s="21">
        <f>IF($E$100&lt;0,(IF(2050-AQ$98&lt;=0,0,(2/(2050-AQ$98+1))*(1-(SUM($E102:AQ102)/$E$100))*$E$100*'Fixed Data'!AO$52)),0)</f>
        <v>0</v>
      </c>
      <c r="AS102" s="21">
        <f>IF($E$100&lt;0,(IF(2050-AR$98&lt;=0,0,(2/(2050-AR$98+1))*(1-(SUM($E102:AR102)/$E$100))*$E$100*'Fixed Data'!AP$52)),0)</f>
        <v>0</v>
      </c>
      <c r="AT102" s="21">
        <f>IF($E$100&lt;0,(IF(2050-AS$98&lt;=0,0,(2/(2050-AS$98+1))*(1-(SUM($E102:AS102)/$E$100))*$E$100*'Fixed Data'!AQ$52)),0)</f>
        <v>0</v>
      </c>
      <c r="AU102" s="21">
        <f>IF($E$100&lt;0,(IF(2050-AT$98&lt;=0,0,(2/(2050-AT$98+1))*(1-(SUM($E102:AT102)/$E$100))*$E$100*'Fixed Data'!AR$52)),0)</f>
        <v>0</v>
      </c>
      <c r="AV102" s="21">
        <f>IF($E$100&lt;0,(IF(2050-AU$98&lt;=0,0,(2/(2050-AU$98+1))*(1-(SUM($E102:AU102)/$E$100))*$E$100*'Fixed Data'!AS$52)),0)</f>
        <v>0</v>
      </c>
      <c r="AW102" s="21">
        <f>IF($E$100&lt;0,(IF(2050-AV$98&lt;=0,0,(2/(2050-AV$98+1))*(1-(SUM($E102:AV102)/$E$100))*$E$100*'Fixed Data'!AT$52)),0)</f>
        <v>0</v>
      </c>
      <c r="AX102" s="21">
        <f>IF($E$100&lt;0,(IF(2050-AW$98&lt;=0,0,(2/(2050-AW$98+1))*(1-(SUM($E102:AW102)/$E$100))*$E$100*'Fixed Data'!AU$52)),0)</f>
        <v>0</v>
      </c>
      <c r="AY102" s="21">
        <f>IF($E$100&lt;0,(IF(2050-AX$98&lt;=0,0,(2/(2050-AX$98+1))*(1-(SUM($E102:AX102)/$E$100))*$E$100*'Fixed Data'!AV$52)),0)</f>
        <v>0</v>
      </c>
      <c r="AZ102" s="21">
        <f>IF($E$100&lt;0,(IF(2050-AY$98&lt;=0,0,(2/(2050-AY$98+1))*(1-(SUM($E102:AY102)/$E$100))*$E$100*'Fixed Data'!AW$52)),0)</f>
        <v>0</v>
      </c>
      <c r="BA102" s="21">
        <f>IF($E$100&lt;0,(IF(2050-AZ$98&lt;=0,0,(2/(2050-AZ$98+1))*(1-(SUM($E102:AZ102)/$E$100))*$E$100*'Fixed Data'!AX$52)),0)</f>
        <v>0</v>
      </c>
      <c r="BB102" s="21">
        <f>IF($E$100&lt;0,(IF(2050-BA$98&lt;=0,0,(2/(2050-BA$98+1))*(1-(SUM($E102:BA102)/$E$100))*$E$100*'Fixed Data'!AY$52)),0)</f>
        <v>0</v>
      </c>
    </row>
    <row r="103" spans="1:54" ht="15" hidden="1" customHeight="1" outlineLevel="3">
      <c r="A103" s="8"/>
      <c r="B103" t="s">
        <v>401</v>
      </c>
      <c r="C103" t="s">
        <v>402</v>
      </c>
      <c r="D103" t="s">
        <v>383</v>
      </c>
      <c r="E103" s="18"/>
      <c r="F103" s="18"/>
      <c r="G103" s="21">
        <f>IF($F$100&lt;0,(IF(2050-F$98&lt;=0,0,(2/(2050-F$98+1))*(1-(SUM($E103:F103)/$F$100))*$F$100*'Fixed Data'!D$52)),0)</f>
        <v>-0.45628728754359305</v>
      </c>
      <c r="H103" s="21">
        <f>IF($F$100&lt;0,(IF(2050-G$98&lt;=0,0,(2/(2050-G$98+1))*(1-(SUM($E103:G103)/$F$100))*$F$100*'Fixed Data'!E$52)),0)</f>
        <v>-0.43554695629161161</v>
      </c>
      <c r="I103" s="21">
        <f>IF($F$100&lt;0,(IF(2050-H$98&lt;=0,0,(2/(2050-H$98+1))*(1-(SUM($E103:H103)/$F$100))*$F$100*'Fixed Data'!F$52)),0)</f>
        <v>-0.41480662503963001</v>
      </c>
      <c r="J103" s="21">
        <f>IF($F$100&lt;0,(IF(2050-I$98&lt;=0,0,(2/(2050-I$98+1))*(1-(SUM($E103:I103)/$F$100))*$F$100*'Fixed Data'!G$52)),0)</f>
        <v>-0.39406629378764862</v>
      </c>
      <c r="K103" s="21">
        <f>IF($F$100&lt;0,(IF(2050-J$98&lt;=0,0,(2/(2050-J$98+1))*(1-(SUM($E103:J103)/$F$100))*$F$100*'Fixed Data'!H$52)),0)</f>
        <v>-0.37332596253566702</v>
      </c>
      <c r="L103" s="21">
        <f>IF($F$100&lt;0,(IF(2050-K$98&lt;=0,0,(2/(2050-K$98+1))*(1-(SUM($E103:K103)/$F$100))*$F$100*'Fixed Data'!I$52)),0)</f>
        <v>-0.35258563128368547</v>
      </c>
      <c r="M103" s="21">
        <f>IF($F$100&lt;0,(IF(2050-L$98&lt;=0,0,(2/(2050-L$98+1))*(1-(SUM($E103:L103)/$F$100))*$F$100*'Fixed Data'!J$52)),0)</f>
        <v>-0.33184530003170404</v>
      </c>
      <c r="N103" s="21">
        <f>IF($F$100&lt;0,(IF(2050-M$98&lt;=0,0,(2/(2050-M$98+1))*(1-(SUM($E103:M103)/$F$100))*$F$100*'Fixed Data'!K$52)),0)</f>
        <v>-0.3111049687797226</v>
      </c>
      <c r="O103" s="21">
        <f>IF($F$100&lt;0,(IF(2050-N$98&lt;=0,0,(2/(2050-N$98+1))*(1-(SUM($E103:N103)/$F$100))*$F$100*'Fixed Data'!L$52)),0)</f>
        <v>-0.29036463752774111</v>
      </c>
      <c r="P103" s="21">
        <f>IF($F$100&lt;0,(IF(2050-O$98&lt;=0,0,(2/(2050-O$98+1))*(1-(SUM($E103:O103)/$F$100))*$F$100*'Fixed Data'!M$52)),0)</f>
        <v>-0.26962430627575956</v>
      </c>
      <c r="Q103" s="21">
        <f>IF($F$100&lt;0,(IF(2050-P$98&lt;=0,0,(2/(2050-P$98+1))*(1-(SUM($E103:P103)/$F$100))*$F$100*'Fixed Data'!N$52)),0)</f>
        <v>-0.24888397502377807</v>
      </c>
      <c r="R103" s="21">
        <f>IF($F$100&lt;0,(IF(2050-Q$98&lt;=0,0,(2/(2050-Q$98+1))*(1-(SUM($E103:Q103)/$F$100))*$F$100*'Fixed Data'!O$52)),0)</f>
        <v>-0.22814364377179658</v>
      </c>
      <c r="S103" s="21">
        <f>IF($F$100&lt;0,(IF(2050-R$98&lt;=0,0,(2/(2050-R$98+1))*(1-(SUM($E103:R103)/$F$100))*$F$100*'Fixed Data'!P$52)),0)</f>
        <v>-0.20740331251981511</v>
      </c>
      <c r="T103" s="21">
        <f>IF($F$100&lt;0,(IF(2050-S$98&lt;=0,0,(2/(2050-S$98+1))*(1-(SUM($E103:S103)/$F$100))*$F$100*'Fixed Data'!Q$52)),0)</f>
        <v>-0.18666298126783362</v>
      </c>
      <c r="U103" s="21">
        <f>IF($F$100&lt;0,(IF(2050-T$98&lt;=0,0,(2/(2050-T$98+1))*(1-(SUM($E103:T103)/$F$100))*$F$100*'Fixed Data'!R$52)),0)</f>
        <v>-0.16592265001585224</v>
      </c>
      <c r="V103" s="21">
        <f>IF($F$100&lt;0,(IF(2050-U$98&lt;=0,0,(2/(2050-U$98+1))*(1-(SUM($E103:U103)/$F$100))*$F$100*'Fixed Data'!S$52)),0)</f>
        <v>-0.14518231876387072</v>
      </c>
      <c r="W103" s="21">
        <f>IF($F$100&lt;0,(IF(2050-V$98&lt;=0,0,(2/(2050-V$98+1))*(1-(SUM($E103:V103)/$F$100))*$F$100*'Fixed Data'!T$52)),0)</f>
        <v>-0.12444198751188928</v>
      </c>
      <c r="X103" s="21">
        <f>IF($F$100&lt;0,(IF(2050-W$98&lt;=0,0,(2/(2050-W$98+1))*(1-(SUM($E103:W103)/$F$100))*$F$100*'Fixed Data'!U$52)),0)</f>
        <v>-0.10370165625990768</v>
      </c>
      <c r="Y103" s="21">
        <f>IF($F$100&lt;0,(IF(2050-X$98&lt;=0,0,(2/(2050-X$98+1))*(1-(SUM($E103:X103)/$F$100))*$F$100*'Fixed Data'!V$52)),0)</f>
        <v>-8.2961325007926245E-2</v>
      </c>
      <c r="Z103" s="21">
        <f>IF($F$100&lt;0,(IF(2050-Y$98&lt;=0,0,(2/(2050-Y$98+1))*(1-(SUM($E103:Y103)/$F$100))*$F$100*'Fixed Data'!W$52)),0)</f>
        <v>-6.2220993755944441E-2</v>
      </c>
      <c r="AA103" s="21">
        <f>IF($F$100&lt;0,(IF(2050-Z$98&lt;=0,0,(2/(2050-Z$98+1))*(1-(SUM($E103:Z103)/$F$100))*$F$100*'Fixed Data'!X$52)),0)</f>
        <v>-4.1480662503963539E-2</v>
      </c>
      <c r="AB103" s="21">
        <f>IF($F$100&lt;0,(IF(2050-AA$98&lt;=0,0,(2/(2050-AA$98+1))*(1-(SUM($E103:AA103)/$F$100))*$F$100*'Fixed Data'!Y$52)),0)</f>
        <v>-2.0740331251981384E-2</v>
      </c>
      <c r="AC103" s="21">
        <f>IF($F$100&lt;0,(IF(2050-AB$98&lt;=0,0,(2/(2050-AB$98+1))*(1-(SUM($E103:AB103)/$F$100))*$F$100*'Fixed Data'!Z$52)),0)</f>
        <v>0</v>
      </c>
      <c r="AD103" s="21">
        <f>IF($F$100&lt;0,(IF(2050-AC$98&lt;=0,0,(2/(2050-AC$98+1))*(1-(SUM($E103:AC103)/$F$100))*$F$100*'Fixed Data'!AA$52)),0)</f>
        <v>0</v>
      </c>
      <c r="AE103" s="21">
        <f>IF($F$100&lt;0,(IF(2050-AD$98&lt;=0,0,(2/(2050-AD$98+1))*(1-(SUM($E103:AD103)/$F$100))*$F$100*'Fixed Data'!AB$52)),0)</f>
        <v>0</v>
      </c>
      <c r="AF103" s="21">
        <f>IF($F$100&lt;0,(IF(2050-AE$98&lt;=0,0,(2/(2050-AE$98+1))*(1-(SUM($E103:AE103)/$F$100))*$F$100*'Fixed Data'!AC$52)),0)</f>
        <v>0</v>
      </c>
      <c r="AG103" s="21">
        <f>IF($F$100&lt;0,(IF(2050-AF$98&lt;=0,0,(2/(2050-AF$98+1))*(1-(SUM($E103:AF103)/$F$100))*$F$100*'Fixed Data'!AD$52)),0)</f>
        <v>0</v>
      </c>
      <c r="AH103" s="21">
        <f>IF($F$100&lt;0,(IF(2050-AG$98&lt;=0,0,(2/(2050-AG$98+1))*(1-(SUM($E103:AG103)/$F$100))*$F$100*'Fixed Data'!AE$52)),0)</f>
        <v>0</v>
      </c>
      <c r="AI103" s="21">
        <f>IF($F$100&lt;0,(IF(2050-AH$98&lt;=0,0,(2/(2050-AH$98+1))*(1-(SUM($E103:AH103)/$F$100))*$F$100*'Fixed Data'!AF$52)),0)</f>
        <v>0</v>
      </c>
      <c r="AJ103" s="21">
        <f>IF($F$100&lt;0,(IF(2050-AI$98&lt;=0,0,(2/(2050-AI$98+1))*(1-(SUM($E103:AI103)/$F$100))*$F$100*'Fixed Data'!AG$52)),0)</f>
        <v>0</v>
      </c>
      <c r="AK103" s="21">
        <f>IF($F$100&lt;0,(IF(2050-AJ$98&lt;=0,0,(2/(2050-AJ$98+1))*(1-(SUM($E103:AJ103)/$F$100))*$F$100*'Fixed Data'!AH$52)),0)</f>
        <v>0</v>
      </c>
      <c r="AL103" s="21">
        <f>IF($F$100&lt;0,(IF(2050-AK$98&lt;=0,0,(2/(2050-AK$98+1))*(1-(SUM($E103:AK103)/$F$100))*$F$100*'Fixed Data'!AI$52)),0)</f>
        <v>0</v>
      </c>
      <c r="AM103" s="21">
        <f>IF($F$100&lt;0,(IF(2050-AL$98&lt;=0,0,(2/(2050-AL$98+1))*(1-(SUM($E103:AL103)/$F$100))*$F$100*'Fixed Data'!AJ$52)),0)</f>
        <v>0</v>
      </c>
      <c r="AN103" s="21">
        <f>IF($F$100&lt;0,(IF(2050-AM$98&lt;=0,0,(2/(2050-AM$98+1))*(1-(SUM($E103:AM103)/$F$100))*$F$100*'Fixed Data'!AK$52)),0)</f>
        <v>0</v>
      </c>
      <c r="AO103" s="21">
        <f>IF($F$100&lt;0,(IF(2050-AN$98&lt;=0,0,(2/(2050-AN$98+1))*(1-(SUM($E103:AN103)/$F$100))*$F$100*'Fixed Data'!AL$52)),0)</f>
        <v>0</v>
      </c>
      <c r="AP103" s="21">
        <f>IF($F$100&lt;0,(IF(2050-AO$98&lt;=0,0,(2/(2050-AO$98+1))*(1-(SUM($E103:AO103)/$F$100))*$F$100*'Fixed Data'!AM$52)),0)</f>
        <v>0</v>
      </c>
      <c r="AQ103" s="21">
        <f>IF($F$100&lt;0,(IF(2050-AP$98&lt;=0,0,(2/(2050-AP$98+1))*(1-(SUM($E103:AP103)/$F$100))*$F$100*'Fixed Data'!AN$52)),0)</f>
        <v>0</v>
      </c>
      <c r="AR103" s="21">
        <f>IF($F$100&lt;0,(IF(2050-AQ$98&lt;=0,0,(2/(2050-AQ$98+1))*(1-(SUM($E103:AQ103)/$F$100))*$F$100*'Fixed Data'!AO$52)),0)</f>
        <v>0</v>
      </c>
      <c r="AS103" s="21">
        <f>IF($F$100&lt;0,(IF(2050-AR$98&lt;=0,0,(2/(2050-AR$98+1))*(1-(SUM($E103:AR103)/$F$100))*$F$100*'Fixed Data'!AP$52)),0)</f>
        <v>0</v>
      </c>
      <c r="AT103" s="21">
        <f>IF($F$100&lt;0,(IF(2050-AS$98&lt;=0,0,(2/(2050-AS$98+1))*(1-(SUM($E103:AS103)/$F$100))*$F$100*'Fixed Data'!AQ$52)),0)</f>
        <v>0</v>
      </c>
      <c r="AU103" s="21">
        <f>IF($F$100&lt;0,(IF(2050-AT$98&lt;=0,0,(2/(2050-AT$98+1))*(1-(SUM($E103:AT103)/$F$100))*$F$100*'Fixed Data'!AR$52)),0)</f>
        <v>0</v>
      </c>
      <c r="AV103" s="21">
        <f>IF($F$100&lt;0,(IF(2050-AU$98&lt;=0,0,(2/(2050-AU$98+1))*(1-(SUM($E103:AU103)/$F$100))*$F$100*'Fixed Data'!AS$52)),0)</f>
        <v>0</v>
      </c>
      <c r="AW103" s="21">
        <f>IF($F$100&lt;0,(IF(2050-AV$98&lt;=0,0,(2/(2050-AV$98+1))*(1-(SUM($E103:AV103)/$F$100))*$F$100*'Fixed Data'!AT$52)),0)</f>
        <v>0</v>
      </c>
      <c r="AX103" s="21">
        <f>IF($F$100&lt;0,(IF(2050-AW$98&lt;=0,0,(2/(2050-AW$98+1))*(1-(SUM($E103:AW103)/$F$100))*$F$100*'Fixed Data'!AU$52)),0)</f>
        <v>0</v>
      </c>
      <c r="AY103" s="21">
        <f>IF($F$100&lt;0,(IF(2050-AX$98&lt;=0,0,(2/(2050-AX$98+1))*(1-(SUM($E103:AX103)/$F$100))*$F$100*'Fixed Data'!AV$52)),0)</f>
        <v>0</v>
      </c>
      <c r="AZ103" s="21">
        <f>IF($F$100&lt;0,(IF(2050-AY$98&lt;=0,0,(2/(2050-AY$98+1))*(1-(SUM($E103:AY103)/$F$100))*$F$100*'Fixed Data'!AW$52)),0)</f>
        <v>0</v>
      </c>
      <c r="BA103" s="21">
        <f>IF($F$100&lt;0,(IF(2050-AZ$98&lt;=0,0,(2/(2050-AZ$98+1))*(1-(SUM($E103:AZ103)/$F$100))*$F$100*'Fixed Data'!AX$52)),0)</f>
        <v>0</v>
      </c>
      <c r="BB103" s="21">
        <f>IF($F$100&lt;0,(IF(2050-BA$98&lt;=0,0,(2/(2050-BA$98+1))*(1-(SUM($E103:BA103)/$F$100))*$F$100*'Fixed Data'!AY$52)),0)</f>
        <v>0</v>
      </c>
    </row>
    <row r="104" spans="1:54" ht="15" hidden="1" customHeight="1" outlineLevel="3">
      <c r="A104" s="8"/>
      <c r="B104" t="s">
        <v>403</v>
      </c>
      <c r="C104" t="s">
        <v>404</v>
      </c>
      <c r="D104" t="s">
        <v>383</v>
      </c>
      <c r="E104" s="18"/>
      <c r="F104" s="18"/>
      <c r="G104" s="18"/>
      <c r="H104" s="21">
        <f>IF($G$100&lt;0,(IF(2050-G$98&lt;=0,0,(2/(2050-G$98+1))*(1-(SUM($E104:G104)/$G$100))*$G$100*'Fixed Data'!E$52)),0)</f>
        <v>-0.58993088763947754</v>
      </c>
      <c r="I104" s="21">
        <f>IF($G$100&lt;0,(IF(2050-H$98&lt;=0,0,(2/(2050-H$98+1))*(1-(SUM($E104:H104)/$G$100))*$G$100*'Fixed Data'!F$52)),0)</f>
        <v>-0.56183894060902617</v>
      </c>
      <c r="J104" s="21">
        <f>IF($G$100&lt;0,(IF(2050-I$98&lt;=0,0,(2/(2050-I$98+1))*(1-(SUM($E104:I104)/$G$100))*$G$100*'Fixed Data'!G$52)),0)</f>
        <v>-0.53374699357857491</v>
      </c>
      <c r="K104" s="21">
        <f>IF($G$100&lt;0,(IF(2050-J$98&lt;=0,0,(2/(2050-J$98+1))*(1-(SUM($E104:J104)/$G$100))*$G$100*'Fixed Data'!H$52)),0)</f>
        <v>-0.50565504654812343</v>
      </c>
      <c r="L104" s="21">
        <f>IF($G$100&lt;0,(IF(2050-K$98&lt;=0,0,(2/(2050-K$98+1))*(1-(SUM($E104:K104)/$G$100))*$G$100*'Fixed Data'!I$52)),0)</f>
        <v>-0.47756309951767217</v>
      </c>
      <c r="M104" s="21">
        <f>IF($G$100&lt;0,(IF(2050-L$98&lt;=0,0,(2/(2050-L$98+1))*(1-(SUM($E104:L104)/$G$100))*$G$100*'Fixed Data'!J$52)),0)</f>
        <v>-0.44947115248722092</v>
      </c>
      <c r="N104" s="21">
        <f>IF($G$100&lt;0,(IF(2050-M$98&lt;=0,0,(2/(2050-M$98+1))*(1-(SUM($E104:M104)/$G$100))*$G$100*'Fixed Data'!K$52)),0)</f>
        <v>-0.4213792054567696</v>
      </c>
      <c r="O104" s="21">
        <f>IF($G$100&lt;0,(IF(2050-N$98&lt;=0,0,(2/(2050-N$98+1))*(1-(SUM($E104:N104)/$G$100))*$G$100*'Fixed Data'!L$52)),0)</f>
        <v>-0.39328725842631823</v>
      </c>
      <c r="P104" s="21">
        <f>IF($G$100&lt;0,(IF(2050-O$98&lt;=0,0,(2/(2050-O$98+1))*(1-(SUM($E104:O104)/$G$100))*$G$100*'Fixed Data'!M$52)),0)</f>
        <v>-0.36519531139586697</v>
      </c>
      <c r="Q104" s="21">
        <f>IF($G$100&lt;0,(IF(2050-P$98&lt;=0,0,(2/(2050-P$98+1))*(1-(SUM($E104:P104)/$G$100))*$G$100*'Fixed Data'!N$52)),0)</f>
        <v>-0.33710336436541571</v>
      </c>
      <c r="R104" s="21">
        <f>IF($G$100&lt;0,(IF(2050-Q$98&lt;=0,0,(2/(2050-Q$98+1))*(1-(SUM($E104:Q104)/$G$100))*$G$100*'Fixed Data'!O$52)),0)</f>
        <v>-0.30901141733496423</v>
      </c>
      <c r="S104" s="21">
        <f>IF($G$100&lt;0,(IF(2050-R$98&lt;=0,0,(2/(2050-R$98+1))*(1-(SUM($E104:R104)/$G$100))*$G$100*'Fixed Data'!P$52)),0)</f>
        <v>-0.28091947030451314</v>
      </c>
      <c r="T104" s="21">
        <f>IF($G$100&lt;0,(IF(2050-S$98&lt;=0,0,(2/(2050-S$98+1))*(1-(SUM($E104:S104)/$G$100))*$G$100*'Fixed Data'!Q$52)),0)</f>
        <v>-0.25282752327406172</v>
      </c>
      <c r="U104" s="21">
        <f>IF($G$100&lt;0,(IF(2050-T$98&lt;=0,0,(2/(2050-T$98+1))*(1-(SUM($E104:T104)/$G$100))*$G$100*'Fixed Data'!R$52)),0)</f>
        <v>-0.22473557624361051</v>
      </c>
      <c r="V104" s="21">
        <f>IF($G$100&lt;0,(IF(2050-U$98&lt;=0,0,(2/(2050-U$98+1))*(1-(SUM($E104:U104)/$G$100))*$G$100*'Fixed Data'!S$52)),0)</f>
        <v>-0.19664362921315917</v>
      </c>
      <c r="W104" s="21">
        <f>IF($G$100&lt;0,(IF(2050-V$98&lt;=0,0,(2/(2050-V$98+1))*(1-(SUM($E104:V104)/$G$100))*$G$100*'Fixed Data'!T$52)),0)</f>
        <v>-0.16855168218270811</v>
      </c>
      <c r="X104" s="21">
        <f>IF($G$100&lt;0,(IF(2050-W$98&lt;=0,0,(2/(2050-W$98+1))*(1-(SUM($E104:W104)/$G$100))*$G$100*'Fixed Data'!U$52)),0)</f>
        <v>-0.14045973515225657</v>
      </c>
      <c r="Y104" s="21">
        <f>IF($G$100&lt;0,(IF(2050-X$98&lt;=0,0,(2/(2050-X$98+1))*(1-(SUM($E104:X104)/$G$100))*$G$100*'Fixed Data'!V$52)),0)</f>
        <v>-0.11236778812180546</v>
      </c>
      <c r="Z104" s="21">
        <f>IF($G$100&lt;0,(IF(2050-Y$98&lt;=0,0,(2/(2050-Y$98+1))*(1-(SUM($E104:Y104)/$G$100))*$G$100*'Fixed Data'!W$52)),0)</f>
        <v>-8.4275841091354317E-2</v>
      </c>
      <c r="AA104" s="21">
        <f>IF($G$100&lt;0,(IF(2050-Z$98&lt;=0,0,(2/(2050-Z$98+1))*(1-(SUM($E104:Z104)/$G$100))*$G$100*'Fixed Data'!X$52)),0)</f>
        <v>-5.6183894060902628E-2</v>
      </c>
      <c r="AB104" s="21">
        <f>IF($G$100&lt;0,(IF(2050-AA$98&lt;=0,0,(2/(2050-AA$98+1))*(1-(SUM($E104:AA104)/$G$100))*$G$100*'Fixed Data'!Y$52)),0)</f>
        <v>-2.8091947030451078E-2</v>
      </c>
      <c r="AC104" s="21">
        <f>IF($G$100&lt;0,(IF(2050-AB$98&lt;=0,0,(2/(2050-AB$98+1))*(1-(SUM($E104:AB104)/$G$100))*$G$100*'Fixed Data'!Z$52)),0)</f>
        <v>0</v>
      </c>
      <c r="AD104" s="21">
        <f>IF($G$100&lt;0,(IF(2050-AC$98&lt;=0,0,(2/(2050-AC$98+1))*(1-(SUM($E104:AC104)/$G$100))*$G$100*'Fixed Data'!AA$52)),0)</f>
        <v>0</v>
      </c>
      <c r="AE104" s="21">
        <f>IF($G$100&lt;0,(IF(2050-AD$98&lt;=0,0,(2/(2050-AD$98+1))*(1-(SUM($E104:AD104)/$G$100))*$G$100*'Fixed Data'!AB$52)),0)</f>
        <v>0</v>
      </c>
      <c r="AF104" s="21">
        <f>IF($G$100&lt;0,(IF(2050-AE$98&lt;=0,0,(2/(2050-AE$98+1))*(1-(SUM($E104:AE104)/$G$100))*$G$100*'Fixed Data'!AC$52)),0)</f>
        <v>0</v>
      </c>
      <c r="AG104" s="21">
        <f>IF($G$100&lt;0,(IF(2050-AF$98&lt;=0,0,(2/(2050-AF$98+1))*(1-(SUM($E104:AF104)/$G$100))*$G$100*'Fixed Data'!AD$52)),0)</f>
        <v>0</v>
      </c>
      <c r="AH104" s="21">
        <f>IF($G$100&lt;0,(IF(2050-AG$98&lt;=0,0,(2/(2050-AG$98+1))*(1-(SUM($E104:AG104)/$G$100))*$G$100*'Fixed Data'!AE$52)),0)</f>
        <v>0</v>
      </c>
      <c r="AI104" s="21">
        <f>IF($G$100&lt;0,(IF(2050-AH$98&lt;=0,0,(2/(2050-AH$98+1))*(1-(SUM($E104:AH104)/$G$100))*$G$100*'Fixed Data'!AF$52)),0)</f>
        <v>0</v>
      </c>
      <c r="AJ104" s="21">
        <f>IF($G$100&lt;0,(IF(2050-AI$98&lt;=0,0,(2/(2050-AI$98+1))*(1-(SUM($E104:AI104)/$G$100))*$G$100*'Fixed Data'!AG$52)),0)</f>
        <v>0</v>
      </c>
      <c r="AK104" s="21">
        <f>IF($G$100&lt;0,(IF(2050-AJ$98&lt;=0,0,(2/(2050-AJ$98+1))*(1-(SUM($E104:AJ104)/$G$100))*$G$100*'Fixed Data'!AH$52)),0)</f>
        <v>0</v>
      </c>
      <c r="AL104" s="21">
        <f>IF($G$100&lt;0,(IF(2050-AK$98&lt;=0,0,(2/(2050-AK$98+1))*(1-(SUM($E104:AK104)/$G$100))*$G$100*'Fixed Data'!AI$52)),0)</f>
        <v>0</v>
      </c>
      <c r="AM104" s="21">
        <f>IF($G$100&lt;0,(IF(2050-AL$98&lt;=0,0,(2/(2050-AL$98+1))*(1-(SUM($E104:AL104)/$G$100))*$G$100*'Fixed Data'!AJ$52)),0)</f>
        <v>0</v>
      </c>
      <c r="AN104" s="21">
        <f>IF($G$100&lt;0,(IF(2050-AM$98&lt;=0,0,(2/(2050-AM$98+1))*(1-(SUM($E104:AM104)/$G$100))*$G$100*'Fixed Data'!AK$52)),0)</f>
        <v>0</v>
      </c>
      <c r="AO104" s="21">
        <f>IF($G$100&lt;0,(IF(2050-AN$98&lt;=0,0,(2/(2050-AN$98+1))*(1-(SUM($E104:AN104)/$G$100))*$G$100*'Fixed Data'!AL$52)),0)</f>
        <v>0</v>
      </c>
      <c r="AP104" s="21">
        <f>IF($G$100&lt;0,(IF(2050-AO$98&lt;=0,0,(2/(2050-AO$98+1))*(1-(SUM($E104:AO104)/$G$100))*$G$100*'Fixed Data'!AM$52)),0)</f>
        <v>0</v>
      </c>
      <c r="AQ104" s="21">
        <f>IF($G$100&lt;0,(IF(2050-AP$98&lt;=0,0,(2/(2050-AP$98+1))*(1-(SUM($E104:AP104)/$G$100))*$G$100*'Fixed Data'!AN$52)),0)</f>
        <v>0</v>
      </c>
      <c r="AR104" s="21">
        <f>IF($G$100&lt;0,(IF(2050-AQ$98&lt;=0,0,(2/(2050-AQ$98+1))*(1-(SUM($E104:AQ104)/$G$100))*$G$100*'Fixed Data'!AO$52)),0)</f>
        <v>0</v>
      </c>
      <c r="AS104" s="21">
        <f>IF($G$100&lt;0,(IF(2050-AR$98&lt;=0,0,(2/(2050-AR$98+1))*(1-(SUM($E104:AR104)/$G$100))*$G$100*'Fixed Data'!AP$52)),0)</f>
        <v>0</v>
      </c>
      <c r="AT104" s="21">
        <f>IF($G$100&lt;0,(IF(2050-AS$98&lt;=0,0,(2/(2050-AS$98+1))*(1-(SUM($E104:AS104)/$G$100))*$G$100*'Fixed Data'!AQ$52)),0)</f>
        <v>0</v>
      </c>
      <c r="AU104" s="21">
        <f>IF($G$100&lt;0,(IF(2050-AT$98&lt;=0,0,(2/(2050-AT$98+1))*(1-(SUM($E104:AT104)/$G$100))*$G$100*'Fixed Data'!AR$52)),0)</f>
        <v>0</v>
      </c>
      <c r="AV104" s="21">
        <f>IF($G$100&lt;0,(IF(2050-AU$98&lt;=0,0,(2/(2050-AU$98+1))*(1-(SUM($E104:AU104)/$G$100))*$G$100*'Fixed Data'!AS$52)),0)</f>
        <v>0</v>
      </c>
      <c r="AW104" s="21">
        <f>IF($G$100&lt;0,(IF(2050-AV$98&lt;=0,0,(2/(2050-AV$98+1))*(1-(SUM($E104:AV104)/$G$100))*$G$100*'Fixed Data'!AT$52)),0)</f>
        <v>0</v>
      </c>
      <c r="AX104" s="21">
        <f>IF($G$100&lt;0,(IF(2050-AW$98&lt;=0,0,(2/(2050-AW$98+1))*(1-(SUM($E104:AW104)/$G$100))*$G$100*'Fixed Data'!AU$52)),0)</f>
        <v>0</v>
      </c>
      <c r="AY104" s="21">
        <f>IF($G$100&lt;0,(IF(2050-AX$98&lt;=0,0,(2/(2050-AX$98+1))*(1-(SUM($E104:AX104)/$G$100))*$G$100*'Fixed Data'!AV$52)),0)</f>
        <v>0</v>
      </c>
      <c r="AZ104" s="21">
        <f>IF($G$100&lt;0,(IF(2050-AY$98&lt;=0,0,(2/(2050-AY$98+1))*(1-(SUM($E104:AY104)/$G$100))*$G$100*'Fixed Data'!AW$52)),0)</f>
        <v>0</v>
      </c>
      <c r="BA104" s="21">
        <f>IF($G$100&lt;0,(IF(2050-AZ$98&lt;=0,0,(2/(2050-AZ$98+1))*(1-(SUM($E104:AZ104)/$G$100))*$G$100*'Fixed Data'!AX$52)),0)</f>
        <v>0</v>
      </c>
      <c r="BB104" s="21">
        <f>IF($G$100&lt;0,(IF(2050-BA$98&lt;=0,0,(2/(2050-BA$98+1))*(1-(SUM($E104:BA104)/$G$100))*$G$100*'Fixed Data'!AY$52)),0)</f>
        <v>0</v>
      </c>
    </row>
    <row r="105" spans="1:54" ht="15" hidden="1" customHeight="1" outlineLevel="3">
      <c r="A105" s="8"/>
      <c r="B105" t="s">
        <v>405</v>
      </c>
      <c r="C105" t="s">
        <v>406</v>
      </c>
      <c r="D105" t="s">
        <v>383</v>
      </c>
      <c r="E105" s="18"/>
      <c r="F105" s="18"/>
      <c r="G105" s="18"/>
      <c r="H105" s="18"/>
      <c r="I105" s="21">
        <f>IF($H$100&lt;0,(IF(2050-H$98&lt;=0,0,(2/(2050-H$98+1))*(1-(SUM($E105:H105)/$H$100))*$H$100*'Fixed Data'!F$52)),0)</f>
        <v>-0.62523745962697108</v>
      </c>
      <c r="J105" s="21">
        <f>IF($H$100&lt;0,(IF(2050-I$98&lt;=0,0,(2/(2050-I$98+1))*(1-(SUM($E105:I105)/$H$100))*$H$100*'Fixed Data'!G$52)),0)</f>
        <v>-0.59397558664562267</v>
      </c>
      <c r="K105" s="21">
        <f>IF($H$100&lt;0,(IF(2050-J$98&lt;=0,0,(2/(2050-J$98+1))*(1-(SUM($E105:J105)/$H$100))*$H$100*'Fixed Data'!H$52)),0)</f>
        <v>-0.56271371366427403</v>
      </c>
      <c r="L105" s="21">
        <f>IF($H$100&lt;0,(IF(2050-K$98&lt;=0,0,(2/(2050-K$98+1))*(1-(SUM($E105:K105)/$H$100))*$H$100*'Fixed Data'!I$52)),0)</f>
        <v>-0.5314518406829255</v>
      </c>
      <c r="M105" s="21">
        <f>IF($H$100&lt;0,(IF(2050-L$98&lt;=0,0,(2/(2050-L$98+1))*(1-(SUM($E105:L105)/$H$100))*$H$100*'Fixed Data'!J$52)),0)</f>
        <v>-0.50018996770157698</v>
      </c>
      <c r="N105" s="21">
        <f>IF($H$100&lt;0,(IF(2050-M$98&lt;=0,0,(2/(2050-M$98+1))*(1-(SUM($E105:M105)/$H$100))*$H$100*'Fixed Data'!K$52)),0)</f>
        <v>-0.46892809472022834</v>
      </c>
      <c r="O105" s="21">
        <f>IF($H$100&lt;0,(IF(2050-N$98&lt;=0,0,(2/(2050-N$98+1))*(1-(SUM($E105:N105)/$H$100))*$H$100*'Fixed Data'!L$52)),0)</f>
        <v>-0.43766622173887981</v>
      </c>
      <c r="P105" s="21">
        <f>IF($H$100&lt;0,(IF(2050-O$98&lt;=0,0,(2/(2050-O$98+1))*(1-(SUM($E105:O105)/$H$100))*$H$100*'Fixed Data'!M$52)),0)</f>
        <v>-0.40640434875753129</v>
      </c>
      <c r="Q105" s="21">
        <f>IF($H$100&lt;0,(IF(2050-P$98&lt;=0,0,(2/(2050-P$98+1))*(1-(SUM($E105:P105)/$H$100))*$H$100*'Fixed Data'!N$52)),0)</f>
        <v>-0.3751424757761827</v>
      </c>
      <c r="R105" s="21">
        <f>IF($H$100&lt;0,(IF(2050-Q$98&lt;=0,0,(2/(2050-Q$98+1))*(1-(SUM($E105:Q105)/$H$100))*$H$100*'Fixed Data'!O$52)),0)</f>
        <v>-0.34388060279483412</v>
      </c>
      <c r="S105" s="21">
        <f>IF($H$100&lt;0,(IF(2050-R$98&lt;=0,0,(2/(2050-R$98+1))*(1-(SUM($E105:R105)/$H$100))*$H$100*'Fixed Data'!P$52)),0)</f>
        <v>-0.31261872981348565</v>
      </c>
      <c r="T105" s="21">
        <f>IF($H$100&lt;0,(IF(2050-S$98&lt;=0,0,(2/(2050-S$98+1))*(1-(SUM($E105:S105)/$H$100))*$H$100*'Fixed Data'!Q$52)),0)</f>
        <v>-0.28135685683213707</v>
      </c>
      <c r="U105" s="21">
        <f>IF($H$100&lt;0,(IF(2050-T$98&lt;=0,0,(2/(2050-T$98+1))*(1-(SUM($E105:T105)/$H$100))*$H$100*'Fixed Data'!R$52)),0)</f>
        <v>-0.25009498385078838</v>
      </c>
      <c r="V105" s="21">
        <f>IF($H$100&lt;0,(IF(2050-U$98&lt;=0,0,(2/(2050-U$98+1))*(1-(SUM($E105:U105)/$H$100))*$H$100*'Fixed Data'!S$52)),0)</f>
        <v>-0.21883311086943985</v>
      </c>
      <c r="W105" s="21">
        <f>IF($H$100&lt;0,(IF(2050-V$98&lt;=0,0,(2/(2050-V$98+1))*(1-(SUM($E105:V105)/$H$100))*$H$100*'Fixed Data'!T$52)),0)</f>
        <v>-0.1875712378880913</v>
      </c>
      <c r="X105" s="21">
        <f>IF($H$100&lt;0,(IF(2050-W$98&lt;=0,0,(2/(2050-W$98+1))*(1-(SUM($E105:W105)/$H$100))*$H$100*'Fixed Data'!U$52)),0)</f>
        <v>-0.15630936490674271</v>
      </c>
      <c r="Y105" s="21">
        <f>IF($H$100&lt;0,(IF(2050-X$98&lt;=0,0,(2/(2050-X$98+1))*(1-(SUM($E105:X105)/$H$100))*$H$100*'Fixed Data'!V$52)),0)</f>
        <v>-0.12504749192539438</v>
      </c>
      <c r="Z105" s="21">
        <f>IF($H$100&lt;0,(IF(2050-Y$98&lt;=0,0,(2/(2050-Y$98+1))*(1-(SUM($E105:Y105)/$H$100))*$H$100*'Fixed Data'!W$52)),0)</f>
        <v>-9.3785618944045704E-2</v>
      </c>
      <c r="AA105" s="21">
        <f>IF($H$100&lt;0,(IF(2050-Z$98&lt;=0,0,(2/(2050-Z$98+1))*(1-(SUM($E105:Z105)/$H$100))*$H$100*'Fixed Data'!X$52)),0)</f>
        <v>-6.2523745962697372E-2</v>
      </c>
      <c r="AB105" s="21">
        <f>IF($H$100&lt;0,(IF(2050-AA$98&lt;=0,0,(2/(2050-AA$98+1))*(1-(SUM($E105:AA105)/$H$100))*$H$100*'Fixed Data'!Y$52)),0)</f>
        <v>-3.126187298134845E-2</v>
      </c>
      <c r="AC105" s="21">
        <f>IF($H$100&lt;0,(IF(2050-AB$98&lt;=0,0,(2/(2050-AB$98+1))*(1-(SUM($E105:AB105)/$H$100))*$H$100*'Fixed Data'!Z$52)),0)</f>
        <v>0</v>
      </c>
      <c r="AD105" s="21">
        <f>IF($H$100&lt;0,(IF(2050-AC$98&lt;=0,0,(2/(2050-AC$98+1))*(1-(SUM($E105:AC105)/$H$100))*$H$100*'Fixed Data'!AA$52)),0)</f>
        <v>0</v>
      </c>
      <c r="AE105" s="21">
        <f>IF($H$100&lt;0,(IF(2050-AD$98&lt;=0,0,(2/(2050-AD$98+1))*(1-(SUM($E105:AD105)/$H$100))*$H$100*'Fixed Data'!AB$52)),0)</f>
        <v>0</v>
      </c>
      <c r="AF105" s="21">
        <f>IF($H$100&lt;0,(IF(2050-AE$98&lt;=0,0,(2/(2050-AE$98+1))*(1-(SUM($E105:AE105)/$H$100))*$H$100*'Fixed Data'!AC$52)),0)</f>
        <v>0</v>
      </c>
      <c r="AG105" s="21">
        <f>IF($H$100&lt;0,(IF(2050-AF$98&lt;=0,0,(2/(2050-AF$98+1))*(1-(SUM($E105:AF105)/$H$100))*$H$100*'Fixed Data'!AD$52)),0)</f>
        <v>0</v>
      </c>
      <c r="AH105" s="21">
        <f>IF($H$100&lt;0,(IF(2050-AG$98&lt;=0,0,(2/(2050-AG$98+1))*(1-(SUM($E105:AG105)/$H$100))*$H$100*'Fixed Data'!AE$52)),0)</f>
        <v>0</v>
      </c>
      <c r="AI105" s="21">
        <f>IF($H$100&lt;0,(IF(2050-AH$98&lt;=0,0,(2/(2050-AH$98+1))*(1-(SUM($E105:AH105)/$H$100))*$H$100*'Fixed Data'!AF$52)),0)</f>
        <v>0</v>
      </c>
      <c r="AJ105" s="21">
        <f>IF($H$100&lt;0,(IF(2050-AI$98&lt;=0,0,(2/(2050-AI$98+1))*(1-(SUM($E105:AI105)/$H$100))*$H$100*'Fixed Data'!AG$52)),0)</f>
        <v>0</v>
      </c>
      <c r="AK105" s="21">
        <f>IF($H$100&lt;0,(IF(2050-AJ$98&lt;=0,0,(2/(2050-AJ$98+1))*(1-(SUM($E105:AJ105)/$H$100))*$H$100*'Fixed Data'!AH$52)),0)</f>
        <v>0</v>
      </c>
      <c r="AL105" s="21">
        <f>IF($H$100&lt;0,(IF(2050-AK$98&lt;=0,0,(2/(2050-AK$98+1))*(1-(SUM($E105:AK105)/$H$100))*$H$100*'Fixed Data'!AI$52)),0)</f>
        <v>0</v>
      </c>
      <c r="AM105" s="21">
        <f>IF($H$100&lt;0,(IF(2050-AL$98&lt;=0,0,(2/(2050-AL$98+1))*(1-(SUM($E105:AL105)/$H$100))*$H$100*'Fixed Data'!AJ$52)),0)</f>
        <v>0</v>
      </c>
      <c r="AN105" s="21">
        <f>IF($H$100&lt;0,(IF(2050-AM$98&lt;=0,0,(2/(2050-AM$98+1))*(1-(SUM($E105:AM105)/$H$100))*$H$100*'Fixed Data'!AK$52)),0)</f>
        <v>0</v>
      </c>
      <c r="AO105" s="21">
        <f>IF($H$100&lt;0,(IF(2050-AN$98&lt;=0,0,(2/(2050-AN$98+1))*(1-(SUM($E105:AN105)/$H$100))*$H$100*'Fixed Data'!AL$52)),0)</f>
        <v>0</v>
      </c>
      <c r="AP105" s="21">
        <f>IF($H$100&lt;0,(IF(2050-AO$98&lt;=0,0,(2/(2050-AO$98+1))*(1-(SUM($E105:AO105)/$H$100))*$H$100*'Fixed Data'!AM$52)),0)</f>
        <v>0</v>
      </c>
      <c r="AQ105" s="21">
        <f>IF($H$100&lt;0,(IF(2050-AP$98&lt;=0,0,(2/(2050-AP$98+1))*(1-(SUM($E105:AP105)/$H$100))*$H$100*'Fixed Data'!AN$52)),0)</f>
        <v>0</v>
      </c>
      <c r="AR105" s="21">
        <f>IF($H$100&lt;0,(IF(2050-AQ$98&lt;=0,0,(2/(2050-AQ$98+1))*(1-(SUM($E105:AQ105)/$H$100))*$H$100*'Fixed Data'!AO$52)),0)</f>
        <v>0</v>
      </c>
      <c r="AS105" s="21">
        <f>IF($H$100&lt;0,(IF(2050-AR$98&lt;=0,0,(2/(2050-AR$98+1))*(1-(SUM($E105:AR105)/$H$100))*$H$100*'Fixed Data'!AP$52)),0)</f>
        <v>0</v>
      </c>
      <c r="AT105" s="21">
        <f>IF($H$100&lt;0,(IF(2050-AS$98&lt;=0,0,(2/(2050-AS$98+1))*(1-(SUM($E105:AS105)/$H$100))*$H$100*'Fixed Data'!AQ$52)),0)</f>
        <v>0</v>
      </c>
      <c r="AU105" s="21">
        <f>IF($H$100&lt;0,(IF(2050-AT$98&lt;=0,0,(2/(2050-AT$98+1))*(1-(SUM($E105:AT105)/$H$100))*$H$100*'Fixed Data'!AR$52)),0)</f>
        <v>0</v>
      </c>
      <c r="AV105" s="21">
        <f>IF($H$100&lt;0,(IF(2050-AU$98&lt;=0,0,(2/(2050-AU$98+1))*(1-(SUM($E105:AU105)/$H$100))*$H$100*'Fixed Data'!AS$52)),0)</f>
        <v>0</v>
      </c>
      <c r="AW105" s="21">
        <f>IF($H$100&lt;0,(IF(2050-AV$98&lt;=0,0,(2/(2050-AV$98+1))*(1-(SUM($E105:AV105)/$H$100))*$H$100*'Fixed Data'!AT$52)),0)</f>
        <v>0</v>
      </c>
      <c r="AX105" s="21">
        <f>IF($H$100&lt;0,(IF(2050-AW$98&lt;=0,0,(2/(2050-AW$98+1))*(1-(SUM($E105:AW105)/$H$100))*$H$100*'Fixed Data'!AU$52)),0)</f>
        <v>0</v>
      </c>
      <c r="AY105" s="21">
        <f>IF($H$100&lt;0,(IF(2050-AX$98&lt;=0,0,(2/(2050-AX$98+1))*(1-(SUM($E105:AX105)/$H$100))*$H$100*'Fixed Data'!AV$52)),0)</f>
        <v>0</v>
      </c>
      <c r="AZ105" s="21">
        <f>IF($H$100&lt;0,(IF(2050-AY$98&lt;=0,0,(2/(2050-AY$98+1))*(1-(SUM($E105:AY105)/$H$100))*$H$100*'Fixed Data'!AW$52)),0)</f>
        <v>0</v>
      </c>
      <c r="BA105" s="21">
        <f>IF($H$100&lt;0,(IF(2050-AZ$98&lt;=0,0,(2/(2050-AZ$98+1))*(1-(SUM($E105:AZ105)/$H$100))*$H$100*'Fixed Data'!AX$52)),0)</f>
        <v>0</v>
      </c>
      <c r="BB105" s="21">
        <f>IF($H$100&lt;0,(IF(2050-BA$98&lt;=0,0,(2/(2050-BA$98+1))*(1-(SUM($E105:BA105)/$H$100))*$H$100*'Fixed Data'!AY$52)),0)</f>
        <v>0</v>
      </c>
    </row>
    <row r="106" spans="1:54" ht="15" hidden="1" customHeight="1" outlineLevel="3">
      <c r="A106" s="8"/>
      <c r="B106" t="s">
        <v>407</v>
      </c>
      <c r="C106" t="s">
        <v>408</v>
      </c>
      <c r="D106" t="s">
        <v>383</v>
      </c>
      <c r="E106" s="18"/>
      <c r="F106" s="18"/>
      <c r="G106" s="18"/>
      <c r="H106" s="18"/>
      <c r="I106" s="18"/>
      <c r="J106" s="21">
        <f>IF($I$100&lt;0,(IF(2050-I$98&lt;=0,0,(2/(2050-I$98+1))*(1-(SUM($E106:I106)/$I$100))*$I$100*'Fixed Data'!G$52)),0)</f>
        <v>-0.59473242447023744</v>
      </c>
      <c r="K106" s="21">
        <f>IF($I$100&lt;0,(IF(2050-J$98&lt;=0,0,(2/(2050-J$98+1))*(1-(SUM($E106:J106)/$I$100))*$I$100*'Fixed Data'!H$52)),0)</f>
        <v>-0.56343071791917232</v>
      </c>
      <c r="L106" s="21">
        <f>IF($I$100&lt;0,(IF(2050-K$98&lt;=0,0,(2/(2050-K$98+1))*(1-(SUM($E106:K106)/$I$100))*$I$100*'Fixed Data'!I$52)),0)</f>
        <v>-0.5321290113681072</v>
      </c>
      <c r="M106" s="21">
        <f>IF($I$100&lt;0,(IF(2050-L$98&lt;=0,0,(2/(2050-L$98+1))*(1-(SUM($E106:L106)/$I$100))*$I$100*'Fixed Data'!J$52)),0)</f>
        <v>-0.50082730481704196</v>
      </c>
      <c r="N106" s="21">
        <f>IF($I$100&lt;0,(IF(2050-M$98&lt;=0,0,(2/(2050-M$98+1))*(1-(SUM($E106:M106)/$I$100))*$I$100*'Fixed Data'!K$52)),0)</f>
        <v>-0.46952559826597684</v>
      </c>
      <c r="O106" s="21">
        <f>IF($I$100&lt;0,(IF(2050-N$98&lt;=0,0,(2/(2050-N$98+1))*(1-(SUM($E106:N106)/$I$100))*$I$100*'Fixed Data'!L$52)),0)</f>
        <v>-0.43822389171491183</v>
      </c>
      <c r="P106" s="21">
        <f>IF($I$100&lt;0,(IF(2050-O$98&lt;=0,0,(2/(2050-O$98+1))*(1-(SUM($E106:O106)/$I$100))*$I$100*'Fixed Data'!M$52)),0)</f>
        <v>-0.40692218516384665</v>
      </c>
      <c r="Q106" s="21">
        <f>IF($I$100&lt;0,(IF(2050-P$98&lt;=0,0,(2/(2050-P$98+1))*(1-(SUM($E106:P106)/$I$100))*$I$100*'Fixed Data'!N$52)),0)</f>
        <v>-0.37562047861278142</v>
      </c>
      <c r="R106" s="21">
        <f>IF($I$100&lt;0,(IF(2050-Q$98&lt;=0,0,(2/(2050-Q$98+1))*(1-(SUM($E106:Q106)/$I$100))*$I$100*'Fixed Data'!O$52)),0)</f>
        <v>-0.34431877206171635</v>
      </c>
      <c r="S106" s="21">
        <f>IF($I$100&lt;0,(IF(2050-R$98&lt;=0,0,(2/(2050-R$98+1))*(1-(SUM($E106:R106)/$I$100))*$I$100*'Fixed Data'!P$52)),0)</f>
        <v>-0.31301706551065128</v>
      </c>
      <c r="T106" s="21">
        <f>IF($I$100&lt;0,(IF(2050-S$98&lt;=0,0,(2/(2050-S$98+1))*(1-(SUM($E106:S106)/$I$100))*$I$100*'Fixed Data'!Q$52)),0)</f>
        <v>-0.2817153589595861</v>
      </c>
      <c r="U106" s="21">
        <f>IF($I$100&lt;0,(IF(2050-T$98&lt;=0,0,(2/(2050-T$98+1))*(1-(SUM($E106:T106)/$I$100))*$I$100*'Fixed Data'!R$52)),0)</f>
        <v>-0.25041365240852104</v>
      </c>
      <c r="V106" s="21">
        <f>IF($I$100&lt;0,(IF(2050-U$98&lt;=0,0,(2/(2050-U$98+1))*(1-(SUM($E106:U106)/$I$100))*$I$100*'Fixed Data'!S$52)),0)</f>
        <v>-0.21911194585745591</v>
      </c>
      <c r="W106" s="21">
        <f>IF($I$100&lt;0,(IF(2050-V$98&lt;=0,0,(2/(2050-V$98+1))*(1-(SUM($E106:V106)/$I$100))*$I$100*'Fixed Data'!T$52)),0)</f>
        <v>-0.18781023930639076</v>
      </c>
      <c r="X106" s="21">
        <f>IF($I$100&lt;0,(IF(2050-W$98&lt;=0,0,(2/(2050-W$98+1))*(1-(SUM($E106:W106)/$I$100))*$I$100*'Fixed Data'!U$52)),0)</f>
        <v>-0.15650853275532567</v>
      </c>
      <c r="Y106" s="21">
        <f>IF($I$100&lt;0,(IF(2050-X$98&lt;=0,0,(2/(2050-X$98+1))*(1-(SUM($E106:X106)/$I$100))*$I$100*'Fixed Data'!V$52)),0)</f>
        <v>-0.12520682620426066</v>
      </c>
      <c r="Z106" s="21">
        <f>IF($I$100&lt;0,(IF(2050-Y$98&lt;=0,0,(2/(2050-Y$98+1))*(1-(SUM($E106:Y106)/$I$100))*$I$100*'Fixed Data'!W$52)),0)</f>
        <v>-9.390511965319534E-2</v>
      </c>
      <c r="AA106" s="21">
        <f>IF($I$100&lt;0,(IF(2050-Z$98&lt;=0,0,(2/(2050-Z$98+1))*(1-(SUM($E106:Z106)/$I$100))*$I$100*'Fixed Data'!X$52)),0)</f>
        <v>-6.2603413102130009E-2</v>
      </c>
      <c r="AB106" s="21">
        <f>IF($I$100&lt;0,(IF(2050-AA$98&lt;=0,0,(2/(2050-AA$98+1))*(1-(SUM($E106:AA106)/$I$100))*$I$100*'Fixed Data'!Y$52)),0)</f>
        <v>-3.1301706551065886E-2</v>
      </c>
      <c r="AC106" s="21">
        <f>IF($I$100&lt;0,(IF(2050-AB$98&lt;=0,0,(2/(2050-AB$98+1))*(1-(SUM($E106:AB106)/$I$100))*$I$100*'Fixed Data'!Z$52)),0)</f>
        <v>0</v>
      </c>
      <c r="AD106" s="21">
        <f>IF($I$100&lt;0,(IF(2050-AC$98&lt;=0,0,(2/(2050-AC$98+1))*(1-(SUM($E106:AC106)/$I$100))*$I$100*'Fixed Data'!AA$52)),0)</f>
        <v>0</v>
      </c>
      <c r="AE106" s="21">
        <f>IF($I$100&lt;0,(IF(2050-AD$98&lt;=0,0,(2/(2050-AD$98+1))*(1-(SUM($E106:AD106)/$I$100))*$I$100*'Fixed Data'!AB$52)),0)</f>
        <v>0</v>
      </c>
      <c r="AF106" s="21">
        <f>IF($I$100&lt;0,(IF(2050-AE$98&lt;=0,0,(2/(2050-AE$98+1))*(1-(SUM($E106:AE106)/$I$100))*$I$100*'Fixed Data'!AC$52)),0)</f>
        <v>0</v>
      </c>
      <c r="AG106" s="21">
        <f>IF($I$100&lt;0,(IF(2050-AF$98&lt;=0,0,(2/(2050-AF$98+1))*(1-(SUM($E106:AF106)/$I$100))*$I$100*'Fixed Data'!AD$52)),0)</f>
        <v>0</v>
      </c>
      <c r="AH106" s="21">
        <f>IF($I$100&lt;0,(IF(2050-AG$98&lt;=0,0,(2/(2050-AG$98+1))*(1-(SUM($E106:AG106)/$I$100))*$I$100*'Fixed Data'!AE$52)),0)</f>
        <v>0</v>
      </c>
      <c r="AI106" s="21">
        <f>IF($I$100&lt;0,(IF(2050-AH$98&lt;=0,0,(2/(2050-AH$98+1))*(1-(SUM($E106:AH106)/$I$100))*$I$100*'Fixed Data'!AF$52)),0)</f>
        <v>0</v>
      </c>
      <c r="AJ106" s="21">
        <f>IF($I$100&lt;0,(IF(2050-AI$98&lt;=0,0,(2/(2050-AI$98+1))*(1-(SUM($E106:AI106)/$I$100))*$I$100*'Fixed Data'!AG$52)),0)</f>
        <v>0</v>
      </c>
      <c r="AK106" s="21">
        <f>IF($I$100&lt;0,(IF(2050-AJ$98&lt;=0,0,(2/(2050-AJ$98+1))*(1-(SUM($E106:AJ106)/$I$100))*$I$100*'Fixed Data'!AH$52)),0)</f>
        <v>0</v>
      </c>
      <c r="AL106" s="21">
        <f>IF($I$100&lt;0,(IF(2050-AK$98&lt;=0,0,(2/(2050-AK$98+1))*(1-(SUM($E106:AK106)/$I$100))*$I$100*'Fixed Data'!AI$52)),0)</f>
        <v>0</v>
      </c>
      <c r="AM106" s="21">
        <f>IF($I$100&lt;0,(IF(2050-AL$98&lt;=0,0,(2/(2050-AL$98+1))*(1-(SUM($E106:AL106)/$I$100))*$I$100*'Fixed Data'!AJ$52)),0)</f>
        <v>0</v>
      </c>
      <c r="AN106" s="21">
        <f>IF($I$100&lt;0,(IF(2050-AM$98&lt;=0,0,(2/(2050-AM$98+1))*(1-(SUM($E106:AM106)/$I$100))*$I$100*'Fixed Data'!AK$52)),0)</f>
        <v>0</v>
      </c>
      <c r="AO106" s="21">
        <f>IF($I$100&lt;0,(IF(2050-AN$98&lt;=0,0,(2/(2050-AN$98+1))*(1-(SUM($E106:AN106)/$I$100))*$I$100*'Fixed Data'!AL$52)),0)</f>
        <v>0</v>
      </c>
      <c r="AP106" s="21">
        <f>IF($I$100&lt;0,(IF(2050-AO$98&lt;=0,0,(2/(2050-AO$98+1))*(1-(SUM($E106:AO106)/$I$100))*$I$100*'Fixed Data'!AM$52)),0)</f>
        <v>0</v>
      </c>
      <c r="AQ106" s="21">
        <f>IF($I$100&lt;0,(IF(2050-AP$98&lt;=0,0,(2/(2050-AP$98+1))*(1-(SUM($E106:AP106)/$I$100))*$I$100*'Fixed Data'!AN$52)),0)</f>
        <v>0</v>
      </c>
      <c r="AR106" s="21">
        <f>IF($I$100&lt;0,(IF(2050-AQ$98&lt;=0,0,(2/(2050-AQ$98+1))*(1-(SUM($E106:AQ106)/$I$100))*$I$100*'Fixed Data'!AO$52)),0)</f>
        <v>0</v>
      </c>
      <c r="AS106" s="21">
        <f>IF($I$100&lt;0,(IF(2050-AR$98&lt;=0,0,(2/(2050-AR$98+1))*(1-(SUM($E106:AR106)/$I$100))*$I$100*'Fixed Data'!AP$52)),0)</f>
        <v>0</v>
      </c>
      <c r="AT106" s="21">
        <f>IF($I$100&lt;0,(IF(2050-AS$98&lt;=0,0,(2/(2050-AS$98+1))*(1-(SUM($E106:AS106)/$I$100))*$I$100*'Fixed Data'!AQ$52)),0)</f>
        <v>0</v>
      </c>
      <c r="AU106" s="21">
        <f>IF($I$100&lt;0,(IF(2050-AT$98&lt;=0,0,(2/(2050-AT$98+1))*(1-(SUM($E106:AT106)/$I$100))*$I$100*'Fixed Data'!AR$52)),0)</f>
        <v>0</v>
      </c>
      <c r="AV106" s="21">
        <f>IF($I$100&lt;0,(IF(2050-AU$98&lt;=0,0,(2/(2050-AU$98+1))*(1-(SUM($E106:AU106)/$I$100))*$I$100*'Fixed Data'!AS$52)),0)</f>
        <v>0</v>
      </c>
      <c r="AW106" s="21">
        <f>IF($I$100&lt;0,(IF(2050-AV$98&lt;=0,0,(2/(2050-AV$98+1))*(1-(SUM($E106:AV106)/$I$100))*$I$100*'Fixed Data'!AT$52)),0)</f>
        <v>0</v>
      </c>
      <c r="AX106" s="21">
        <f>IF($I$100&lt;0,(IF(2050-AW$98&lt;=0,0,(2/(2050-AW$98+1))*(1-(SUM($E106:AW106)/$I$100))*$I$100*'Fixed Data'!AU$52)),0)</f>
        <v>0</v>
      </c>
      <c r="AY106" s="21">
        <f>IF($I$100&lt;0,(IF(2050-AX$98&lt;=0,0,(2/(2050-AX$98+1))*(1-(SUM($E106:AX106)/$I$100))*$I$100*'Fixed Data'!AV$52)),0)</f>
        <v>0</v>
      </c>
      <c r="AZ106" s="21">
        <f>IF($I$100&lt;0,(IF(2050-AY$98&lt;=0,0,(2/(2050-AY$98+1))*(1-(SUM($E106:AY106)/$I$100))*$I$100*'Fixed Data'!AW$52)),0)</f>
        <v>0</v>
      </c>
      <c r="BA106" s="21">
        <f>IF($I$100&lt;0,(IF(2050-AZ$98&lt;=0,0,(2/(2050-AZ$98+1))*(1-(SUM($E106:AZ106)/$I$100))*$I$100*'Fixed Data'!AX$52)),0)</f>
        <v>0</v>
      </c>
      <c r="BB106" s="21">
        <f>IF($I$100&lt;0,(IF(2050-BA$98&lt;=0,0,(2/(2050-BA$98+1))*(1-(SUM($E106:BA106)/$I$100))*$I$100*'Fixed Data'!AY$52)),0)</f>
        <v>0</v>
      </c>
    </row>
    <row r="107" spans="1:54" ht="15" hidden="1" customHeight="1" outlineLevel="3">
      <c r="A107" s="8"/>
      <c r="B107" t="s">
        <v>409</v>
      </c>
      <c r="C107" t="s">
        <v>410</v>
      </c>
      <c r="D107" t="s">
        <v>383</v>
      </c>
      <c r="E107" s="18"/>
      <c r="F107" s="18"/>
      <c r="G107" s="18"/>
      <c r="H107" s="18"/>
      <c r="I107" s="18"/>
      <c r="J107" s="18"/>
      <c r="K107" s="21">
        <f>IF($J$100&lt;0,(IF(2050-J$98&lt;=0,0,(2/(2050-J$98+1))*(1-(SUM($E107:J107)/$J$100))*$J$100*'Fixed Data'!H$52)),0)</f>
        <v>0</v>
      </c>
      <c r="L107" s="21">
        <f>IF($J$100&lt;0,(IF(2050-K$98&lt;=0,0,(2/(2050-K$98+1))*(1-(SUM($E107:K107)/$J$100))*$J$100*'Fixed Data'!I$52)),0)</f>
        <v>0</v>
      </c>
      <c r="M107" s="21">
        <f>IF($J$100&lt;0,(IF(2050-L$98&lt;=0,0,(2/(2050-L$98+1))*(1-(SUM($E107:L107)/$J$100))*$J$100*'Fixed Data'!J$52)),0)</f>
        <v>0</v>
      </c>
      <c r="N107" s="21">
        <f>IF($J$100&lt;0,(IF(2050-M$98&lt;=0,0,(2/(2050-M$98+1))*(1-(SUM($E107:M107)/$J$100))*$J$100*'Fixed Data'!K$52)),0)</f>
        <v>0</v>
      </c>
      <c r="O107" s="21">
        <f>IF($J$100&lt;0,(IF(2050-N$98&lt;=0,0,(2/(2050-N$98+1))*(1-(SUM($E107:N107)/$J$100))*$J$100*'Fixed Data'!L$52)),0)</f>
        <v>0</v>
      </c>
      <c r="P107" s="21">
        <f>IF($J$100&lt;0,(IF(2050-O$98&lt;=0,0,(2/(2050-O$98+1))*(1-(SUM($E107:O107)/$J$100))*$J$100*'Fixed Data'!M$52)),0)</f>
        <v>0</v>
      </c>
      <c r="Q107" s="21">
        <f>IF($J$100&lt;0,(IF(2050-P$98&lt;=0,0,(2/(2050-P$98+1))*(1-(SUM($E107:P107)/$J$100))*$J$100*'Fixed Data'!N$52)),0)</f>
        <v>0</v>
      </c>
      <c r="R107" s="21">
        <f>IF($J$100&lt;0,(IF(2050-Q$98&lt;=0,0,(2/(2050-Q$98+1))*(1-(SUM($E107:Q107)/$J$100))*$J$100*'Fixed Data'!O$52)),0)</f>
        <v>0</v>
      </c>
      <c r="S107" s="21">
        <f>IF($J$100&lt;0,(IF(2050-R$98&lt;=0,0,(2/(2050-R$98+1))*(1-(SUM($E107:R107)/$J$100))*$J$100*'Fixed Data'!P$52)),0)</f>
        <v>0</v>
      </c>
      <c r="T107" s="21">
        <f>IF($J$100&lt;0,(IF(2050-S$98&lt;=0,0,(2/(2050-S$98+1))*(1-(SUM($E107:S107)/$J$100))*$J$100*'Fixed Data'!Q$52)),0)</f>
        <v>0</v>
      </c>
      <c r="U107" s="21">
        <f>IF($J$100&lt;0,(IF(2050-T$98&lt;=0,0,(2/(2050-T$98+1))*(1-(SUM($E107:T107)/$J$100))*$J$100*'Fixed Data'!R$52)),0)</f>
        <v>0</v>
      </c>
      <c r="V107" s="21">
        <f>IF($J$100&lt;0,(IF(2050-U$98&lt;=0,0,(2/(2050-U$98+1))*(1-(SUM($E107:U107)/$J$100))*$J$100*'Fixed Data'!S$52)),0)</f>
        <v>0</v>
      </c>
      <c r="W107" s="21">
        <f>IF($J$100&lt;0,(IF(2050-V$98&lt;=0,0,(2/(2050-V$98+1))*(1-(SUM($E107:V107)/$J$100))*$J$100*'Fixed Data'!T$52)),0)</f>
        <v>0</v>
      </c>
      <c r="X107" s="21">
        <f>IF($J$100&lt;0,(IF(2050-W$98&lt;=0,0,(2/(2050-W$98+1))*(1-(SUM($E107:W107)/$J$100))*$J$100*'Fixed Data'!U$52)),0)</f>
        <v>0</v>
      </c>
      <c r="Y107" s="21">
        <f>IF($J$100&lt;0,(IF(2050-X$98&lt;=0,0,(2/(2050-X$98+1))*(1-(SUM($E107:X107)/$J$100))*$J$100*'Fixed Data'!V$52)),0)</f>
        <v>0</v>
      </c>
      <c r="Z107" s="21">
        <f>IF($J$100&lt;0,(IF(2050-Y$98&lt;=0,0,(2/(2050-Y$98+1))*(1-(SUM($E107:Y107)/$J$100))*$J$100*'Fixed Data'!W$52)),0)</f>
        <v>0</v>
      </c>
      <c r="AA107" s="21">
        <f>IF($J$100&lt;0,(IF(2050-Z$98&lt;=0,0,(2/(2050-Z$98+1))*(1-(SUM($E107:Z107)/$J$100))*$J$100*'Fixed Data'!X$52)),0)</f>
        <v>0</v>
      </c>
      <c r="AB107" s="21">
        <f>IF($J$100&lt;0,(IF(2050-AA$98&lt;=0,0,(2/(2050-AA$98+1))*(1-(SUM($E107:AA107)/$J$100))*$J$100*'Fixed Data'!Y$52)),0)</f>
        <v>0</v>
      </c>
      <c r="AC107" s="21">
        <f>IF($J$100&lt;0,(IF(2050-AB$98&lt;=0,0,(2/(2050-AB$98+1))*(1-(SUM($E107:AB107)/$J$100))*$J$100*'Fixed Data'!Z$52)),0)</f>
        <v>0</v>
      </c>
      <c r="AD107" s="21">
        <f>IF($J$100&lt;0,(IF(2050-AC$98&lt;=0,0,(2/(2050-AC$98+1))*(1-(SUM($E107:AC107)/$J$100))*$J$100*'Fixed Data'!AA$52)),0)</f>
        <v>0</v>
      </c>
      <c r="AE107" s="21">
        <f>IF($J$100&lt;0,(IF(2050-AD$98&lt;=0,0,(2/(2050-AD$98+1))*(1-(SUM($E107:AD107)/$J$100))*$J$100*'Fixed Data'!AB$52)),0)</f>
        <v>0</v>
      </c>
      <c r="AF107" s="21">
        <f>IF($J$100&lt;0,(IF(2050-AE$98&lt;=0,0,(2/(2050-AE$98+1))*(1-(SUM($E107:AE107)/$J$100))*$J$100*'Fixed Data'!AC$52)),0)</f>
        <v>0</v>
      </c>
      <c r="AG107" s="21">
        <f>IF($J$100&lt;0,(IF(2050-AF$98&lt;=0,0,(2/(2050-AF$98+1))*(1-(SUM($E107:AF107)/$J$100))*$J$100*'Fixed Data'!AD$52)),0)</f>
        <v>0</v>
      </c>
      <c r="AH107" s="21">
        <f>IF($J$100&lt;0,(IF(2050-AG$98&lt;=0,0,(2/(2050-AG$98+1))*(1-(SUM($E107:AG107)/$J$100))*$J$100*'Fixed Data'!AE$52)),0)</f>
        <v>0</v>
      </c>
      <c r="AI107" s="21">
        <f>IF($J$100&lt;0,(IF(2050-AH$98&lt;=0,0,(2/(2050-AH$98+1))*(1-(SUM($E107:AH107)/$J$100))*$J$100*'Fixed Data'!AF$52)),0)</f>
        <v>0</v>
      </c>
      <c r="AJ107" s="21">
        <f>IF($J$100&lt;0,(IF(2050-AI$98&lt;=0,0,(2/(2050-AI$98+1))*(1-(SUM($E107:AI107)/$J$100))*$J$100*'Fixed Data'!AG$52)),0)</f>
        <v>0</v>
      </c>
      <c r="AK107" s="21">
        <f>IF($J$100&lt;0,(IF(2050-AJ$98&lt;=0,0,(2/(2050-AJ$98+1))*(1-(SUM($E107:AJ107)/$J$100))*$J$100*'Fixed Data'!AH$52)),0)</f>
        <v>0</v>
      </c>
      <c r="AL107" s="21">
        <f>IF($J$100&lt;0,(IF(2050-AK$98&lt;=0,0,(2/(2050-AK$98+1))*(1-(SUM($E107:AK107)/$J$100))*$J$100*'Fixed Data'!AI$52)),0)</f>
        <v>0</v>
      </c>
      <c r="AM107" s="21">
        <f>IF($J$100&lt;0,(IF(2050-AL$98&lt;=0,0,(2/(2050-AL$98+1))*(1-(SUM($E107:AL107)/$J$100))*$J$100*'Fixed Data'!AJ$52)),0)</f>
        <v>0</v>
      </c>
      <c r="AN107" s="21">
        <f>IF($J$100&lt;0,(IF(2050-AM$98&lt;=0,0,(2/(2050-AM$98+1))*(1-(SUM($E107:AM107)/$J$100))*$J$100*'Fixed Data'!AK$52)),0)</f>
        <v>0</v>
      </c>
      <c r="AO107" s="21">
        <f>IF($J$100&lt;0,(IF(2050-AN$98&lt;=0,0,(2/(2050-AN$98+1))*(1-(SUM($E107:AN107)/$J$100))*$J$100*'Fixed Data'!AL$52)),0)</f>
        <v>0</v>
      </c>
      <c r="AP107" s="21">
        <f>IF($J$100&lt;0,(IF(2050-AO$98&lt;=0,0,(2/(2050-AO$98+1))*(1-(SUM($E107:AO107)/$J$100))*$J$100*'Fixed Data'!AM$52)),0)</f>
        <v>0</v>
      </c>
      <c r="AQ107" s="21">
        <f>IF($J$100&lt;0,(IF(2050-AP$98&lt;=0,0,(2/(2050-AP$98+1))*(1-(SUM($E107:AP107)/$J$100))*$J$100*'Fixed Data'!AN$52)),0)</f>
        <v>0</v>
      </c>
      <c r="AR107" s="21">
        <f>IF($J$100&lt;0,(IF(2050-AQ$98&lt;=0,0,(2/(2050-AQ$98+1))*(1-(SUM($E107:AQ107)/$J$100))*$J$100*'Fixed Data'!AO$52)),0)</f>
        <v>0</v>
      </c>
      <c r="AS107" s="21">
        <f>IF($J$100&lt;0,(IF(2050-AR$98&lt;=0,0,(2/(2050-AR$98+1))*(1-(SUM($E107:AR107)/$J$100))*$J$100*'Fixed Data'!AP$52)),0)</f>
        <v>0</v>
      </c>
      <c r="AT107" s="21">
        <f>IF($J$100&lt;0,(IF(2050-AS$98&lt;=0,0,(2/(2050-AS$98+1))*(1-(SUM($E107:AS107)/$J$100))*$J$100*'Fixed Data'!AQ$52)),0)</f>
        <v>0</v>
      </c>
      <c r="AU107" s="21">
        <f>IF($J$100&lt;0,(IF(2050-AT$98&lt;=0,0,(2/(2050-AT$98+1))*(1-(SUM($E107:AT107)/$J$100))*$J$100*'Fixed Data'!AR$52)),0)</f>
        <v>0</v>
      </c>
      <c r="AV107" s="21">
        <f>IF($J$100&lt;0,(IF(2050-AU$98&lt;=0,0,(2/(2050-AU$98+1))*(1-(SUM($E107:AU107)/$J$100))*$J$100*'Fixed Data'!AS$52)),0)</f>
        <v>0</v>
      </c>
      <c r="AW107" s="21">
        <f>IF($J$100&lt;0,(IF(2050-AV$98&lt;=0,0,(2/(2050-AV$98+1))*(1-(SUM($E107:AV107)/$J$100))*$J$100*'Fixed Data'!AT$52)),0)</f>
        <v>0</v>
      </c>
      <c r="AX107" s="21">
        <f>IF($J$100&lt;0,(IF(2050-AW$98&lt;=0,0,(2/(2050-AW$98+1))*(1-(SUM($E107:AW107)/$J$100))*$J$100*'Fixed Data'!AU$52)),0)</f>
        <v>0</v>
      </c>
      <c r="AY107" s="21">
        <f>IF($J$100&lt;0,(IF(2050-AX$98&lt;=0,0,(2/(2050-AX$98+1))*(1-(SUM($E107:AX107)/$J$100))*$J$100*'Fixed Data'!AV$52)),0)</f>
        <v>0</v>
      </c>
      <c r="AZ107" s="21">
        <f>IF($J$100&lt;0,(IF(2050-AY$98&lt;=0,0,(2/(2050-AY$98+1))*(1-(SUM($E107:AY107)/$J$100))*$J$100*'Fixed Data'!AW$52)),0)</f>
        <v>0</v>
      </c>
      <c r="BA107" s="21">
        <f>IF($J$100&lt;0,(IF(2050-AZ$98&lt;=0,0,(2/(2050-AZ$98+1))*(1-(SUM($E107:AZ107)/$J$100))*$J$100*'Fixed Data'!AX$52)),0)</f>
        <v>0</v>
      </c>
      <c r="BB107" s="21">
        <f>IF($J$100&lt;0,(IF(2050-BA$98&lt;=0,0,(2/(2050-BA$98+1))*(1-(SUM($E107:BA107)/$J$100))*$J$100*'Fixed Data'!AY$52)),0)</f>
        <v>0</v>
      </c>
    </row>
    <row r="108" spans="1:54" ht="15" hidden="1" customHeight="1" outlineLevel="3">
      <c r="A108" s="8"/>
      <c r="B108" t="s">
        <v>411</v>
      </c>
      <c r="C108" t="s">
        <v>412</v>
      </c>
      <c r="D108" t="s">
        <v>383</v>
      </c>
      <c r="E108" s="18"/>
      <c r="F108" s="18"/>
      <c r="G108" s="18"/>
      <c r="H108" s="18"/>
      <c r="I108" s="18"/>
      <c r="J108" s="18"/>
      <c r="K108" s="18"/>
      <c r="L108" s="21">
        <f>IF($K$100&lt;0,(IF(2050-K$98&lt;=0,0,(2/(2050-K$98+1))*(1-(SUM($E108:K108)/$K$100))*$K$100*'Fixed Data'!I$52)),0)</f>
        <v>0</v>
      </c>
      <c r="M108" s="21">
        <f>IF($K$100&lt;0,(IF(2050-L$98&lt;=0,0,(2/(2050-L$98+1))*(1-(SUM($E108:L108)/$K$100))*$K$100*'Fixed Data'!J$52)),0)</f>
        <v>0</v>
      </c>
      <c r="N108" s="21">
        <f>IF($K$100&lt;0,(IF(2050-M$98&lt;=0,0,(2/(2050-M$98+1))*(1-(SUM($E108:M108)/$K$100))*$K$100*'Fixed Data'!K$52)),0)</f>
        <v>0</v>
      </c>
      <c r="O108" s="21">
        <f>IF($K$100&lt;0,(IF(2050-N$98&lt;=0,0,(2/(2050-N$98+1))*(1-(SUM($E108:N108)/$K$100))*$K$100*'Fixed Data'!L$52)),0)</f>
        <v>0</v>
      </c>
      <c r="P108" s="21">
        <f>IF($K$100&lt;0,(IF(2050-O$98&lt;=0,0,(2/(2050-O$98+1))*(1-(SUM($E108:O108)/$K$100))*$K$100*'Fixed Data'!M$52)),0)</f>
        <v>0</v>
      </c>
      <c r="Q108" s="21">
        <f>IF($K$100&lt;0,(IF(2050-P$98&lt;=0,0,(2/(2050-P$98+1))*(1-(SUM($E108:P108)/$K$100))*$K$100*'Fixed Data'!N$52)),0)</f>
        <v>0</v>
      </c>
      <c r="R108" s="21">
        <f>IF($K$100&lt;0,(IF(2050-Q$98&lt;=0,0,(2/(2050-Q$98+1))*(1-(SUM($E108:Q108)/$K$100))*$K$100*'Fixed Data'!O$52)),0)</f>
        <v>0</v>
      </c>
      <c r="S108" s="21">
        <f>IF($K$100&lt;0,(IF(2050-R$98&lt;=0,0,(2/(2050-R$98+1))*(1-(SUM($E108:R108)/$K$100))*$K$100*'Fixed Data'!P$52)),0)</f>
        <v>0</v>
      </c>
      <c r="T108" s="21">
        <f>IF($K$100&lt;0,(IF(2050-S$98&lt;=0,0,(2/(2050-S$98+1))*(1-(SUM($E108:S108)/$K$100))*$K$100*'Fixed Data'!Q$52)),0)</f>
        <v>0</v>
      </c>
      <c r="U108" s="21">
        <f>IF($K$100&lt;0,(IF(2050-T$98&lt;=0,0,(2/(2050-T$98+1))*(1-(SUM($E108:T108)/$K$100))*$K$100*'Fixed Data'!R$52)),0)</f>
        <v>0</v>
      </c>
      <c r="V108" s="21">
        <f>IF($K$100&lt;0,(IF(2050-U$98&lt;=0,0,(2/(2050-U$98+1))*(1-(SUM($E108:U108)/$K$100))*$K$100*'Fixed Data'!S$52)),0)</f>
        <v>0</v>
      </c>
      <c r="W108" s="21">
        <f>IF($K$100&lt;0,(IF(2050-V$98&lt;=0,0,(2/(2050-V$98+1))*(1-(SUM($E108:V108)/$K$100))*$K$100*'Fixed Data'!T$52)),0)</f>
        <v>0</v>
      </c>
      <c r="X108" s="21">
        <f>IF($K$100&lt;0,(IF(2050-W$98&lt;=0,0,(2/(2050-W$98+1))*(1-(SUM($E108:W108)/$K$100))*$K$100*'Fixed Data'!U$52)),0)</f>
        <v>0</v>
      </c>
      <c r="Y108" s="21">
        <f>IF($K$100&lt;0,(IF(2050-X$98&lt;=0,0,(2/(2050-X$98+1))*(1-(SUM($E108:X108)/$K$100))*$K$100*'Fixed Data'!V$52)),0)</f>
        <v>0</v>
      </c>
      <c r="Z108" s="21">
        <f>IF($K$100&lt;0,(IF(2050-Y$98&lt;=0,0,(2/(2050-Y$98+1))*(1-(SUM($E108:Y108)/$K$100))*$K$100*'Fixed Data'!W$52)),0)</f>
        <v>0</v>
      </c>
      <c r="AA108" s="21">
        <f>IF($K$100&lt;0,(IF(2050-Z$98&lt;=0,0,(2/(2050-Z$98+1))*(1-(SUM($E108:Z108)/$K$100))*$K$100*'Fixed Data'!X$52)),0)</f>
        <v>0</v>
      </c>
      <c r="AB108" s="21">
        <f>IF($K$100&lt;0,(IF(2050-AA$98&lt;=0,0,(2/(2050-AA$98+1))*(1-(SUM($E108:AA108)/$K$100))*$K$100*'Fixed Data'!Y$52)),0)</f>
        <v>0</v>
      </c>
      <c r="AC108" s="21">
        <f>IF($K$100&lt;0,(IF(2050-AB$98&lt;=0,0,(2/(2050-AB$98+1))*(1-(SUM($E108:AB108)/$K$100))*$K$100*'Fixed Data'!Z$52)),0)</f>
        <v>0</v>
      </c>
      <c r="AD108" s="21">
        <f>IF($K$100&lt;0,(IF(2050-AC$98&lt;=0,0,(2/(2050-AC$98+1))*(1-(SUM($E108:AC108)/$K$100))*$K$100*'Fixed Data'!AA$52)),0)</f>
        <v>0</v>
      </c>
      <c r="AE108" s="21">
        <f>IF($K$100&lt;0,(IF(2050-AD$98&lt;=0,0,(2/(2050-AD$98+1))*(1-(SUM($E108:AD108)/$K$100))*$K$100*'Fixed Data'!AB$52)),0)</f>
        <v>0</v>
      </c>
      <c r="AF108" s="21">
        <f>IF($K$100&lt;0,(IF(2050-AE$98&lt;=0,0,(2/(2050-AE$98+1))*(1-(SUM($E108:AE108)/$K$100))*$K$100*'Fixed Data'!AC$52)),0)</f>
        <v>0</v>
      </c>
      <c r="AG108" s="21">
        <f>IF($K$100&lt;0,(IF(2050-AF$98&lt;=0,0,(2/(2050-AF$98+1))*(1-(SUM($E108:AF108)/$K$100))*$K$100*'Fixed Data'!AD$52)),0)</f>
        <v>0</v>
      </c>
      <c r="AH108" s="21">
        <f>IF($K$100&lt;0,(IF(2050-AG$98&lt;=0,0,(2/(2050-AG$98+1))*(1-(SUM($E108:AG108)/$K$100))*$K$100*'Fixed Data'!AE$52)),0)</f>
        <v>0</v>
      </c>
      <c r="AI108" s="21">
        <f>IF($K$100&lt;0,(IF(2050-AH$98&lt;=0,0,(2/(2050-AH$98+1))*(1-(SUM($E108:AH108)/$K$100))*$K$100*'Fixed Data'!AF$52)),0)</f>
        <v>0</v>
      </c>
      <c r="AJ108" s="21">
        <f>IF($K$100&lt;0,(IF(2050-AI$98&lt;=0,0,(2/(2050-AI$98+1))*(1-(SUM($E108:AI108)/$K$100))*$K$100*'Fixed Data'!AG$52)),0)</f>
        <v>0</v>
      </c>
      <c r="AK108" s="21">
        <f>IF($K$100&lt;0,(IF(2050-AJ$98&lt;=0,0,(2/(2050-AJ$98+1))*(1-(SUM($E108:AJ108)/$K$100))*$K$100*'Fixed Data'!AH$52)),0)</f>
        <v>0</v>
      </c>
      <c r="AL108" s="21">
        <f>IF($K$100&lt;0,(IF(2050-AK$98&lt;=0,0,(2/(2050-AK$98+1))*(1-(SUM($E108:AK108)/$K$100))*$K$100*'Fixed Data'!AI$52)),0)</f>
        <v>0</v>
      </c>
      <c r="AM108" s="21">
        <f>IF($K$100&lt;0,(IF(2050-AL$98&lt;=0,0,(2/(2050-AL$98+1))*(1-(SUM($E108:AL108)/$K$100))*$K$100*'Fixed Data'!AJ$52)),0)</f>
        <v>0</v>
      </c>
      <c r="AN108" s="21">
        <f>IF($K$100&lt;0,(IF(2050-AM$98&lt;=0,0,(2/(2050-AM$98+1))*(1-(SUM($E108:AM108)/$K$100))*$K$100*'Fixed Data'!AK$52)),0)</f>
        <v>0</v>
      </c>
      <c r="AO108" s="21">
        <f>IF($K$100&lt;0,(IF(2050-AN$98&lt;=0,0,(2/(2050-AN$98+1))*(1-(SUM($E108:AN108)/$K$100))*$K$100*'Fixed Data'!AL$52)),0)</f>
        <v>0</v>
      </c>
      <c r="AP108" s="21">
        <f>IF($K$100&lt;0,(IF(2050-AO$98&lt;=0,0,(2/(2050-AO$98+1))*(1-(SUM($E108:AO108)/$K$100))*$K$100*'Fixed Data'!AM$52)),0)</f>
        <v>0</v>
      </c>
      <c r="AQ108" s="21">
        <f>IF($K$100&lt;0,(IF(2050-AP$98&lt;=0,0,(2/(2050-AP$98+1))*(1-(SUM($E108:AP108)/$K$100))*$K$100*'Fixed Data'!AN$52)),0)</f>
        <v>0</v>
      </c>
      <c r="AR108" s="21">
        <f>IF($K$100&lt;0,(IF(2050-AQ$98&lt;=0,0,(2/(2050-AQ$98+1))*(1-(SUM($E108:AQ108)/$K$100))*$K$100*'Fixed Data'!AO$52)),0)</f>
        <v>0</v>
      </c>
      <c r="AS108" s="21">
        <f>IF($K$100&lt;0,(IF(2050-AR$98&lt;=0,0,(2/(2050-AR$98+1))*(1-(SUM($E108:AR108)/$K$100))*$K$100*'Fixed Data'!AP$52)),0)</f>
        <v>0</v>
      </c>
      <c r="AT108" s="21">
        <f>IF($K$100&lt;0,(IF(2050-AS$98&lt;=0,0,(2/(2050-AS$98+1))*(1-(SUM($E108:AS108)/$K$100))*$K$100*'Fixed Data'!AQ$52)),0)</f>
        <v>0</v>
      </c>
      <c r="AU108" s="21">
        <f>IF($K$100&lt;0,(IF(2050-AT$98&lt;=0,0,(2/(2050-AT$98+1))*(1-(SUM($E108:AT108)/$K$100))*$K$100*'Fixed Data'!AR$52)),0)</f>
        <v>0</v>
      </c>
      <c r="AV108" s="21">
        <f>IF($K$100&lt;0,(IF(2050-AU$98&lt;=0,0,(2/(2050-AU$98+1))*(1-(SUM($E108:AU108)/$K$100))*$K$100*'Fixed Data'!AS$52)),0)</f>
        <v>0</v>
      </c>
      <c r="AW108" s="21">
        <f>IF($K$100&lt;0,(IF(2050-AV$98&lt;=0,0,(2/(2050-AV$98+1))*(1-(SUM($E108:AV108)/$K$100))*$K$100*'Fixed Data'!AT$52)),0)</f>
        <v>0</v>
      </c>
      <c r="AX108" s="21">
        <f>IF($K$100&lt;0,(IF(2050-AW$98&lt;=0,0,(2/(2050-AW$98+1))*(1-(SUM($E108:AW108)/$K$100))*$K$100*'Fixed Data'!AU$52)),0)</f>
        <v>0</v>
      </c>
      <c r="AY108" s="21">
        <f>IF($K$100&lt;0,(IF(2050-AX$98&lt;=0,0,(2/(2050-AX$98+1))*(1-(SUM($E108:AX108)/$K$100))*$K$100*'Fixed Data'!AV$52)),0)</f>
        <v>0</v>
      </c>
      <c r="AZ108" s="21">
        <f>IF($K$100&lt;0,(IF(2050-AY$98&lt;=0,0,(2/(2050-AY$98+1))*(1-(SUM($E108:AY108)/$K$100))*$K$100*'Fixed Data'!AW$52)),0)</f>
        <v>0</v>
      </c>
      <c r="BA108" s="21">
        <f>IF($K$100&lt;0,(IF(2050-AZ$98&lt;=0,0,(2/(2050-AZ$98+1))*(1-(SUM($E108:AZ108)/$K$100))*$K$100*'Fixed Data'!AX$52)),0)</f>
        <v>0</v>
      </c>
      <c r="BB108" s="21">
        <f>IF($K$100&lt;0,(IF(2050-BA$98&lt;=0,0,(2/(2050-BA$98+1))*(1-(SUM($E108:BA108)/$K$100))*$K$100*'Fixed Data'!AY$52)),0)</f>
        <v>0</v>
      </c>
    </row>
    <row r="109" spans="1:54" ht="15" hidden="1" customHeight="1" outlineLevel="3">
      <c r="A109" s="8"/>
      <c r="B109" t="s">
        <v>413</v>
      </c>
      <c r="C109" t="s">
        <v>414</v>
      </c>
      <c r="D109" t="s">
        <v>383</v>
      </c>
      <c r="E109" s="18"/>
      <c r="F109" s="18"/>
      <c r="G109" s="18"/>
      <c r="H109" s="18"/>
      <c r="I109" s="18"/>
      <c r="J109" s="18"/>
      <c r="K109" s="18"/>
      <c r="L109" s="18"/>
      <c r="M109" s="21">
        <f>IF($L$100&lt;0,(IF(2050-L$98&lt;=0,0,(2/(2050-L$98+1))*(1-(SUM($E109:L109)/$L$100))*$L$100*'Fixed Data'!J$52)),0)</f>
        <v>0</v>
      </c>
      <c r="N109" s="21">
        <f>IF($L$100&lt;0,(IF(2050-M$98&lt;=0,0,(2/(2050-M$98+1))*(1-(SUM($E109:M109)/$L$100))*$L$100*'Fixed Data'!K$52)),0)</f>
        <v>0</v>
      </c>
      <c r="O109" s="21">
        <f>IF($L$100&lt;0,(IF(2050-N$98&lt;=0,0,(2/(2050-N$98+1))*(1-(SUM($E109:N109)/$L$100))*$L$100*'Fixed Data'!L$52)),0)</f>
        <v>0</v>
      </c>
      <c r="P109" s="21">
        <f>IF($L$100&lt;0,(IF(2050-O$98&lt;=0,0,(2/(2050-O$98+1))*(1-(SUM($E109:O109)/$L$100))*$L$100*'Fixed Data'!M$52)),0)</f>
        <v>0</v>
      </c>
      <c r="Q109" s="21">
        <f>IF($L$100&lt;0,(IF(2050-P$98&lt;=0,0,(2/(2050-P$98+1))*(1-(SUM($E109:P109)/$L$100))*$L$100*'Fixed Data'!N$52)),0)</f>
        <v>0</v>
      </c>
      <c r="R109" s="21">
        <f>IF($L$100&lt;0,(IF(2050-Q$98&lt;=0,0,(2/(2050-Q$98+1))*(1-(SUM($E109:Q109)/$L$100))*$L$100*'Fixed Data'!O$52)),0)</f>
        <v>0</v>
      </c>
      <c r="S109" s="21">
        <f>IF($L$100&lt;0,(IF(2050-R$98&lt;=0,0,(2/(2050-R$98+1))*(1-(SUM($E109:R109)/$L$100))*$L$100*'Fixed Data'!P$52)),0)</f>
        <v>0</v>
      </c>
      <c r="T109" s="21">
        <f>IF($L$100&lt;0,(IF(2050-S$98&lt;=0,0,(2/(2050-S$98+1))*(1-(SUM($E109:S109)/$L$100))*$L$100*'Fixed Data'!Q$52)),0)</f>
        <v>0</v>
      </c>
      <c r="U109" s="21">
        <f>IF($L$100&lt;0,(IF(2050-T$98&lt;=0,0,(2/(2050-T$98+1))*(1-(SUM($E109:T109)/$L$100))*$L$100*'Fixed Data'!R$52)),0)</f>
        <v>0</v>
      </c>
      <c r="V109" s="21">
        <f>IF($L$100&lt;0,(IF(2050-U$98&lt;=0,0,(2/(2050-U$98+1))*(1-(SUM($E109:U109)/$L$100))*$L$100*'Fixed Data'!S$52)),0)</f>
        <v>0</v>
      </c>
      <c r="W109" s="21">
        <f>IF($L$100&lt;0,(IF(2050-V$98&lt;=0,0,(2/(2050-V$98+1))*(1-(SUM($E109:V109)/$L$100))*$L$100*'Fixed Data'!T$52)),0)</f>
        <v>0</v>
      </c>
      <c r="X109" s="21">
        <f>IF($L$100&lt;0,(IF(2050-W$98&lt;=0,0,(2/(2050-W$98+1))*(1-(SUM($E109:W109)/$L$100))*$L$100*'Fixed Data'!U$52)),0)</f>
        <v>0</v>
      </c>
      <c r="Y109" s="21">
        <f>IF($L$100&lt;0,(IF(2050-X$98&lt;=0,0,(2/(2050-X$98+1))*(1-(SUM($E109:X109)/$L$100))*$L$100*'Fixed Data'!V$52)),0)</f>
        <v>0</v>
      </c>
      <c r="Z109" s="21">
        <f>IF($L$100&lt;0,(IF(2050-Y$98&lt;=0,0,(2/(2050-Y$98+1))*(1-(SUM($E109:Y109)/$L$100))*$L$100*'Fixed Data'!W$52)),0)</f>
        <v>0</v>
      </c>
      <c r="AA109" s="21">
        <f>IF($L$100&lt;0,(IF(2050-Z$98&lt;=0,0,(2/(2050-Z$98+1))*(1-(SUM($E109:Z109)/$L$100))*$L$100*'Fixed Data'!X$52)),0)</f>
        <v>0</v>
      </c>
      <c r="AB109" s="21">
        <f>IF($L$100&lt;0,(IF(2050-AA$98&lt;=0,0,(2/(2050-AA$98+1))*(1-(SUM($E109:AA109)/$L$100))*$L$100*'Fixed Data'!Y$52)),0)</f>
        <v>0</v>
      </c>
      <c r="AC109" s="21">
        <f>IF($L$100&lt;0,(IF(2050-AB$98&lt;=0,0,(2/(2050-AB$98+1))*(1-(SUM($E109:AB109)/$L$100))*$L$100*'Fixed Data'!Z$52)),0)</f>
        <v>0</v>
      </c>
      <c r="AD109" s="21">
        <f>IF($L$100&lt;0,(IF(2050-AC$98&lt;=0,0,(2/(2050-AC$98+1))*(1-(SUM($E109:AC109)/$L$100))*$L$100*'Fixed Data'!AA$52)),0)</f>
        <v>0</v>
      </c>
      <c r="AE109" s="21">
        <f>IF($L$100&lt;0,(IF(2050-AD$98&lt;=0,0,(2/(2050-AD$98+1))*(1-(SUM($E109:AD109)/$L$100))*$L$100*'Fixed Data'!AB$52)),0)</f>
        <v>0</v>
      </c>
      <c r="AF109" s="21">
        <f>IF($L$100&lt;0,(IF(2050-AE$98&lt;=0,0,(2/(2050-AE$98+1))*(1-(SUM($E109:AE109)/$L$100))*$L$100*'Fixed Data'!AC$52)),0)</f>
        <v>0</v>
      </c>
      <c r="AG109" s="21">
        <f>IF($L$100&lt;0,(IF(2050-AF$98&lt;=0,0,(2/(2050-AF$98+1))*(1-(SUM($E109:AF109)/$L$100))*$L$100*'Fixed Data'!AD$52)),0)</f>
        <v>0</v>
      </c>
      <c r="AH109" s="21">
        <f>IF($L$100&lt;0,(IF(2050-AG$98&lt;=0,0,(2/(2050-AG$98+1))*(1-(SUM($E109:AG109)/$L$100))*$L$100*'Fixed Data'!AE$52)),0)</f>
        <v>0</v>
      </c>
      <c r="AI109" s="21">
        <f>IF($L$100&lt;0,(IF(2050-AH$98&lt;=0,0,(2/(2050-AH$98+1))*(1-(SUM($E109:AH109)/$L$100))*$L$100*'Fixed Data'!AF$52)),0)</f>
        <v>0</v>
      </c>
      <c r="AJ109" s="21">
        <f>IF($L$100&lt;0,(IF(2050-AI$98&lt;=0,0,(2/(2050-AI$98+1))*(1-(SUM($E109:AI109)/$L$100))*$L$100*'Fixed Data'!AG$52)),0)</f>
        <v>0</v>
      </c>
      <c r="AK109" s="21">
        <f>IF($L$100&lt;0,(IF(2050-AJ$98&lt;=0,0,(2/(2050-AJ$98+1))*(1-(SUM($E109:AJ109)/$L$100))*$L$100*'Fixed Data'!AH$52)),0)</f>
        <v>0</v>
      </c>
      <c r="AL109" s="21">
        <f>IF($L$100&lt;0,(IF(2050-AK$98&lt;=0,0,(2/(2050-AK$98+1))*(1-(SUM($E109:AK109)/$L$100))*$L$100*'Fixed Data'!AI$52)),0)</f>
        <v>0</v>
      </c>
      <c r="AM109" s="21">
        <f>IF($L$100&lt;0,(IF(2050-AL$98&lt;=0,0,(2/(2050-AL$98+1))*(1-(SUM($E109:AL109)/$L$100))*$L$100*'Fixed Data'!AJ$52)),0)</f>
        <v>0</v>
      </c>
      <c r="AN109" s="21">
        <f>IF($L$100&lt;0,(IF(2050-AM$98&lt;=0,0,(2/(2050-AM$98+1))*(1-(SUM($E109:AM109)/$L$100))*$L$100*'Fixed Data'!AK$52)),0)</f>
        <v>0</v>
      </c>
      <c r="AO109" s="21">
        <f>IF($L$100&lt;0,(IF(2050-AN$98&lt;=0,0,(2/(2050-AN$98+1))*(1-(SUM($E109:AN109)/$L$100))*$L$100*'Fixed Data'!AL$52)),0)</f>
        <v>0</v>
      </c>
      <c r="AP109" s="21">
        <f>IF($L$100&lt;0,(IF(2050-AO$98&lt;=0,0,(2/(2050-AO$98+1))*(1-(SUM($E109:AO109)/$L$100))*$L$100*'Fixed Data'!AM$52)),0)</f>
        <v>0</v>
      </c>
      <c r="AQ109" s="21">
        <f>IF($L$100&lt;0,(IF(2050-AP$98&lt;=0,0,(2/(2050-AP$98+1))*(1-(SUM($E109:AP109)/$L$100))*$L$100*'Fixed Data'!AN$52)),0)</f>
        <v>0</v>
      </c>
      <c r="AR109" s="21">
        <f>IF($L$100&lt;0,(IF(2050-AQ$98&lt;=0,0,(2/(2050-AQ$98+1))*(1-(SUM($E109:AQ109)/$L$100))*$L$100*'Fixed Data'!AO$52)),0)</f>
        <v>0</v>
      </c>
      <c r="AS109" s="21">
        <f>IF($L$100&lt;0,(IF(2050-AR$98&lt;=0,0,(2/(2050-AR$98+1))*(1-(SUM($E109:AR109)/$L$100))*$L$100*'Fixed Data'!AP$52)),0)</f>
        <v>0</v>
      </c>
      <c r="AT109" s="21">
        <f>IF($L$100&lt;0,(IF(2050-AS$98&lt;=0,0,(2/(2050-AS$98+1))*(1-(SUM($E109:AS109)/$L$100))*$L$100*'Fixed Data'!AQ$52)),0)</f>
        <v>0</v>
      </c>
      <c r="AU109" s="21">
        <f>IF($L$100&lt;0,(IF(2050-AT$98&lt;=0,0,(2/(2050-AT$98+1))*(1-(SUM($E109:AT109)/$L$100))*$L$100*'Fixed Data'!AR$52)),0)</f>
        <v>0</v>
      </c>
      <c r="AV109" s="21">
        <f>IF($L$100&lt;0,(IF(2050-AU$98&lt;=0,0,(2/(2050-AU$98+1))*(1-(SUM($E109:AU109)/$L$100))*$L$100*'Fixed Data'!AS$52)),0)</f>
        <v>0</v>
      </c>
      <c r="AW109" s="21">
        <f>IF($L$100&lt;0,(IF(2050-AV$98&lt;=0,0,(2/(2050-AV$98+1))*(1-(SUM($E109:AV109)/$L$100))*$L$100*'Fixed Data'!AT$52)),0)</f>
        <v>0</v>
      </c>
      <c r="AX109" s="21">
        <f>IF($L$100&lt;0,(IF(2050-AW$98&lt;=0,0,(2/(2050-AW$98+1))*(1-(SUM($E109:AW109)/$L$100))*$L$100*'Fixed Data'!AU$52)),0)</f>
        <v>0</v>
      </c>
      <c r="AY109" s="21">
        <f>IF($L$100&lt;0,(IF(2050-AX$98&lt;=0,0,(2/(2050-AX$98+1))*(1-(SUM($E109:AX109)/$L$100))*$L$100*'Fixed Data'!AV$52)),0)</f>
        <v>0</v>
      </c>
      <c r="AZ109" s="21">
        <f>IF($L$100&lt;0,(IF(2050-AY$98&lt;=0,0,(2/(2050-AY$98+1))*(1-(SUM($E109:AY109)/$L$100))*$L$100*'Fixed Data'!AW$52)),0)</f>
        <v>0</v>
      </c>
      <c r="BA109" s="21">
        <f>IF($L$100&lt;0,(IF(2050-AZ$98&lt;=0,0,(2/(2050-AZ$98+1))*(1-(SUM($E109:AZ109)/$L$100))*$L$100*'Fixed Data'!AX$52)),0)</f>
        <v>0</v>
      </c>
      <c r="BB109" s="21">
        <f>IF($L$100&lt;0,(IF(2050-BA$98&lt;=0,0,(2/(2050-BA$98+1))*(1-(SUM($E109:BA109)/$L$100))*$L$100*'Fixed Data'!AY$52)),0)</f>
        <v>0</v>
      </c>
    </row>
    <row r="110" spans="1:54" ht="15" hidden="1" customHeight="1" outlineLevel="3">
      <c r="A110" s="8"/>
      <c r="B110" t="s">
        <v>415</v>
      </c>
      <c r="C110" t="s">
        <v>416</v>
      </c>
      <c r="D110" t="s">
        <v>383</v>
      </c>
      <c r="E110" s="18"/>
      <c r="F110" s="18"/>
      <c r="G110" s="18"/>
      <c r="H110" s="18"/>
      <c r="I110" s="18"/>
      <c r="J110" s="18"/>
      <c r="K110" s="18"/>
      <c r="L110" s="18"/>
      <c r="M110" s="18"/>
      <c r="N110" s="21">
        <f>IF($M$100&lt;0,(IF(2050-M$98&lt;=0,0,(2/(2050-M$98+1))*(1-(SUM($E110:M110)/$M$100))*$M$100*'Fixed Data'!K$52)),0)</f>
        <v>0</v>
      </c>
      <c r="O110" s="21">
        <f>IF($M$100&lt;0,(IF(2050-N$98&lt;=0,0,(2/(2050-N$98+1))*(1-(SUM($E110:N110)/$M$100))*$M$100*'Fixed Data'!L$52)),0)</f>
        <v>0</v>
      </c>
      <c r="P110" s="21">
        <f>IF($M$100&lt;0,(IF(2050-O$98&lt;=0,0,(2/(2050-O$98+1))*(1-(SUM($E110:O110)/$M$100))*$M$100*'Fixed Data'!M$52)),0)</f>
        <v>0</v>
      </c>
      <c r="Q110" s="21">
        <f>IF($M$100&lt;0,(IF(2050-P$98&lt;=0,0,(2/(2050-P$98+1))*(1-(SUM($E110:P110)/$M$100))*$M$100*'Fixed Data'!N$52)),0)</f>
        <v>0</v>
      </c>
      <c r="R110" s="21">
        <f>IF($M$100&lt;0,(IF(2050-Q$98&lt;=0,0,(2/(2050-Q$98+1))*(1-(SUM($E110:Q110)/$M$100))*$M$100*'Fixed Data'!O$52)),0)</f>
        <v>0</v>
      </c>
      <c r="S110" s="21">
        <f>IF($M$100&lt;0,(IF(2050-R$98&lt;=0,0,(2/(2050-R$98+1))*(1-(SUM($E110:R110)/$M$100))*$M$100*'Fixed Data'!P$52)),0)</f>
        <v>0</v>
      </c>
      <c r="T110" s="21">
        <f>IF($M$100&lt;0,(IF(2050-S$98&lt;=0,0,(2/(2050-S$98+1))*(1-(SUM($E110:S110)/$M$100))*$M$100*'Fixed Data'!Q$52)),0)</f>
        <v>0</v>
      </c>
      <c r="U110" s="21">
        <f>IF($M$100&lt;0,(IF(2050-T$98&lt;=0,0,(2/(2050-T$98+1))*(1-(SUM($E110:T110)/$M$100))*$M$100*'Fixed Data'!R$52)),0)</f>
        <v>0</v>
      </c>
      <c r="V110" s="21">
        <f>IF($M$100&lt;0,(IF(2050-U$98&lt;=0,0,(2/(2050-U$98+1))*(1-(SUM($E110:U110)/$M$100))*$M$100*'Fixed Data'!S$52)),0)</f>
        <v>0</v>
      </c>
      <c r="W110" s="21">
        <f>IF($M$100&lt;0,(IF(2050-V$98&lt;=0,0,(2/(2050-V$98+1))*(1-(SUM($E110:V110)/$M$100))*$M$100*'Fixed Data'!T$52)),0)</f>
        <v>0</v>
      </c>
      <c r="X110" s="21">
        <f>IF($M$100&lt;0,(IF(2050-W$98&lt;=0,0,(2/(2050-W$98+1))*(1-(SUM($E110:W110)/$M$100))*$M$100*'Fixed Data'!U$52)),0)</f>
        <v>0</v>
      </c>
      <c r="Y110" s="21">
        <f>IF($M$100&lt;0,(IF(2050-X$98&lt;=0,0,(2/(2050-X$98+1))*(1-(SUM($E110:X110)/$M$100))*$M$100*'Fixed Data'!V$52)),0)</f>
        <v>0</v>
      </c>
      <c r="Z110" s="21">
        <f>IF($M$100&lt;0,(IF(2050-Y$98&lt;=0,0,(2/(2050-Y$98+1))*(1-(SUM($E110:Y110)/$M$100))*$M$100*'Fixed Data'!W$52)),0)</f>
        <v>0</v>
      </c>
      <c r="AA110" s="21">
        <f>IF($M$100&lt;0,(IF(2050-Z$98&lt;=0,0,(2/(2050-Z$98+1))*(1-(SUM($E110:Z110)/$M$100))*$M$100*'Fixed Data'!X$52)),0)</f>
        <v>0</v>
      </c>
      <c r="AB110" s="21">
        <f>IF($M$100&lt;0,(IF(2050-AA$98&lt;=0,0,(2/(2050-AA$98+1))*(1-(SUM($E110:AA110)/$M$100))*$M$100*'Fixed Data'!Y$52)),0)</f>
        <v>0</v>
      </c>
      <c r="AC110" s="21">
        <f>IF($M$100&lt;0,(IF(2050-AB$98&lt;=0,0,(2/(2050-AB$98+1))*(1-(SUM($E110:AB110)/$M$100))*$M$100*'Fixed Data'!Z$52)),0)</f>
        <v>0</v>
      </c>
      <c r="AD110" s="21">
        <f>IF($M$100&lt;0,(IF(2050-AC$98&lt;=0,0,(2/(2050-AC$98+1))*(1-(SUM($E110:AC110)/$M$100))*$M$100*'Fixed Data'!AA$52)),0)</f>
        <v>0</v>
      </c>
      <c r="AE110" s="21">
        <f>IF($M$100&lt;0,(IF(2050-AD$98&lt;=0,0,(2/(2050-AD$98+1))*(1-(SUM($E110:AD110)/$M$100))*$M$100*'Fixed Data'!AB$52)),0)</f>
        <v>0</v>
      </c>
      <c r="AF110" s="21">
        <f>IF($M$100&lt;0,(IF(2050-AE$98&lt;=0,0,(2/(2050-AE$98+1))*(1-(SUM($E110:AE110)/$M$100))*$M$100*'Fixed Data'!AC$52)),0)</f>
        <v>0</v>
      </c>
      <c r="AG110" s="21">
        <f>IF($M$100&lt;0,(IF(2050-AF$98&lt;=0,0,(2/(2050-AF$98+1))*(1-(SUM($E110:AF110)/$M$100))*$M$100*'Fixed Data'!AD$52)),0)</f>
        <v>0</v>
      </c>
      <c r="AH110" s="21">
        <f>IF($M$100&lt;0,(IF(2050-AG$98&lt;=0,0,(2/(2050-AG$98+1))*(1-(SUM($E110:AG110)/$M$100))*$M$100*'Fixed Data'!AE$52)),0)</f>
        <v>0</v>
      </c>
      <c r="AI110" s="21">
        <f>IF($M$100&lt;0,(IF(2050-AH$98&lt;=0,0,(2/(2050-AH$98+1))*(1-(SUM($E110:AH110)/$M$100))*$M$100*'Fixed Data'!AF$52)),0)</f>
        <v>0</v>
      </c>
      <c r="AJ110" s="21">
        <f>IF($M$100&lt;0,(IF(2050-AI$98&lt;=0,0,(2/(2050-AI$98+1))*(1-(SUM($E110:AI110)/$M$100))*$M$100*'Fixed Data'!AG$52)),0)</f>
        <v>0</v>
      </c>
      <c r="AK110" s="21">
        <f>IF($M$100&lt;0,(IF(2050-AJ$98&lt;=0,0,(2/(2050-AJ$98+1))*(1-(SUM($E110:AJ110)/$M$100))*$M$100*'Fixed Data'!AH$52)),0)</f>
        <v>0</v>
      </c>
      <c r="AL110" s="21">
        <f>IF($M$100&lt;0,(IF(2050-AK$98&lt;=0,0,(2/(2050-AK$98+1))*(1-(SUM($E110:AK110)/$M$100))*$M$100*'Fixed Data'!AI$52)),0)</f>
        <v>0</v>
      </c>
      <c r="AM110" s="21">
        <f>IF($M$100&lt;0,(IF(2050-AL$98&lt;=0,0,(2/(2050-AL$98+1))*(1-(SUM($E110:AL110)/$M$100))*$M$100*'Fixed Data'!AJ$52)),0)</f>
        <v>0</v>
      </c>
      <c r="AN110" s="21">
        <f>IF($M$100&lt;0,(IF(2050-AM$98&lt;=0,0,(2/(2050-AM$98+1))*(1-(SUM($E110:AM110)/$M$100))*$M$100*'Fixed Data'!AK$52)),0)</f>
        <v>0</v>
      </c>
      <c r="AO110" s="21">
        <f>IF($M$100&lt;0,(IF(2050-AN$98&lt;=0,0,(2/(2050-AN$98+1))*(1-(SUM($E110:AN110)/$M$100))*$M$100*'Fixed Data'!AL$52)),0)</f>
        <v>0</v>
      </c>
      <c r="AP110" s="21">
        <f>IF($M$100&lt;0,(IF(2050-AO$98&lt;=0,0,(2/(2050-AO$98+1))*(1-(SUM($E110:AO110)/$M$100))*$M$100*'Fixed Data'!AM$52)),0)</f>
        <v>0</v>
      </c>
      <c r="AQ110" s="21">
        <f>IF($M$100&lt;0,(IF(2050-AP$98&lt;=0,0,(2/(2050-AP$98+1))*(1-(SUM($E110:AP110)/$M$100))*$M$100*'Fixed Data'!AN$52)),0)</f>
        <v>0</v>
      </c>
      <c r="AR110" s="21">
        <f>IF($M$100&lt;0,(IF(2050-AQ$98&lt;=0,0,(2/(2050-AQ$98+1))*(1-(SUM($E110:AQ110)/$M$100))*$M$100*'Fixed Data'!AO$52)),0)</f>
        <v>0</v>
      </c>
      <c r="AS110" s="21">
        <f>IF($M$100&lt;0,(IF(2050-AR$98&lt;=0,0,(2/(2050-AR$98+1))*(1-(SUM($E110:AR110)/$M$100))*$M$100*'Fixed Data'!AP$52)),0)</f>
        <v>0</v>
      </c>
      <c r="AT110" s="21">
        <f>IF($M$100&lt;0,(IF(2050-AS$98&lt;=0,0,(2/(2050-AS$98+1))*(1-(SUM($E110:AS110)/$M$100))*$M$100*'Fixed Data'!AQ$52)),0)</f>
        <v>0</v>
      </c>
      <c r="AU110" s="21">
        <f>IF($M$100&lt;0,(IF(2050-AT$98&lt;=0,0,(2/(2050-AT$98+1))*(1-(SUM($E110:AT110)/$M$100))*$M$100*'Fixed Data'!AR$52)),0)</f>
        <v>0</v>
      </c>
      <c r="AV110" s="21">
        <f>IF($M$100&lt;0,(IF(2050-AU$98&lt;=0,0,(2/(2050-AU$98+1))*(1-(SUM($E110:AU110)/$M$100))*$M$100*'Fixed Data'!AS$52)),0)</f>
        <v>0</v>
      </c>
      <c r="AW110" s="21">
        <f>IF($M$100&lt;0,(IF(2050-AV$98&lt;=0,0,(2/(2050-AV$98+1))*(1-(SUM($E110:AV110)/$M$100))*$M$100*'Fixed Data'!AT$52)),0)</f>
        <v>0</v>
      </c>
      <c r="AX110" s="21">
        <f>IF($M$100&lt;0,(IF(2050-AW$98&lt;=0,0,(2/(2050-AW$98+1))*(1-(SUM($E110:AW110)/$M$100))*$M$100*'Fixed Data'!AU$52)),0)</f>
        <v>0</v>
      </c>
      <c r="AY110" s="21">
        <f>IF($M$100&lt;0,(IF(2050-AX$98&lt;=0,0,(2/(2050-AX$98+1))*(1-(SUM($E110:AX110)/$M$100))*$M$100*'Fixed Data'!AV$52)),0)</f>
        <v>0</v>
      </c>
      <c r="AZ110" s="21">
        <f>IF($M$100&lt;0,(IF(2050-AY$98&lt;=0,0,(2/(2050-AY$98+1))*(1-(SUM($E110:AY110)/$M$100))*$M$100*'Fixed Data'!AW$52)),0)</f>
        <v>0</v>
      </c>
      <c r="BA110" s="21">
        <f>IF($M$100&lt;0,(IF(2050-AZ$98&lt;=0,0,(2/(2050-AZ$98+1))*(1-(SUM($E110:AZ110)/$M$100))*$M$100*'Fixed Data'!AX$52)),0)</f>
        <v>0</v>
      </c>
      <c r="BB110" s="21">
        <f>IF($M$100&lt;0,(IF(2050-BA$98&lt;=0,0,(2/(2050-BA$98+1))*(1-(SUM($E110:BA110)/$M$100))*$M$100*'Fixed Data'!AY$52)),0)</f>
        <v>0</v>
      </c>
    </row>
    <row r="111" spans="1:54" ht="15" hidden="1" customHeight="1" outlineLevel="3">
      <c r="A111" s="8"/>
      <c r="B111" t="s">
        <v>417</v>
      </c>
      <c r="C111" t="s">
        <v>418</v>
      </c>
      <c r="D111" t="s">
        <v>383</v>
      </c>
      <c r="E111" s="18"/>
      <c r="F111" s="18"/>
      <c r="G111" s="18"/>
      <c r="H111" s="18"/>
      <c r="I111" s="18"/>
      <c r="J111" s="18"/>
      <c r="K111" s="18"/>
      <c r="L111" s="18"/>
      <c r="M111" s="18"/>
      <c r="N111" s="18"/>
      <c r="O111" s="21">
        <f>IF($N$100&lt;0,(IF(2050-N$98&lt;=0,0,(2/(2050-N$98+1))*(1-(SUM($E111:N111)/$N$100))*$N$100*'Fixed Data'!L$52)),0)</f>
        <v>0</v>
      </c>
      <c r="P111" s="21">
        <f>IF($N$100&lt;0,(IF(2050-O$98&lt;=0,0,(2/(2050-O$98+1))*(1-(SUM($E111:O111)/$N$100))*$N$100*'Fixed Data'!M$52)),0)</f>
        <v>0</v>
      </c>
      <c r="Q111" s="21">
        <f>IF($N$100&lt;0,(IF(2050-P$98&lt;=0,0,(2/(2050-P$98+1))*(1-(SUM($E111:P111)/$N$100))*$N$100*'Fixed Data'!N$52)),0)</f>
        <v>0</v>
      </c>
      <c r="R111" s="21">
        <f>IF($N$100&lt;0,(IF(2050-Q$98&lt;=0,0,(2/(2050-Q$98+1))*(1-(SUM($E111:Q111)/$N$100))*$N$100*'Fixed Data'!O$52)),0)</f>
        <v>0</v>
      </c>
      <c r="S111" s="21">
        <f>IF($N$100&lt;0,(IF(2050-R$98&lt;=0,0,(2/(2050-R$98+1))*(1-(SUM($E111:R111)/$N$100))*$N$100*'Fixed Data'!P$52)),0)</f>
        <v>0</v>
      </c>
      <c r="T111" s="21">
        <f>IF($N$100&lt;0,(IF(2050-S$98&lt;=0,0,(2/(2050-S$98+1))*(1-(SUM($E111:S111)/$N$100))*$N$100*'Fixed Data'!Q$52)),0)</f>
        <v>0</v>
      </c>
      <c r="U111" s="21">
        <f>IF($N$100&lt;0,(IF(2050-T$98&lt;=0,0,(2/(2050-T$98+1))*(1-(SUM($E111:T111)/$N$100))*$N$100*'Fixed Data'!R$52)),0)</f>
        <v>0</v>
      </c>
      <c r="V111" s="21">
        <f>IF($N$100&lt;0,(IF(2050-U$98&lt;=0,0,(2/(2050-U$98+1))*(1-(SUM($E111:U111)/$N$100))*$N$100*'Fixed Data'!S$52)),0)</f>
        <v>0</v>
      </c>
      <c r="W111" s="21">
        <f>IF($N$100&lt;0,(IF(2050-V$98&lt;=0,0,(2/(2050-V$98+1))*(1-(SUM($E111:V111)/$N$100))*$N$100*'Fixed Data'!T$52)),0)</f>
        <v>0</v>
      </c>
      <c r="X111" s="21">
        <f>IF($N$100&lt;0,(IF(2050-W$98&lt;=0,0,(2/(2050-W$98+1))*(1-(SUM($E111:W111)/$N$100))*$N$100*'Fixed Data'!U$52)),0)</f>
        <v>0</v>
      </c>
      <c r="Y111" s="21">
        <f>IF($N$100&lt;0,(IF(2050-X$98&lt;=0,0,(2/(2050-X$98+1))*(1-(SUM($E111:X111)/$N$100))*$N$100*'Fixed Data'!V$52)),0)</f>
        <v>0</v>
      </c>
      <c r="Z111" s="21">
        <f>IF($N$100&lt;0,(IF(2050-Y$98&lt;=0,0,(2/(2050-Y$98+1))*(1-(SUM($E111:Y111)/$N$100))*$N$100*'Fixed Data'!W$52)),0)</f>
        <v>0</v>
      </c>
      <c r="AA111" s="21">
        <f>IF($N$100&lt;0,(IF(2050-Z$98&lt;=0,0,(2/(2050-Z$98+1))*(1-(SUM($E111:Z111)/$N$100))*$N$100*'Fixed Data'!X$52)),0)</f>
        <v>0</v>
      </c>
      <c r="AB111" s="21">
        <f>IF($N$100&lt;0,(IF(2050-AA$98&lt;=0,0,(2/(2050-AA$98+1))*(1-(SUM($E111:AA111)/$N$100))*$N$100*'Fixed Data'!Y$52)),0)</f>
        <v>0</v>
      </c>
      <c r="AC111" s="21">
        <f>IF($N$100&lt;0,(IF(2050-AB$98&lt;=0,0,(2/(2050-AB$98+1))*(1-(SUM($E111:AB111)/$N$100))*$N$100*'Fixed Data'!Z$52)),0)</f>
        <v>0</v>
      </c>
      <c r="AD111" s="21">
        <f>IF($N$100&lt;0,(IF(2050-AC$98&lt;=0,0,(2/(2050-AC$98+1))*(1-(SUM($E111:AC111)/$N$100))*$N$100*'Fixed Data'!AA$52)),0)</f>
        <v>0</v>
      </c>
      <c r="AE111" s="21">
        <f>IF($N$100&lt;0,(IF(2050-AD$98&lt;=0,0,(2/(2050-AD$98+1))*(1-(SUM($E111:AD111)/$N$100))*$N$100*'Fixed Data'!AB$52)),0)</f>
        <v>0</v>
      </c>
      <c r="AF111" s="21">
        <f>IF($N$100&lt;0,(IF(2050-AE$98&lt;=0,0,(2/(2050-AE$98+1))*(1-(SUM($E111:AE111)/$N$100))*$N$100*'Fixed Data'!AC$52)),0)</f>
        <v>0</v>
      </c>
      <c r="AG111" s="21">
        <f>IF($N$100&lt;0,(IF(2050-AF$98&lt;=0,0,(2/(2050-AF$98+1))*(1-(SUM($E111:AF111)/$N$100))*$N$100*'Fixed Data'!AD$52)),0)</f>
        <v>0</v>
      </c>
      <c r="AH111" s="21">
        <f>IF($N$100&lt;0,(IF(2050-AG$98&lt;=0,0,(2/(2050-AG$98+1))*(1-(SUM($E111:AG111)/$N$100))*$N$100*'Fixed Data'!AE$52)),0)</f>
        <v>0</v>
      </c>
      <c r="AI111" s="21">
        <f>IF($N$100&lt;0,(IF(2050-AH$98&lt;=0,0,(2/(2050-AH$98+1))*(1-(SUM($E111:AH111)/$N$100))*$N$100*'Fixed Data'!AF$52)),0)</f>
        <v>0</v>
      </c>
      <c r="AJ111" s="21">
        <f>IF($N$100&lt;0,(IF(2050-AI$98&lt;=0,0,(2/(2050-AI$98+1))*(1-(SUM($E111:AI111)/$N$100))*$N$100*'Fixed Data'!AG$52)),0)</f>
        <v>0</v>
      </c>
      <c r="AK111" s="21">
        <f>IF($N$100&lt;0,(IF(2050-AJ$98&lt;=0,0,(2/(2050-AJ$98+1))*(1-(SUM($E111:AJ111)/$N$100))*$N$100*'Fixed Data'!AH$52)),0)</f>
        <v>0</v>
      </c>
      <c r="AL111" s="21">
        <f>IF($N$100&lt;0,(IF(2050-AK$98&lt;=0,0,(2/(2050-AK$98+1))*(1-(SUM($E111:AK111)/$N$100))*$N$100*'Fixed Data'!AI$52)),0)</f>
        <v>0</v>
      </c>
      <c r="AM111" s="21">
        <f>IF($N$100&lt;0,(IF(2050-AL$98&lt;=0,0,(2/(2050-AL$98+1))*(1-(SUM($E111:AL111)/$N$100))*$N$100*'Fixed Data'!AJ$52)),0)</f>
        <v>0</v>
      </c>
      <c r="AN111" s="21">
        <f>IF($N$100&lt;0,(IF(2050-AM$98&lt;=0,0,(2/(2050-AM$98+1))*(1-(SUM($E111:AM111)/$N$100))*$N$100*'Fixed Data'!AK$52)),0)</f>
        <v>0</v>
      </c>
      <c r="AO111" s="21">
        <f>IF($N$100&lt;0,(IF(2050-AN$98&lt;=0,0,(2/(2050-AN$98+1))*(1-(SUM($E111:AN111)/$N$100))*$N$100*'Fixed Data'!AL$52)),0)</f>
        <v>0</v>
      </c>
      <c r="AP111" s="21">
        <f>IF($N$100&lt;0,(IF(2050-AO$98&lt;=0,0,(2/(2050-AO$98+1))*(1-(SUM($E111:AO111)/$N$100))*$N$100*'Fixed Data'!AM$52)),0)</f>
        <v>0</v>
      </c>
      <c r="AQ111" s="21">
        <f>IF($N$100&lt;0,(IF(2050-AP$98&lt;=0,0,(2/(2050-AP$98+1))*(1-(SUM($E111:AP111)/$N$100))*$N$100*'Fixed Data'!AN$52)),0)</f>
        <v>0</v>
      </c>
      <c r="AR111" s="21">
        <f>IF($N$100&lt;0,(IF(2050-AQ$98&lt;=0,0,(2/(2050-AQ$98+1))*(1-(SUM($E111:AQ111)/$N$100))*$N$100*'Fixed Data'!AO$52)),0)</f>
        <v>0</v>
      </c>
      <c r="AS111" s="21">
        <f>IF($N$100&lt;0,(IF(2050-AR$98&lt;=0,0,(2/(2050-AR$98+1))*(1-(SUM($E111:AR111)/$N$100))*$N$100*'Fixed Data'!AP$52)),0)</f>
        <v>0</v>
      </c>
      <c r="AT111" s="21">
        <f>IF($N$100&lt;0,(IF(2050-AS$98&lt;=0,0,(2/(2050-AS$98+1))*(1-(SUM($E111:AS111)/$N$100))*$N$100*'Fixed Data'!AQ$52)),0)</f>
        <v>0</v>
      </c>
      <c r="AU111" s="21">
        <f>IF($N$100&lt;0,(IF(2050-AT$98&lt;=0,0,(2/(2050-AT$98+1))*(1-(SUM($E111:AT111)/$N$100))*$N$100*'Fixed Data'!AR$52)),0)</f>
        <v>0</v>
      </c>
      <c r="AV111" s="21">
        <f>IF($N$100&lt;0,(IF(2050-AU$98&lt;=0,0,(2/(2050-AU$98+1))*(1-(SUM($E111:AU111)/$N$100))*$N$100*'Fixed Data'!AS$52)),0)</f>
        <v>0</v>
      </c>
      <c r="AW111" s="21">
        <f>IF($N$100&lt;0,(IF(2050-AV$98&lt;=0,0,(2/(2050-AV$98+1))*(1-(SUM($E111:AV111)/$N$100))*$N$100*'Fixed Data'!AT$52)),0)</f>
        <v>0</v>
      </c>
      <c r="AX111" s="21">
        <f>IF($N$100&lt;0,(IF(2050-AW$98&lt;=0,0,(2/(2050-AW$98+1))*(1-(SUM($E111:AW111)/$N$100))*$N$100*'Fixed Data'!AU$52)),0)</f>
        <v>0</v>
      </c>
      <c r="AY111" s="21">
        <f>IF($N$100&lt;0,(IF(2050-AX$98&lt;=0,0,(2/(2050-AX$98+1))*(1-(SUM($E111:AX111)/$N$100))*$N$100*'Fixed Data'!AV$52)),0)</f>
        <v>0</v>
      </c>
      <c r="AZ111" s="21">
        <f>IF($N$100&lt;0,(IF(2050-AY$98&lt;=0,0,(2/(2050-AY$98+1))*(1-(SUM($E111:AY111)/$N$100))*$N$100*'Fixed Data'!AW$52)),0)</f>
        <v>0</v>
      </c>
      <c r="BA111" s="21">
        <f>IF($N$100&lt;0,(IF(2050-AZ$98&lt;=0,0,(2/(2050-AZ$98+1))*(1-(SUM($E111:AZ111)/$N$100))*$N$100*'Fixed Data'!AX$52)),0)</f>
        <v>0</v>
      </c>
      <c r="BB111" s="21">
        <f>IF($N$100&lt;0,(IF(2050-BA$98&lt;=0,0,(2/(2050-BA$98+1))*(1-(SUM($E111:BA111)/$N$100))*$N$100*'Fixed Data'!AY$52)),0)</f>
        <v>0</v>
      </c>
    </row>
    <row r="112" spans="1:54" ht="15" hidden="1" customHeight="1" outlineLevel="3">
      <c r="A112" s="8"/>
      <c r="B112" t="s">
        <v>419</v>
      </c>
      <c r="C112" t="s">
        <v>420</v>
      </c>
      <c r="D112" t="s">
        <v>383</v>
      </c>
      <c r="E112" s="18"/>
      <c r="F112" s="18"/>
      <c r="G112" s="18"/>
      <c r="H112" s="18"/>
      <c r="I112" s="18"/>
      <c r="J112" s="18"/>
      <c r="K112" s="18"/>
      <c r="L112" s="18"/>
      <c r="M112" s="18"/>
      <c r="N112" s="18"/>
      <c r="O112" s="18"/>
      <c r="P112" s="21">
        <f>IF($O$100&lt;0,(IF(2050-O$98&lt;=0,0,(2/(2050-O$98+1))*(1-(SUM($E112:O112)/$O$100))*$O$100*'Fixed Data'!M$52)),0)</f>
        <v>0</v>
      </c>
      <c r="Q112" s="21">
        <f>IF($O$100&lt;0,(IF(2050-P$98&lt;=0,0,(2/(2050-P$98+1))*(1-(SUM($E112:P112)/$O$100))*$O$100*'Fixed Data'!N$52)),0)</f>
        <v>0</v>
      </c>
      <c r="R112" s="21">
        <f>IF($O$100&lt;0,(IF(2050-Q$98&lt;=0,0,(2/(2050-Q$98+1))*(1-(SUM($E112:Q112)/$O$100))*$O$100*'Fixed Data'!O$52)),0)</f>
        <v>0</v>
      </c>
      <c r="S112" s="21">
        <f>IF($O$100&lt;0,(IF(2050-R$98&lt;=0,0,(2/(2050-R$98+1))*(1-(SUM($E112:R112)/$O$100))*$O$100*'Fixed Data'!P$52)),0)</f>
        <v>0</v>
      </c>
      <c r="T112" s="21">
        <f>IF($O$100&lt;0,(IF(2050-S$98&lt;=0,0,(2/(2050-S$98+1))*(1-(SUM($E112:S112)/$O$100))*$O$100*'Fixed Data'!Q$52)),0)</f>
        <v>0</v>
      </c>
      <c r="U112" s="21">
        <f>IF($O$100&lt;0,(IF(2050-T$98&lt;=0,0,(2/(2050-T$98+1))*(1-(SUM($E112:T112)/$O$100))*$O$100*'Fixed Data'!R$52)),0)</f>
        <v>0</v>
      </c>
      <c r="V112" s="21">
        <f>IF($O$100&lt;0,(IF(2050-U$98&lt;=0,0,(2/(2050-U$98+1))*(1-(SUM($E112:U112)/$O$100))*$O$100*'Fixed Data'!S$52)),0)</f>
        <v>0</v>
      </c>
      <c r="W112" s="21">
        <f>IF($O$100&lt;0,(IF(2050-V$98&lt;=0,0,(2/(2050-V$98+1))*(1-(SUM($E112:V112)/$O$100))*$O$100*'Fixed Data'!T$52)),0)</f>
        <v>0</v>
      </c>
      <c r="X112" s="21">
        <f>IF($O$100&lt;0,(IF(2050-W$98&lt;=0,0,(2/(2050-W$98+1))*(1-(SUM($E112:W112)/$O$100))*$O$100*'Fixed Data'!U$52)),0)</f>
        <v>0</v>
      </c>
      <c r="Y112" s="21">
        <f>IF($O$100&lt;0,(IF(2050-X$98&lt;=0,0,(2/(2050-X$98+1))*(1-(SUM($E112:X112)/$O$100))*$O$100*'Fixed Data'!V$52)),0)</f>
        <v>0</v>
      </c>
      <c r="Z112" s="21">
        <f>IF($O$100&lt;0,(IF(2050-Y$98&lt;=0,0,(2/(2050-Y$98+1))*(1-(SUM($E112:Y112)/$O$100))*$O$100*'Fixed Data'!W$52)),0)</f>
        <v>0</v>
      </c>
      <c r="AA112" s="21">
        <f>IF($O$100&lt;0,(IF(2050-Z$98&lt;=0,0,(2/(2050-Z$98+1))*(1-(SUM($E112:Z112)/$O$100))*$O$100*'Fixed Data'!X$52)),0)</f>
        <v>0</v>
      </c>
      <c r="AB112" s="21">
        <f>IF($O$100&lt;0,(IF(2050-AA$98&lt;=0,0,(2/(2050-AA$98+1))*(1-(SUM($E112:AA112)/$O$100))*$O$100*'Fixed Data'!Y$52)),0)</f>
        <v>0</v>
      </c>
      <c r="AC112" s="21">
        <f>IF($O$100&lt;0,(IF(2050-AB$98&lt;=0,0,(2/(2050-AB$98+1))*(1-(SUM($E112:AB112)/$O$100))*$O$100*'Fixed Data'!Z$52)),0)</f>
        <v>0</v>
      </c>
      <c r="AD112" s="21">
        <f>IF($O$100&lt;0,(IF(2050-AC$98&lt;=0,0,(2/(2050-AC$98+1))*(1-(SUM($E112:AC112)/$O$100))*$O$100*'Fixed Data'!AA$52)),0)</f>
        <v>0</v>
      </c>
      <c r="AE112" s="21">
        <f>IF($O$100&lt;0,(IF(2050-AD$98&lt;=0,0,(2/(2050-AD$98+1))*(1-(SUM($E112:AD112)/$O$100))*$O$100*'Fixed Data'!AB$52)),0)</f>
        <v>0</v>
      </c>
      <c r="AF112" s="21">
        <f>IF($O$100&lt;0,(IF(2050-AE$98&lt;=0,0,(2/(2050-AE$98+1))*(1-(SUM($E112:AE112)/$O$100))*$O$100*'Fixed Data'!AC$52)),0)</f>
        <v>0</v>
      </c>
      <c r="AG112" s="21">
        <f>IF($O$100&lt;0,(IF(2050-AF$98&lt;=0,0,(2/(2050-AF$98+1))*(1-(SUM($E112:AF112)/$O$100))*$O$100*'Fixed Data'!AD$52)),0)</f>
        <v>0</v>
      </c>
      <c r="AH112" s="21">
        <f>IF($O$100&lt;0,(IF(2050-AG$98&lt;=0,0,(2/(2050-AG$98+1))*(1-(SUM($E112:AG112)/$O$100))*$O$100*'Fixed Data'!AE$52)),0)</f>
        <v>0</v>
      </c>
      <c r="AI112" s="21">
        <f>IF($O$100&lt;0,(IF(2050-AH$98&lt;=0,0,(2/(2050-AH$98+1))*(1-(SUM($E112:AH112)/$O$100))*$O$100*'Fixed Data'!AF$52)),0)</f>
        <v>0</v>
      </c>
      <c r="AJ112" s="21">
        <f>IF($O$100&lt;0,(IF(2050-AI$98&lt;=0,0,(2/(2050-AI$98+1))*(1-(SUM($E112:AI112)/$O$100))*$O$100*'Fixed Data'!AG$52)),0)</f>
        <v>0</v>
      </c>
      <c r="AK112" s="21">
        <f>IF($O$100&lt;0,(IF(2050-AJ$98&lt;=0,0,(2/(2050-AJ$98+1))*(1-(SUM($E112:AJ112)/$O$100))*$O$100*'Fixed Data'!AH$52)),0)</f>
        <v>0</v>
      </c>
      <c r="AL112" s="21">
        <f>IF($O$100&lt;0,(IF(2050-AK$98&lt;=0,0,(2/(2050-AK$98+1))*(1-(SUM($E112:AK112)/$O$100))*$O$100*'Fixed Data'!AI$52)),0)</f>
        <v>0</v>
      </c>
      <c r="AM112" s="21">
        <f>IF($O$100&lt;0,(IF(2050-AL$98&lt;=0,0,(2/(2050-AL$98+1))*(1-(SUM($E112:AL112)/$O$100))*$O$100*'Fixed Data'!AJ$52)),0)</f>
        <v>0</v>
      </c>
      <c r="AN112" s="21">
        <f>IF($O$100&lt;0,(IF(2050-AM$98&lt;=0,0,(2/(2050-AM$98+1))*(1-(SUM($E112:AM112)/$O$100))*$O$100*'Fixed Data'!AK$52)),0)</f>
        <v>0</v>
      </c>
      <c r="AO112" s="21">
        <f>IF($O$100&lt;0,(IF(2050-AN$98&lt;=0,0,(2/(2050-AN$98+1))*(1-(SUM($E112:AN112)/$O$100))*$O$100*'Fixed Data'!AL$52)),0)</f>
        <v>0</v>
      </c>
      <c r="AP112" s="21">
        <f>IF($O$100&lt;0,(IF(2050-AO$98&lt;=0,0,(2/(2050-AO$98+1))*(1-(SUM($E112:AO112)/$O$100))*$O$100*'Fixed Data'!AM$52)),0)</f>
        <v>0</v>
      </c>
      <c r="AQ112" s="21">
        <f>IF($O$100&lt;0,(IF(2050-AP$98&lt;=0,0,(2/(2050-AP$98+1))*(1-(SUM($E112:AP112)/$O$100))*$O$100*'Fixed Data'!AN$52)),0)</f>
        <v>0</v>
      </c>
      <c r="AR112" s="21">
        <f>IF($O$100&lt;0,(IF(2050-AQ$98&lt;=0,0,(2/(2050-AQ$98+1))*(1-(SUM($E112:AQ112)/$O$100))*$O$100*'Fixed Data'!AO$52)),0)</f>
        <v>0</v>
      </c>
      <c r="AS112" s="21">
        <f>IF($O$100&lt;0,(IF(2050-AR$98&lt;=0,0,(2/(2050-AR$98+1))*(1-(SUM($E112:AR112)/$O$100))*$O$100*'Fixed Data'!AP$52)),0)</f>
        <v>0</v>
      </c>
      <c r="AT112" s="21">
        <f>IF($O$100&lt;0,(IF(2050-AS$98&lt;=0,0,(2/(2050-AS$98+1))*(1-(SUM($E112:AS112)/$O$100))*$O$100*'Fixed Data'!AQ$52)),0)</f>
        <v>0</v>
      </c>
      <c r="AU112" s="21">
        <f>IF($O$100&lt;0,(IF(2050-AT$98&lt;=0,0,(2/(2050-AT$98+1))*(1-(SUM($E112:AT112)/$O$100))*$O$100*'Fixed Data'!AR$52)),0)</f>
        <v>0</v>
      </c>
      <c r="AV112" s="21">
        <f>IF($O$100&lt;0,(IF(2050-AU$98&lt;=0,0,(2/(2050-AU$98+1))*(1-(SUM($E112:AU112)/$O$100))*$O$100*'Fixed Data'!AS$52)),0)</f>
        <v>0</v>
      </c>
      <c r="AW112" s="21">
        <f>IF($O$100&lt;0,(IF(2050-AV$98&lt;=0,0,(2/(2050-AV$98+1))*(1-(SUM($E112:AV112)/$O$100))*$O$100*'Fixed Data'!AT$52)),0)</f>
        <v>0</v>
      </c>
      <c r="AX112" s="21">
        <f>IF($O$100&lt;0,(IF(2050-AW$98&lt;=0,0,(2/(2050-AW$98+1))*(1-(SUM($E112:AW112)/$O$100))*$O$100*'Fixed Data'!AU$52)),0)</f>
        <v>0</v>
      </c>
      <c r="AY112" s="21">
        <f>IF($O$100&lt;0,(IF(2050-AX$98&lt;=0,0,(2/(2050-AX$98+1))*(1-(SUM($E112:AX112)/$O$100))*$O$100*'Fixed Data'!AV$52)),0)</f>
        <v>0</v>
      </c>
      <c r="AZ112" s="21">
        <f>IF($O$100&lt;0,(IF(2050-AY$98&lt;=0,0,(2/(2050-AY$98+1))*(1-(SUM($E112:AY112)/$O$100))*$O$100*'Fixed Data'!AW$52)),0)</f>
        <v>0</v>
      </c>
      <c r="BA112" s="21">
        <f>IF($O$100&lt;0,(IF(2050-AZ$98&lt;=0,0,(2/(2050-AZ$98+1))*(1-(SUM($E112:AZ112)/$O$100))*$O$100*'Fixed Data'!AX$52)),0)</f>
        <v>0</v>
      </c>
      <c r="BB112" s="21">
        <f>IF($O$100&lt;0,(IF(2050-BA$98&lt;=0,0,(2/(2050-BA$98+1))*(1-(SUM($E112:BA112)/$O$100))*$O$100*'Fixed Data'!AY$52)),0)</f>
        <v>0</v>
      </c>
    </row>
    <row r="113" spans="1:54" ht="15" hidden="1" customHeight="1" outlineLevel="3">
      <c r="A113" s="8"/>
      <c r="B113" t="s">
        <v>421</v>
      </c>
      <c r="C113" t="s">
        <v>422</v>
      </c>
      <c r="D113" t="s">
        <v>383</v>
      </c>
      <c r="E113" s="18"/>
      <c r="F113" s="18"/>
      <c r="G113" s="18"/>
      <c r="H113" s="18"/>
      <c r="I113" s="18"/>
      <c r="J113" s="18"/>
      <c r="K113" s="18"/>
      <c r="L113" s="18"/>
      <c r="M113" s="18"/>
      <c r="N113" s="18"/>
      <c r="O113" s="18"/>
      <c r="P113" s="18"/>
      <c r="Q113" s="21">
        <f>IF($P$100&lt;0,(IF(2050-P$98&lt;=0,0,(2/(2050-P$98+1))*(1-(SUM($E113:P113)/$P$100))*$P$100*'Fixed Data'!N$52)),0)</f>
        <v>0</v>
      </c>
      <c r="R113" s="21">
        <f>IF($P$100&lt;0,(IF(2050-Q$98&lt;=0,0,(2/(2050-Q$98+1))*(1-(SUM($E113:Q113)/$P$100))*$P$100*'Fixed Data'!O$52)),0)</f>
        <v>0</v>
      </c>
      <c r="S113" s="21">
        <f>IF($P$100&lt;0,(IF(2050-R$98&lt;=0,0,(2/(2050-R$98+1))*(1-(SUM($E113:R113)/$P$100))*$P$100*'Fixed Data'!P$52)),0)</f>
        <v>0</v>
      </c>
      <c r="T113" s="21">
        <f>IF($P$100&lt;0,(IF(2050-S$98&lt;=0,0,(2/(2050-S$98+1))*(1-(SUM($E113:S113)/$P$100))*$P$100*'Fixed Data'!Q$52)),0)</f>
        <v>0</v>
      </c>
      <c r="U113" s="21">
        <f>IF($P$100&lt;0,(IF(2050-T$98&lt;=0,0,(2/(2050-T$98+1))*(1-(SUM($E113:T113)/$P$100))*$P$100*'Fixed Data'!R$52)),0)</f>
        <v>0</v>
      </c>
      <c r="V113" s="21">
        <f>IF($P$100&lt;0,(IF(2050-U$98&lt;=0,0,(2/(2050-U$98+1))*(1-(SUM($E113:U113)/$P$100))*$P$100*'Fixed Data'!S$52)),0)</f>
        <v>0</v>
      </c>
      <c r="W113" s="21">
        <f>IF($P$100&lt;0,(IF(2050-V$98&lt;=0,0,(2/(2050-V$98+1))*(1-(SUM($E113:V113)/$P$100))*$P$100*'Fixed Data'!T$52)),0)</f>
        <v>0</v>
      </c>
      <c r="X113" s="21">
        <f>IF($P$100&lt;0,(IF(2050-W$98&lt;=0,0,(2/(2050-W$98+1))*(1-(SUM($E113:W113)/$P$100))*$P$100*'Fixed Data'!U$52)),0)</f>
        <v>0</v>
      </c>
      <c r="Y113" s="21">
        <f>IF($P$100&lt;0,(IF(2050-X$98&lt;=0,0,(2/(2050-X$98+1))*(1-(SUM($E113:X113)/$P$100))*$P$100*'Fixed Data'!V$52)),0)</f>
        <v>0</v>
      </c>
      <c r="Z113" s="21">
        <f>IF($P$100&lt;0,(IF(2050-Y$98&lt;=0,0,(2/(2050-Y$98+1))*(1-(SUM($E113:Y113)/$P$100))*$P$100*'Fixed Data'!W$52)),0)</f>
        <v>0</v>
      </c>
      <c r="AA113" s="21">
        <f>IF($P$100&lt;0,(IF(2050-Z$98&lt;=0,0,(2/(2050-Z$98+1))*(1-(SUM($E113:Z113)/$P$100))*$P$100*'Fixed Data'!X$52)),0)</f>
        <v>0</v>
      </c>
      <c r="AB113" s="21">
        <f>IF($P$100&lt;0,(IF(2050-AA$98&lt;=0,0,(2/(2050-AA$98+1))*(1-(SUM($E113:AA113)/$P$100))*$P$100*'Fixed Data'!Y$52)),0)</f>
        <v>0</v>
      </c>
      <c r="AC113" s="21">
        <f>IF($P$100&lt;0,(IF(2050-AB$98&lt;=0,0,(2/(2050-AB$98+1))*(1-(SUM($E113:AB113)/$P$100))*$P$100*'Fixed Data'!Z$52)),0)</f>
        <v>0</v>
      </c>
      <c r="AD113" s="21">
        <f>IF($P$100&lt;0,(IF(2050-AC$98&lt;=0,0,(2/(2050-AC$98+1))*(1-(SUM($E113:AC113)/$P$100))*$P$100*'Fixed Data'!AA$52)),0)</f>
        <v>0</v>
      </c>
      <c r="AE113" s="21">
        <f>IF($P$100&lt;0,(IF(2050-AD$98&lt;=0,0,(2/(2050-AD$98+1))*(1-(SUM($E113:AD113)/$P$100))*$P$100*'Fixed Data'!AB$52)),0)</f>
        <v>0</v>
      </c>
      <c r="AF113" s="21">
        <f>IF($P$100&lt;0,(IF(2050-AE$98&lt;=0,0,(2/(2050-AE$98+1))*(1-(SUM($E113:AE113)/$P$100))*$P$100*'Fixed Data'!AC$52)),0)</f>
        <v>0</v>
      </c>
      <c r="AG113" s="21">
        <f>IF($P$100&lt;0,(IF(2050-AF$98&lt;=0,0,(2/(2050-AF$98+1))*(1-(SUM($E113:AF113)/$P$100))*$P$100*'Fixed Data'!AD$52)),0)</f>
        <v>0</v>
      </c>
      <c r="AH113" s="21">
        <f>IF($P$100&lt;0,(IF(2050-AG$98&lt;=0,0,(2/(2050-AG$98+1))*(1-(SUM($E113:AG113)/$P$100))*$P$100*'Fixed Data'!AE$52)),0)</f>
        <v>0</v>
      </c>
      <c r="AI113" s="21">
        <f>IF($P$100&lt;0,(IF(2050-AH$98&lt;=0,0,(2/(2050-AH$98+1))*(1-(SUM($E113:AH113)/$P$100))*$P$100*'Fixed Data'!AF$52)),0)</f>
        <v>0</v>
      </c>
      <c r="AJ113" s="21">
        <f>IF($P$100&lt;0,(IF(2050-AI$98&lt;=0,0,(2/(2050-AI$98+1))*(1-(SUM($E113:AI113)/$P$100))*$P$100*'Fixed Data'!AG$52)),0)</f>
        <v>0</v>
      </c>
      <c r="AK113" s="21">
        <f>IF($P$100&lt;0,(IF(2050-AJ$98&lt;=0,0,(2/(2050-AJ$98+1))*(1-(SUM($E113:AJ113)/$P$100))*$P$100*'Fixed Data'!AH$52)),0)</f>
        <v>0</v>
      </c>
      <c r="AL113" s="21">
        <f>IF($P$100&lt;0,(IF(2050-AK$98&lt;=0,0,(2/(2050-AK$98+1))*(1-(SUM($E113:AK113)/$P$100))*$P$100*'Fixed Data'!AI$52)),0)</f>
        <v>0</v>
      </c>
      <c r="AM113" s="21">
        <f>IF($P$100&lt;0,(IF(2050-AL$98&lt;=0,0,(2/(2050-AL$98+1))*(1-(SUM($E113:AL113)/$P$100))*$P$100*'Fixed Data'!AJ$52)),0)</f>
        <v>0</v>
      </c>
      <c r="AN113" s="21">
        <f>IF($P$100&lt;0,(IF(2050-AM$98&lt;=0,0,(2/(2050-AM$98+1))*(1-(SUM($E113:AM113)/$P$100))*$P$100*'Fixed Data'!AK$52)),0)</f>
        <v>0</v>
      </c>
      <c r="AO113" s="21">
        <f>IF($P$100&lt;0,(IF(2050-AN$98&lt;=0,0,(2/(2050-AN$98+1))*(1-(SUM($E113:AN113)/$P$100))*$P$100*'Fixed Data'!AL$52)),0)</f>
        <v>0</v>
      </c>
      <c r="AP113" s="21">
        <f>IF($P$100&lt;0,(IF(2050-AO$98&lt;=0,0,(2/(2050-AO$98+1))*(1-(SUM($E113:AO113)/$P$100))*$P$100*'Fixed Data'!AM$52)),0)</f>
        <v>0</v>
      </c>
      <c r="AQ113" s="21">
        <f>IF($P$100&lt;0,(IF(2050-AP$98&lt;=0,0,(2/(2050-AP$98+1))*(1-(SUM($E113:AP113)/$P$100))*$P$100*'Fixed Data'!AN$52)),0)</f>
        <v>0</v>
      </c>
      <c r="AR113" s="21">
        <f>IF($P$100&lt;0,(IF(2050-AQ$98&lt;=0,0,(2/(2050-AQ$98+1))*(1-(SUM($E113:AQ113)/$P$100))*$P$100*'Fixed Data'!AO$52)),0)</f>
        <v>0</v>
      </c>
      <c r="AS113" s="21">
        <f>IF($P$100&lt;0,(IF(2050-AR$98&lt;=0,0,(2/(2050-AR$98+1))*(1-(SUM($E113:AR113)/$P$100))*$P$100*'Fixed Data'!AP$52)),0)</f>
        <v>0</v>
      </c>
      <c r="AT113" s="21">
        <f>IF($P$100&lt;0,(IF(2050-AS$98&lt;=0,0,(2/(2050-AS$98+1))*(1-(SUM($E113:AS113)/$P$100))*$P$100*'Fixed Data'!AQ$52)),0)</f>
        <v>0</v>
      </c>
      <c r="AU113" s="21">
        <f>IF($P$100&lt;0,(IF(2050-AT$98&lt;=0,0,(2/(2050-AT$98+1))*(1-(SUM($E113:AT113)/$P$100))*$P$100*'Fixed Data'!AR$52)),0)</f>
        <v>0</v>
      </c>
      <c r="AV113" s="21">
        <f>IF($P$100&lt;0,(IF(2050-AU$98&lt;=0,0,(2/(2050-AU$98+1))*(1-(SUM($E113:AU113)/$P$100))*$P$100*'Fixed Data'!AS$52)),0)</f>
        <v>0</v>
      </c>
      <c r="AW113" s="21">
        <f>IF($P$100&lt;0,(IF(2050-AV$98&lt;=0,0,(2/(2050-AV$98+1))*(1-(SUM($E113:AV113)/$P$100))*$P$100*'Fixed Data'!AT$52)),0)</f>
        <v>0</v>
      </c>
      <c r="AX113" s="21">
        <f>IF($P$100&lt;0,(IF(2050-AW$98&lt;=0,0,(2/(2050-AW$98+1))*(1-(SUM($E113:AW113)/$P$100))*$P$100*'Fixed Data'!AU$52)),0)</f>
        <v>0</v>
      </c>
      <c r="AY113" s="21">
        <f>IF($P$100&lt;0,(IF(2050-AX$98&lt;=0,0,(2/(2050-AX$98+1))*(1-(SUM($E113:AX113)/$P$100))*$P$100*'Fixed Data'!AV$52)),0)</f>
        <v>0</v>
      </c>
      <c r="AZ113" s="21">
        <f>IF($P$100&lt;0,(IF(2050-AY$98&lt;=0,0,(2/(2050-AY$98+1))*(1-(SUM($E113:AY113)/$P$100))*$P$100*'Fixed Data'!AW$52)),0)</f>
        <v>0</v>
      </c>
      <c r="BA113" s="21">
        <f>IF($P$100&lt;0,(IF(2050-AZ$98&lt;=0,0,(2/(2050-AZ$98+1))*(1-(SUM($E113:AZ113)/$P$100))*$P$100*'Fixed Data'!AX$52)),0)</f>
        <v>0</v>
      </c>
      <c r="BB113" s="21">
        <f>IF($P$100&lt;0,(IF(2050-BA$98&lt;=0,0,(2/(2050-BA$98+1))*(1-(SUM($E113:BA113)/$P$100))*$P$100*'Fixed Data'!AY$52)),0)</f>
        <v>0</v>
      </c>
    </row>
    <row r="114" spans="1:54" ht="15" hidden="1" customHeight="1" outlineLevel="3">
      <c r="A114" s="8"/>
      <c r="B114" t="s">
        <v>423</v>
      </c>
      <c r="C114" t="s">
        <v>424</v>
      </c>
      <c r="D114" t="s">
        <v>383</v>
      </c>
      <c r="E114" s="18"/>
      <c r="F114" s="18"/>
      <c r="G114" s="18"/>
      <c r="H114" s="18"/>
      <c r="I114" s="18"/>
      <c r="J114" s="18"/>
      <c r="K114" s="18"/>
      <c r="L114" s="18"/>
      <c r="M114" s="18"/>
      <c r="N114" s="18"/>
      <c r="O114" s="18"/>
      <c r="P114" s="18"/>
      <c r="Q114" s="18"/>
      <c r="R114" s="21">
        <f>IF($Q$100&lt;0,(IF(2050-Q$98&lt;=0,0,(2/(2050-Q$98+1))*(1-(SUM($E114:Q114)/$Q$100))*$Q$100*'Fixed Data'!O$52)),0)</f>
        <v>0</v>
      </c>
      <c r="S114" s="21">
        <f>IF($Q$100&lt;0,(IF(2050-R$98&lt;=0,0,(2/(2050-R$98+1))*(1-(SUM($E114:R114)/$Q$100))*$Q$100*'Fixed Data'!P$52)),0)</f>
        <v>0</v>
      </c>
      <c r="T114" s="21">
        <f>IF($Q$100&lt;0,(IF(2050-S$98&lt;=0,0,(2/(2050-S$98+1))*(1-(SUM($E114:S114)/$Q$100))*$Q$100*'Fixed Data'!Q$52)),0)</f>
        <v>0</v>
      </c>
      <c r="U114" s="21">
        <f>IF($Q$100&lt;0,(IF(2050-T$98&lt;=0,0,(2/(2050-T$98+1))*(1-(SUM($E114:T114)/$Q$100))*$Q$100*'Fixed Data'!R$52)),0)</f>
        <v>0</v>
      </c>
      <c r="V114" s="21">
        <f>IF($Q$100&lt;0,(IF(2050-U$98&lt;=0,0,(2/(2050-U$98+1))*(1-(SUM($E114:U114)/$Q$100))*$Q$100*'Fixed Data'!S$52)),0)</f>
        <v>0</v>
      </c>
      <c r="W114" s="21">
        <f>IF($Q$100&lt;0,(IF(2050-V$98&lt;=0,0,(2/(2050-V$98+1))*(1-(SUM($E114:V114)/$Q$100))*$Q$100*'Fixed Data'!T$52)),0)</f>
        <v>0</v>
      </c>
      <c r="X114" s="21">
        <f>IF($Q$100&lt;0,(IF(2050-W$98&lt;=0,0,(2/(2050-W$98+1))*(1-(SUM($E114:W114)/$Q$100))*$Q$100*'Fixed Data'!U$52)),0)</f>
        <v>0</v>
      </c>
      <c r="Y114" s="21">
        <f>IF($Q$100&lt;0,(IF(2050-X$98&lt;=0,0,(2/(2050-X$98+1))*(1-(SUM($E114:X114)/$Q$100))*$Q$100*'Fixed Data'!V$52)),0)</f>
        <v>0</v>
      </c>
      <c r="Z114" s="21">
        <f>IF($Q$100&lt;0,(IF(2050-Y$98&lt;=0,0,(2/(2050-Y$98+1))*(1-(SUM($E114:Y114)/$Q$100))*$Q$100*'Fixed Data'!W$52)),0)</f>
        <v>0</v>
      </c>
      <c r="AA114" s="21">
        <f>IF($Q$100&lt;0,(IF(2050-Z$98&lt;=0,0,(2/(2050-Z$98+1))*(1-(SUM($E114:Z114)/$Q$100))*$Q$100*'Fixed Data'!X$52)),0)</f>
        <v>0</v>
      </c>
      <c r="AB114" s="21">
        <f>IF($Q$100&lt;0,(IF(2050-AA$98&lt;=0,0,(2/(2050-AA$98+1))*(1-(SUM($E114:AA114)/$Q$100))*$Q$100*'Fixed Data'!Y$52)),0)</f>
        <v>0</v>
      </c>
      <c r="AC114" s="21">
        <f>IF($Q$100&lt;0,(IF(2050-AB$98&lt;=0,0,(2/(2050-AB$98+1))*(1-(SUM($E114:AB114)/$Q$100))*$Q$100*'Fixed Data'!Z$52)),0)</f>
        <v>0</v>
      </c>
      <c r="AD114" s="21">
        <f>IF($Q$100&lt;0,(IF(2050-AC$98&lt;=0,0,(2/(2050-AC$98+1))*(1-(SUM($E114:AC114)/$Q$100))*$Q$100*'Fixed Data'!AA$52)),0)</f>
        <v>0</v>
      </c>
      <c r="AE114" s="21">
        <f>IF($Q$100&lt;0,(IF(2050-AD$98&lt;=0,0,(2/(2050-AD$98+1))*(1-(SUM($E114:AD114)/$Q$100))*$Q$100*'Fixed Data'!AB$52)),0)</f>
        <v>0</v>
      </c>
      <c r="AF114" s="21">
        <f>IF($Q$100&lt;0,(IF(2050-AE$98&lt;=0,0,(2/(2050-AE$98+1))*(1-(SUM($E114:AE114)/$Q$100))*$Q$100*'Fixed Data'!AC$52)),0)</f>
        <v>0</v>
      </c>
      <c r="AG114" s="21">
        <f>IF($Q$100&lt;0,(IF(2050-AF$98&lt;=0,0,(2/(2050-AF$98+1))*(1-(SUM($E114:AF114)/$Q$100))*$Q$100*'Fixed Data'!AD$52)),0)</f>
        <v>0</v>
      </c>
      <c r="AH114" s="21">
        <f>IF($Q$100&lt;0,(IF(2050-AG$98&lt;=0,0,(2/(2050-AG$98+1))*(1-(SUM($E114:AG114)/$Q$100))*$Q$100*'Fixed Data'!AE$52)),0)</f>
        <v>0</v>
      </c>
      <c r="AI114" s="21">
        <f>IF($Q$100&lt;0,(IF(2050-AH$98&lt;=0,0,(2/(2050-AH$98+1))*(1-(SUM($E114:AH114)/$Q$100))*$Q$100*'Fixed Data'!AF$52)),0)</f>
        <v>0</v>
      </c>
      <c r="AJ114" s="21">
        <f>IF($Q$100&lt;0,(IF(2050-AI$98&lt;=0,0,(2/(2050-AI$98+1))*(1-(SUM($E114:AI114)/$Q$100))*$Q$100*'Fixed Data'!AG$52)),0)</f>
        <v>0</v>
      </c>
      <c r="AK114" s="21">
        <f>IF($Q$100&lt;0,(IF(2050-AJ$98&lt;=0,0,(2/(2050-AJ$98+1))*(1-(SUM($E114:AJ114)/$Q$100))*$Q$100*'Fixed Data'!AH$52)),0)</f>
        <v>0</v>
      </c>
      <c r="AL114" s="21">
        <f>IF($Q$100&lt;0,(IF(2050-AK$98&lt;=0,0,(2/(2050-AK$98+1))*(1-(SUM($E114:AK114)/$Q$100))*$Q$100*'Fixed Data'!AI$52)),0)</f>
        <v>0</v>
      </c>
      <c r="AM114" s="21">
        <f>IF($Q$100&lt;0,(IF(2050-AL$98&lt;=0,0,(2/(2050-AL$98+1))*(1-(SUM($E114:AL114)/$Q$100))*$Q$100*'Fixed Data'!AJ$52)),0)</f>
        <v>0</v>
      </c>
      <c r="AN114" s="21">
        <f>IF($Q$100&lt;0,(IF(2050-AM$98&lt;=0,0,(2/(2050-AM$98+1))*(1-(SUM($E114:AM114)/$Q$100))*$Q$100*'Fixed Data'!AK$52)),0)</f>
        <v>0</v>
      </c>
      <c r="AO114" s="21">
        <f>IF($Q$100&lt;0,(IF(2050-AN$98&lt;=0,0,(2/(2050-AN$98+1))*(1-(SUM($E114:AN114)/$Q$100))*$Q$100*'Fixed Data'!AL$52)),0)</f>
        <v>0</v>
      </c>
      <c r="AP114" s="21">
        <f>IF($Q$100&lt;0,(IF(2050-AO$98&lt;=0,0,(2/(2050-AO$98+1))*(1-(SUM($E114:AO114)/$Q$100))*$Q$100*'Fixed Data'!AM$52)),0)</f>
        <v>0</v>
      </c>
      <c r="AQ114" s="21">
        <f>IF($Q$100&lt;0,(IF(2050-AP$98&lt;=0,0,(2/(2050-AP$98+1))*(1-(SUM($E114:AP114)/$Q$100))*$Q$100*'Fixed Data'!AN$52)),0)</f>
        <v>0</v>
      </c>
      <c r="AR114" s="21">
        <f>IF($Q$100&lt;0,(IF(2050-AQ$98&lt;=0,0,(2/(2050-AQ$98+1))*(1-(SUM($E114:AQ114)/$Q$100))*$Q$100*'Fixed Data'!AO$52)),0)</f>
        <v>0</v>
      </c>
      <c r="AS114" s="21">
        <f>IF($Q$100&lt;0,(IF(2050-AR$98&lt;=0,0,(2/(2050-AR$98+1))*(1-(SUM($E114:AR114)/$Q$100))*$Q$100*'Fixed Data'!AP$52)),0)</f>
        <v>0</v>
      </c>
      <c r="AT114" s="21">
        <f>IF($Q$100&lt;0,(IF(2050-AS$98&lt;=0,0,(2/(2050-AS$98+1))*(1-(SUM($E114:AS114)/$Q$100))*$Q$100*'Fixed Data'!AQ$52)),0)</f>
        <v>0</v>
      </c>
      <c r="AU114" s="21">
        <f>IF($Q$100&lt;0,(IF(2050-AT$98&lt;=0,0,(2/(2050-AT$98+1))*(1-(SUM($E114:AT114)/$Q$100))*$Q$100*'Fixed Data'!AR$52)),0)</f>
        <v>0</v>
      </c>
      <c r="AV114" s="21">
        <f>IF($Q$100&lt;0,(IF(2050-AU$98&lt;=0,0,(2/(2050-AU$98+1))*(1-(SUM($E114:AU114)/$Q$100))*$Q$100*'Fixed Data'!AS$52)),0)</f>
        <v>0</v>
      </c>
      <c r="AW114" s="21">
        <f>IF($Q$100&lt;0,(IF(2050-AV$98&lt;=0,0,(2/(2050-AV$98+1))*(1-(SUM($E114:AV114)/$Q$100))*$Q$100*'Fixed Data'!AT$52)),0)</f>
        <v>0</v>
      </c>
      <c r="AX114" s="21">
        <f>IF($Q$100&lt;0,(IF(2050-AW$98&lt;=0,0,(2/(2050-AW$98+1))*(1-(SUM($E114:AW114)/$Q$100))*$Q$100*'Fixed Data'!AU$52)),0)</f>
        <v>0</v>
      </c>
      <c r="AY114" s="21">
        <f>IF($Q$100&lt;0,(IF(2050-AX$98&lt;=0,0,(2/(2050-AX$98+1))*(1-(SUM($E114:AX114)/$Q$100))*$Q$100*'Fixed Data'!AV$52)),0)</f>
        <v>0</v>
      </c>
      <c r="AZ114" s="21">
        <f>IF($Q$100&lt;0,(IF(2050-AY$98&lt;=0,0,(2/(2050-AY$98+1))*(1-(SUM($E114:AY114)/$Q$100))*$Q$100*'Fixed Data'!AW$52)),0)</f>
        <v>0</v>
      </c>
      <c r="BA114" s="21">
        <f>IF($Q$100&lt;0,(IF(2050-AZ$98&lt;=0,0,(2/(2050-AZ$98+1))*(1-(SUM($E114:AZ114)/$Q$100))*$Q$100*'Fixed Data'!AX$52)),0)</f>
        <v>0</v>
      </c>
      <c r="BB114" s="21">
        <f>IF($Q$100&lt;0,(IF(2050-BA$98&lt;=0,0,(2/(2050-BA$98+1))*(1-(SUM($E114:BA114)/$Q$100))*$Q$100*'Fixed Data'!AY$52)),0)</f>
        <v>0</v>
      </c>
    </row>
    <row r="115" spans="1:54" ht="15" hidden="1" customHeight="1" outlineLevel="3">
      <c r="A115" s="8"/>
      <c r="B115" t="s">
        <v>425</v>
      </c>
      <c r="C115" t="s">
        <v>426</v>
      </c>
      <c r="D115" t="s">
        <v>383</v>
      </c>
      <c r="E115" s="18"/>
      <c r="F115" s="18"/>
      <c r="G115" s="18"/>
      <c r="H115" s="18"/>
      <c r="I115" s="18"/>
      <c r="J115" s="18"/>
      <c r="K115" s="18"/>
      <c r="L115" s="18"/>
      <c r="M115" s="18"/>
      <c r="N115" s="18"/>
      <c r="O115" s="18"/>
      <c r="P115" s="18"/>
      <c r="Q115" s="18"/>
      <c r="R115" s="18"/>
      <c r="S115" s="21">
        <f>IF($R$100&lt;0,(IF(2050-R$98&lt;=0,0,(2/(2050-R$98+1))*(1-(SUM($E115:R115)/$R$100))*$R$100*'Fixed Data'!P$52)),0)</f>
        <v>0</v>
      </c>
      <c r="T115" s="21">
        <f>IF($R$100&lt;0,(IF(2050-S$98&lt;=0,0,(2/(2050-S$98+1))*(1-(SUM($E115:S115)/$R$100))*$R$100*'Fixed Data'!Q$52)),0)</f>
        <v>0</v>
      </c>
      <c r="U115" s="21">
        <f>IF($R$100&lt;0,(IF(2050-T$98&lt;=0,0,(2/(2050-T$98+1))*(1-(SUM($E115:T115)/$R$100))*$R$100*'Fixed Data'!R$52)),0)</f>
        <v>0</v>
      </c>
      <c r="V115" s="21">
        <f>IF($R$100&lt;0,(IF(2050-U$98&lt;=0,0,(2/(2050-U$98+1))*(1-(SUM($E115:U115)/$R$100))*$R$100*'Fixed Data'!S$52)),0)</f>
        <v>0</v>
      </c>
      <c r="W115" s="21">
        <f>IF($R$100&lt;0,(IF(2050-V$98&lt;=0,0,(2/(2050-V$98+1))*(1-(SUM($E115:V115)/$R$100))*$R$100*'Fixed Data'!T$52)),0)</f>
        <v>0</v>
      </c>
      <c r="X115" s="21">
        <f>IF($R$100&lt;0,(IF(2050-W$98&lt;=0,0,(2/(2050-W$98+1))*(1-(SUM($E115:W115)/$R$100))*$R$100*'Fixed Data'!U$52)),0)</f>
        <v>0</v>
      </c>
      <c r="Y115" s="21">
        <f>IF($R$100&lt;0,(IF(2050-X$98&lt;=0,0,(2/(2050-X$98+1))*(1-(SUM($E115:X115)/$R$100))*$R$100*'Fixed Data'!V$52)),0)</f>
        <v>0</v>
      </c>
      <c r="Z115" s="21">
        <f>IF($R$100&lt;0,(IF(2050-Y$98&lt;=0,0,(2/(2050-Y$98+1))*(1-(SUM($E115:Y115)/$R$100))*$R$100*'Fixed Data'!W$52)),0)</f>
        <v>0</v>
      </c>
      <c r="AA115" s="21">
        <f>IF($R$100&lt;0,(IF(2050-Z$98&lt;=0,0,(2/(2050-Z$98+1))*(1-(SUM($E115:Z115)/$R$100))*$R$100*'Fixed Data'!X$52)),0)</f>
        <v>0</v>
      </c>
      <c r="AB115" s="21">
        <f>IF($R$100&lt;0,(IF(2050-AA$98&lt;=0,0,(2/(2050-AA$98+1))*(1-(SUM($E115:AA115)/$R$100))*$R$100*'Fixed Data'!Y$52)),0)</f>
        <v>0</v>
      </c>
      <c r="AC115" s="21">
        <f>IF($R$100&lt;0,(IF(2050-AB$98&lt;=0,0,(2/(2050-AB$98+1))*(1-(SUM($E115:AB115)/$R$100))*$R$100*'Fixed Data'!Z$52)),0)</f>
        <v>0</v>
      </c>
      <c r="AD115" s="21">
        <f>IF($R$100&lt;0,(IF(2050-AC$98&lt;=0,0,(2/(2050-AC$98+1))*(1-(SUM($E115:AC115)/$R$100))*$R$100*'Fixed Data'!AA$52)),0)</f>
        <v>0</v>
      </c>
      <c r="AE115" s="21">
        <f>IF($R$100&lt;0,(IF(2050-AD$98&lt;=0,0,(2/(2050-AD$98+1))*(1-(SUM($E115:AD115)/$R$100))*$R$100*'Fixed Data'!AB$52)),0)</f>
        <v>0</v>
      </c>
      <c r="AF115" s="21">
        <f>IF($R$100&lt;0,(IF(2050-AE$98&lt;=0,0,(2/(2050-AE$98+1))*(1-(SUM($E115:AE115)/$R$100))*$R$100*'Fixed Data'!AC$52)),0)</f>
        <v>0</v>
      </c>
      <c r="AG115" s="21">
        <f>IF($R$100&lt;0,(IF(2050-AF$98&lt;=0,0,(2/(2050-AF$98+1))*(1-(SUM($E115:AF115)/$R$100))*$R$100*'Fixed Data'!AD$52)),0)</f>
        <v>0</v>
      </c>
      <c r="AH115" s="21">
        <f>IF($R$100&lt;0,(IF(2050-AG$98&lt;=0,0,(2/(2050-AG$98+1))*(1-(SUM($E115:AG115)/$R$100))*$R$100*'Fixed Data'!AE$52)),0)</f>
        <v>0</v>
      </c>
      <c r="AI115" s="21">
        <f>IF($R$100&lt;0,(IF(2050-AH$98&lt;=0,0,(2/(2050-AH$98+1))*(1-(SUM($E115:AH115)/$R$100))*$R$100*'Fixed Data'!AF$52)),0)</f>
        <v>0</v>
      </c>
      <c r="AJ115" s="21">
        <f>IF($R$100&lt;0,(IF(2050-AI$98&lt;=0,0,(2/(2050-AI$98+1))*(1-(SUM($E115:AI115)/$R$100))*$R$100*'Fixed Data'!AG$52)),0)</f>
        <v>0</v>
      </c>
      <c r="AK115" s="21">
        <f>IF($R$100&lt;0,(IF(2050-AJ$98&lt;=0,0,(2/(2050-AJ$98+1))*(1-(SUM($E115:AJ115)/$R$100))*$R$100*'Fixed Data'!AH$52)),0)</f>
        <v>0</v>
      </c>
      <c r="AL115" s="21">
        <f>IF($R$100&lt;0,(IF(2050-AK$98&lt;=0,0,(2/(2050-AK$98+1))*(1-(SUM($E115:AK115)/$R$100))*$R$100*'Fixed Data'!AI$52)),0)</f>
        <v>0</v>
      </c>
      <c r="AM115" s="21">
        <f>IF($R$100&lt;0,(IF(2050-AL$98&lt;=0,0,(2/(2050-AL$98+1))*(1-(SUM($E115:AL115)/$R$100))*$R$100*'Fixed Data'!AJ$52)),0)</f>
        <v>0</v>
      </c>
      <c r="AN115" s="21">
        <f>IF($R$100&lt;0,(IF(2050-AM$98&lt;=0,0,(2/(2050-AM$98+1))*(1-(SUM($E115:AM115)/$R$100))*$R$100*'Fixed Data'!AK$52)),0)</f>
        <v>0</v>
      </c>
      <c r="AO115" s="21">
        <f>IF($R$100&lt;0,(IF(2050-AN$98&lt;=0,0,(2/(2050-AN$98+1))*(1-(SUM($E115:AN115)/$R$100))*$R$100*'Fixed Data'!AL$52)),0)</f>
        <v>0</v>
      </c>
      <c r="AP115" s="21">
        <f>IF($R$100&lt;0,(IF(2050-AO$98&lt;=0,0,(2/(2050-AO$98+1))*(1-(SUM($E115:AO115)/$R$100))*$R$100*'Fixed Data'!AM$52)),0)</f>
        <v>0</v>
      </c>
      <c r="AQ115" s="21">
        <f>IF($R$100&lt;0,(IF(2050-AP$98&lt;=0,0,(2/(2050-AP$98+1))*(1-(SUM($E115:AP115)/$R$100))*$R$100*'Fixed Data'!AN$52)),0)</f>
        <v>0</v>
      </c>
      <c r="AR115" s="21">
        <f>IF($R$100&lt;0,(IF(2050-AQ$98&lt;=0,0,(2/(2050-AQ$98+1))*(1-(SUM($E115:AQ115)/$R$100))*$R$100*'Fixed Data'!AO$52)),0)</f>
        <v>0</v>
      </c>
      <c r="AS115" s="21">
        <f>IF($R$100&lt;0,(IF(2050-AR$98&lt;=0,0,(2/(2050-AR$98+1))*(1-(SUM($E115:AR115)/$R$100))*$R$100*'Fixed Data'!AP$52)),0)</f>
        <v>0</v>
      </c>
      <c r="AT115" s="21">
        <f>IF($R$100&lt;0,(IF(2050-AS$98&lt;=0,0,(2/(2050-AS$98+1))*(1-(SUM($E115:AS115)/$R$100))*$R$100*'Fixed Data'!AQ$52)),0)</f>
        <v>0</v>
      </c>
      <c r="AU115" s="21">
        <f>IF($R$100&lt;0,(IF(2050-AT$98&lt;=0,0,(2/(2050-AT$98+1))*(1-(SUM($E115:AT115)/$R$100))*$R$100*'Fixed Data'!AR$52)),0)</f>
        <v>0</v>
      </c>
      <c r="AV115" s="21">
        <f>IF($R$100&lt;0,(IF(2050-AU$98&lt;=0,0,(2/(2050-AU$98+1))*(1-(SUM($E115:AU115)/$R$100))*$R$100*'Fixed Data'!AS$52)),0)</f>
        <v>0</v>
      </c>
      <c r="AW115" s="21">
        <f>IF($R$100&lt;0,(IF(2050-AV$98&lt;=0,0,(2/(2050-AV$98+1))*(1-(SUM($E115:AV115)/$R$100))*$R$100*'Fixed Data'!AT$52)),0)</f>
        <v>0</v>
      </c>
      <c r="AX115" s="21">
        <f>IF($R$100&lt;0,(IF(2050-AW$98&lt;=0,0,(2/(2050-AW$98+1))*(1-(SUM($E115:AW115)/$R$100))*$R$100*'Fixed Data'!AU$52)),0)</f>
        <v>0</v>
      </c>
      <c r="AY115" s="21">
        <f>IF($R$100&lt;0,(IF(2050-AX$98&lt;=0,0,(2/(2050-AX$98+1))*(1-(SUM($E115:AX115)/$R$100))*$R$100*'Fixed Data'!AV$52)),0)</f>
        <v>0</v>
      </c>
      <c r="AZ115" s="21">
        <f>IF($R$100&lt;0,(IF(2050-AY$98&lt;=0,0,(2/(2050-AY$98+1))*(1-(SUM($E115:AY115)/$R$100))*$R$100*'Fixed Data'!AW$52)),0)</f>
        <v>0</v>
      </c>
      <c r="BA115" s="21">
        <f>IF($R$100&lt;0,(IF(2050-AZ$98&lt;=0,0,(2/(2050-AZ$98+1))*(1-(SUM($E115:AZ115)/$R$100))*$R$100*'Fixed Data'!AX$52)),0)</f>
        <v>0</v>
      </c>
      <c r="BB115" s="21">
        <f>IF($R$100&lt;0,(IF(2050-BA$98&lt;=0,0,(2/(2050-BA$98+1))*(1-(SUM($E115:BA115)/$R$100))*$R$100*'Fixed Data'!AY$52)),0)</f>
        <v>0</v>
      </c>
    </row>
    <row r="116" spans="1:54" ht="15" hidden="1" customHeight="1" outlineLevel="3">
      <c r="A116" s="8"/>
      <c r="B116" t="s">
        <v>427</v>
      </c>
      <c r="C116" t="s">
        <v>428</v>
      </c>
      <c r="D116" t="s">
        <v>383</v>
      </c>
      <c r="E116" s="18"/>
      <c r="F116" s="18"/>
      <c r="G116" s="18"/>
      <c r="H116" s="18"/>
      <c r="I116" s="18"/>
      <c r="J116" s="18"/>
      <c r="K116" s="18"/>
      <c r="L116" s="18"/>
      <c r="M116" s="18"/>
      <c r="N116" s="18"/>
      <c r="O116" s="18"/>
      <c r="P116" s="18"/>
      <c r="Q116" s="18"/>
      <c r="R116" s="18"/>
      <c r="S116" s="18"/>
      <c r="T116" s="21">
        <f>IF($S$100&lt;0,(IF(2050-S$98&lt;=0,0,(2/(2050-S$98+1))*(1-(SUM($E116:S116)/$S$100))*$S$100*'Fixed Data'!Q$52)),0)</f>
        <v>0</v>
      </c>
      <c r="U116" s="21">
        <f>IF($S$100&lt;0,(IF(2050-T$98&lt;=0,0,(2/(2050-T$98+1))*(1-(SUM($E116:T116)/$S$100))*$S$100*'Fixed Data'!R$52)),0)</f>
        <v>0</v>
      </c>
      <c r="V116" s="21">
        <f>IF($S$100&lt;0,(IF(2050-U$98&lt;=0,0,(2/(2050-U$98+1))*(1-(SUM($E116:U116)/$S$100))*$S$100*'Fixed Data'!S$52)),0)</f>
        <v>0</v>
      </c>
      <c r="W116" s="21">
        <f>IF($S$100&lt;0,(IF(2050-V$98&lt;=0,0,(2/(2050-V$98+1))*(1-(SUM($E116:V116)/$S$100))*$S$100*'Fixed Data'!T$52)),0)</f>
        <v>0</v>
      </c>
      <c r="X116" s="21">
        <f>IF($S$100&lt;0,(IF(2050-W$98&lt;=0,0,(2/(2050-W$98+1))*(1-(SUM($E116:W116)/$S$100))*$S$100*'Fixed Data'!U$52)),0)</f>
        <v>0</v>
      </c>
      <c r="Y116" s="21">
        <f>IF($S$100&lt;0,(IF(2050-X$98&lt;=0,0,(2/(2050-X$98+1))*(1-(SUM($E116:X116)/$S$100))*$S$100*'Fixed Data'!V$52)),0)</f>
        <v>0</v>
      </c>
      <c r="Z116" s="21">
        <f>IF($S$100&lt;0,(IF(2050-Y$98&lt;=0,0,(2/(2050-Y$98+1))*(1-(SUM($E116:Y116)/$S$100))*$S$100*'Fixed Data'!W$52)),0)</f>
        <v>0</v>
      </c>
      <c r="AA116" s="21">
        <f>IF($S$100&lt;0,(IF(2050-Z$98&lt;=0,0,(2/(2050-Z$98+1))*(1-(SUM($E116:Z116)/$S$100))*$S$100*'Fixed Data'!X$52)),0)</f>
        <v>0</v>
      </c>
      <c r="AB116" s="21">
        <f>IF($S$100&lt;0,(IF(2050-AA$98&lt;=0,0,(2/(2050-AA$98+1))*(1-(SUM($E116:AA116)/$S$100))*$S$100*'Fixed Data'!Y$52)),0)</f>
        <v>0</v>
      </c>
      <c r="AC116" s="21">
        <f>IF($S$100&lt;0,(IF(2050-AB$98&lt;=0,0,(2/(2050-AB$98+1))*(1-(SUM($E116:AB116)/$S$100))*$S$100*'Fixed Data'!Z$52)),0)</f>
        <v>0</v>
      </c>
      <c r="AD116" s="21">
        <f>IF($S$100&lt;0,(IF(2050-AC$98&lt;=0,0,(2/(2050-AC$98+1))*(1-(SUM($E116:AC116)/$S$100))*$S$100*'Fixed Data'!AA$52)),0)</f>
        <v>0</v>
      </c>
      <c r="AE116" s="21">
        <f>IF($S$100&lt;0,(IF(2050-AD$98&lt;=0,0,(2/(2050-AD$98+1))*(1-(SUM($E116:AD116)/$S$100))*$S$100*'Fixed Data'!AB$52)),0)</f>
        <v>0</v>
      </c>
      <c r="AF116" s="21">
        <f>IF($S$100&lt;0,(IF(2050-AE$98&lt;=0,0,(2/(2050-AE$98+1))*(1-(SUM($E116:AE116)/$S$100))*$S$100*'Fixed Data'!AC$52)),0)</f>
        <v>0</v>
      </c>
      <c r="AG116" s="21">
        <f>IF($S$100&lt;0,(IF(2050-AF$98&lt;=0,0,(2/(2050-AF$98+1))*(1-(SUM($E116:AF116)/$S$100))*$S$100*'Fixed Data'!AD$52)),0)</f>
        <v>0</v>
      </c>
      <c r="AH116" s="21">
        <f>IF($S$100&lt;0,(IF(2050-AG$98&lt;=0,0,(2/(2050-AG$98+1))*(1-(SUM($E116:AG116)/$S$100))*$S$100*'Fixed Data'!AE$52)),0)</f>
        <v>0</v>
      </c>
      <c r="AI116" s="21">
        <f>IF($S$100&lt;0,(IF(2050-AH$98&lt;=0,0,(2/(2050-AH$98+1))*(1-(SUM($E116:AH116)/$S$100))*$S$100*'Fixed Data'!AF$52)),0)</f>
        <v>0</v>
      </c>
      <c r="AJ116" s="21">
        <f>IF($S$100&lt;0,(IF(2050-AI$98&lt;=0,0,(2/(2050-AI$98+1))*(1-(SUM($E116:AI116)/$S$100))*$S$100*'Fixed Data'!AG$52)),0)</f>
        <v>0</v>
      </c>
      <c r="AK116" s="21">
        <f>IF($S$100&lt;0,(IF(2050-AJ$98&lt;=0,0,(2/(2050-AJ$98+1))*(1-(SUM($E116:AJ116)/$S$100))*$S$100*'Fixed Data'!AH$52)),0)</f>
        <v>0</v>
      </c>
      <c r="AL116" s="21">
        <f>IF($S$100&lt;0,(IF(2050-AK$98&lt;=0,0,(2/(2050-AK$98+1))*(1-(SUM($E116:AK116)/$S$100))*$S$100*'Fixed Data'!AI$52)),0)</f>
        <v>0</v>
      </c>
      <c r="AM116" s="21">
        <f>IF($S$100&lt;0,(IF(2050-AL$98&lt;=0,0,(2/(2050-AL$98+1))*(1-(SUM($E116:AL116)/$S$100))*$S$100*'Fixed Data'!AJ$52)),0)</f>
        <v>0</v>
      </c>
      <c r="AN116" s="21">
        <f>IF($S$100&lt;0,(IF(2050-AM$98&lt;=0,0,(2/(2050-AM$98+1))*(1-(SUM($E116:AM116)/$S$100))*$S$100*'Fixed Data'!AK$52)),0)</f>
        <v>0</v>
      </c>
      <c r="AO116" s="21">
        <f>IF($S$100&lt;0,(IF(2050-AN$98&lt;=0,0,(2/(2050-AN$98+1))*(1-(SUM($E116:AN116)/$S$100))*$S$100*'Fixed Data'!AL$52)),0)</f>
        <v>0</v>
      </c>
      <c r="AP116" s="21">
        <f>IF($S$100&lt;0,(IF(2050-AO$98&lt;=0,0,(2/(2050-AO$98+1))*(1-(SUM($E116:AO116)/$S$100))*$S$100*'Fixed Data'!AM$52)),0)</f>
        <v>0</v>
      </c>
      <c r="AQ116" s="21">
        <f>IF($S$100&lt;0,(IF(2050-AP$98&lt;=0,0,(2/(2050-AP$98+1))*(1-(SUM($E116:AP116)/$S$100))*$S$100*'Fixed Data'!AN$52)),0)</f>
        <v>0</v>
      </c>
      <c r="AR116" s="21">
        <f>IF($S$100&lt;0,(IF(2050-AQ$98&lt;=0,0,(2/(2050-AQ$98+1))*(1-(SUM($E116:AQ116)/$S$100))*$S$100*'Fixed Data'!AO$52)),0)</f>
        <v>0</v>
      </c>
      <c r="AS116" s="21">
        <f>IF($S$100&lt;0,(IF(2050-AR$98&lt;=0,0,(2/(2050-AR$98+1))*(1-(SUM($E116:AR116)/$S$100))*$S$100*'Fixed Data'!AP$52)),0)</f>
        <v>0</v>
      </c>
      <c r="AT116" s="21">
        <f>IF($S$100&lt;0,(IF(2050-AS$98&lt;=0,0,(2/(2050-AS$98+1))*(1-(SUM($E116:AS116)/$S$100))*$S$100*'Fixed Data'!AQ$52)),0)</f>
        <v>0</v>
      </c>
      <c r="AU116" s="21">
        <f>IF($S$100&lt;0,(IF(2050-AT$98&lt;=0,0,(2/(2050-AT$98+1))*(1-(SUM($E116:AT116)/$S$100))*$S$100*'Fixed Data'!AR$52)),0)</f>
        <v>0</v>
      </c>
      <c r="AV116" s="21">
        <f>IF($S$100&lt;0,(IF(2050-AU$98&lt;=0,0,(2/(2050-AU$98+1))*(1-(SUM($E116:AU116)/$S$100))*$S$100*'Fixed Data'!AS$52)),0)</f>
        <v>0</v>
      </c>
      <c r="AW116" s="21">
        <f>IF($S$100&lt;0,(IF(2050-AV$98&lt;=0,0,(2/(2050-AV$98+1))*(1-(SUM($E116:AV116)/$S$100))*$S$100*'Fixed Data'!AT$52)),0)</f>
        <v>0</v>
      </c>
      <c r="AX116" s="21">
        <f>IF($S$100&lt;0,(IF(2050-AW$98&lt;=0,0,(2/(2050-AW$98+1))*(1-(SUM($E116:AW116)/$S$100))*$S$100*'Fixed Data'!AU$52)),0)</f>
        <v>0</v>
      </c>
      <c r="AY116" s="21">
        <f>IF($S$100&lt;0,(IF(2050-AX$98&lt;=0,0,(2/(2050-AX$98+1))*(1-(SUM($E116:AX116)/$S$100))*$S$100*'Fixed Data'!AV$52)),0)</f>
        <v>0</v>
      </c>
      <c r="AZ116" s="21">
        <f>IF($S$100&lt;0,(IF(2050-AY$98&lt;=0,0,(2/(2050-AY$98+1))*(1-(SUM($E116:AY116)/$S$100))*$S$100*'Fixed Data'!AW$52)),0)</f>
        <v>0</v>
      </c>
      <c r="BA116" s="21">
        <f>IF($S$100&lt;0,(IF(2050-AZ$98&lt;=0,0,(2/(2050-AZ$98+1))*(1-(SUM($E116:AZ116)/$S$100))*$S$100*'Fixed Data'!AX$52)),0)</f>
        <v>0</v>
      </c>
      <c r="BB116" s="21">
        <f>IF($S$100&lt;0,(IF(2050-BA$98&lt;=0,0,(2/(2050-BA$98+1))*(1-(SUM($E116:BA116)/$S$100))*$S$100*'Fixed Data'!AY$52)),0)</f>
        <v>0</v>
      </c>
    </row>
    <row r="117" spans="1:54" ht="15" hidden="1" customHeight="1" outlineLevel="3">
      <c r="A117" s="8"/>
      <c r="B117" t="s">
        <v>429</v>
      </c>
      <c r="C117" t="s">
        <v>430</v>
      </c>
      <c r="D117" t="s">
        <v>383</v>
      </c>
      <c r="E117" s="18"/>
      <c r="F117" s="18"/>
      <c r="G117" s="18"/>
      <c r="H117" s="18"/>
      <c r="I117" s="18"/>
      <c r="J117" s="18"/>
      <c r="K117" s="18"/>
      <c r="L117" s="18"/>
      <c r="M117" s="18"/>
      <c r="N117" s="18"/>
      <c r="O117" s="18"/>
      <c r="P117" s="18"/>
      <c r="Q117" s="18"/>
      <c r="R117" s="18"/>
      <c r="S117" s="18"/>
      <c r="T117" s="18"/>
      <c r="U117" s="21">
        <f>IF($T$100&lt;0,(IF(2050-T$98&lt;=0,0,(2/(2050-T$98+1))*(1-(SUM($E117:T117)/$T$100))*$T$100*'Fixed Data'!R$52)),0)</f>
        <v>0</v>
      </c>
      <c r="V117" s="21">
        <f>IF($T$100&lt;0,(IF(2050-U$98&lt;=0,0,(2/(2050-U$98+1))*(1-(SUM($E117:U117)/$T$100))*$T$100*'Fixed Data'!S$52)),0)</f>
        <v>0</v>
      </c>
      <c r="W117" s="21">
        <f>IF($T$100&lt;0,(IF(2050-V$98&lt;=0,0,(2/(2050-V$98+1))*(1-(SUM($E117:V117)/$T$100))*$T$100*'Fixed Data'!T$52)),0)</f>
        <v>0</v>
      </c>
      <c r="X117" s="21">
        <f>IF($T$100&lt;0,(IF(2050-W$98&lt;=0,0,(2/(2050-W$98+1))*(1-(SUM($E117:W117)/$T$100))*$T$100*'Fixed Data'!U$52)),0)</f>
        <v>0</v>
      </c>
      <c r="Y117" s="21">
        <f>IF($T$100&lt;0,(IF(2050-X$98&lt;=0,0,(2/(2050-X$98+1))*(1-(SUM($E117:X117)/$T$100))*$T$100*'Fixed Data'!V$52)),0)</f>
        <v>0</v>
      </c>
      <c r="Z117" s="21">
        <f>IF($T$100&lt;0,(IF(2050-Y$98&lt;=0,0,(2/(2050-Y$98+1))*(1-(SUM($E117:Y117)/$T$100))*$T$100*'Fixed Data'!W$52)),0)</f>
        <v>0</v>
      </c>
      <c r="AA117" s="21">
        <f>IF($T$100&lt;0,(IF(2050-Z$98&lt;=0,0,(2/(2050-Z$98+1))*(1-(SUM($E117:Z117)/$T$100))*$T$100*'Fixed Data'!X$52)),0)</f>
        <v>0</v>
      </c>
      <c r="AB117" s="21">
        <f>IF($T$100&lt;0,(IF(2050-AA$98&lt;=0,0,(2/(2050-AA$98+1))*(1-(SUM($E117:AA117)/$T$100))*$T$100*'Fixed Data'!Y$52)),0)</f>
        <v>0</v>
      </c>
      <c r="AC117" s="21">
        <f>IF($T$100&lt;0,(IF(2050-AB$98&lt;=0,0,(2/(2050-AB$98+1))*(1-(SUM($E117:AB117)/$T$100))*$T$100*'Fixed Data'!Z$52)),0)</f>
        <v>0</v>
      </c>
      <c r="AD117" s="21">
        <f>IF($T$100&lt;0,(IF(2050-AC$98&lt;=0,0,(2/(2050-AC$98+1))*(1-(SUM($E117:AC117)/$T$100))*$T$100*'Fixed Data'!AA$52)),0)</f>
        <v>0</v>
      </c>
      <c r="AE117" s="21">
        <f>IF($T$100&lt;0,(IF(2050-AD$98&lt;=0,0,(2/(2050-AD$98+1))*(1-(SUM($E117:AD117)/$T$100))*$T$100*'Fixed Data'!AB$52)),0)</f>
        <v>0</v>
      </c>
      <c r="AF117" s="21">
        <f>IF($T$100&lt;0,(IF(2050-AE$98&lt;=0,0,(2/(2050-AE$98+1))*(1-(SUM($E117:AE117)/$T$100))*$T$100*'Fixed Data'!AC$52)),0)</f>
        <v>0</v>
      </c>
      <c r="AG117" s="21">
        <f>IF($T$100&lt;0,(IF(2050-AF$98&lt;=0,0,(2/(2050-AF$98+1))*(1-(SUM($E117:AF117)/$T$100))*$T$100*'Fixed Data'!AD$52)),0)</f>
        <v>0</v>
      </c>
      <c r="AH117" s="21">
        <f>IF($T$100&lt;0,(IF(2050-AG$98&lt;=0,0,(2/(2050-AG$98+1))*(1-(SUM($E117:AG117)/$T$100))*$T$100*'Fixed Data'!AE$52)),0)</f>
        <v>0</v>
      </c>
      <c r="AI117" s="21">
        <f>IF($T$100&lt;0,(IF(2050-AH$98&lt;=0,0,(2/(2050-AH$98+1))*(1-(SUM($E117:AH117)/$T$100))*$T$100*'Fixed Data'!AF$52)),0)</f>
        <v>0</v>
      </c>
      <c r="AJ117" s="21">
        <f>IF($T$100&lt;0,(IF(2050-AI$98&lt;=0,0,(2/(2050-AI$98+1))*(1-(SUM($E117:AI117)/$T$100))*$T$100*'Fixed Data'!AG$52)),0)</f>
        <v>0</v>
      </c>
      <c r="AK117" s="21">
        <f>IF($T$100&lt;0,(IF(2050-AJ$98&lt;=0,0,(2/(2050-AJ$98+1))*(1-(SUM($E117:AJ117)/$T$100))*$T$100*'Fixed Data'!AH$52)),0)</f>
        <v>0</v>
      </c>
      <c r="AL117" s="21">
        <f>IF($T$100&lt;0,(IF(2050-AK$98&lt;=0,0,(2/(2050-AK$98+1))*(1-(SUM($E117:AK117)/$T$100))*$T$100*'Fixed Data'!AI$52)),0)</f>
        <v>0</v>
      </c>
      <c r="AM117" s="21">
        <f>IF($T$100&lt;0,(IF(2050-AL$98&lt;=0,0,(2/(2050-AL$98+1))*(1-(SUM($E117:AL117)/$T$100))*$T$100*'Fixed Data'!AJ$52)),0)</f>
        <v>0</v>
      </c>
      <c r="AN117" s="21">
        <f>IF($T$100&lt;0,(IF(2050-AM$98&lt;=0,0,(2/(2050-AM$98+1))*(1-(SUM($E117:AM117)/$T$100))*$T$100*'Fixed Data'!AK$52)),0)</f>
        <v>0</v>
      </c>
      <c r="AO117" s="21">
        <f>IF($T$100&lt;0,(IF(2050-AN$98&lt;=0,0,(2/(2050-AN$98+1))*(1-(SUM($E117:AN117)/$T$100))*$T$100*'Fixed Data'!AL$52)),0)</f>
        <v>0</v>
      </c>
      <c r="AP117" s="21">
        <f>IF($T$100&lt;0,(IF(2050-AO$98&lt;=0,0,(2/(2050-AO$98+1))*(1-(SUM($E117:AO117)/$T$100))*$T$100*'Fixed Data'!AM$52)),0)</f>
        <v>0</v>
      </c>
      <c r="AQ117" s="21">
        <f>IF($T$100&lt;0,(IF(2050-AP$98&lt;=0,0,(2/(2050-AP$98+1))*(1-(SUM($E117:AP117)/$T$100))*$T$100*'Fixed Data'!AN$52)),0)</f>
        <v>0</v>
      </c>
      <c r="AR117" s="21">
        <f>IF($T$100&lt;0,(IF(2050-AQ$98&lt;=0,0,(2/(2050-AQ$98+1))*(1-(SUM($E117:AQ117)/$T$100))*$T$100*'Fixed Data'!AO$52)),0)</f>
        <v>0</v>
      </c>
      <c r="AS117" s="21">
        <f>IF($T$100&lt;0,(IF(2050-AR$98&lt;=0,0,(2/(2050-AR$98+1))*(1-(SUM($E117:AR117)/$T$100))*$T$100*'Fixed Data'!AP$52)),0)</f>
        <v>0</v>
      </c>
      <c r="AT117" s="21">
        <f>IF($T$100&lt;0,(IF(2050-AS$98&lt;=0,0,(2/(2050-AS$98+1))*(1-(SUM($E117:AS117)/$T$100))*$T$100*'Fixed Data'!AQ$52)),0)</f>
        <v>0</v>
      </c>
      <c r="AU117" s="21">
        <f>IF($T$100&lt;0,(IF(2050-AT$98&lt;=0,0,(2/(2050-AT$98+1))*(1-(SUM($E117:AT117)/$T$100))*$T$100*'Fixed Data'!AR$52)),0)</f>
        <v>0</v>
      </c>
      <c r="AV117" s="21">
        <f>IF($T$100&lt;0,(IF(2050-AU$98&lt;=0,0,(2/(2050-AU$98+1))*(1-(SUM($E117:AU117)/$T$100))*$T$100*'Fixed Data'!AS$52)),0)</f>
        <v>0</v>
      </c>
      <c r="AW117" s="21">
        <f>IF($T$100&lt;0,(IF(2050-AV$98&lt;=0,0,(2/(2050-AV$98+1))*(1-(SUM($E117:AV117)/$T$100))*$T$100*'Fixed Data'!AT$52)),0)</f>
        <v>0</v>
      </c>
      <c r="AX117" s="21">
        <f>IF($T$100&lt;0,(IF(2050-AW$98&lt;=0,0,(2/(2050-AW$98+1))*(1-(SUM($E117:AW117)/$T$100))*$T$100*'Fixed Data'!AU$52)),0)</f>
        <v>0</v>
      </c>
      <c r="AY117" s="21">
        <f>IF($T$100&lt;0,(IF(2050-AX$98&lt;=0,0,(2/(2050-AX$98+1))*(1-(SUM($E117:AX117)/$T$100))*$T$100*'Fixed Data'!AV$52)),0)</f>
        <v>0</v>
      </c>
      <c r="AZ117" s="21">
        <f>IF($T$100&lt;0,(IF(2050-AY$98&lt;=0,0,(2/(2050-AY$98+1))*(1-(SUM($E117:AY117)/$T$100))*$T$100*'Fixed Data'!AW$52)),0)</f>
        <v>0</v>
      </c>
      <c r="BA117" s="21">
        <f>IF($T$100&lt;0,(IF(2050-AZ$98&lt;=0,0,(2/(2050-AZ$98+1))*(1-(SUM($E117:AZ117)/$T$100))*$T$100*'Fixed Data'!AX$52)),0)</f>
        <v>0</v>
      </c>
      <c r="BB117" s="21">
        <f>IF($T$100&lt;0,(IF(2050-BA$98&lt;=0,0,(2/(2050-BA$98+1))*(1-(SUM($E117:BA117)/$T$100))*$T$100*'Fixed Data'!AY$52)),0)</f>
        <v>0</v>
      </c>
    </row>
    <row r="118" spans="1:54" ht="15" hidden="1" customHeight="1" outlineLevel="3">
      <c r="A118" s="8"/>
      <c r="B118" t="s">
        <v>431</v>
      </c>
      <c r="C118" t="s">
        <v>432</v>
      </c>
      <c r="D118" t="s">
        <v>383</v>
      </c>
      <c r="E118" s="18"/>
      <c r="F118" s="18"/>
      <c r="G118" s="18"/>
      <c r="H118" s="18"/>
      <c r="I118" s="18"/>
      <c r="J118" s="18"/>
      <c r="K118" s="18"/>
      <c r="L118" s="18"/>
      <c r="M118" s="18"/>
      <c r="N118" s="18"/>
      <c r="O118" s="18"/>
      <c r="P118" s="18"/>
      <c r="Q118" s="18"/>
      <c r="R118" s="18"/>
      <c r="S118" s="18"/>
      <c r="T118" s="18"/>
      <c r="U118" s="18"/>
      <c r="V118" s="21">
        <f>IF($U$100&lt;0,(IF(2050-U$98&lt;=0,0,(2/(2050-U$98+1))*(1-(SUM($E118:U118)/$U$100))*$U$100*'Fixed Data'!S$52)),0)</f>
        <v>0</v>
      </c>
      <c r="W118" s="21">
        <f>IF($U$100&lt;0,(IF(2050-V$98&lt;=0,0,(2/(2050-V$98+1))*(1-(SUM($E118:V118)/$U$100))*$U$100*'Fixed Data'!T$52)),0)</f>
        <v>0</v>
      </c>
      <c r="X118" s="21">
        <f>IF($U$100&lt;0,(IF(2050-W$98&lt;=0,0,(2/(2050-W$98+1))*(1-(SUM($E118:W118)/$U$100))*$U$100*'Fixed Data'!U$52)),0)</f>
        <v>0</v>
      </c>
      <c r="Y118" s="21">
        <f>IF($U$100&lt;0,(IF(2050-X$98&lt;=0,0,(2/(2050-X$98+1))*(1-(SUM($E118:X118)/$U$100))*$U$100*'Fixed Data'!V$52)),0)</f>
        <v>0</v>
      </c>
      <c r="Z118" s="21">
        <f>IF($U$100&lt;0,(IF(2050-Y$98&lt;=0,0,(2/(2050-Y$98+1))*(1-(SUM($E118:Y118)/$U$100))*$U$100*'Fixed Data'!W$52)),0)</f>
        <v>0</v>
      </c>
      <c r="AA118" s="21">
        <f>IF($U$100&lt;0,(IF(2050-Z$98&lt;=0,0,(2/(2050-Z$98+1))*(1-(SUM($E118:Z118)/$U$100))*$U$100*'Fixed Data'!X$52)),0)</f>
        <v>0</v>
      </c>
      <c r="AB118" s="21">
        <f>IF($U$100&lt;0,(IF(2050-AA$98&lt;=0,0,(2/(2050-AA$98+1))*(1-(SUM($E118:AA118)/$U$100))*$U$100*'Fixed Data'!Y$52)),0)</f>
        <v>0</v>
      </c>
      <c r="AC118" s="21">
        <f>IF($U$100&lt;0,(IF(2050-AB$98&lt;=0,0,(2/(2050-AB$98+1))*(1-(SUM($E118:AB118)/$U$100))*$U$100*'Fixed Data'!Z$52)),0)</f>
        <v>0</v>
      </c>
      <c r="AD118" s="21">
        <f>IF($U$100&lt;0,(IF(2050-AC$98&lt;=0,0,(2/(2050-AC$98+1))*(1-(SUM($E118:AC118)/$U$100))*$U$100*'Fixed Data'!AA$52)),0)</f>
        <v>0</v>
      </c>
      <c r="AE118" s="21">
        <f>IF($U$100&lt;0,(IF(2050-AD$98&lt;=0,0,(2/(2050-AD$98+1))*(1-(SUM($E118:AD118)/$U$100))*$U$100*'Fixed Data'!AB$52)),0)</f>
        <v>0</v>
      </c>
      <c r="AF118" s="21">
        <f>IF($U$100&lt;0,(IF(2050-AE$98&lt;=0,0,(2/(2050-AE$98+1))*(1-(SUM($E118:AE118)/$U$100))*$U$100*'Fixed Data'!AC$52)),0)</f>
        <v>0</v>
      </c>
      <c r="AG118" s="21">
        <f>IF($U$100&lt;0,(IF(2050-AF$98&lt;=0,0,(2/(2050-AF$98+1))*(1-(SUM($E118:AF118)/$U$100))*$U$100*'Fixed Data'!AD$52)),0)</f>
        <v>0</v>
      </c>
      <c r="AH118" s="21">
        <f>IF($U$100&lt;0,(IF(2050-AG$98&lt;=0,0,(2/(2050-AG$98+1))*(1-(SUM($E118:AG118)/$U$100))*$U$100*'Fixed Data'!AE$52)),0)</f>
        <v>0</v>
      </c>
      <c r="AI118" s="21">
        <f>IF($U$100&lt;0,(IF(2050-AH$98&lt;=0,0,(2/(2050-AH$98+1))*(1-(SUM($E118:AH118)/$U$100))*$U$100*'Fixed Data'!AF$52)),0)</f>
        <v>0</v>
      </c>
      <c r="AJ118" s="21">
        <f>IF($U$100&lt;0,(IF(2050-AI$98&lt;=0,0,(2/(2050-AI$98+1))*(1-(SUM($E118:AI118)/$U$100))*$U$100*'Fixed Data'!AG$52)),0)</f>
        <v>0</v>
      </c>
      <c r="AK118" s="21">
        <f>IF($U$100&lt;0,(IF(2050-AJ$98&lt;=0,0,(2/(2050-AJ$98+1))*(1-(SUM($E118:AJ118)/$U$100))*$U$100*'Fixed Data'!AH$52)),0)</f>
        <v>0</v>
      </c>
      <c r="AL118" s="21">
        <f>IF($U$100&lt;0,(IF(2050-AK$98&lt;=0,0,(2/(2050-AK$98+1))*(1-(SUM($E118:AK118)/$U$100))*$U$100*'Fixed Data'!AI$52)),0)</f>
        <v>0</v>
      </c>
      <c r="AM118" s="21">
        <f>IF($U$100&lt;0,(IF(2050-AL$98&lt;=0,0,(2/(2050-AL$98+1))*(1-(SUM($E118:AL118)/$U$100))*$U$100*'Fixed Data'!AJ$52)),0)</f>
        <v>0</v>
      </c>
      <c r="AN118" s="21">
        <f>IF($U$100&lt;0,(IF(2050-AM$98&lt;=0,0,(2/(2050-AM$98+1))*(1-(SUM($E118:AM118)/$U$100))*$U$100*'Fixed Data'!AK$52)),0)</f>
        <v>0</v>
      </c>
      <c r="AO118" s="21">
        <f>IF($U$100&lt;0,(IF(2050-AN$98&lt;=0,0,(2/(2050-AN$98+1))*(1-(SUM($E118:AN118)/$U$100))*$U$100*'Fixed Data'!AL$52)),0)</f>
        <v>0</v>
      </c>
      <c r="AP118" s="21">
        <f>IF($U$100&lt;0,(IF(2050-AO$98&lt;=0,0,(2/(2050-AO$98+1))*(1-(SUM($E118:AO118)/$U$100))*$U$100*'Fixed Data'!AM$52)),0)</f>
        <v>0</v>
      </c>
      <c r="AQ118" s="21">
        <f>IF($U$100&lt;0,(IF(2050-AP$98&lt;=0,0,(2/(2050-AP$98+1))*(1-(SUM($E118:AP118)/$U$100))*$U$100*'Fixed Data'!AN$52)),0)</f>
        <v>0</v>
      </c>
      <c r="AR118" s="21">
        <f>IF($U$100&lt;0,(IF(2050-AQ$98&lt;=0,0,(2/(2050-AQ$98+1))*(1-(SUM($E118:AQ118)/$U$100))*$U$100*'Fixed Data'!AO$52)),0)</f>
        <v>0</v>
      </c>
      <c r="AS118" s="21">
        <f>IF($U$100&lt;0,(IF(2050-AR$98&lt;=0,0,(2/(2050-AR$98+1))*(1-(SUM($E118:AR118)/$U$100))*$U$100*'Fixed Data'!AP$52)),0)</f>
        <v>0</v>
      </c>
      <c r="AT118" s="21">
        <f>IF($U$100&lt;0,(IF(2050-AS$98&lt;=0,0,(2/(2050-AS$98+1))*(1-(SUM($E118:AS118)/$U$100))*$U$100*'Fixed Data'!AQ$52)),0)</f>
        <v>0</v>
      </c>
      <c r="AU118" s="21">
        <f>IF($U$100&lt;0,(IF(2050-AT$98&lt;=0,0,(2/(2050-AT$98+1))*(1-(SUM($E118:AT118)/$U$100))*$U$100*'Fixed Data'!AR$52)),0)</f>
        <v>0</v>
      </c>
      <c r="AV118" s="21">
        <f>IF($U$100&lt;0,(IF(2050-AU$98&lt;=0,0,(2/(2050-AU$98+1))*(1-(SUM($E118:AU118)/$U$100))*$U$100*'Fixed Data'!AS$52)),0)</f>
        <v>0</v>
      </c>
      <c r="AW118" s="21">
        <f>IF($U$100&lt;0,(IF(2050-AV$98&lt;=0,0,(2/(2050-AV$98+1))*(1-(SUM($E118:AV118)/$U$100))*$U$100*'Fixed Data'!AT$52)),0)</f>
        <v>0</v>
      </c>
      <c r="AX118" s="21">
        <f>IF($U$100&lt;0,(IF(2050-AW$98&lt;=0,0,(2/(2050-AW$98+1))*(1-(SUM($E118:AW118)/$U$100))*$U$100*'Fixed Data'!AU$52)),0)</f>
        <v>0</v>
      </c>
      <c r="AY118" s="21">
        <f>IF($U$100&lt;0,(IF(2050-AX$98&lt;=0,0,(2/(2050-AX$98+1))*(1-(SUM($E118:AX118)/$U$100))*$U$100*'Fixed Data'!AV$52)),0)</f>
        <v>0</v>
      </c>
      <c r="AZ118" s="21">
        <f>IF($U$100&lt;0,(IF(2050-AY$98&lt;=0,0,(2/(2050-AY$98+1))*(1-(SUM($E118:AY118)/$U$100))*$U$100*'Fixed Data'!AW$52)),0)</f>
        <v>0</v>
      </c>
      <c r="BA118" s="21">
        <f>IF($U$100&lt;0,(IF(2050-AZ$98&lt;=0,0,(2/(2050-AZ$98+1))*(1-(SUM($E118:AZ118)/$U$100))*$U$100*'Fixed Data'!AX$52)),0)</f>
        <v>0</v>
      </c>
      <c r="BB118" s="21">
        <f>IF($U$100&lt;0,(IF(2050-BA$98&lt;=0,0,(2/(2050-BA$98+1))*(1-(SUM($E118:BA118)/$U$100))*$U$100*'Fixed Data'!AY$52)),0)</f>
        <v>0</v>
      </c>
    </row>
    <row r="119" spans="1:54" ht="15" hidden="1" customHeight="1" outlineLevel="3">
      <c r="A119" s="8"/>
      <c r="B119" t="s">
        <v>433</v>
      </c>
      <c r="C119" t="s">
        <v>434</v>
      </c>
      <c r="D119" t="s">
        <v>383</v>
      </c>
      <c r="E119" s="18"/>
      <c r="F119" s="18"/>
      <c r="G119" s="18"/>
      <c r="H119" s="18"/>
      <c r="I119" s="18"/>
      <c r="J119" s="18"/>
      <c r="K119" s="18"/>
      <c r="L119" s="18"/>
      <c r="M119" s="18"/>
      <c r="N119" s="18"/>
      <c r="O119" s="18"/>
      <c r="P119" s="18"/>
      <c r="Q119" s="18"/>
      <c r="R119" s="18"/>
      <c r="S119" s="18"/>
      <c r="T119" s="18"/>
      <c r="U119" s="18"/>
      <c r="V119" s="18"/>
      <c r="W119" s="21">
        <f>IF($V$100&lt;0,(IF(2050-V$98&lt;=0,0,(2/(2050-V$98+1))*(1-(SUM($E119:V119)/$V$100))*$V$100*'Fixed Data'!T$52)),0)</f>
        <v>0</v>
      </c>
      <c r="X119" s="21">
        <f>IF($V$100&lt;0,(IF(2050-W$98&lt;=0,0,(2/(2050-W$98+1))*(1-(SUM($E119:W119)/$V$100))*$V$100*'Fixed Data'!U$52)),0)</f>
        <v>0</v>
      </c>
      <c r="Y119" s="21">
        <f>IF($V$100&lt;0,(IF(2050-X$98&lt;=0,0,(2/(2050-X$98+1))*(1-(SUM($E119:X119)/$V$100))*$V$100*'Fixed Data'!V$52)),0)</f>
        <v>0</v>
      </c>
      <c r="Z119" s="21">
        <f>IF($V$100&lt;0,(IF(2050-Y$98&lt;=0,0,(2/(2050-Y$98+1))*(1-(SUM($E119:Y119)/$V$100))*$V$100*'Fixed Data'!W$52)),0)</f>
        <v>0</v>
      </c>
      <c r="AA119" s="21">
        <f>IF($V$100&lt;0,(IF(2050-Z$98&lt;=0,0,(2/(2050-Z$98+1))*(1-(SUM($E119:Z119)/$V$100))*$V$100*'Fixed Data'!X$52)),0)</f>
        <v>0</v>
      </c>
      <c r="AB119" s="21">
        <f>IF($V$100&lt;0,(IF(2050-AA$98&lt;=0,0,(2/(2050-AA$98+1))*(1-(SUM($E119:AA119)/$V$100))*$V$100*'Fixed Data'!Y$52)),0)</f>
        <v>0</v>
      </c>
      <c r="AC119" s="21">
        <f>IF($V$100&lt;0,(IF(2050-AB$98&lt;=0,0,(2/(2050-AB$98+1))*(1-(SUM($E119:AB119)/$V$100))*$V$100*'Fixed Data'!Z$52)),0)</f>
        <v>0</v>
      </c>
      <c r="AD119" s="21">
        <f>IF($V$100&lt;0,(IF(2050-AC$98&lt;=0,0,(2/(2050-AC$98+1))*(1-(SUM($E119:AC119)/$V$100))*$V$100*'Fixed Data'!AA$52)),0)</f>
        <v>0</v>
      </c>
      <c r="AE119" s="21">
        <f>IF($V$100&lt;0,(IF(2050-AD$98&lt;=0,0,(2/(2050-AD$98+1))*(1-(SUM($E119:AD119)/$V$100))*$V$100*'Fixed Data'!AB$52)),0)</f>
        <v>0</v>
      </c>
      <c r="AF119" s="21">
        <f>IF($V$100&lt;0,(IF(2050-AE$98&lt;=0,0,(2/(2050-AE$98+1))*(1-(SUM($E119:AE119)/$V$100))*$V$100*'Fixed Data'!AC$52)),0)</f>
        <v>0</v>
      </c>
      <c r="AG119" s="21">
        <f>IF($V$100&lt;0,(IF(2050-AF$98&lt;=0,0,(2/(2050-AF$98+1))*(1-(SUM($E119:AF119)/$V$100))*$V$100*'Fixed Data'!AD$52)),0)</f>
        <v>0</v>
      </c>
      <c r="AH119" s="21">
        <f>IF($V$100&lt;0,(IF(2050-AG$98&lt;=0,0,(2/(2050-AG$98+1))*(1-(SUM($E119:AG119)/$V$100))*$V$100*'Fixed Data'!AE$52)),0)</f>
        <v>0</v>
      </c>
      <c r="AI119" s="21">
        <f>IF($V$100&lt;0,(IF(2050-AH$98&lt;=0,0,(2/(2050-AH$98+1))*(1-(SUM($E119:AH119)/$V$100))*$V$100*'Fixed Data'!AF$52)),0)</f>
        <v>0</v>
      </c>
      <c r="AJ119" s="21">
        <f>IF($V$100&lt;0,(IF(2050-AI$98&lt;=0,0,(2/(2050-AI$98+1))*(1-(SUM($E119:AI119)/$V$100))*$V$100*'Fixed Data'!AG$52)),0)</f>
        <v>0</v>
      </c>
      <c r="AK119" s="21">
        <f>IF($V$100&lt;0,(IF(2050-AJ$98&lt;=0,0,(2/(2050-AJ$98+1))*(1-(SUM($E119:AJ119)/$V$100))*$V$100*'Fixed Data'!AH$52)),0)</f>
        <v>0</v>
      </c>
      <c r="AL119" s="21">
        <f>IF($V$100&lt;0,(IF(2050-AK$98&lt;=0,0,(2/(2050-AK$98+1))*(1-(SUM($E119:AK119)/$V$100))*$V$100*'Fixed Data'!AI$52)),0)</f>
        <v>0</v>
      </c>
      <c r="AM119" s="21">
        <f>IF($V$100&lt;0,(IF(2050-AL$98&lt;=0,0,(2/(2050-AL$98+1))*(1-(SUM($E119:AL119)/$V$100))*$V$100*'Fixed Data'!AJ$52)),0)</f>
        <v>0</v>
      </c>
      <c r="AN119" s="21">
        <f>IF($V$100&lt;0,(IF(2050-AM$98&lt;=0,0,(2/(2050-AM$98+1))*(1-(SUM($E119:AM119)/$V$100))*$V$100*'Fixed Data'!AK$52)),0)</f>
        <v>0</v>
      </c>
      <c r="AO119" s="21">
        <f>IF($V$100&lt;0,(IF(2050-AN$98&lt;=0,0,(2/(2050-AN$98+1))*(1-(SUM($E119:AN119)/$V$100))*$V$100*'Fixed Data'!AL$52)),0)</f>
        <v>0</v>
      </c>
      <c r="AP119" s="21">
        <f>IF($V$100&lt;0,(IF(2050-AO$98&lt;=0,0,(2/(2050-AO$98+1))*(1-(SUM($E119:AO119)/$V$100))*$V$100*'Fixed Data'!AM$52)),0)</f>
        <v>0</v>
      </c>
      <c r="AQ119" s="21">
        <f>IF($V$100&lt;0,(IF(2050-AP$98&lt;=0,0,(2/(2050-AP$98+1))*(1-(SUM($E119:AP119)/$V$100))*$V$100*'Fixed Data'!AN$52)),0)</f>
        <v>0</v>
      </c>
      <c r="AR119" s="21">
        <f>IF($V$100&lt;0,(IF(2050-AQ$98&lt;=0,0,(2/(2050-AQ$98+1))*(1-(SUM($E119:AQ119)/$V$100))*$V$100*'Fixed Data'!AO$52)),0)</f>
        <v>0</v>
      </c>
      <c r="AS119" s="21">
        <f>IF($V$100&lt;0,(IF(2050-AR$98&lt;=0,0,(2/(2050-AR$98+1))*(1-(SUM($E119:AR119)/$V$100))*$V$100*'Fixed Data'!AP$52)),0)</f>
        <v>0</v>
      </c>
      <c r="AT119" s="21">
        <f>IF($V$100&lt;0,(IF(2050-AS$98&lt;=0,0,(2/(2050-AS$98+1))*(1-(SUM($E119:AS119)/$V$100))*$V$100*'Fixed Data'!AQ$52)),0)</f>
        <v>0</v>
      </c>
      <c r="AU119" s="21">
        <f>IF($V$100&lt;0,(IF(2050-AT$98&lt;=0,0,(2/(2050-AT$98+1))*(1-(SUM($E119:AT119)/$V$100))*$V$100*'Fixed Data'!AR$52)),0)</f>
        <v>0</v>
      </c>
      <c r="AV119" s="21">
        <f>IF($V$100&lt;0,(IF(2050-AU$98&lt;=0,0,(2/(2050-AU$98+1))*(1-(SUM($E119:AU119)/$V$100))*$V$100*'Fixed Data'!AS$52)),0)</f>
        <v>0</v>
      </c>
      <c r="AW119" s="21">
        <f>IF($V$100&lt;0,(IF(2050-AV$98&lt;=0,0,(2/(2050-AV$98+1))*(1-(SUM($E119:AV119)/$V$100))*$V$100*'Fixed Data'!AT$52)),0)</f>
        <v>0</v>
      </c>
      <c r="AX119" s="21">
        <f>IF($V$100&lt;0,(IF(2050-AW$98&lt;=0,0,(2/(2050-AW$98+1))*(1-(SUM($E119:AW119)/$V$100))*$V$100*'Fixed Data'!AU$52)),0)</f>
        <v>0</v>
      </c>
      <c r="AY119" s="21">
        <f>IF($V$100&lt;0,(IF(2050-AX$98&lt;=0,0,(2/(2050-AX$98+1))*(1-(SUM($E119:AX119)/$V$100))*$V$100*'Fixed Data'!AV$52)),0)</f>
        <v>0</v>
      </c>
      <c r="AZ119" s="21">
        <f>IF($V$100&lt;0,(IF(2050-AY$98&lt;=0,0,(2/(2050-AY$98+1))*(1-(SUM($E119:AY119)/$V$100))*$V$100*'Fixed Data'!AW$52)),0)</f>
        <v>0</v>
      </c>
      <c r="BA119" s="21">
        <f>IF($V$100&lt;0,(IF(2050-AZ$98&lt;=0,0,(2/(2050-AZ$98+1))*(1-(SUM($E119:AZ119)/$V$100))*$V$100*'Fixed Data'!AX$52)),0)</f>
        <v>0</v>
      </c>
      <c r="BB119" s="21">
        <f>IF($V$100&lt;0,(IF(2050-BA$98&lt;=0,0,(2/(2050-BA$98+1))*(1-(SUM($E119:BA119)/$V$100))*$V$100*'Fixed Data'!AY$52)),0)</f>
        <v>0</v>
      </c>
    </row>
    <row r="120" spans="1:54" ht="15" hidden="1" customHeight="1" outlineLevel="3">
      <c r="A120" s="8"/>
      <c r="B120" t="s">
        <v>435</v>
      </c>
      <c r="C120" t="s">
        <v>436</v>
      </c>
      <c r="D120" t="s">
        <v>383</v>
      </c>
      <c r="E120" s="18"/>
      <c r="F120" s="18"/>
      <c r="G120" s="18"/>
      <c r="H120" s="18"/>
      <c r="I120" s="18"/>
      <c r="J120" s="18"/>
      <c r="K120" s="18"/>
      <c r="L120" s="18"/>
      <c r="M120" s="18"/>
      <c r="N120" s="18"/>
      <c r="O120" s="18"/>
      <c r="P120" s="18"/>
      <c r="Q120" s="18"/>
      <c r="R120" s="18"/>
      <c r="S120" s="18"/>
      <c r="T120" s="18"/>
      <c r="U120" s="18"/>
      <c r="V120" s="18"/>
      <c r="W120" s="18"/>
      <c r="X120" s="21">
        <f>IF($W$100&lt;0,(IF(2050-W$98&lt;=0,0,(2/(2050-W$98+1))*(1-(SUM($E120:W120)/$W$100))*$W$100*'Fixed Data'!U$52)),0)</f>
        <v>0</v>
      </c>
      <c r="Y120" s="21">
        <f>IF($W$100&lt;0,(IF(2050-X$98&lt;=0,0,(2/(2050-X$98+1))*(1-(SUM($E120:X120)/$W$100))*$W$100*'Fixed Data'!V$52)),0)</f>
        <v>0</v>
      </c>
      <c r="Z120" s="21">
        <f>IF($W$100&lt;0,(IF(2050-Y$98&lt;=0,0,(2/(2050-Y$98+1))*(1-(SUM($E120:Y120)/$W$100))*$W$100*'Fixed Data'!W$52)),0)</f>
        <v>0</v>
      </c>
      <c r="AA120" s="21">
        <f>IF($W$100&lt;0,(IF(2050-Z$98&lt;=0,0,(2/(2050-Z$98+1))*(1-(SUM($E120:Z120)/$W$100))*$W$100*'Fixed Data'!X$52)),0)</f>
        <v>0</v>
      </c>
      <c r="AB120" s="21">
        <f>IF($W$100&lt;0,(IF(2050-AA$98&lt;=0,0,(2/(2050-AA$98+1))*(1-(SUM($E120:AA120)/$W$100))*$W$100*'Fixed Data'!Y$52)),0)</f>
        <v>0</v>
      </c>
      <c r="AC120" s="21">
        <f>IF($W$100&lt;0,(IF(2050-AB$98&lt;=0,0,(2/(2050-AB$98+1))*(1-(SUM($E120:AB120)/$W$100))*$W$100*'Fixed Data'!Z$52)),0)</f>
        <v>0</v>
      </c>
      <c r="AD120" s="21">
        <f>IF($W$100&lt;0,(IF(2050-AC$98&lt;=0,0,(2/(2050-AC$98+1))*(1-(SUM($E120:AC120)/$W$100))*$W$100*'Fixed Data'!AA$52)),0)</f>
        <v>0</v>
      </c>
      <c r="AE120" s="21">
        <f>IF($W$100&lt;0,(IF(2050-AD$98&lt;=0,0,(2/(2050-AD$98+1))*(1-(SUM($E120:AD120)/$W$100))*$W$100*'Fixed Data'!AB$52)),0)</f>
        <v>0</v>
      </c>
      <c r="AF120" s="21">
        <f>IF($W$100&lt;0,(IF(2050-AE$98&lt;=0,0,(2/(2050-AE$98+1))*(1-(SUM($E120:AE120)/$W$100))*$W$100*'Fixed Data'!AC$52)),0)</f>
        <v>0</v>
      </c>
      <c r="AG120" s="21">
        <f>IF($W$100&lt;0,(IF(2050-AF$98&lt;=0,0,(2/(2050-AF$98+1))*(1-(SUM($E120:AF120)/$W$100))*$W$100*'Fixed Data'!AD$52)),0)</f>
        <v>0</v>
      </c>
      <c r="AH120" s="21">
        <f>IF($W$100&lt;0,(IF(2050-AG$98&lt;=0,0,(2/(2050-AG$98+1))*(1-(SUM($E120:AG120)/$W$100))*$W$100*'Fixed Data'!AE$52)),0)</f>
        <v>0</v>
      </c>
      <c r="AI120" s="21">
        <f>IF($W$100&lt;0,(IF(2050-AH$98&lt;=0,0,(2/(2050-AH$98+1))*(1-(SUM($E120:AH120)/$W$100))*$W$100*'Fixed Data'!AF$52)),0)</f>
        <v>0</v>
      </c>
      <c r="AJ120" s="21">
        <f>IF($W$100&lt;0,(IF(2050-AI$98&lt;=0,0,(2/(2050-AI$98+1))*(1-(SUM($E120:AI120)/$W$100))*$W$100*'Fixed Data'!AG$52)),0)</f>
        <v>0</v>
      </c>
      <c r="AK120" s="21">
        <f>IF($W$100&lt;0,(IF(2050-AJ$98&lt;=0,0,(2/(2050-AJ$98+1))*(1-(SUM($E120:AJ120)/$W$100))*$W$100*'Fixed Data'!AH$52)),0)</f>
        <v>0</v>
      </c>
      <c r="AL120" s="21">
        <f>IF($W$100&lt;0,(IF(2050-AK$98&lt;=0,0,(2/(2050-AK$98+1))*(1-(SUM($E120:AK120)/$W$100))*$W$100*'Fixed Data'!AI$52)),0)</f>
        <v>0</v>
      </c>
      <c r="AM120" s="21">
        <f>IF($W$100&lt;0,(IF(2050-AL$98&lt;=0,0,(2/(2050-AL$98+1))*(1-(SUM($E120:AL120)/$W$100))*$W$100*'Fixed Data'!AJ$52)),0)</f>
        <v>0</v>
      </c>
      <c r="AN120" s="21">
        <f>IF($W$100&lt;0,(IF(2050-AM$98&lt;=0,0,(2/(2050-AM$98+1))*(1-(SUM($E120:AM120)/$W$100))*$W$100*'Fixed Data'!AK$52)),0)</f>
        <v>0</v>
      </c>
      <c r="AO120" s="21">
        <f>IF($W$100&lt;0,(IF(2050-AN$98&lt;=0,0,(2/(2050-AN$98+1))*(1-(SUM($E120:AN120)/$W$100))*$W$100*'Fixed Data'!AL$52)),0)</f>
        <v>0</v>
      </c>
      <c r="AP120" s="21">
        <f>IF($W$100&lt;0,(IF(2050-AO$98&lt;=0,0,(2/(2050-AO$98+1))*(1-(SUM($E120:AO120)/$W$100))*$W$100*'Fixed Data'!AM$52)),0)</f>
        <v>0</v>
      </c>
      <c r="AQ120" s="21">
        <f>IF($W$100&lt;0,(IF(2050-AP$98&lt;=0,0,(2/(2050-AP$98+1))*(1-(SUM($E120:AP120)/$W$100))*$W$100*'Fixed Data'!AN$52)),0)</f>
        <v>0</v>
      </c>
      <c r="AR120" s="21">
        <f>IF($W$100&lt;0,(IF(2050-AQ$98&lt;=0,0,(2/(2050-AQ$98+1))*(1-(SUM($E120:AQ120)/$W$100))*$W$100*'Fixed Data'!AO$52)),0)</f>
        <v>0</v>
      </c>
      <c r="AS120" s="21">
        <f>IF($W$100&lt;0,(IF(2050-AR$98&lt;=0,0,(2/(2050-AR$98+1))*(1-(SUM($E120:AR120)/$W$100))*$W$100*'Fixed Data'!AP$52)),0)</f>
        <v>0</v>
      </c>
      <c r="AT120" s="21">
        <f>IF($W$100&lt;0,(IF(2050-AS$98&lt;=0,0,(2/(2050-AS$98+1))*(1-(SUM($E120:AS120)/$W$100))*$W$100*'Fixed Data'!AQ$52)),0)</f>
        <v>0</v>
      </c>
      <c r="AU120" s="21">
        <f>IF($W$100&lt;0,(IF(2050-AT$98&lt;=0,0,(2/(2050-AT$98+1))*(1-(SUM($E120:AT120)/$W$100))*$W$100*'Fixed Data'!AR$52)),0)</f>
        <v>0</v>
      </c>
      <c r="AV120" s="21">
        <f>IF($W$100&lt;0,(IF(2050-AU$98&lt;=0,0,(2/(2050-AU$98+1))*(1-(SUM($E120:AU120)/$W$100))*$W$100*'Fixed Data'!AS$52)),0)</f>
        <v>0</v>
      </c>
      <c r="AW120" s="21">
        <f>IF($W$100&lt;0,(IF(2050-AV$98&lt;=0,0,(2/(2050-AV$98+1))*(1-(SUM($E120:AV120)/$W$100))*$W$100*'Fixed Data'!AT$52)),0)</f>
        <v>0</v>
      </c>
      <c r="AX120" s="21">
        <f>IF($W$100&lt;0,(IF(2050-AW$98&lt;=0,0,(2/(2050-AW$98+1))*(1-(SUM($E120:AW120)/$W$100))*$W$100*'Fixed Data'!AU$52)),0)</f>
        <v>0</v>
      </c>
      <c r="AY120" s="21">
        <f>IF($W$100&lt;0,(IF(2050-AX$98&lt;=0,0,(2/(2050-AX$98+1))*(1-(SUM($E120:AX120)/$W$100))*$W$100*'Fixed Data'!AV$52)),0)</f>
        <v>0</v>
      </c>
      <c r="AZ120" s="21">
        <f>IF($W$100&lt;0,(IF(2050-AY$98&lt;=0,0,(2/(2050-AY$98+1))*(1-(SUM($E120:AY120)/$W$100))*$W$100*'Fixed Data'!AW$52)),0)</f>
        <v>0</v>
      </c>
      <c r="BA120" s="21">
        <f>IF($W$100&lt;0,(IF(2050-AZ$98&lt;=0,0,(2/(2050-AZ$98+1))*(1-(SUM($E120:AZ120)/$W$100))*$W$100*'Fixed Data'!AX$52)),0)</f>
        <v>0</v>
      </c>
      <c r="BB120" s="21">
        <f>IF($W$100&lt;0,(IF(2050-BA$98&lt;=0,0,(2/(2050-BA$98+1))*(1-(SUM($E120:BA120)/$W$100))*$W$100*'Fixed Data'!AY$52)),0)</f>
        <v>0</v>
      </c>
    </row>
    <row r="121" spans="1:54" ht="15" hidden="1" customHeight="1" outlineLevel="3">
      <c r="A121" s="8"/>
      <c r="B121" t="s">
        <v>437</v>
      </c>
      <c r="C121" t="s">
        <v>438</v>
      </c>
      <c r="D121" t="s">
        <v>383</v>
      </c>
      <c r="E121" s="18"/>
      <c r="F121" s="18"/>
      <c r="G121" s="18"/>
      <c r="H121" s="18"/>
      <c r="I121" s="18"/>
      <c r="J121" s="18"/>
      <c r="K121" s="18"/>
      <c r="L121" s="18"/>
      <c r="M121" s="18"/>
      <c r="N121" s="18"/>
      <c r="O121" s="18"/>
      <c r="P121" s="18"/>
      <c r="Q121" s="18"/>
      <c r="R121" s="18"/>
      <c r="S121" s="18"/>
      <c r="T121" s="18"/>
      <c r="U121" s="18"/>
      <c r="V121" s="18"/>
      <c r="W121" s="18"/>
      <c r="X121" s="18"/>
      <c r="Y121" s="21">
        <f>IF($X$100&lt;0,(IF(2050-X$98&lt;=0,0,(2/(2050-X$98+1))*(1-(SUM($E121:X121)/$X$100))*$X$100*'Fixed Data'!V$52)),0)</f>
        <v>0</v>
      </c>
      <c r="Z121" s="21">
        <f>IF($X$100&lt;0,(IF(2050-Y$98&lt;=0,0,(2/(2050-Y$98+1))*(1-(SUM($E121:Y121)/$X$100))*$X$100*'Fixed Data'!W$52)),0)</f>
        <v>0</v>
      </c>
      <c r="AA121" s="21">
        <f>IF($X$100&lt;0,(IF(2050-Z$98&lt;=0,0,(2/(2050-Z$98+1))*(1-(SUM($E121:Z121)/$X$100))*$X$100*'Fixed Data'!X$52)),0)</f>
        <v>0</v>
      </c>
      <c r="AB121" s="21">
        <f>IF($X$100&lt;0,(IF(2050-AA$98&lt;=0,0,(2/(2050-AA$98+1))*(1-(SUM($E121:AA121)/$X$100))*$X$100*'Fixed Data'!Y$52)),0)</f>
        <v>0</v>
      </c>
      <c r="AC121" s="21">
        <f>IF($X$100&lt;0,(IF(2050-AB$98&lt;=0,0,(2/(2050-AB$98+1))*(1-(SUM($E121:AB121)/$X$100))*$X$100*'Fixed Data'!Z$52)),0)</f>
        <v>0</v>
      </c>
      <c r="AD121" s="21">
        <f>IF($X$100&lt;0,(IF(2050-AC$98&lt;=0,0,(2/(2050-AC$98+1))*(1-(SUM($E121:AC121)/$X$100))*$X$100*'Fixed Data'!AA$52)),0)</f>
        <v>0</v>
      </c>
      <c r="AE121" s="21">
        <f>IF($X$100&lt;0,(IF(2050-AD$98&lt;=0,0,(2/(2050-AD$98+1))*(1-(SUM($E121:AD121)/$X$100))*$X$100*'Fixed Data'!AB$52)),0)</f>
        <v>0</v>
      </c>
      <c r="AF121" s="21">
        <f>IF($X$100&lt;0,(IF(2050-AE$98&lt;=0,0,(2/(2050-AE$98+1))*(1-(SUM($E121:AE121)/$X$100))*$X$100*'Fixed Data'!AC$52)),0)</f>
        <v>0</v>
      </c>
      <c r="AG121" s="21">
        <f>IF($X$100&lt;0,(IF(2050-AF$98&lt;=0,0,(2/(2050-AF$98+1))*(1-(SUM($E121:AF121)/$X$100))*$X$100*'Fixed Data'!AD$52)),0)</f>
        <v>0</v>
      </c>
      <c r="AH121" s="21">
        <f>IF($X$100&lt;0,(IF(2050-AG$98&lt;=0,0,(2/(2050-AG$98+1))*(1-(SUM($E121:AG121)/$X$100))*$X$100*'Fixed Data'!AE$52)),0)</f>
        <v>0</v>
      </c>
      <c r="AI121" s="21">
        <f>IF($X$100&lt;0,(IF(2050-AH$98&lt;=0,0,(2/(2050-AH$98+1))*(1-(SUM($E121:AH121)/$X$100))*$X$100*'Fixed Data'!AF$52)),0)</f>
        <v>0</v>
      </c>
      <c r="AJ121" s="21">
        <f>IF($X$100&lt;0,(IF(2050-AI$98&lt;=0,0,(2/(2050-AI$98+1))*(1-(SUM($E121:AI121)/$X$100))*$X$100*'Fixed Data'!AG$52)),0)</f>
        <v>0</v>
      </c>
      <c r="AK121" s="21">
        <f>IF($X$100&lt;0,(IF(2050-AJ$98&lt;=0,0,(2/(2050-AJ$98+1))*(1-(SUM($E121:AJ121)/$X$100))*$X$100*'Fixed Data'!AH$52)),0)</f>
        <v>0</v>
      </c>
      <c r="AL121" s="21">
        <f>IF($X$100&lt;0,(IF(2050-AK$98&lt;=0,0,(2/(2050-AK$98+1))*(1-(SUM($E121:AK121)/$X$100))*$X$100*'Fixed Data'!AI$52)),0)</f>
        <v>0</v>
      </c>
      <c r="AM121" s="21">
        <f>IF($X$100&lt;0,(IF(2050-AL$98&lt;=0,0,(2/(2050-AL$98+1))*(1-(SUM($E121:AL121)/$X$100))*$X$100*'Fixed Data'!AJ$52)),0)</f>
        <v>0</v>
      </c>
      <c r="AN121" s="21">
        <f>IF($X$100&lt;0,(IF(2050-AM$98&lt;=0,0,(2/(2050-AM$98+1))*(1-(SUM($E121:AM121)/$X$100))*$X$100*'Fixed Data'!AK$52)),0)</f>
        <v>0</v>
      </c>
      <c r="AO121" s="21">
        <f>IF($X$100&lt;0,(IF(2050-AN$98&lt;=0,0,(2/(2050-AN$98+1))*(1-(SUM($E121:AN121)/$X$100))*$X$100*'Fixed Data'!AL$52)),0)</f>
        <v>0</v>
      </c>
      <c r="AP121" s="21">
        <f>IF($X$100&lt;0,(IF(2050-AO$98&lt;=0,0,(2/(2050-AO$98+1))*(1-(SUM($E121:AO121)/$X$100))*$X$100*'Fixed Data'!AM$52)),0)</f>
        <v>0</v>
      </c>
      <c r="AQ121" s="21">
        <f>IF($X$100&lt;0,(IF(2050-AP$98&lt;=0,0,(2/(2050-AP$98+1))*(1-(SUM($E121:AP121)/$X$100))*$X$100*'Fixed Data'!AN$52)),0)</f>
        <v>0</v>
      </c>
      <c r="AR121" s="21">
        <f>IF($X$100&lt;0,(IF(2050-AQ$98&lt;=0,0,(2/(2050-AQ$98+1))*(1-(SUM($E121:AQ121)/$X$100))*$X$100*'Fixed Data'!AO$52)),0)</f>
        <v>0</v>
      </c>
      <c r="AS121" s="21">
        <f>IF($X$100&lt;0,(IF(2050-AR$98&lt;=0,0,(2/(2050-AR$98+1))*(1-(SUM($E121:AR121)/$X$100))*$X$100*'Fixed Data'!AP$52)),0)</f>
        <v>0</v>
      </c>
      <c r="AT121" s="21">
        <f>IF($X$100&lt;0,(IF(2050-AS$98&lt;=0,0,(2/(2050-AS$98+1))*(1-(SUM($E121:AS121)/$X$100))*$X$100*'Fixed Data'!AQ$52)),0)</f>
        <v>0</v>
      </c>
      <c r="AU121" s="21">
        <f>IF($X$100&lt;0,(IF(2050-AT$98&lt;=0,0,(2/(2050-AT$98+1))*(1-(SUM($E121:AT121)/$X$100))*$X$100*'Fixed Data'!AR$52)),0)</f>
        <v>0</v>
      </c>
      <c r="AV121" s="21">
        <f>IF($X$100&lt;0,(IF(2050-AU$98&lt;=0,0,(2/(2050-AU$98+1))*(1-(SUM($E121:AU121)/$X$100))*$X$100*'Fixed Data'!AS$52)),0)</f>
        <v>0</v>
      </c>
      <c r="AW121" s="21">
        <f>IF($X$100&lt;0,(IF(2050-AV$98&lt;=0,0,(2/(2050-AV$98+1))*(1-(SUM($E121:AV121)/$X$100))*$X$100*'Fixed Data'!AT$52)),0)</f>
        <v>0</v>
      </c>
      <c r="AX121" s="21">
        <f>IF($X$100&lt;0,(IF(2050-AW$98&lt;=0,0,(2/(2050-AW$98+1))*(1-(SUM($E121:AW121)/$X$100))*$X$100*'Fixed Data'!AU$52)),0)</f>
        <v>0</v>
      </c>
      <c r="AY121" s="21">
        <f>IF($X$100&lt;0,(IF(2050-AX$98&lt;=0,0,(2/(2050-AX$98+1))*(1-(SUM($E121:AX121)/$X$100))*$X$100*'Fixed Data'!AV$52)),0)</f>
        <v>0</v>
      </c>
      <c r="AZ121" s="21">
        <f>IF($X$100&lt;0,(IF(2050-AY$98&lt;=0,0,(2/(2050-AY$98+1))*(1-(SUM($E121:AY121)/$X$100))*$X$100*'Fixed Data'!AW$52)),0)</f>
        <v>0</v>
      </c>
      <c r="BA121" s="21">
        <f>IF($X$100&lt;0,(IF(2050-AZ$98&lt;=0,0,(2/(2050-AZ$98+1))*(1-(SUM($E121:AZ121)/$X$100))*$X$100*'Fixed Data'!AX$52)),0)</f>
        <v>0</v>
      </c>
      <c r="BB121" s="21">
        <f>IF($X$100&lt;0,(IF(2050-BA$98&lt;=0,0,(2/(2050-BA$98+1))*(1-(SUM($E121:BA121)/$X$100))*$X$100*'Fixed Data'!AY$52)),0)</f>
        <v>0</v>
      </c>
    </row>
    <row r="122" spans="1:54" ht="15" hidden="1" customHeight="1" outlineLevel="3">
      <c r="A122" s="8"/>
      <c r="B122" t="s">
        <v>439</v>
      </c>
      <c r="C122" t="s">
        <v>440</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21">
        <f>IF($Y$100&lt;0,(IF(2050-Y$98&lt;=0,0,(2/(2050-Y$98+1))*(1-(SUM($E122:Y122)/$Y$100))*$Y$100*'Fixed Data'!W$52)),0)</f>
        <v>0</v>
      </c>
      <c r="AA122" s="21">
        <f>IF($Y$100&lt;0,(IF(2050-Z$98&lt;=0,0,(2/(2050-Z$98+1))*(1-(SUM($E122:Z122)/$Y$100))*$Y$100*'Fixed Data'!X$52)),0)</f>
        <v>0</v>
      </c>
      <c r="AB122" s="21">
        <f>IF($Y$100&lt;0,(IF(2050-AA$98&lt;=0,0,(2/(2050-AA$98+1))*(1-(SUM($E122:AA122)/$Y$100))*$Y$100*'Fixed Data'!Y$52)),0)</f>
        <v>0</v>
      </c>
      <c r="AC122" s="21">
        <f>IF($Y$100&lt;0,(IF(2050-AB$98&lt;=0,0,(2/(2050-AB$98+1))*(1-(SUM($E122:AB122)/$Y$100))*$Y$100*'Fixed Data'!Z$52)),0)</f>
        <v>0</v>
      </c>
      <c r="AD122" s="21">
        <f>IF($Y$100&lt;0,(IF(2050-AC$98&lt;=0,0,(2/(2050-AC$98+1))*(1-(SUM($E122:AC122)/$Y$100))*$Y$100*'Fixed Data'!AA$52)),0)</f>
        <v>0</v>
      </c>
      <c r="AE122" s="21">
        <f>IF($Y$100&lt;0,(IF(2050-AD$98&lt;=0,0,(2/(2050-AD$98+1))*(1-(SUM($E122:AD122)/$Y$100))*$Y$100*'Fixed Data'!AB$52)),0)</f>
        <v>0</v>
      </c>
      <c r="AF122" s="21">
        <f>IF($Y$100&lt;0,(IF(2050-AE$98&lt;=0,0,(2/(2050-AE$98+1))*(1-(SUM($E122:AE122)/$Y$100))*$Y$100*'Fixed Data'!AC$52)),0)</f>
        <v>0</v>
      </c>
      <c r="AG122" s="21">
        <f>IF($Y$100&lt;0,(IF(2050-AF$98&lt;=0,0,(2/(2050-AF$98+1))*(1-(SUM($E122:AF122)/$Y$100))*$Y$100*'Fixed Data'!AD$52)),0)</f>
        <v>0</v>
      </c>
      <c r="AH122" s="21">
        <f>IF($Y$100&lt;0,(IF(2050-AG$98&lt;=0,0,(2/(2050-AG$98+1))*(1-(SUM($E122:AG122)/$Y$100))*$Y$100*'Fixed Data'!AE$52)),0)</f>
        <v>0</v>
      </c>
      <c r="AI122" s="21">
        <f>IF($Y$100&lt;0,(IF(2050-AH$98&lt;=0,0,(2/(2050-AH$98+1))*(1-(SUM($E122:AH122)/$Y$100))*$Y$100*'Fixed Data'!AF$52)),0)</f>
        <v>0</v>
      </c>
      <c r="AJ122" s="21">
        <f>IF($Y$100&lt;0,(IF(2050-AI$98&lt;=0,0,(2/(2050-AI$98+1))*(1-(SUM($E122:AI122)/$Y$100))*$Y$100*'Fixed Data'!AG$52)),0)</f>
        <v>0</v>
      </c>
      <c r="AK122" s="21">
        <f>IF($Y$100&lt;0,(IF(2050-AJ$98&lt;=0,0,(2/(2050-AJ$98+1))*(1-(SUM($E122:AJ122)/$Y$100))*$Y$100*'Fixed Data'!AH$52)),0)</f>
        <v>0</v>
      </c>
      <c r="AL122" s="21">
        <f>IF($Y$100&lt;0,(IF(2050-AK$98&lt;=0,0,(2/(2050-AK$98+1))*(1-(SUM($E122:AK122)/$Y$100))*$Y$100*'Fixed Data'!AI$52)),0)</f>
        <v>0</v>
      </c>
      <c r="AM122" s="21">
        <f>IF($Y$100&lt;0,(IF(2050-AL$98&lt;=0,0,(2/(2050-AL$98+1))*(1-(SUM($E122:AL122)/$Y$100))*$Y$100*'Fixed Data'!AJ$52)),0)</f>
        <v>0</v>
      </c>
      <c r="AN122" s="21">
        <f>IF($Y$100&lt;0,(IF(2050-AM$98&lt;=0,0,(2/(2050-AM$98+1))*(1-(SUM($E122:AM122)/$Y$100))*$Y$100*'Fixed Data'!AK$52)),0)</f>
        <v>0</v>
      </c>
      <c r="AO122" s="21">
        <f>IF($Y$100&lt;0,(IF(2050-AN$98&lt;=0,0,(2/(2050-AN$98+1))*(1-(SUM($E122:AN122)/$Y$100))*$Y$100*'Fixed Data'!AL$52)),0)</f>
        <v>0</v>
      </c>
      <c r="AP122" s="21">
        <f>IF($Y$100&lt;0,(IF(2050-AO$98&lt;=0,0,(2/(2050-AO$98+1))*(1-(SUM($E122:AO122)/$Y$100))*$Y$100*'Fixed Data'!AM$52)),0)</f>
        <v>0</v>
      </c>
      <c r="AQ122" s="21">
        <f>IF($Y$100&lt;0,(IF(2050-AP$98&lt;=0,0,(2/(2050-AP$98+1))*(1-(SUM($E122:AP122)/$Y$100))*$Y$100*'Fixed Data'!AN$52)),0)</f>
        <v>0</v>
      </c>
      <c r="AR122" s="21">
        <f>IF($Y$100&lt;0,(IF(2050-AQ$98&lt;=0,0,(2/(2050-AQ$98+1))*(1-(SUM($E122:AQ122)/$Y$100))*$Y$100*'Fixed Data'!AO$52)),0)</f>
        <v>0</v>
      </c>
      <c r="AS122" s="21">
        <f>IF($Y$100&lt;0,(IF(2050-AR$98&lt;=0,0,(2/(2050-AR$98+1))*(1-(SUM($E122:AR122)/$Y$100))*$Y$100*'Fixed Data'!AP$52)),0)</f>
        <v>0</v>
      </c>
      <c r="AT122" s="21">
        <f>IF($Y$100&lt;0,(IF(2050-AS$98&lt;=0,0,(2/(2050-AS$98+1))*(1-(SUM($E122:AS122)/$Y$100))*$Y$100*'Fixed Data'!AQ$52)),0)</f>
        <v>0</v>
      </c>
      <c r="AU122" s="21">
        <f>IF($Y$100&lt;0,(IF(2050-AT$98&lt;=0,0,(2/(2050-AT$98+1))*(1-(SUM($E122:AT122)/$Y$100))*$Y$100*'Fixed Data'!AR$52)),0)</f>
        <v>0</v>
      </c>
      <c r="AV122" s="21">
        <f>IF($Y$100&lt;0,(IF(2050-AU$98&lt;=0,0,(2/(2050-AU$98+1))*(1-(SUM($E122:AU122)/$Y$100))*$Y$100*'Fixed Data'!AS$52)),0)</f>
        <v>0</v>
      </c>
      <c r="AW122" s="21">
        <f>IF($Y$100&lt;0,(IF(2050-AV$98&lt;=0,0,(2/(2050-AV$98+1))*(1-(SUM($E122:AV122)/$Y$100))*$Y$100*'Fixed Data'!AT$52)),0)</f>
        <v>0</v>
      </c>
      <c r="AX122" s="21">
        <f>IF($Y$100&lt;0,(IF(2050-AW$98&lt;=0,0,(2/(2050-AW$98+1))*(1-(SUM($E122:AW122)/$Y$100))*$Y$100*'Fixed Data'!AU$52)),0)</f>
        <v>0</v>
      </c>
      <c r="AY122" s="21">
        <f>IF($Y$100&lt;0,(IF(2050-AX$98&lt;=0,0,(2/(2050-AX$98+1))*(1-(SUM($E122:AX122)/$Y$100))*$Y$100*'Fixed Data'!AV$52)),0)</f>
        <v>0</v>
      </c>
      <c r="AZ122" s="21">
        <f>IF($Y$100&lt;0,(IF(2050-AY$98&lt;=0,0,(2/(2050-AY$98+1))*(1-(SUM($E122:AY122)/$Y$100))*$Y$100*'Fixed Data'!AW$52)),0)</f>
        <v>0</v>
      </c>
      <c r="BA122" s="21">
        <f>IF($Y$100&lt;0,(IF(2050-AZ$98&lt;=0,0,(2/(2050-AZ$98+1))*(1-(SUM($E122:AZ122)/$Y$100))*$Y$100*'Fixed Data'!AX$52)),0)</f>
        <v>0</v>
      </c>
      <c r="BB122" s="21">
        <f>IF($Y$100&lt;0,(IF(2050-BA$98&lt;=0,0,(2/(2050-BA$98+1))*(1-(SUM($E122:BA122)/$Y$100))*$Y$100*'Fixed Data'!AY$52)),0)</f>
        <v>0</v>
      </c>
    </row>
    <row r="123" spans="1:54" ht="15" hidden="1" customHeight="1" outlineLevel="3">
      <c r="A123" s="8"/>
      <c r="B123" t="s">
        <v>441</v>
      </c>
      <c r="C123" t="s">
        <v>442</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21">
        <f>IF($Z$100&lt;0,(IF(2050-Z$98&lt;=0,0,(2/(2050-Z$98+1))*(1-(SUM($E123:Z123)/$Z$100))*$Z$100*'Fixed Data'!X$52)),0)</f>
        <v>0</v>
      </c>
      <c r="AB123" s="21">
        <f>IF($Z$100&lt;0,(IF(2050-AA$98&lt;=0,0,(2/(2050-AA$98+1))*(1-(SUM($E123:AA123)/$Z$100))*$Z$100*'Fixed Data'!Y$52)),0)</f>
        <v>0</v>
      </c>
      <c r="AC123" s="21">
        <f>IF($Z$100&lt;0,(IF(2050-AB$98&lt;=0,0,(2/(2050-AB$98+1))*(1-(SUM($E123:AB123)/$Z$100))*$Z$100*'Fixed Data'!Z$52)),0)</f>
        <v>0</v>
      </c>
      <c r="AD123" s="21">
        <f>IF($Z$100&lt;0,(IF(2050-AC$98&lt;=0,0,(2/(2050-AC$98+1))*(1-(SUM($E123:AC123)/$Z$100))*$Z$100*'Fixed Data'!AA$52)),0)</f>
        <v>0</v>
      </c>
      <c r="AE123" s="21">
        <f>IF($Z$100&lt;0,(IF(2050-AD$98&lt;=0,0,(2/(2050-AD$98+1))*(1-(SUM($E123:AD123)/$Z$100))*$Z$100*'Fixed Data'!AB$52)),0)</f>
        <v>0</v>
      </c>
      <c r="AF123" s="21">
        <f>IF($Z$100&lt;0,(IF(2050-AE$98&lt;=0,0,(2/(2050-AE$98+1))*(1-(SUM($E123:AE123)/$Z$100))*$Z$100*'Fixed Data'!AC$52)),0)</f>
        <v>0</v>
      </c>
      <c r="AG123" s="21">
        <f>IF($Z$100&lt;0,(IF(2050-AF$98&lt;=0,0,(2/(2050-AF$98+1))*(1-(SUM($E123:AF123)/$Z$100))*$Z$100*'Fixed Data'!AD$52)),0)</f>
        <v>0</v>
      </c>
      <c r="AH123" s="21">
        <f>IF($Z$100&lt;0,(IF(2050-AG$98&lt;=0,0,(2/(2050-AG$98+1))*(1-(SUM($E123:AG123)/$Z$100))*$Z$100*'Fixed Data'!AE$52)),0)</f>
        <v>0</v>
      </c>
      <c r="AI123" s="21">
        <f>IF($Z$100&lt;0,(IF(2050-AH$98&lt;=0,0,(2/(2050-AH$98+1))*(1-(SUM($E123:AH123)/$Z$100))*$Z$100*'Fixed Data'!AF$52)),0)</f>
        <v>0</v>
      </c>
      <c r="AJ123" s="21">
        <f>IF($Z$100&lt;0,(IF(2050-AI$98&lt;=0,0,(2/(2050-AI$98+1))*(1-(SUM($E123:AI123)/$Z$100))*$Z$100*'Fixed Data'!AG$52)),0)</f>
        <v>0</v>
      </c>
      <c r="AK123" s="21">
        <f>IF($Z$100&lt;0,(IF(2050-AJ$98&lt;=0,0,(2/(2050-AJ$98+1))*(1-(SUM($E123:AJ123)/$Z$100))*$Z$100*'Fixed Data'!AH$52)),0)</f>
        <v>0</v>
      </c>
      <c r="AL123" s="21">
        <f>IF($Z$100&lt;0,(IF(2050-AK$98&lt;=0,0,(2/(2050-AK$98+1))*(1-(SUM($E123:AK123)/$Z$100))*$Z$100*'Fixed Data'!AI$52)),0)</f>
        <v>0</v>
      </c>
      <c r="AM123" s="21">
        <f>IF($Z$100&lt;0,(IF(2050-AL$98&lt;=0,0,(2/(2050-AL$98+1))*(1-(SUM($E123:AL123)/$Z$100))*$Z$100*'Fixed Data'!AJ$52)),0)</f>
        <v>0</v>
      </c>
      <c r="AN123" s="21">
        <f>IF($Z$100&lt;0,(IF(2050-AM$98&lt;=0,0,(2/(2050-AM$98+1))*(1-(SUM($E123:AM123)/$Z$100))*$Z$100*'Fixed Data'!AK$52)),0)</f>
        <v>0</v>
      </c>
      <c r="AO123" s="21">
        <f>IF($Z$100&lt;0,(IF(2050-AN$98&lt;=0,0,(2/(2050-AN$98+1))*(1-(SUM($E123:AN123)/$Z$100))*$Z$100*'Fixed Data'!AL$52)),0)</f>
        <v>0</v>
      </c>
      <c r="AP123" s="21">
        <f>IF($Z$100&lt;0,(IF(2050-AO$98&lt;=0,0,(2/(2050-AO$98+1))*(1-(SUM($E123:AO123)/$Z$100))*$Z$100*'Fixed Data'!AM$52)),0)</f>
        <v>0</v>
      </c>
      <c r="AQ123" s="21">
        <f>IF($Z$100&lt;0,(IF(2050-AP$98&lt;=0,0,(2/(2050-AP$98+1))*(1-(SUM($E123:AP123)/$Z$100))*$Z$100*'Fixed Data'!AN$52)),0)</f>
        <v>0</v>
      </c>
      <c r="AR123" s="21">
        <f>IF($Z$100&lt;0,(IF(2050-AQ$98&lt;=0,0,(2/(2050-AQ$98+1))*(1-(SUM($E123:AQ123)/$Z$100))*$Z$100*'Fixed Data'!AO$52)),0)</f>
        <v>0</v>
      </c>
      <c r="AS123" s="21">
        <f>IF($Z$100&lt;0,(IF(2050-AR$98&lt;=0,0,(2/(2050-AR$98+1))*(1-(SUM($E123:AR123)/$Z$100))*$Z$100*'Fixed Data'!AP$52)),0)</f>
        <v>0</v>
      </c>
      <c r="AT123" s="21">
        <f>IF($Z$100&lt;0,(IF(2050-AS$98&lt;=0,0,(2/(2050-AS$98+1))*(1-(SUM($E123:AS123)/$Z$100))*$Z$100*'Fixed Data'!AQ$52)),0)</f>
        <v>0</v>
      </c>
      <c r="AU123" s="21">
        <f>IF($Z$100&lt;0,(IF(2050-AT$98&lt;=0,0,(2/(2050-AT$98+1))*(1-(SUM($E123:AT123)/$Z$100))*$Z$100*'Fixed Data'!AR$52)),0)</f>
        <v>0</v>
      </c>
      <c r="AV123" s="21">
        <f>IF($Z$100&lt;0,(IF(2050-AU$98&lt;=0,0,(2/(2050-AU$98+1))*(1-(SUM($E123:AU123)/$Z$100))*$Z$100*'Fixed Data'!AS$52)),0)</f>
        <v>0</v>
      </c>
      <c r="AW123" s="21">
        <f>IF($Z$100&lt;0,(IF(2050-AV$98&lt;=0,0,(2/(2050-AV$98+1))*(1-(SUM($E123:AV123)/$Z$100))*$Z$100*'Fixed Data'!AT$52)),0)</f>
        <v>0</v>
      </c>
      <c r="AX123" s="21">
        <f>IF($Z$100&lt;0,(IF(2050-AW$98&lt;=0,0,(2/(2050-AW$98+1))*(1-(SUM($E123:AW123)/$Z$100))*$Z$100*'Fixed Data'!AU$52)),0)</f>
        <v>0</v>
      </c>
      <c r="AY123" s="21">
        <f>IF($Z$100&lt;0,(IF(2050-AX$98&lt;=0,0,(2/(2050-AX$98+1))*(1-(SUM($E123:AX123)/$Z$100))*$Z$100*'Fixed Data'!AV$52)),0)</f>
        <v>0</v>
      </c>
      <c r="AZ123" s="21">
        <f>IF($Z$100&lt;0,(IF(2050-AY$98&lt;=0,0,(2/(2050-AY$98+1))*(1-(SUM($E123:AY123)/$Z$100))*$Z$100*'Fixed Data'!AW$52)),0)</f>
        <v>0</v>
      </c>
      <c r="BA123" s="21">
        <f>IF($Z$100&lt;0,(IF(2050-AZ$98&lt;=0,0,(2/(2050-AZ$98+1))*(1-(SUM($E123:AZ123)/$Z$100))*$Z$100*'Fixed Data'!AX$52)),0)</f>
        <v>0</v>
      </c>
      <c r="BB123" s="21">
        <f>IF($Z$100&lt;0,(IF(2050-BA$98&lt;=0,0,(2/(2050-BA$98+1))*(1-(SUM($E123:BA123)/$Z$100))*$Z$100*'Fixed Data'!AY$52)),0)</f>
        <v>0</v>
      </c>
    </row>
    <row r="124" spans="1:54" ht="15" hidden="1" customHeight="1" outlineLevel="3">
      <c r="A124" s="8"/>
      <c r="B124" t="s">
        <v>443</v>
      </c>
      <c r="C124" t="s">
        <v>444</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21">
        <f>IF($AA$100&lt;0,(IF(2050-AA$98&lt;=0,0,(2/(2050-AA$98+1))*(1-(SUM($E124:AA124)/$AA$100))*$AA$100*'Fixed Data'!Y$52)),0)</f>
        <v>0</v>
      </c>
      <c r="AC124" s="21">
        <f>IF($AA$100&lt;0,(IF(2050-AB$98&lt;=0,0,(2/(2050-AB$98+1))*(1-(SUM($E124:AB124)/$AA$100))*$AA$100*'Fixed Data'!Z$52)),0)</f>
        <v>0</v>
      </c>
      <c r="AD124" s="21">
        <f>IF($AA$100&lt;0,(IF(2050-AC$98&lt;=0,0,(2/(2050-AC$98+1))*(1-(SUM($E124:AC124)/$AA$100))*$AA$100*'Fixed Data'!AA$52)),0)</f>
        <v>0</v>
      </c>
      <c r="AE124" s="21">
        <f>IF($AA$100&lt;0,(IF(2050-AD$98&lt;=0,0,(2/(2050-AD$98+1))*(1-(SUM($E124:AD124)/$AA$100))*$AA$100*'Fixed Data'!AB$52)),0)</f>
        <v>0</v>
      </c>
      <c r="AF124" s="21">
        <f>IF($AA$100&lt;0,(IF(2050-AE$98&lt;=0,0,(2/(2050-AE$98+1))*(1-(SUM($E124:AE124)/$AA$100))*$AA$100*'Fixed Data'!AC$52)),0)</f>
        <v>0</v>
      </c>
      <c r="AG124" s="21">
        <f>IF($AA$100&lt;0,(IF(2050-AF$98&lt;=0,0,(2/(2050-AF$98+1))*(1-(SUM($E124:AF124)/$AA$100))*$AA$100*'Fixed Data'!AD$52)),0)</f>
        <v>0</v>
      </c>
      <c r="AH124" s="21">
        <f>IF($AA$100&lt;0,(IF(2050-AG$98&lt;=0,0,(2/(2050-AG$98+1))*(1-(SUM($E124:AG124)/$AA$100))*$AA$100*'Fixed Data'!AE$52)),0)</f>
        <v>0</v>
      </c>
      <c r="AI124" s="21">
        <f>IF($AA$100&lt;0,(IF(2050-AH$98&lt;=0,0,(2/(2050-AH$98+1))*(1-(SUM($E124:AH124)/$AA$100))*$AA$100*'Fixed Data'!AF$52)),0)</f>
        <v>0</v>
      </c>
      <c r="AJ124" s="21">
        <f>IF($AA$100&lt;0,(IF(2050-AI$98&lt;=0,0,(2/(2050-AI$98+1))*(1-(SUM($E124:AI124)/$AA$100))*$AA$100*'Fixed Data'!AG$52)),0)</f>
        <v>0</v>
      </c>
      <c r="AK124" s="21">
        <f>IF($AA$100&lt;0,(IF(2050-AJ$98&lt;=0,0,(2/(2050-AJ$98+1))*(1-(SUM($E124:AJ124)/$AA$100))*$AA$100*'Fixed Data'!AH$52)),0)</f>
        <v>0</v>
      </c>
      <c r="AL124" s="21">
        <f>IF($AA$100&lt;0,(IF(2050-AK$98&lt;=0,0,(2/(2050-AK$98+1))*(1-(SUM($E124:AK124)/$AA$100))*$AA$100*'Fixed Data'!AI$52)),0)</f>
        <v>0</v>
      </c>
      <c r="AM124" s="21">
        <f>IF($AA$100&lt;0,(IF(2050-AL$98&lt;=0,0,(2/(2050-AL$98+1))*(1-(SUM($E124:AL124)/$AA$100))*$AA$100*'Fixed Data'!AJ$52)),0)</f>
        <v>0</v>
      </c>
      <c r="AN124" s="21">
        <f>IF($AA$100&lt;0,(IF(2050-AM$98&lt;=0,0,(2/(2050-AM$98+1))*(1-(SUM($E124:AM124)/$AA$100))*$AA$100*'Fixed Data'!AK$52)),0)</f>
        <v>0</v>
      </c>
      <c r="AO124" s="21">
        <f>IF($AA$100&lt;0,(IF(2050-AN$98&lt;=0,0,(2/(2050-AN$98+1))*(1-(SUM($E124:AN124)/$AA$100))*$AA$100*'Fixed Data'!AL$52)),0)</f>
        <v>0</v>
      </c>
      <c r="AP124" s="21">
        <f>IF($AA$100&lt;0,(IF(2050-AO$98&lt;=0,0,(2/(2050-AO$98+1))*(1-(SUM($E124:AO124)/$AA$100))*$AA$100*'Fixed Data'!AM$52)),0)</f>
        <v>0</v>
      </c>
      <c r="AQ124" s="21">
        <f>IF($AA$100&lt;0,(IF(2050-AP$98&lt;=0,0,(2/(2050-AP$98+1))*(1-(SUM($E124:AP124)/$AA$100))*$AA$100*'Fixed Data'!AN$52)),0)</f>
        <v>0</v>
      </c>
      <c r="AR124" s="21">
        <f>IF($AA$100&lt;0,(IF(2050-AQ$98&lt;=0,0,(2/(2050-AQ$98+1))*(1-(SUM($E124:AQ124)/$AA$100))*$AA$100*'Fixed Data'!AO$52)),0)</f>
        <v>0</v>
      </c>
      <c r="AS124" s="21">
        <f>IF($AA$100&lt;0,(IF(2050-AR$98&lt;=0,0,(2/(2050-AR$98+1))*(1-(SUM($E124:AR124)/$AA$100))*$AA$100*'Fixed Data'!AP$52)),0)</f>
        <v>0</v>
      </c>
      <c r="AT124" s="21">
        <f>IF($AA$100&lt;0,(IF(2050-AS$98&lt;=0,0,(2/(2050-AS$98+1))*(1-(SUM($E124:AS124)/$AA$100))*$AA$100*'Fixed Data'!AQ$52)),0)</f>
        <v>0</v>
      </c>
      <c r="AU124" s="21">
        <f>IF($AA$100&lt;0,(IF(2050-AT$98&lt;=0,0,(2/(2050-AT$98+1))*(1-(SUM($E124:AT124)/$AA$100))*$AA$100*'Fixed Data'!AR$52)),0)</f>
        <v>0</v>
      </c>
      <c r="AV124" s="21">
        <f>IF($AA$100&lt;0,(IF(2050-AU$98&lt;=0,0,(2/(2050-AU$98+1))*(1-(SUM($E124:AU124)/$AA$100))*$AA$100*'Fixed Data'!AS$52)),0)</f>
        <v>0</v>
      </c>
      <c r="AW124" s="21">
        <f>IF($AA$100&lt;0,(IF(2050-AV$98&lt;=0,0,(2/(2050-AV$98+1))*(1-(SUM($E124:AV124)/$AA$100))*$AA$100*'Fixed Data'!AT$52)),0)</f>
        <v>0</v>
      </c>
      <c r="AX124" s="21">
        <f>IF($AA$100&lt;0,(IF(2050-AW$98&lt;=0,0,(2/(2050-AW$98+1))*(1-(SUM($E124:AW124)/$AA$100))*$AA$100*'Fixed Data'!AU$52)),0)</f>
        <v>0</v>
      </c>
      <c r="AY124" s="21">
        <f>IF($AA$100&lt;0,(IF(2050-AX$98&lt;=0,0,(2/(2050-AX$98+1))*(1-(SUM($E124:AX124)/$AA$100))*$AA$100*'Fixed Data'!AV$52)),0)</f>
        <v>0</v>
      </c>
      <c r="AZ124" s="21">
        <f>IF($AA$100&lt;0,(IF(2050-AY$98&lt;=0,0,(2/(2050-AY$98+1))*(1-(SUM($E124:AY124)/$AA$100))*$AA$100*'Fixed Data'!AW$52)),0)</f>
        <v>0</v>
      </c>
      <c r="BA124" s="21">
        <f>IF($AA$100&lt;0,(IF(2050-AZ$98&lt;=0,0,(2/(2050-AZ$98+1))*(1-(SUM($E124:AZ124)/$AA$100))*$AA$100*'Fixed Data'!AX$52)),0)</f>
        <v>0</v>
      </c>
      <c r="BB124" s="21">
        <f>IF($AA$100&lt;0,(IF(2050-BA$98&lt;=0,0,(2/(2050-BA$98+1))*(1-(SUM($E124:BA124)/$AA$100))*$AA$100*'Fixed Data'!AY$52)),0)</f>
        <v>0</v>
      </c>
    </row>
    <row r="125" spans="1:54" ht="15" hidden="1" customHeight="1" outlineLevel="3">
      <c r="A125" s="8"/>
      <c r="B125" t="s">
        <v>445</v>
      </c>
      <c r="C125" t="s">
        <v>446</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row>
    <row r="126" spans="1:54" ht="15" hidden="1" customHeight="1" outlineLevel="3">
      <c r="A126" s="8"/>
      <c r="B126" t="s">
        <v>521</v>
      </c>
      <c r="C126" t="s">
        <v>522</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row>
    <row r="127" spans="1:54" ht="15" hidden="1" customHeight="1" outlineLevel="3">
      <c r="A127" s="8"/>
      <c r="B127" t="s">
        <v>523</v>
      </c>
      <c r="C127" t="s">
        <v>524</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row>
    <row r="128" spans="1:54" ht="15" hidden="1" customHeight="1" outlineLevel="3">
      <c r="A128" s="8"/>
      <c r="B128" t="s">
        <v>525</v>
      </c>
      <c r="C128" t="s">
        <v>526</v>
      </c>
      <c r="D128" t="s">
        <v>383</v>
      </c>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row>
    <row r="129" spans="1:54" ht="15" hidden="1" customHeight="1" outlineLevel="3">
      <c r="A129" s="8"/>
      <c r="B129" t="s">
        <v>527</v>
      </c>
      <c r="C129" t="s">
        <v>528</v>
      </c>
      <c r="D129" t="s">
        <v>383</v>
      </c>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row>
    <row r="130" spans="1:54" ht="15" hidden="1" customHeight="1" outlineLevel="3">
      <c r="A130" s="8"/>
      <c r="B130" t="s">
        <v>529</v>
      </c>
      <c r="C130" t="s">
        <v>530</v>
      </c>
      <c r="D130" t="s">
        <v>383</v>
      </c>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21"/>
      <c r="AI130" s="21"/>
      <c r="AJ130" s="21"/>
      <c r="AK130" s="21"/>
      <c r="AL130" s="21"/>
      <c r="AM130" s="21"/>
      <c r="AN130" s="21"/>
      <c r="AO130" s="21"/>
      <c r="AP130" s="21"/>
      <c r="AQ130" s="21"/>
      <c r="AR130" s="21"/>
      <c r="AS130" s="21"/>
      <c r="AT130" s="21"/>
      <c r="AU130" s="21"/>
      <c r="AV130" s="21"/>
      <c r="AW130" s="21"/>
      <c r="AX130" s="21"/>
      <c r="AY130" s="21"/>
      <c r="AZ130" s="21"/>
      <c r="BA130" s="21"/>
      <c r="BB130" s="21"/>
    </row>
    <row r="131" spans="1:54" ht="15" hidden="1" customHeight="1" outlineLevel="3">
      <c r="A131" s="8"/>
      <c r="B131" t="s">
        <v>531</v>
      </c>
      <c r="C131" t="s">
        <v>532</v>
      </c>
      <c r="D131" t="s">
        <v>383</v>
      </c>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21"/>
      <c r="AJ131" s="21"/>
      <c r="AK131" s="21"/>
      <c r="AL131" s="21"/>
      <c r="AM131" s="21"/>
      <c r="AN131" s="21"/>
      <c r="AO131" s="21"/>
      <c r="AP131" s="21"/>
      <c r="AQ131" s="21"/>
      <c r="AR131" s="21"/>
      <c r="AS131" s="21"/>
      <c r="AT131" s="21"/>
      <c r="AU131" s="21"/>
      <c r="AV131" s="21"/>
      <c r="AW131" s="21"/>
      <c r="AX131" s="21"/>
      <c r="AY131" s="21"/>
      <c r="AZ131" s="21"/>
      <c r="BA131" s="21"/>
      <c r="BB131" s="21"/>
    </row>
    <row r="132" spans="1:54" ht="15" hidden="1" customHeight="1" outlineLevel="3">
      <c r="A132" s="8"/>
      <c r="B132" t="s">
        <v>533</v>
      </c>
      <c r="C132" t="s">
        <v>534</v>
      </c>
      <c r="D132" t="s">
        <v>383</v>
      </c>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21"/>
      <c r="AK132" s="21"/>
      <c r="AL132" s="21"/>
      <c r="AM132" s="21"/>
      <c r="AN132" s="21"/>
      <c r="AO132" s="21"/>
      <c r="AP132" s="21"/>
      <c r="AQ132" s="21"/>
      <c r="AR132" s="21"/>
      <c r="AS132" s="21"/>
      <c r="AT132" s="21"/>
      <c r="AU132" s="21"/>
      <c r="AV132" s="21"/>
      <c r="AW132" s="21"/>
      <c r="AX132" s="21"/>
      <c r="AY132" s="21"/>
      <c r="AZ132" s="21"/>
      <c r="BA132" s="21"/>
      <c r="BB132" s="21"/>
    </row>
    <row r="133" spans="1:54" ht="15" hidden="1" customHeight="1" outlineLevel="3">
      <c r="A133" s="8"/>
      <c r="B133" t="s">
        <v>535</v>
      </c>
      <c r="C133" t="s">
        <v>536</v>
      </c>
      <c r="D133" t="s">
        <v>383</v>
      </c>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21"/>
      <c r="AL133" s="21"/>
      <c r="AM133" s="21"/>
      <c r="AN133" s="21"/>
      <c r="AO133" s="21"/>
      <c r="AP133" s="21"/>
      <c r="AQ133" s="21"/>
      <c r="AR133" s="21"/>
      <c r="AS133" s="21"/>
      <c r="AT133" s="21"/>
      <c r="AU133" s="21"/>
      <c r="AV133" s="21"/>
      <c r="AW133" s="21"/>
      <c r="AX133" s="21"/>
      <c r="AY133" s="21"/>
      <c r="AZ133" s="21"/>
      <c r="BA133" s="21"/>
      <c r="BB133" s="21"/>
    </row>
    <row r="134" spans="1:54" ht="15" hidden="1" customHeight="1" outlineLevel="3">
      <c r="A134" s="8"/>
      <c r="B134" t="s">
        <v>537</v>
      </c>
      <c r="C134" t="s">
        <v>538</v>
      </c>
      <c r="D134" t="s">
        <v>383</v>
      </c>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21"/>
      <c r="AM134" s="21"/>
      <c r="AN134" s="21"/>
      <c r="AO134" s="21"/>
      <c r="AP134" s="21"/>
      <c r="AQ134" s="21"/>
      <c r="AR134" s="21"/>
      <c r="AS134" s="21"/>
      <c r="AT134" s="21"/>
      <c r="AU134" s="21"/>
      <c r="AV134" s="21"/>
      <c r="AW134" s="21"/>
      <c r="AX134" s="21"/>
      <c r="AY134" s="21"/>
      <c r="AZ134" s="21"/>
      <c r="BA134" s="21"/>
      <c r="BB134" s="21"/>
    </row>
    <row r="135" spans="1:54" ht="15" hidden="1" customHeight="1" outlineLevel="3">
      <c r="A135" s="8"/>
      <c r="B135" t="s">
        <v>539</v>
      </c>
      <c r="C135" t="s">
        <v>540</v>
      </c>
      <c r="D135" t="s">
        <v>383</v>
      </c>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21"/>
      <c r="AN135" s="21"/>
      <c r="AO135" s="21"/>
      <c r="AP135" s="21"/>
      <c r="AQ135" s="21"/>
      <c r="AR135" s="21"/>
      <c r="AS135" s="21"/>
      <c r="AT135" s="21"/>
      <c r="AU135" s="21"/>
      <c r="AV135" s="21"/>
      <c r="AW135" s="21"/>
      <c r="AX135" s="21"/>
      <c r="AY135" s="21"/>
      <c r="AZ135" s="21"/>
      <c r="BA135" s="21"/>
      <c r="BB135" s="21"/>
    </row>
    <row r="136" spans="1:54" ht="15" hidden="1" customHeight="1" outlineLevel="3">
      <c r="A136" s="8"/>
      <c r="B136" t="s">
        <v>541</v>
      </c>
      <c r="C136" t="s">
        <v>542</v>
      </c>
      <c r="D136" t="s">
        <v>383</v>
      </c>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21"/>
      <c r="AO136" s="21"/>
      <c r="AP136" s="21"/>
      <c r="AQ136" s="21"/>
      <c r="AR136" s="21"/>
      <c r="AS136" s="21"/>
      <c r="AT136" s="21"/>
      <c r="AU136" s="21"/>
      <c r="AV136" s="21"/>
      <c r="AW136" s="21"/>
      <c r="AX136" s="21"/>
      <c r="AY136" s="21"/>
      <c r="AZ136" s="21"/>
      <c r="BA136" s="21"/>
      <c r="BB136" s="21"/>
    </row>
    <row r="137" spans="1:54" ht="15" hidden="1" customHeight="1" outlineLevel="3">
      <c r="A137" s="8"/>
      <c r="B137" t="s">
        <v>543</v>
      </c>
      <c r="C137" t="s">
        <v>544</v>
      </c>
      <c r="D137" t="s">
        <v>383</v>
      </c>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21"/>
      <c r="AP137" s="21"/>
      <c r="AQ137" s="21"/>
      <c r="AR137" s="21"/>
      <c r="AS137" s="21"/>
      <c r="AT137" s="21"/>
      <c r="AU137" s="21"/>
      <c r="AV137" s="21"/>
      <c r="AW137" s="21"/>
      <c r="AX137" s="21"/>
      <c r="AY137" s="21"/>
      <c r="AZ137" s="21"/>
      <c r="BA137" s="21"/>
      <c r="BB137" s="21"/>
    </row>
    <row r="138" spans="1:54" ht="15" hidden="1" customHeight="1" outlineLevel="3">
      <c r="A138" s="8"/>
      <c r="B138" t="s">
        <v>545</v>
      </c>
      <c r="C138" t="s">
        <v>546</v>
      </c>
      <c r="D138" t="s">
        <v>383</v>
      </c>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21"/>
      <c r="AQ138" s="21"/>
      <c r="AR138" s="21"/>
      <c r="AS138" s="21"/>
      <c r="AT138" s="21"/>
      <c r="AU138" s="21"/>
      <c r="AV138" s="21"/>
      <c r="AW138" s="21"/>
      <c r="AX138" s="21"/>
      <c r="AY138" s="21"/>
      <c r="AZ138" s="21"/>
      <c r="BA138" s="21"/>
      <c r="BB138" s="21"/>
    </row>
    <row r="139" spans="1:54" ht="15" hidden="1" customHeight="1" outlineLevel="3">
      <c r="A139" s="8"/>
      <c r="B139" t="s">
        <v>547</v>
      </c>
      <c r="C139" t="s">
        <v>548</v>
      </c>
      <c r="D139" t="s">
        <v>383</v>
      </c>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21"/>
      <c r="AR139" s="21"/>
      <c r="AS139" s="21"/>
      <c r="AT139" s="21"/>
      <c r="AU139" s="21"/>
      <c r="AV139" s="21"/>
      <c r="AW139" s="21"/>
      <c r="AX139" s="21"/>
      <c r="AY139" s="21"/>
      <c r="AZ139" s="21"/>
      <c r="BA139" s="21"/>
      <c r="BB139" s="21"/>
    </row>
    <row r="140" spans="1:54" ht="15" hidden="1" customHeight="1" outlineLevel="3">
      <c r="A140" s="8"/>
      <c r="B140" t="s">
        <v>549</v>
      </c>
      <c r="C140" t="s">
        <v>550</v>
      </c>
      <c r="D140" t="s">
        <v>383</v>
      </c>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21"/>
      <c r="AS140" s="21"/>
      <c r="AT140" s="21"/>
      <c r="AU140" s="21"/>
      <c r="AV140" s="21"/>
      <c r="AW140" s="21"/>
      <c r="AX140" s="21"/>
      <c r="AY140" s="21"/>
      <c r="AZ140" s="21"/>
      <c r="BA140" s="21"/>
      <c r="BB140" s="21"/>
    </row>
    <row r="141" spans="1:54" ht="15" hidden="1" customHeight="1" outlineLevel="3">
      <c r="A141" s="8"/>
      <c r="B141" t="s">
        <v>551</v>
      </c>
      <c r="C141" t="s">
        <v>552</v>
      </c>
      <c r="D141" t="s">
        <v>383</v>
      </c>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21"/>
      <c r="AT141" s="21"/>
      <c r="AU141" s="21"/>
      <c r="AV141" s="21"/>
      <c r="AW141" s="21"/>
      <c r="AX141" s="21"/>
      <c r="AY141" s="21"/>
      <c r="AZ141" s="21"/>
      <c r="BA141" s="21"/>
      <c r="BB141" s="21"/>
    </row>
    <row r="142" spans="1:54" ht="15" hidden="1" customHeight="1" outlineLevel="3">
      <c r="A142" s="8"/>
      <c r="B142" t="s">
        <v>553</v>
      </c>
      <c r="C142" t="s">
        <v>554</v>
      </c>
      <c r="D142" t="s">
        <v>383</v>
      </c>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21"/>
      <c r="AU142" s="21"/>
      <c r="AV142" s="21"/>
      <c r="AW142" s="21"/>
      <c r="AX142" s="21"/>
      <c r="AY142" s="21"/>
      <c r="AZ142" s="21"/>
      <c r="BA142" s="21"/>
      <c r="BB142" s="21"/>
    </row>
    <row r="143" spans="1:54" ht="15" hidden="1" customHeight="1" outlineLevel="3">
      <c r="A143" s="8"/>
      <c r="B143" t="s">
        <v>555</v>
      </c>
      <c r="C143" t="s">
        <v>556</v>
      </c>
      <c r="D143" t="s">
        <v>383</v>
      </c>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21"/>
      <c r="AV143" s="21"/>
      <c r="AW143" s="21"/>
      <c r="AX143" s="21"/>
      <c r="AY143" s="21"/>
      <c r="AZ143" s="21"/>
      <c r="BA143" s="21"/>
      <c r="BB143" s="21"/>
    </row>
    <row r="144" spans="1:54" ht="15" hidden="1" customHeight="1" outlineLevel="3">
      <c r="A144" s="8"/>
      <c r="B144" t="s">
        <v>557</v>
      </c>
      <c r="C144" t="s">
        <v>558</v>
      </c>
      <c r="D144" t="s">
        <v>383</v>
      </c>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21"/>
      <c r="AW144" s="21"/>
      <c r="AX144" s="21"/>
      <c r="AY144" s="21"/>
      <c r="AZ144" s="21"/>
      <c r="BA144" s="21"/>
      <c r="BB144" s="21"/>
    </row>
    <row r="145" spans="1:54" ht="15" hidden="1" customHeight="1" outlineLevel="3">
      <c r="A145" s="8"/>
      <c r="B145" t="s">
        <v>559</v>
      </c>
      <c r="C145" t="s">
        <v>560</v>
      </c>
      <c r="D145" t="s">
        <v>383</v>
      </c>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21"/>
      <c r="AX145" s="21"/>
      <c r="AY145" s="21"/>
      <c r="AZ145" s="21"/>
      <c r="BA145" s="21"/>
      <c r="BB145" s="21"/>
    </row>
    <row r="146" spans="1:54" ht="14.25" outlineLevel="2" collapsed="1">
      <c r="A146" s="8"/>
      <c r="B146" t="s">
        <v>447</v>
      </c>
      <c r="C146" t="s">
        <v>448</v>
      </c>
      <c r="D146" t="s">
        <v>383</v>
      </c>
      <c r="E146" s="21">
        <f>SUM(E102:E145)</f>
        <v>0</v>
      </c>
      <c r="F146" s="21">
        <f t="shared" ref="F146:AW146" si="11">SUM(F102:F145)</f>
        <v>-0.63131556871893268</v>
      </c>
      <c r="G146" s="21">
        <f t="shared" si="11"/>
        <v>-1.0601543532747462</v>
      </c>
      <c r="H146" s="21">
        <f t="shared" si="11"/>
        <v>-1.6018964066744625</v>
      </c>
      <c r="I146" s="21">
        <f t="shared" si="11"/>
        <v>-2.1508530850312209</v>
      </c>
      <c r="J146" s="21">
        <f t="shared" si="11"/>
        <v>-2.638042855249898</v>
      </c>
      <c r="K146" s="21">
        <f t="shared" si="11"/>
        <v>-2.4991984944472714</v>
      </c>
      <c r="L146" s="21">
        <f t="shared" si="11"/>
        <v>-2.3603541336446452</v>
      </c>
      <c r="M146" s="21">
        <f t="shared" si="11"/>
        <v>-2.2215097728420186</v>
      </c>
      <c r="N146" s="21">
        <f t="shared" si="11"/>
        <v>-2.0826654120393928</v>
      </c>
      <c r="O146" s="21">
        <f t="shared" si="11"/>
        <v>-1.9438210512367666</v>
      </c>
      <c r="P146" s="21">
        <f t="shared" si="11"/>
        <v>-1.8049766904341404</v>
      </c>
      <c r="Q146" s="21">
        <f t="shared" si="11"/>
        <v>-1.6661323296315143</v>
      </c>
      <c r="R146" s="21">
        <f t="shared" si="11"/>
        <v>-1.5272879688288876</v>
      </c>
      <c r="S146" s="21">
        <f t="shared" si="11"/>
        <v>-1.3884436080262619</v>
      </c>
      <c r="T146" s="21">
        <f t="shared" si="11"/>
        <v>-1.2495992472236357</v>
      </c>
      <c r="U146" s="21">
        <f t="shared" si="11"/>
        <v>-1.1107548864210095</v>
      </c>
      <c r="V146" s="21">
        <f t="shared" si="11"/>
        <v>-0.97191052561838331</v>
      </c>
      <c r="W146" s="21">
        <f t="shared" si="11"/>
        <v>-0.83306616481575757</v>
      </c>
      <c r="X146" s="21">
        <f t="shared" si="11"/>
        <v>-0.69422180401313094</v>
      </c>
      <c r="Y146" s="21">
        <f t="shared" si="11"/>
        <v>-0.55537744321050531</v>
      </c>
      <c r="Z146" s="21">
        <f t="shared" si="11"/>
        <v>-0.41653308240787879</v>
      </c>
      <c r="AA146" s="21">
        <f t="shared" si="11"/>
        <v>-0.27768872160525315</v>
      </c>
      <c r="AB146" s="21">
        <f t="shared" si="11"/>
        <v>-0.13884436080262574</v>
      </c>
      <c r="AC146" s="21">
        <f t="shared" si="11"/>
        <v>0</v>
      </c>
      <c r="AD146" s="21">
        <f t="shared" si="11"/>
        <v>0</v>
      </c>
      <c r="AE146" s="21">
        <f t="shared" si="11"/>
        <v>0</v>
      </c>
      <c r="AF146" s="21">
        <f t="shared" si="11"/>
        <v>0</v>
      </c>
      <c r="AG146" s="21">
        <f t="shared" si="11"/>
        <v>0</v>
      </c>
      <c r="AH146" s="21">
        <f t="shared" si="11"/>
        <v>0</v>
      </c>
      <c r="AI146" s="21">
        <f t="shared" si="11"/>
        <v>0</v>
      </c>
      <c r="AJ146" s="21">
        <f t="shared" si="11"/>
        <v>0</v>
      </c>
      <c r="AK146" s="21">
        <f t="shared" si="11"/>
        <v>0</v>
      </c>
      <c r="AL146" s="21">
        <f t="shared" si="11"/>
        <v>0</v>
      </c>
      <c r="AM146" s="21">
        <f t="shared" si="11"/>
        <v>0</v>
      </c>
      <c r="AN146" s="21">
        <f t="shared" si="11"/>
        <v>0</v>
      </c>
      <c r="AO146" s="21">
        <f t="shared" si="11"/>
        <v>0</v>
      </c>
      <c r="AP146" s="21">
        <f t="shared" si="11"/>
        <v>0</v>
      </c>
      <c r="AQ146" s="21">
        <f t="shared" si="11"/>
        <v>0</v>
      </c>
      <c r="AR146" s="21">
        <f t="shared" si="11"/>
        <v>0</v>
      </c>
      <c r="AS146" s="21">
        <f t="shared" si="11"/>
        <v>0</v>
      </c>
      <c r="AT146" s="21">
        <f t="shared" si="11"/>
        <v>0</v>
      </c>
      <c r="AU146" s="21">
        <f t="shared" si="11"/>
        <v>0</v>
      </c>
      <c r="AV146" s="21">
        <f t="shared" si="11"/>
        <v>0</v>
      </c>
      <c r="AW146" s="21">
        <f t="shared" si="11"/>
        <v>0</v>
      </c>
      <c r="AX146" s="21">
        <f>SUM(AX102:AX145)</f>
        <v>0</v>
      </c>
      <c r="AY146" s="21">
        <f>SUM(AY102:AY145)</f>
        <v>0</v>
      </c>
      <c r="AZ146" s="21">
        <f>SUM(AZ102:AZ145)</f>
        <v>0</v>
      </c>
      <c r="BA146" s="21">
        <f>SUM(BA102:BA145)</f>
        <v>0</v>
      </c>
      <c r="BB146" s="21">
        <f>SUM(BB102:BB145)</f>
        <v>0</v>
      </c>
    </row>
    <row r="147" spans="1:54" ht="15" customHeight="1" outlineLevel="2">
      <c r="A147" s="8"/>
      <c r="B147" t="s">
        <v>449</v>
      </c>
      <c r="C147" t="s">
        <v>450</v>
      </c>
      <c r="D147" t="s">
        <v>383</v>
      </c>
      <c r="E147" s="21">
        <v>0</v>
      </c>
      <c r="F147" s="21">
        <f>E149</f>
        <v>-7.5757868246271931</v>
      </c>
      <c r="G147" s="21">
        <f t="shared" ref="G147:AW147" si="12">F149</f>
        <v>-12.19177506265958</v>
      </c>
      <c r="H147" s="21">
        <f t="shared" si="12"/>
        <v>-17.620860473419086</v>
      </c>
      <c r="I147" s="21">
        <f t="shared" si="12"/>
        <v>-22.58395739282782</v>
      </c>
      <c r="J147" s="21">
        <f t="shared" si="12"/>
        <v>-26.380428552498973</v>
      </c>
      <c r="K147" s="21">
        <f t="shared" si="12"/>
        <v>-23.742385697249077</v>
      </c>
      <c r="L147" s="21">
        <f t="shared" si="12"/>
        <v>-21.243187202801806</v>
      </c>
      <c r="M147" s="21">
        <f t="shared" si="12"/>
        <v>-18.882833069157162</v>
      </c>
      <c r="N147" s="21">
        <f t="shared" si="12"/>
        <v>-16.661323296315143</v>
      </c>
      <c r="O147" s="21">
        <f t="shared" si="12"/>
        <v>-14.578657884275749</v>
      </c>
      <c r="P147" s="21">
        <f t="shared" si="12"/>
        <v>-12.634836833038982</v>
      </c>
      <c r="Q147" s="21">
        <f t="shared" si="12"/>
        <v>-10.829860142604842</v>
      </c>
      <c r="R147" s="21">
        <f t="shared" si="12"/>
        <v>-9.1637278129733275</v>
      </c>
      <c r="S147" s="21">
        <f t="shared" si="12"/>
        <v>-7.6364398441444399</v>
      </c>
      <c r="T147" s="21">
        <f t="shared" si="12"/>
        <v>-6.247996236118178</v>
      </c>
      <c r="U147" s="21">
        <f t="shared" si="12"/>
        <v>-4.9983969888945428</v>
      </c>
      <c r="V147" s="21">
        <f t="shared" si="12"/>
        <v>-3.8876421024735333</v>
      </c>
      <c r="W147" s="21">
        <f t="shared" si="12"/>
        <v>-2.9157315768551499</v>
      </c>
      <c r="X147" s="21">
        <f t="shared" si="12"/>
        <v>-2.0826654120393924</v>
      </c>
      <c r="Y147" s="21">
        <f t="shared" si="12"/>
        <v>-1.3884436080262614</v>
      </c>
      <c r="Z147" s="21">
        <f t="shared" si="12"/>
        <v>-0.83306616481575613</v>
      </c>
      <c r="AA147" s="21">
        <f t="shared" si="12"/>
        <v>-0.41653308240787734</v>
      </c>
      <c r="AB147" s="21">
        <f t="shared" si="12"/>
        <v>-0.13884436080262419</v>
      </c>
      <c r="AC147" s="21">
        <f t="shared" si="12"/>
        <v>1.5543122344752192E-15</v>
      </c>
      <c r="AD147" s="21">
        <f t="shared" si="12"/>
        <v>1.5543122344752192E-15</v>
      </c>
      <c r="AE147" s="21">
        <f t="shared" si="12"/>
        <v>1.5543122344752192E-15</v>
      </c>
      <c r="AF147" s="21">
        <f t="shared" si="12"/>
        <v>1.5543122344752192E-15</v>
      </c>
      <c r="AG147" s="21">
        <f t="shared" si="12"/>
        <v>1.5543122344752192E-15</v>
      </c>
      <c r="AH147" s="21">
        <f t="shared" si="12"/>
        <v>1.5543122344752192E-15</v>
      </c>
      <c r="AI147" s="21">
        <f t="shared" si="12"/>
        <v>1.5543122344752192E-15</v>
      </c>
      <c r="AJ147" s="21">
        <f t="shared" si="12"/>
        <v>1.5543122344752192E-15</v>
      </c>
      <c r="AK147" s="21">
        <f t="shared" si="12"/>
        <v>1.5543122344752192E-15</v>
      </c>
      <c r="AL147" s="21">
        <f t="shared" si="12"/>
        <v>1.5543122344752192E-15</v>
      </c>
      <c r="AM147" s="21">
        <f t="shared" si="12"/>
        <v>1.5543122344752192E-15</v>
      </c>
      <c r="AN147" s="21">
        <f t="shared" si="12"/>
        <v>1.5543122344752192E-15</v>
      </c>
      <c r="AO147" s="21">
        <f t="shared" si="12"/>
        <v>1.5543122344752192E-15</v>
      </c>
      <c r="AP147" s="21">
        <f t="shared" si="12"/>
        <v>1.5543122344752192E-15</v>
      </c>
      <c r="AQ147" s="21">
        <f t="shared" si="12"/>
        <v>1.5543122344752192E-15</v>
      </c>
      <c r="AR147" s="21">
        <f t="shared" si="12"/>
        <v>1.5543122344752192E-15</v>
      </c>
      <c r="AS147" s="21">
        <f t="shared" si="12"/>
        <v>1.5543122344752192E-15</v>
      </c>
      <c r="AT147" s="21">
        <f t="shared" si="12"/>
        <v>1.5543122344752192E-15</v>
      </c>
      <c r="AU147" s="21">
        <f t="shared" si="12"/>
        <v>1.5543122344752192E-15</v>
      </c>
      <c r="AV147" s="21">
        <f t="shared" si="12"/>
        <v>1.5543122344752192E-15</v>
      </c>
      <c r="AW147" s="21">
        <f t="shared" si="12"/>
        <v>1.5543122344752192E-15</v>
      </c>
      <c r="AX147" s="21">
        <f>AW149</f>
        <v>1.5543122344752192E-15</v>
      </c>
      <c r="AY147" s="21">
        <f>AX149</f>
        <v>1.5543122344752192E-15</v>
      </c>
      <c r="AZ147" s="21">
        <f>AY149</f>
        <v>1.5543122344752192E-15</v>
      </c>
      <c r="BA147" s="21">
        <f>AZ149</f>
        <v>1.5543122344752192E-15</v>
      </c>
      <c r="BB147" s="21">
        <f>BA149</f>
        <v>1.5543122344752192E-15</v>
      </c>
    </row>
    <row r="148" spans="1:54" ht="15" customHeight="1" outlineLevel="2">
      <c r="A148" s="8"/>
      <c r="B148" t="s">
        <v>451</v>
      </c>
      <c r="C148" t="s">
        <v>452</v>
      </c>
      <c r="D148" t="s">
        <v>383</v>
      </c>
      <c r="E148" s="21">
        <f>E149*(1/(1+'Fixed Data'!$B$10))</f>
        <v>-7.2900181145373306</v>
      </c>
      <c r="F148" s="21">
        <f>F149*(1/(1+'Fixed Data'!$B$10))</f>
        <v>-11.731885164222076</v>
      </c>
      <c r="G148" s="21">
        <f>G149*(1/(1+'Fixed Data'!$B$10))</f>
        <v>-16.9561782846604</v>
      </c>
      <c r="H148" s="21">
        <f>H149*(1/(1+'Fixed Data'!$B$10))</f>
        <v>-21.732060616654948</v>
      </c>
      <c r="I148" s="21">
        <f>I149*(1/(1+'Fixed Data'!$B$10))</f>
        <v>-25.385323857293088</v>
      </c>
      <c r="J148" s="21">
        <f>J149*(1/(1+'Fixed Data'!$B$10))</f>
        <v>-22.84679147156378</v>
      </c>
      <c r="K148" s="21">
        <f>K149*(1/(1+'Fixed Data'!$B$10))</f>
        <v>-20.441866053504434</v>
      </c>
      <c r="L148" s="21">
        <f>L149*(1/(1+'Fixed Data'!$B$10))</f>
        <v>-18.170547603115054</v>
      </c>
      <c r="M148" s="21">
        <f>M149*(1/(1+'Fixed Data'!$B$10))</f>
        <v>-16.032836120395636</v>
      </c>
      <c r="N148" s="21">
        <f>N149*(1/(1+'Fixed Data'!$B$10))</f>
        <v>-14.028731605346181</v>
      </c>
      <c r="O148" s="21">
        <f>O149*(1/(1+'Fixed Data'!$B$10))</f>
        <v>-12.158234057966689</v>
      </c>
      <c r="P148" s="21">
        <f>P149*(1/(1+'Fixed Data'!$B$10))</f>
        <v>-10.421343478257162</v>
      </c>
      <c r="Q148" s="21">
        <f>Q149*(1/(1+'Fixed Data'!$B$10))</f>
        <v>-8.8180598662175989</v>
      </c>
      <c r="R148" s="21">
        <f>R149*(1/(1+'Fixed Data'!$B$10))</f>
        <v>-7.3483832218479996</v>
      </c>
      <c r="S148" s="21">
        <f>S149*(1/(1+'Fixed Data'!$B$10))</f>
        <v>-6.0123135451483627</v>
      </c>
      <c r="T148" s="21">
        <f>T149*(1/(1+'Fixed Data'!$B$10))</f>
        <v>-4.8098508361186907</v>
      </c>
      <c r="U148" s="21">
        <f>U149*(1/(1+'Fixed Data'!$B$10))</f>
        <v>-3.7409950947589818</v>
      </c>
      <c r="V148" s="21">
        <f>V149*(1/(1+'Fixed Data'!$B$10))</f>
        <v>-2.8057463210692362</v>
      </c>
      <c r="W148" s="21">
        <f>W149*(1/(1+'Fixed Data'!$B$10))</f>
        <v>-2.0041045150494541</v>
      </c>
      <c r="X148" s="21">
        <f>X149*(1/(1+'Fixed Data'!$B$10))</f>
        <v>-1.3360696766996358</v>
      </c>
      <c r="Y148" s="21">
        <f>Y149*(1/(1+'Fixed Data'!$B$10))</f>
        <v>-0.80164180601978086</v>
      </c>
      <c r="Z148" s="21">
        <f>Z149*(1/(1+'Fixed Data'!$B$10))</f>
        <v>-0.40082090300988971</v>
      </c>
      <c r="AA148" s="21">
        <f>AA149*(1/(1+'Fixed Data'!$B$10))</f>
        <v>-0.13360696766996172</v>
      </c>
      <c r="AB148" s="21">
        <f>AB149*(1/(1+'Fixed Data'!$B$10))</f>
        <v>1.4956815189330439E-15</v>
      </c>
      <c r="AC148" s="21">
        <f>AC149*(1/(1+'Fixed Data'!$B$10))</f>
        <v>1.4956815189330439E-15</v>
      </c>
      <c r="AD148" s="21">
        <f>AD149*(1/(1+'Fixed Data'!$B$10))</f>
        <v>1.4956815189330439E-15</v>
      </c>
      <c r="AE148" s="21">
        <f>AE149*(1/(1+'Fixed Data'!$B$10))</f>
        <v>1.4956815189330439E-15</v>
      </c>
      <c r="AF148" s="21">
        <f>AF149*(1/(1+'Fixed Data'!$B$10))</f>
        <v>1.4956815189330439E-15</v>
      </c>
      <c r="AG148" s="21">
        <f>AG149*(1/(1+'Fixed Data'!$B$10))</f>
        <v>1.4956815189330439E-15</v>
      </c>
      <c r="AH148" s="21">
        <f>AH149*(1/(1+'Fixed Data'!$B$10))</f>
        <v>1.4956815189330439E-15</v>
      </c>
      <c r="AI148" s="21">
        <f>AI149*(1/(1+'Fixed Data'!$B$10))</f>
        <v>1.4956815189330439E-15</v>
      </c>
      <c r="AJ148" s="21">
        <f>AJ149*(1/(1+'Fixed Data'!$B$10))</f>
        <v>1.4956815189330439E-15</v>
      </c>
      <c r="AK148" s="21">
        <f>AK149*(1/(1+'Fixed Data'!$B$10))</f>
        <v>1.4956815189330439E-15</v>
      </c>
      <c r="AL148" s="21">
        <f>AL149*(1/(1+'Fixed Data'!$B$10))</f>
        <v>1.4956815189330439E-15</v>
      </c>
      <c r="AM148" s="21">
        <f>AM149*(1/(1+'Fixed Data'!$B$10))</f>
        <v>1.4956815189330439E-15</v>
      </c>
      <c r="AN148" s="21">
        <f>AN149*(1/(1+'Fixed Data'!$B$10))</f>
        <v>1.4956815189330439E-15</v>
      </c>
      <c r="AO148" s="21">
        <f>AO149*(1/(1+'Fixed Data'!$B$10))</f>
        <v>1.4956815189330439E-15</v>
      </c>
      <c r="AP148" s="21">
        <f>AP149*(1/(1+'Fixed Data'!$B$10))</f>
        <v>1.4956815189330439E-15</v>
      </c>
      <c r="AQ148" s="21">
        <f>AQ149*(1/(1+'Fixed Data'!$B$10))</f>
        <v>1.4956815189330439E-15</v>
      </c>
      <c r="AR148" s="21">
        <f>AR149*(1/(1+'Fixed Data'!$B$10))</f>
        <v>1.4956815189330439E-15</v>
      </c>
      <c r="AS148" s="21">
        <f>AS149*(1/(1+'Fixed Data'!$B$10))</f>
        <v>1.4956815189330439E-15</v>
      </c>
      <c r="AT148" s="21">
        <f>AT149*(1/(1+'Fixed Data'!$B$10))</f>
        <v>1.4956815189330439E-15</v>
      </c>
      <c r="AU148" s="21">
        <f>AU149*(1/(1+'Fixed Data'!$B$10))</f>
        <v>1.4956815189330439E-15</v>
      </c>
      <c r="AV148" s="21">
        <f>AV149*(1/(1+'Fixed Data'!$B$10))</f>
        <v>1.4956815189330439E-15</v>
      </c>
      <c r="AW148" s="21">
        <f>AW149*(1/(1+'Fixed Data'!$B$10))</f>
        <v>1.4956815189330439E-15</v>
      </c>
      <c r="AX148" s="21">
        <f>AX149*(1/(1+'Fixed Data'!$B$10))</f>
        <v>1.4956815189330439E-15</v>
      </c>
      <c r="AY148" s="21">
        <f>AY149*(1/(1+'Fixed Data'!$B$10))</f>
        <v>1.4956815189330439E-15</v>
      </c>
      <c r="AZ148" s="21">
        <f>AZ149*(1/(1+'Fixed Data'!$B$10))</f>
        <v>1.4956815189330439E-15</v>
      </c>
      <c r="BA148" s="21">
        <f>BA149*(1/(1+'Fixed Data'!$B$10))</f>
        <v>1.4956815189330439E-15</v>
      </c>
      <c r="BB148" s="21">
        <f>BB149*(1/(1+'Fixed Data'!$B$10))</f>
        <v>1.4956815189330439E-15</v>
      </c>
    </row>
    <row r="149" spans="1:54" ht="13.9" customHeight="1" outlineLevel="2">
      <c r="A149" s="8"/>
      <c r="B149" t="s">
        <v>453</v>
      </c>
      <c r="C149" t="s">
        <v>454</v>
      </c>
      <c r="D149" t="s">
        <v>383</v>
      </c>
      <c r="E149" s="21">
        <f t="shared" ref="E149:BB149" si="13">E100-E146+E147</f>
        <v>-7.5757868246271931</v>
      </c>
      <c r="F149" s="21">
        <f t="shared" si="13"/>
        <v>-12.19177506265958</v>
      </c>
      <c r="G149" s="21">
        <f t="shared" si="13"/>
        <v>-17.620860473419086</v>
      </c>
      <c r="H149" s="21">
        <f t="shared" si="13"/>
        <v>-22.58395739282782</v>
      </c>
      <c r="I149" s="21">
        <f t="shared" si="13"/>
        <v>-26.380428552498973</v>
      </c>
      <c r="J149" s="21">
        <f t="shared" si="13"/>
        <v>-23.742385697249077</v>
      </c>
      <c r="K149" s="21">
        <f t="shared" si="13"/>
        <v>-21.243187202801806</v>
      </c>
      <c r="L149" s="21">
        <f t="shared" si="13"/>
        <v>-18.882833069157162</v>
      </c>
      <c r="M149" s="21">
        <f t="shared" si="13"/>
        <v>-16.661323296315143</v>
      </c>
      <c r="N149" s="21">
        <f t="shared" si="13"/>
        <v>-14.578657884275749</v>
      </c>
      <c r="O149" s="21">
        <f t="shared" si="13"/>
        <v>-12.634836833038982</v>
      </c>
      <c r="P149" s="21">
        <f t="shared" si="13"/>
        <v>-10.829860142604842</v>
      </c>
      <c r="Q149" s="21">
        <f t="shared" si="13"/>
        <v>-9.1637278129733275</v>
      </c>
      <c r="R149" s="21">
        <f t="shared" si="13"/>
        <v>-7.6364398441444399</v>
      </c>
      <c r="S149" s="21">
        <f t="shared" si="13"/>
        <v>-6.247996236118178</v>
      </c>
      <c r="T149" s="21">
        <f t="shared" si="13"/>
        <v>-4.9983969888945428</v>
      </c>
      <c r="U149" s="21">
        <f t="shared" si="13"/>
        <v>-3.8876421024735333</v>
      </c>
      <c r="V149" s="21">
        <f t="shared" si="13"/>
        <v>-2.9157315768551499</v>
      </c>
      <c r="W149" s="21">
        <f t="shared" si="13"/>
        <v>-2.0826654120393924</v>
      </c>
      <c r="X149" s="21">
        <f t="shared" si="13"/>
        <v>-1.3884436080262614</v>
      </c>
      <c r="Y149" s="21">
        <f t="shared" si="13"/>
        <v>-0.83306616481575613</v>
      </c>
      <c r="Z149" s="21">
        <f t="shared" si="13"/>
        <v>-0.41653308240787734</v>
      </c>
      <c r="AA149" s="21">
        <f t="shared" si="13"/>
        <v>-0.13884436080262419</v>
      </c>
      <c r="AB149" s="21">
        <f t="shared" si="13"/>
        <v>1.5543122344752192E-15</v>
      </c>
      <c r="AC149" s="21">
        <f t="shared" si="13"/>
        <v>1.5543122344752192E-15</v>
      </c>
      <c r="AD149" s="21">
        <f t="shared" si="13"/>
        <v>1.5543122344752192E-15</v>
      </c>
      <c r="AE149" s="21">
        <f t="shared" si="13"/>
        <v>1.5543122344752192E-15</v>
      </c>
      <c r="AF149" s="21">
        <f t="shared" si="13"/>
        <v>1.5543122344752192E-15</v>
      </c>
      <c r="AG149" s="21">
        <f t="shared" si="13"/>
        <v>1.5543122344752192E-15</v>
      </c>
      <c r="AH149" s="21">
        <f t="shared" si="13"/>
        <v>1.5543122344752192E-15</v>
      </c>
      <c r="AI149" s="21">
        <f t="shared" si="13"/>
        <v>1.5543122344752192E-15</v>
      </c>
      <c r="AJ149" s="21">
        <f t="shared" si="13"/>
        <v>1.5543122344752192E-15</v>
      </c>
      <c r="AK149" s="21">
        <f t="shared" si="13"/>
        <v>1.5543122344752192E-15</v>
      </c>
      <c r="AL149" s="21">
        <f t="shared" si="13"/>
        <v>1.5543122344752192E-15</v>
      </c>
      <c r="AM149" s="21">
        <f t="shared" si="13"/>
        <v>1.5543122344752192E-15</v>
      </c>
      <c r="AN149" s="21">
        <f t="shared" si="13"/>
        <v>1.5543122344752192E-15</v>
      </c>
      <c r="AO149" s="21">
        <f t="shared" si="13"/>
        <v>1.5543122344752192E-15</v>
      </c>
      <c r="AP149" s="21">
        <f t="shared" si="13"/>
        <v>1.5543122344752192E-15</v>
      </c>
      <c r="AQ149" s="21">
        <f t="shared" si="13"/>
        <v>1.5543122344752192E-15</v>
      </c>
      <c r="AR149" s="21">
        <f t="shared" si="13"/>
        <v>1.5543122344752192E-15</v>
      </c>
      <c r="AS149" s="21">
        <f t="shared" si="13"/>
        <v>1.5543122344752192E-15</v>
      </c>
      <c r="AT149" s="21">
        <f t="shared" si="13"/>
        <v>1.5543122344752192E-15</v>
      </c>
      <c r="AU149" s="21">
        <f t="shared" si="13"/>
        <v>1.5543122344752192E-15</v>
      </c>
      <c r="AV149" s="21">
        <f t="shared" si="13"/>
        <v>1.5543122344752192E-15</v>
      </c>
      <c r="AW149" s="21">
        <f t="shared" si="13"/>
        <v>1.5543122344752192E-15</v>
      </c>
      <c r="AX149" s="21">
        <f t="shared" si="13"/>
        <v>1.5543122344752192E-15</v>
      </c>
      <c r="AY149" s="21">
        <f t="shared" si="13"/>
        <v>1.5543122344752192E-15</v>
      </c>
      <c r="AZ149" s="21">
        <f t="shared" si="13"/>
        <v>1.5543122344752192E-15</v>
      </c>
      <c r="BA149" s="21">
        <f t="shared" si="13"/>
        <v>1.5543122344752192E-15</v>
      </c>
      <c r="BB149" s="21">
        <f t="shared" si="13"/>
        <v>1.5543122344752192E-15</v>
      </c>
    </row>
    <row r="150" spans="1:54" ht="15" outlineLevel="2">
      <c r="A150" s="8"/>
      <c r="B150" t="s">
        <v>455</v>
      </c>
      <c r="C150" t="s">
        <v>456</v>
      </c>
      <c r="D150" t="s">
        <v>383</v>
      </c>
      <c r="E150" s="21">
        <f>AVERAGE(E147:E148)*'Fixed Data'!$B$10</f>
        <v>-0.14288435504493169</v>
      </c>
      <c r="F150" s="21">
        <f>AVERAGE(F147:F148)*'Fixed Data'!$B$10</f>
        <v>-0.37843037098144566</v>
      </c>
      <c r="G150" s="21">
        <f>AVERAGE(G147:G148)*'Fixed Data'!$B$10</f>
        <v>-0.57129988560747158</v>
      </c>
      <c r="H150" s="21">
        <f>AVERAGE(H147:H148)*'Fixed Data'!$B$10</f>
        <v>-0.77131725336545098</v>
      </c>
      <c r="I150" s="21">
        <f>AVERAGE(I147:I148)*'Fixed Data'!$B$10</f>
        <v>-0.94019791250236973</v>
      </c>
      <c r="J150" s="21">
        <f>AVERAGE(J147:J148)*'Fixed Data'!$B$10</f>
        <v>-0.96485351247162987</v>
      </c>
      <c r="K150" s="21">
        <f>AVERAGE(K147:K148)*'Fixed Data'!$B$10</f>
        <v>-0.86601133431476873</v>
      </c>
      <c r="L150" s="21">
        <f>AVERAGE(L147:L148)*'Fixed Data'!$B$10</f>
        <v>-0.77250920219597041</v>
      </c>
      <c r="M150" s="21">
        <f>AVERAGE(M147:M148)*'Fixed Data'!$B$10</f>
        <v>-0.68434711611523491</v>
      </c>
      <c r="N150" s="21">
        <f>AVERAGE(N147:N148)*'Fixed Data'!$B$10</f>
        <v>-0.60152507607256189</v>
      </c>
      <c r="O150" s="21">
        <f>AVERAGE(O147:O148)*'Fixed Data'!$B$10</f>
        <v>-0.52404308206795169</v>
      </c>
      <c r="P150" s="21">
        <f>AVERAGE(P147:P148)*'Fixed Data'!$B$10</f>
        <v>-0.45190113410140442</v>
      </c>
      <c r="Q150" s="21">
        <f>AVERAGE(Q147:Q148)*'Fixed Data'!$B$10</f>
        <v>-0.3850992321729198</v>
      </c>
      <c r="R150" s="21">
        <f>AVERAGE(R147:R148)*'Fixed Data'!$B$10</f>
        <v>-0.323637376282498</v>
      </c>
      <c r="S150" s="21">
        <f>AVERAGE(S147:S148)*'Fixed Data'!$B$10</f>
        <v>-0.26751556643013896</v>
      </c>
      <c r="T150" s="21">
        <f>AVERAGE(T147:T148)*'Fixed Data'!$B$10</f>
        <v>-0.2167338026158426</v>
      </c>
      <c r="U150" s="21">
        <f>AVERAGE(U147:U148)*'Fixed Data'!$B$10</f>
        <v>-0.17129208483960906</v>
      </c>
      <c r="V150" s="21">
        <f>AVERAGE(V147:V148)*'Fixed Data'!$B$10</f>
        <v>-0.13119041310143828</v>
      </c>
      <c r="W150" s="21">
        <f>AVERAGE(W147:W148)*'Fixed Data'!$B$10</f>
        <v>-9.6428787401330235E-2</v>
      </c>
      <c r="X150" s="21">
        <f>AVERAGE(X147:X148)*'Fixed Data'!$B$10</f>
        <v>-6.7007207739284952E-2</v>
      </c>
      <c r="Y150" s="21">
        <f>AVERAGE(Y147:Y148)*'Fixed Data'!$B$10</f>
        <v>-4.2925674115302424E-2</v>
      </c>
      <c r="Z150" s="21">
        <f>AVERAGE(Z147:Z148)*'Fixed Data'!$B$10</f>
        <v>-2.4184186529382656E-2</v>
      </c>
      <c r="AA150" s="21">
        <f>AVERAGE(AA147:AA148)*'Fixed Data'!$B$10</f>
        <v>-1.0782744981525646E-2</v>
      </c>
      <c r="AB150" s="21">
        <f>AVERAGE(AB147:AB148)*'Fixed Data'!$B$10</f>
        <v>-2.7213494717314044E-3</v>
      </c>
      <c r="AC150" s="21">
        <f>AVERAGE(AC147:AC148)*'Fixed Data'!$B$10</f>
        <v>5.9779877566801954E-17</v>
      </c>
      <c r="AD150" s="21">
        <f>AVERAGE(AD147:AD148)*'Fixed Data'!$B$10</f>
        <v>5.9779877566801954E-17</v>
      </c>
      <c r="AE150" s="21">
        <f>AVERAGE(AE147:AE148)*'Fixed Data'!$B$10</f>
        <v>5.9779877566801954E-17</v>
      </c>
      <c r="AF150" s="21">
        <f>AVERAGE(AF147:AF148)*'Fixed Data'!$B$10</f>
        <v>5.9779877566801954E-17</v>
      </c>
      <c r="AG150" s="21">
        <f>AVERAGE(AG147:AG148)*'Fixed Data'!$B$10</f>
        <v>5.9779877566801954E-17</v>
      </c>
      <c r="AH150" s="21">
        <f>AVERAGE(AH147:AH148)*'Fixed Data'!$B$10</f>
        <v>5.9779877566801954E-17</v>
      </c>
      <c r="AI150" s="21">
        <f>AVERAGE(AI147:AI148)*'Fixed Data'!$B$10</f>
        <v>5.9779877566801954E-17</v>
      </c>
      <c r="AJ150" s="21">
        <f>AVERAGE(AJ147:AJ148)*'Fixed Data'!$B$10</f>
        <v>5.9779877566801954E-17</v>
      </c>
      <c r="AK150" s="21">
        <f>AVERAGE(AK147:AK148)*'Fixed Data'!$B$10</f>
        <v>5.9779877566801954E-17</v>
      </c>
      <c r="AL150" s="21">
        <f>AVERAGE(AL147:AL148)*'Fixed Data'!$B$10</f>
        <v>5.9779877566801954E-17</v>
      </c>
      <c r="AM150" s="21">
        <f>AVERAGE(AM147:AM148)*'Fixed Data'!$B$10</f>
        <v>5.9779877566801954E-17</v>
      </c>
      <c r="AN150" s="21">
        <f>AVERAGE(AN147:AN148)*'Fixed Data'!$B$10</f>
        <v>5.9779877566801954E-17</v>
      </c>
      <c r="AO150" s="21">
        <f>AVERAGE(AO147:AO148)*'Fixed Data'!$B$10</f>
        <v>5.9779877566801954E-17</v>
      </c>
      <c r="AP150" s="21">
        <f>AVERAGE(AP147:AP148)*'Fixed Data'!$B$10</f>
        <v>5.9779877566801954E-17</v>
      </c>
      <c r="AQ150" s="21">
        <f>AVERAGE(AQ147:AQ148)*'Fixed Data'!$B$10</f>
        <v>5.9779877566801954E-17</v>
      </c>
      <c r="AR150" s="21">
        <f>AVERAGE(AR147:AR148)*'Fixed Data'!$B$10</f>
        <v>5.9779877566801954E-17</v>
      </c>
      <c r="AS150" s="21">
        <f>AVERAGE(AS147:AS148)*'Fixed Data'!$B$10</f>
        <v>5.9779877566801954E-17</v>
      </c>
      <c r="AT150" s="21">
        <f>AVERAGE(AT147:AT148)*'Fixed Data'!$B$10</f>
        <v>5.9779877566801954E-17</v>
      </c>
      <c r="AU150" s="21">
        <f>AVERAGE(AU147:AU148)*'Fixed Data'!$B$10</f>
        <v>5.9779877566801954E-17</v>
      </c>
      <c r="AV150" s="21">
        <f>AVERAGE(AV147:AV148)*'Fixed Data'!$B$10</f>
        <v>5.9779877566801954E-17</v>
      </c>
      <c r="AW150" s="21">
        <f>AVERAGE(AW147:AW148)*'Fixed Data'!$B$10</f>
        <v>5.9779877566801954E-17</v>
      </c>
      <c r="AX150" s="21">
        <f>AVERAGE(AX147:AX148)*'Fixed Data'!$B$10</f>
        <v>5.9779877566801954E-17</v>
      </c>
      <c r="AY150" s="21">
        <f>AVERAGE(AY147:AY148)*'Fixed Data'!$B$10</f>
        <v>5.9779877566801954E-17</v>
      </c>
      <c r="AZ150" s="21">
        <f>AVERAGE(AZ147:AZ148)*'Fixed Data'!$B$10</f>
        <v>5.9779877566801954E-17</v>
      </c>
      <c r="BA150" s="21">
        <f>AVERAGE(BA147:BA148)*'Fixed Data'!$B$10</f>
        <v>5.9779877566801954E-17</v>
      </c>
      <c r="BB150" s="21">
        <f>AVERAGE(BB147:BB148)*'Fixed Data'!$B$10</f>
        <v>5.9779877566801954E-17</v>
      </c>
    </row>
    <row r="151" spans="1:54" ht="13.5" outlineLevel="2" thickBot="1">
      <c r="A151" s="9"/>
      <c r="B151" s="3" t="s">
        <v>457</v>
      </c>
      <c r="C151" s="7" t="s">
        <v>458</v>
      </c>
      <c r="D151" s="7" t="s">
        <v>383</v>
      </c>
      <c r="E151" s="21">
        <f>E146+E150</f>
        <v>-0.14288435504493169</v>
      </c>
      <c r="F151" s="21">
        <f t="shared" ref="F151:BB151" si="14">F146+F150</f>
        <v>-1.0097459397003783</v>
      </c>
      <c r="G151" s="21">
        <f t="shared" si="14"/>
        <v>-1.6314542388822177</v>
      </c>
      <c r="H151" s="21">
        <f t="shared" si="14"/>
        <v>-2.3732136600399136</v>
      </c>
      <c r="I151" s="21">
        <f t="shared" si="14"/>
        <v>-3.0910509975335905</v>
      </c>
      <c r="J151" s="21">
        <f t="shared" si="14"/>
        <v>-3.6028963677215278</v>
      </c>
      <c r="K151" s="21">
        <f t="shared" si="14"/>
        <v>-3.36520982876204</v>
      </c>
      <c r="L151" s="21">
        <f t="shared" si="14"/>
        <v>-3.1328633358406157</v>
      </c>
      <c r="M151" s="21">
        <f t="shared" si="14"/>
        <v>-2.9058568889572536</v>
      </c>
      <c r="N151" s="21">
        <f t="shared" si="14"/>
        <v>-2.6841904881119545</v>
      </c>
      <c r="O151" s="21">
        <f t="shared" si="14"/>
        <v>-2.4678641333047184</v>
      </c>
      <c r="P151" s="21">
        <f t="shared" si="14"/>
        <v>-2.256877824535545</v>
      </c>
      <c r="Q151" s="21">
        <f t="shared" si="14"/>
        <v>-2.0512315618044341</v>
      </c>
      <c r="R151" s="21">
        <f t="shared" si="14"/>
        <v>-1.8509253451113856</v>
      </c>
      <c r="S151" s="21">
        <f t="shared" si="14"/>
        <v>-1.6559591744564008</v>
      </c>
      <c r="T151" s="21">
        <f t="shared" si="14"/>
        <v>-1.4663330498394782</v>
      </c>
      <c r="U151" s="21">
        <f t="shared" si="14"/>
        <v>-1.2820469712606186</v>
      </c>
      <c r="V151" s="21">
        <f t="shared" si="14"/>
        <v>-1.1031009387198216</v>
      </c>
      <c r="W151" s="21">
        <f t="shared" si="14"/>
        <v>-0.92949495221708778</v>
      </c>
      <c r="X151" s="21">
        <f t="shared" si="14"/>
        <v>-0.76122901175241586</v>
      </c>
      <c r="Y151" s="21">
        <f t="shared" si="14"/>
        <v>-0.59830311732580777</v>
      </c>
      <c r="Z151" s="21">
        <f t="shared" si="14"/>
        <v>-0.44071726893726143</v>
      </c>
      <c r="AA151" s="21">
        <f t="shared" si="14"/>
        <v>-0.2884714665867788</v>
      </c>
      <c r="AB151" s="21">
        <f t="shared" si="14"/>
        <v>-0.14156571027435716</v>
      </c>
      <c r="AC151" s="21">
        <f t="shared" si="14"/>
        <v>5.9779877566801954E-17</v>
      </c>
      <c r="AD151" s="21">
        <f t="shared" si="14"/>
        <v>5.9779877566801954E-17</v>
      </c>
      <c r="AE151" s="21">
        <f t="shared" si="14"/>
        <v>5.9779877566801954E-17</v>
      </c>
      <c r="AF151" s="21">
        <f t="shared" si="14"/>
        <v>5.9779877566801954E-17</v>
      </c>
      <c r="AG151" s="21">
        <f t="shared" si="14"/>
        <v>5.9779877566801954E-17</v>
      </c>
      <c r="AH151" s="21">
        <f t="shared" si="14"/>
        <v>5.9779877566801954E-17</v>
      </c>
      <c r="AI151" s="21">
        <f t="shared" si="14"/>
        <v>5.9779877566801954E-17</v>
      </c>
      <c r="AJ151" s="21">
        <f t="shared" si="14"/>
        <v>5.9779877566801954E-17</v>
      </c>
      <c r="AK151" s="21">
        <f t="shared" si="14"/>
        <v>5.9779877566801954E-17</v>
      </c>
      <c r="AL151" s="21">
        <f t="shared" si="14"/>
        <v>5.9779877566801954E-17</v>
      </c>
      <c r="AM151" s="21">
        <f t="shared" si="14"/>
        <v>5.9779877566801954E-17</v>
      </c>
      <c r="AN151" s="21">
        <f t="shared" si="14"/>
        <v>5.9779877566801954E-17</v>
      </c>
      <c r="AO151" s="21">
        <f t="shared" si="14"/>
        <v>5.9779877566801954E-17</v>
      </c>
      <c r="AP151" s="21">
        <f t="shared" si="14"/>
        <v>5.9779877566801954E-17</v>
      </c>
      <c r="AQ151" s="21">
        <f t="shared" si="14"/>
        <v>5.9779877566801954E-17</v>
      </c>
      <c r="AR151" s="21">
        <f t="shared" si="14"/>
        <v>5.9779877566801954E-17</v>
      </c>
      <c r="AS151" s="21">
        <f t="shared" si="14"/>
        <v>5.9779877566801954E-17</v>
      </c>
      <c r="AT151" s="21">
        <f t="shared" si="14"/>
        <v>5.9779877566801954E-17</v>
      </c>
      <c r="AU151" s="21">
        <f t="shared" si="14"/>
        <v>5.9779877566801954E-17</v>
      </c>
      <c r="AV151" s="21">
        <f t="shared" si="14"/>
        <v>5.9779877566801954E-17</v>
      </c>
      <c r="AW151" s="21">
        <f t="shared" si="14"/>
        <v>5.9779877566801954E-17</v>
      </c>
      <c r="AX151" s="21">
        <f t="shared" si="14"/>
        <v>5.9779877566801954E-17</v>
      </c>
      <c r="AY151" s="21">
        <f t="shared" si="14"/>
        <v>5.9779877566801954E-17</v>
      </c>
      <c r="AZ151" s="21">
        <f t="shared" si="14"/>
        <v>5.9779877566801954E-17</v>
      </c>
      <c r="BA151" s="21">
        <f t="shared" si="14"/>
        <v>5.9779877566801954E-17</v>
      </c>
      <c r="BB151" s="21">
        <f t="shared" si="14"/>
        <v>5.9779877566801954E-17</v>
      </c>
    </row>
    <row r="152" spans="1:54" ht="13.5" outlineLevel="2" thickBot="1">
      <c r="A152" s="139"/>
      <c r="B152" s="142" t="s">
        <v>459</v>
      </c>
      <c r="C152" s="143" t="s">
        <v>561</v>
      </c>
      <c r="D152" s="243"/>
      <c r="E152" s="245">
        <f t="shared" ref="E152:AJ152" si="15">E101+E95+E89</f>
        <v>-20.486994345192961</v>
      </c>
      <c r="F152" s="245">
        <f t="shared" si="15"/>
        <v>-15.974892178738532</v>
      </c>
      <c r="G152" s="245">
        <f t="shared" si="15"/>
        <v>-18.527441690137699</v>
      </c>
      <c r="H152" s="245">
        <f t="shared" si="15"/>
        <v>-18.778315351074614</v>
      </c>
      <c r="I152" s="245">
        <f t="shared" si="15"/>
        <v>-17.657310501636061</v>
      </c>
      <c r="J152" s="245">
        <f t="shared" si="15"/>
        <v>-6.0676192131377009</v>
      </c>
      <c r="K152" s="245">
        <f t="shared" si="15"/>
        <v>-6.2288369198955715</v>
      </c>
      <c r="L152" s="245">
        <f t="shared" si="15"/>
        <v>-6.3950570174944321</v>
      </c>
      <c r="M152" s="245">
        <f t="shared" si="15"/>
        <v>-6.5664091926877246</v>
      </c>
      <c r="N152" s="245">
        <f t="shared" si="15"/>
        <v>-6.7430509707966744</v>
      </c>
      <c r="O152" s="245">
        <f t="shared" si="15"/>
        <v>-6.9038281467539102</v>
      </c>
      <c r="P152" s="245">
        <f t="shared" si="15"/>
        <v>-7.0638367577724441</v>
      </c>
      <c r="Q152" s="245">
        <f t="shared" si="15"/>
        <v>-7.2288714144070232</v>
      </c>
      <c r="R152" s="245">
        <f t="shared" si="15"/>
        <v>-7.399103621959247</v>
      </c>
      <c r="S152" s="245">
        <f t="shared" si="15"/>
        <v>-7.5747134847057005</v>
      </c>
      <c r="T152" s="245">
        <f t="shared" si="15"/>
        <v>-7.755883473861096</v>
      </c>
      <c r="U152" s="245">
        <f t="shared" si="15"/>
        <v>-7.9427916170216699</v>
      </c>
      <c r="V152" s="245">
        <f t="shared" si="15"/>
        <v>-8.1355852779020879</v>
      </c>
      <c r="W152" s="245">
        <f t="shared" si="15"/>
        <v>-8.3344703983695698</v>
      </c>
      <c r="X152" s="245">
        <f t="shared" si="15"/>
        <v>-8.5396602040808673</v>
      </c>
      <c r="Y152" s="245">
        <f t="shared" si="15"/>
        <v>-8.7513764269304932</v>
      </c>
      <c r="Z152" s="245">
        <f t="shared" si="15"/>
        <v>-8.9698473282384885</v>
      </c>
      <c r="AA152" s="245">
        <f t="shared" si="15"/>
        <v>-9.1953147474645434</v>
      </c>
      <c r="AB152" s="245">
        <f t="shared" si="15"/>
        <v>-9.4209290567875374</v>
      </c>
      <c r="AC152" s="245">
        <f t="shared" si="15"/>
        <v>-75.714021034770283</v>
      </c>
      <c r="AD152" s="245">
        <f t="shared" si="15"/>
        <v>-77.712425474875289</v>
      </c>
      <c r="AE152" s="245">
        <f t="shared" si="15"/>
        <v>-79.775427916823276</v>
      </c>
      <c r="AF152" s="245">
        <f t="shared" si="15"/>
        <v>-81.905384504676306</v>
      </c>
      <c r="AG152" s="245">
        <f t="shared" si="15"/>
        <v>-84.104754538379396</v>
      </c>
      <c r="AH152" s="245">
        <f t="shared" si="15"/>
        <v>-86.376098098153363</v>
      </c>
      <c r="AI152" s="245">
        <f t="shared" si="15"/>
        <v>-88.722083511658269</v>
      </c>
      <c r="AJ152" s="245">
        <f t="shared" si="15"/>
        <v>-91.145493437892782</v>
      </c>
      <c r="AK152" s="245">
        <f t="shared" ref="AK152:BB152" si="16">AK101+AK95+AK89</f>
        <v>-93.649230480393854</v>
      </c>
      <c r="AL152" s="245">
        <f t="shared" si="16"/>
        <v>-96.236323093104943</v>
      </c>
      <c r="AM152" s="245">
        <f t="shared" si="16"/>
        <v>-98.906401290836072</v>
      </c>
      <c r="AN152" s="245">
        <f t="shared" si="16"/>
        <v>-101.63710225912816</v>
      </c>
      <c r="AO152" s="245">
        <f t="shared" si="16"/>
        <v>-104.45570752773128</v>
      </c>
      <c r="AP152" s="245">
        <f t="shared" si="16"/>
        <v>-107.37016294630337</v>
      </c>
      <c r="AQ152" s="245">
        <f t="shared" si="16"/>
        <v>-110.38419188804656</v>
      </c>
      <c r="AR152" s="245">
        <f t="shared" si="16"/>
        <v>-113.40377982858257</v>
      </c>
      <c r="AS152" s="245">
        <f t="shared" si="16"/>
        <v>-116.31120119749851</v>
      </c>
      <c r="AT152" s="245">
        <f t="shared" si="16"/>
        <v>-119.31061265957106</v>
      </c>
      <c r="AU152" s="245">
        <f t="shared" si="16"/>
        <v>-122.40522617115695</v>
      </c>
      <c r="AV152" s="245">
        <f t="shared" si="16"/>
        <v>-125.54192037185936</v>
      </c>
      <c r="AW152" s="245">
        <f t="shared" si="16"/>
        <v>-128.65392603248358</v>
      </c>
      <c r="AX152" s="245">
        <f t="shared" si="16"/>
        <v>-131.46434926212316</v>
      </c>
      <c r="AY152" s="245">
        <f t="shared" si="16"/>
        <v>-134.17182760941066</v>
      </c>
      <c r="AZ152" s="245">
        <f t="shared" si="16"/>
        <v>-136.9147771982887</v>
      </c>
      <c r="BA152" s="245">
        <f t="shared" si="16"/>
        <v>-139.74600356558167</v>
      </c>
      <c r="BB152" s="245">
        <f t="shared" si="16"/>
        <v>-142.6474645777752</v>
      </c>
    </row>
    <row r="153" spans="1:54" ht="13.5" outlineLevel="2" thickBot="1">
      <c r="A153" s="138"/>
      <c r="B153" s="140" t="s">
        <v>460</v>
      </c>
      <c r="C153" s="141"/>
      <c r="D153" s="244"/>
      <c r="E153" s="245">
        <f>E151+E152</f>
        <v>-20.629878700237892</v>
      </c>
      <c r="F153" s="245">
        <f t="shared" ref="F153:AW153" si="17">F151+F152</f>
        <v>-16.984638118438909</v>
      </c>
      <c r="G153" s="245">
        <f t="shared" si="17"/>
        <v>-20.158895929019916</v>
      </c>
      <c r="H153" s="245">
        <f t="shared" si="17"/>
        <v>-21.151529011114526</v>
      </c>
      <c r="I153" s="245">
        <f t="shared" si="17"/>
        <v>-20.748361499169651</v>
      </c>
      <c r="J153" s="245">
        <f t="shared" si="17"/>
        <v>-9.6705155808592291</v>
      </c>
      <c r="K153" s="245">
        <f t="shared" si="17"/>
        <v>-9.5940467486576111</v>
      </c>
      <c r="L153" s="245">
        <f t="shared" si="17"/>
        <v>-9.5279203533350483</v>
      </c>
      <c r="M153" s="245">
        <f t="shared" si="17"/>
        <v>-9.4722660816449782</v>
      </c>
      <c r="N153" s="245">
        <f t="shared" si="17"/>
        <v>-9.4272414589086289</v>
      </c>
      <c r="O153" s="245">
        <f t="shared" si="17"/>
        <v>-9.3716922800586282</v>
      </c>
      <c r="P153" s="245">
        <f t="shared" si="17"/>
        <v>-9.3207145823079891</v>
      </c>
      <c r="Q153" s="245">
        <f t="shared" si="17"/>
        <v>-9.2801029762114577</v>
      </c>
      <c r="R153" s="245">
        <f t="shared" si="17"/>
        <v>-9.2500289670706319</v>
      </c>
      <c r="S153" s="245">
        <f t="shared" si="17"/>
        <v>-9.2306726591621011</v>
      </c>
      <c r="T153" s="245">
        <f t="shared" si="17"/>
        <v>-9.222216523700574</v>
      </c>
      <c r="U153" s="245">
        <f t="shared" si="17"/>
        <v>-9.2248385882822888</v>
      </c>
      <c r="V153" s="245">
        <f t="shared" si="17"/>
        <v>-9.2386862166219093</v>
      </c>
      <c r="W153" s="245">
        <f t="shared" si="17"/>
        <v>-9.2639653505866573</v>
      </c>
      <c r="X153" s="245">
        <f t="shared" si="17"/>
        <v>-9.3008892158332834</v>
      </c>
      <c r="Y153" s="245">
        <f t="shared" si="17"/>
        <v>-9.3496795442563005</v>
      </c>
      <c r="Z153" s="245">
        <f t="shared" si="17"/>
        <v>-9.4105645971757497</v>
      </c>
      <c r="AA153" s="245">
        <f t="shared" si="17"/>
        <v>-9.4837862140513227</v>
      </c>
      <c r="AB153" s="245">
        <f t="shared" si="17"/>
        <v>-9.5624947670618941</v>
      </c>
      <c r="AC153" s="245">
        <f t="shared" si="17"/>
        <v>-75.714021034770283</v>
      </c>
      <c r="AD153" s="245">
        <f t="shared" si="17"/>
        <v>-77.712425474875289</v>
      </c>
      <c r="AE153" s="245">
        <f t="shared" si="17"/>
        <v>-79.775427916823276</v>
      </c>
      <c r="AF153" s="245">
        <f t="shared" si="17"/>
        <v>-81.905384504676306</v>
      </c>
      <c r="AG153" s="245">
        <f t="shared" si="17"/>
        <v>-84.104754538379396</v>
      </c>
      <c r="AH153" s="245">
        <f t="shared" si="17"/>
        <v>-86.376098098153363</v>
      </c>
      <c r="AI153" s="245">
        <f t="shared" si="17"/>
        <v>-88.722083511658269</v>
      </c>
      <c r="AJ153" s="245">
        <f t="shared" si="17"/>
        <v>-91.145493437892782</v>
      </c>
      <c r="AK153" s="245">
        <f t="shared" si="17"/>
        <v>-93.649230480393854</v>
      </c>
      <c r="AL153" s="245">
        <f t="shared" si="17"/>
        <v>-96.236323093104943</v>
      </c>
      <c r="AM153" s="245">
        <f t="shared" si="17"/>
        <v>-98.906401290836072</v>
      </c>
      <c r="AN153" s="245">
        <f t="shared" si="17"/>
        <v>-101.63710225912816</v>
      </c>
      <c r="AO153" s="245">
        <f t="shared" si="17"/>
        <v>-104.45570752773128</v>
      </c>
      <c r="AP153" s="245">
        <f t="shared" si="17"/>
        <v>-107.37016294630337</v>
      </c>
      <c r="AQ153" s="245">
        <f t="shared" si="17"/>
        <v>-110.38419188804656</v>
      </c>
      <c r="AR153" s="245">
        <f t="shared" si="17"/>
        <v>-113.40377982858257</v>
      </c>
      <c r="AS153" s="245">
        <f t="shared" si="17"/>
        <v>-116.31120119749851</v>
      </c>
      <c r="AT153" s="245">
        <f t="shared" si="17"/>
        <v>-119.31061265957106</v>
      </c>
      <c r="AU153" s="245">
        <f t="shared" si="17"/>
        <v>-122.40522617115695</v>
      </c>
      <c r="AV153" s="245">
        <f t="shared" si="17"/>
        <v>-125.54192037185936</v>
      </c>
      <c r="AW153" s="245">
        <f t="shared" si="17"/>
        <v>-128.65392603248358</v>
      </c>
      <c r="AX153" s="245">
        <f>AX151+AX152</f>
        <v>-131.46434926212316</v>
      </c>
      <c r="AY153" s="245">
        <f>AY151+AY152</f>
        <v>-134.17182760941066</v>
      </c>
      <c r="AZ153" s="245">
        <f>AZ151+AZ152</f>
        <v>-136.9147771982887</v>
      </c>
      <c r="BA153" s="245">
        <f>BA151+BA152</f>
        <v>-139.74600356558167</v>
      </c>
      <c r="BB153" s="245">
        <f>BB151+BB152</f>
        <v>-142.6474645777752</v>
      </c>
    </row>
    <row r="154" spans="1:54" outlineLevel="1">
      <c r="A154" s="133"/>
      <c r="B154" s="134"/>
      <c r="C154" s="135"/>
      <c r="D154" s="135"/>
      <c r="E154" s="136"/>
      <c r="F154" s="137"/>
      <c r="G154" s="137"/>
      <c r="H154" s="137"/>
      <c r="I154" s="137"/>
      <c r="J154" s="137"/>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c r="A156" s="133"/>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ht="15">
      <c r="A157" s="240" t="s">
        <v>562</v>
      </c>
      <c r="B157" s="134"/>
      <c r="C157" s="135"/>
      <c r="D157" s="135"/>
      <c r="E157" s="136"/>
      <c r="F157" s="137"/>
      <c r="G157" s="137"/>
      <c r="H157" s="137"/>
      <c r="I157" s="137"/>
      <c r="J157" s="137"/>
      <c r="K157" s="137"/>
      <c r="L157" s="137"/>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7"/>
      <c r="AK157" s="137"/>
      <c r="AL157" s="137"/>
      <c r="AM157" s="137"/>
      <c r="AN157" s="137"/>
      <c r="AO157" s="137"/>
      <c r="AP157" s="137"/>
      <c r="AQ157" s="137"/>
      <c r="AR157" s="137"/>
      <c r="AS157" s="137"/>
      <c r="AT157" s="137"/>
      <c r="AU157" s="137"/>
      <c r="AV157" s="137"/>
      <c r="AW157" s="137"/>
      <c r="AX157" s="137"/>
      <c r="AY157" s="137"/>
      <c r="AZ157" s="137"/>
      <c r="BA157" s="137"/>
      <c r="BB157" s="137"/>
    </row>
    <row r="158" spans="1:54" outlineLevel="1">
      <c r="A158" s="239"/>
      <c r="B158" s="134"/>
      <c r="C158" s="135"/>
      <c r="D158" s="135"/>
      <c r="E158" s="136"/>
      <c r="F158" s="137"/>
      <c r="G158" s="137"/>
      <c r="H158" s="137"/>
      <c r="I158" s="137"/>
      <c r="J158" s="137"/>
      <c r="K158" s="137"/>
      <c r="L158" s="137"/>
      <c r="M158" s="137"/>
      <c r="N158" s="137"/>
      <c r="O158" s="137"/>
      <c r="P158" s="137"/>
      <c r="Q158" s="137"/>
      <c r="R158" s="137"/>
      <c r="S158" s="137"/>
      <c r="T158" s="137"/>
      <c r="U158" s="137"/>
      <c r="V158" s="137"/>
      <c r="W158" s="137"/>
      <c r="X158" s="137"/>
      <c r="Y158" s="137"/>
      <c r="Z158" s="137"/>
      <c r="AA158" s="137"/>
      <c r="AB158" s="137"/>
      <c r="AC158" s="137"/>
      <c r="AD158" s="137"/>
      <c r="AE158" s="137"/>
      <c r="AF158" s="137"/>
      <c r="AG158" s="137"/>
      <c r="AH158" s="137"/>
      <c r="AI158" s="137"/>
      <c r="AJ158" s="137"/>
      <c r="AK158" s="137"/>
      <c r="AL158" s="137"/>
      <c r="AM158" s="137"/>
      <c r="AN158" s="137"/>
      <c r="AO158" s="137"/>
      <c r="AP158" s="137"/>
      <c r="AQ158" s="137"/>
      <c r="AR158" s="137"/>
      <c r="AS158" s="137"/>
      <c r="AT158" s="137"/>
      <c r="AU158" s="137"/>
      <c r="AV158" s="137"/>
      <c r="AW158" s="137"/>
      <c r="AX158" s="137"/>
      <c r="AY158" s="137"/>
      <c r="AZ158" s="137"/>
      <c r="BA158" s="137"/>
      <c r="BB158" s="137"/>
    </row>
    <row r="159" spans="1:54" outlineLevel="1">
      <c r="A159" s="239" t="s">
        <v>462</v>
      </c>
      <c r="B159" s="134"/>
      <c r="C159" s="135"/>
      <c r="D159" s="135"/>
      <c r="E159" s="136"/>
      <c r="F159" s="137"/>
      <c r="G159" s="137"/>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row>
    <row r="160" spans="1:54" outlineLevel="2">
      <c r="A160" s="133"/>
      <c r="B160" s="134" t="s">
        <v>463</v>
      </c>
      <c r="C160" s="134" t="s">
        <v>158</v>
      </c>
      <c r="D160" s="135"/>
      <c r="E160" s="130">
        <v>2027</v>
      </c>
      <c r="F160" s="130">
        <v>2028</v>
      </c>
      <c r="G160" s="130">
        <v>2029</v>
      </c>
      <c r="H160" s="130">
        <v>2030</v>
      </c>
      <c r="I160" s="130">
        <v>2031</v>
      </c>
      <c r="J160" s="130">
        <v>2032</v>
      </c>
      <c r="K160" s="130">
        <v>2033</v>
      </c>
      <c r="L160" s="130">
        <v>2034</v>
      </c>
      <c r="M160" s="130">
        <v>2035</v>
      </c>
      <c r="N160" s="130">
        <v>2036</v>
      </c>
      <c r="O160" s="130">
        <v>2037</v>
      </c>
      <c r="P160" s="130">
        <v>2038</v>
      </c>
      <c r="Q160" s="130">
        <v>2039</v>
      </c>
      <c r="R160" s="130">
        <v>2040</v>
      </c>
      <c r="S160" s="130">
        <v>2041</v>
      </c>
      <c r="T160" s="130">
        <v>2042</v>
      </c>
      <c r="U160" s="130">
        <v>2043</v>
      </c>
      <c r="V160" s="130">
        <v>2044</v>
      </c>
      <c r="W160" s="130">
        <v>2045</v>
      </c>
      <c r="X160" s="130">
        <v>2046</v>
      </c>
      <c r="Y160" s="130">
        <v>2047</v>
      </c>
      <c r="Z160" s="130">
        <v>2048</v>
      </c>
      <c r="AA160" s="130">
        <v>2049</v>
      </c>
      <c r="AB160" s="130">
        <v>2050</v>
      </c>
      <c r="AC160" s="130">
        <v>2051</v>
      </c>
      <c r="AD160" s="130">
        <v>2052</v>
      </c>
      <c r="AE160" s="130">
        <v>2053</v>
      </c>
      <c r="AF160" s="130">
        <v>2054</v>
      </c>
      <c r="AG160" s="130">
        <v>2055</v>
      </c>
      <c r="AH160" s="130">
        <v>2056</v>
      </c>
      <c r="AI160" s="130">
        <v>2057</v>
      </c>
      <c r="AJ160" s="130">
        <v>2058</v>
      </c>
      <c r="AK160" s="130">
        <v>2059</v>
      </c>
      <c r="AL160" s="130">
        <v>2060</v>
      </c>
      <c r="AM160" s="130">
        <v>2061</v>
      </c>
      <c r="AN160" s="130">
        <v>2062</v>
      </c>
      <c r="AO160" s="130">
        <v>2063</v>
      </c>
      <c r="AP160" s="130">
        <v>2064</v>
      </c>
      <c r="AQ160" s="130">
        <v>2065</v>
      </c>
      <c r="AR160" s="130">
        <v>2066</v>
      </c>
      <c r="AS160" s="130">
        <v>2067</v>
      </c>
      <c r="AT160" s="130">
        <v>2068</v>
      </c>
      <c r="AU160" s="130">
        <v>2069</v>
      </c>
      <c r="AV160" s="130">
        <v>2070</v>
      </c>
      <c r="AW160" s="130">
        <v>2071</v>
      </c>
      <c r="AX160" s="130">
        <v>2072</v>
      </c>
      <c r="AY160" s="130">
        <v>2073</v>
      </c>
      <c r="AZ160" s="130">
        <v>2074</v>
      </c>
      <c r="BA160" s="130">
        <v>2075</v>
      </c>
      <c r="BB160" s="130">
        <v>2076</v>
      </c>
    </row>
    <row r="161" spans="1:54" ht="12.75" customHeight="1" outlineLevel="2">
      <c r="A161" s="423" t="s">
        <v>464</v>
      </c>
      <c r="B161" s="135" t="s">
        <v>282</v>
      </c>
      <c r="C161" s="135" t="s">
        <v>389</v>
      </c>
      <c r="D161" s="135" t="s">
        <v>383</v>
      </c>
      <c r="E161" s="21">
        <f>-(E$176*'Fixed Data'!$B$25*'Fixed Data'!E$47*'Fixed Data'!$B$24*'Fixed Data'!$B$23+E$176*'Fixed Data'!$B$26)*'Fixed Data'!L42/10^6</f>
        <v>-33.287400402061003</v>
      </c>
      <c r="F161" s="21">
        <f>-(F$176*'Fixed Data'!$B$25*'Fixed Data'!F$47*'Fixed Data'!$B$24*'Fixed Data'!$B$23+F$176*'Fixed Data'!$B$26)*'Fixed Data'!M42/10^6</f>
        <v>-34.297592945586821</v>
      </c>
      <c r="G161" s="21">
        <f>-(G$176*'Fixed Data'!$B$25*'Fixed Data'!G$47*'Fixed Data'!$B$24*'Fixed Data'!$B$23+G$176*'Fixed Data'!$B$26)*'Fixed Data'!N42/10^6</f>
        <v>-35.449345189031284</v>
      </c>
      <c r="H161" s="21">
        <f>-(H$176*'Fixed Data'!$B$25*'Fixed Data'!H$47*'Fixed Data'!$B$24*'Fixed Data'!$B$23+H$176*'Fixed Data'!$B$26)*'Fixed Data'!O42/10^6</f>
        <v>-36.573620139786058</v>
      </c>
      <c r="I161" s="21">
        <f>-(I$176*'Fixed Data'!$B$25*'Fixed Data'!I$47*'Fixed Data'!$B$24*'Fixed Data'!$B$23+I$176*'Fixed Data'!$B$26)*'Fixed Data'!P42/10^6</f>
        <v>-37.793098823254752</v>
      </c>
      <c r="J161" s="21">
        <f>-(J$176*'Fixed Data'!$B$25*'Fixed Data'!J$47*'Fixed Data'!$B$24*'Fixed Data'!$B$23+J$176*'Fixed Data'!$B$26)*'Fixed Data'!Q42/10^6</f>
        <v>-39.140020493729587</v>
      </c>
      <c r="K161" s="21">
        <f>-(K$176*'Fixed Data'!$B$25*'Fixed Data'!K$47*'Fixed Data'!$B$24*'Fixed Data'!$B$23+K$176*'Fixed Data'!$B$26)*'Fixed Data'!R42/10^6</f>
        <v>-40.708661620586383</v>
      </c>
      <c r="L161" s="21">
        <f>-(L$176*'Fixed Data'!$B$25*'Fixed Data'!L$47*'Fixed Data'!$B$24*'Fixed Data'!$B$23+L$176*'Fixed Data'!$B$26)*'Fixed Data'!S42/10^6</f>
        <v>-42.473485871417644</v>
      </c>
      <c r="M161" s="21">
        <f>-(M$176*'Fixed Data'!$B$25*'Fixed Data'!M$47*'Fixed Data'!$B$24*'Fixed Data'!$B$23+M$176*'Fixed Data'!$B$26)*'Fixed Data'!T42/10^6</f>
        <v>-44.308210468619393</v>
      </c>
      <c r="N161" s="21">
        <f>-(N$176*'Fixed Data'!$B$25*'Fixed Data'!N$47*'Fixed Data'!$B$24*'Fixed Data'!$B$23+N$176*'Fixed Data'!$B$26)*'Fixed Data'!U42/10^6</f>
        <v>-46.072466345465166</v>
      </c>
      <c r="O161" s="21">
        <f>-(O$176*'Fixed Data'!$B$25*'Fixed Data'!O$47*'Fixed Data'!$B$24*'Fixed Data'!$B$23+O$176*'Fixed Data'!$B$26)*'Fixed Data'!V42/10^6</f>
        <v>-47.903458793828108</v>
      </c>
      <c r="P161" s="21">
        <f>-(P$176*'Fixed Data'!$B$25*'Fixed Data'!P$47*'Fixed Data'!$B$24*'Fixed Data'!$B$23+P$176*'Fixed Data'!$B$26)*'Fixed Data'!W42/10^6</f>
        <v>-49.763152515426412</v>
      </c>
      <c r="Q161" s="21">
        <f>-(Q$176*'Fixed Data'!$B$25*'Fixed Data'!Q$47*'Fixed Data'!$B$24*'Fixed Data'!$B$23+Q$176*'Fixed Data'!$B$26)*'Fixed Data'!X42/10^6</f>
        <v>-51.692739407733626</v>
      </c>
      <c r="R161" s="21">
        <f>-(R$176*'Fixed Data'!$B$25*'Fixed Data'!R$47*'Fixed Data'!$B$24*'Fixed Data'!$B$23+R$176*'Fixed Data'!$B$26)*'Fixed Data'!Y42/10^6</f>
        <v>-53.852066920446809</v>
      </c>
      <c r="S161" s="21">
        <f>-(S$176*'Fixed Data'!$B$25*'Fixed Data'!S$47*'Fixed Data'!$B$24*'Fixed Data'!$B$23+S$176*'Fixed Data'!$B$26)*'Fixed Data'!Z42/10^6</f>
        <v>-55.933835572546236</v>
      </c>
      <c r="T161" s="21">
        <f>-(T$176*'Fixed Data'!$B$25*'Fixed Data'!T$47*'Fixed Data'!$B$24*'Fixed Data'!$B$23+T$176*'Fixed Data'!$B$26)*'Fixed Data'!AA42/10^6</f>
        <v>-58.094514704571104</v>
      </c>
      <c r="U161" s="21">
        <f>-(U$176*'Fixed Data'!$B$25*'Fixed Data'!U$47*'Fixed Data'!$B$24*'Fixed Data'!$B$23+U$176*'Fixed Data'!$B$26)*'Fixed Data'!AB42/10^6</f>
        <v>-60.337226420984543</v>
      </c>
      <c r="V161" s="21">
        <f>-(V$176*'Fixed Data'!$B$25*'Fixed Data'!V$47*'Fixed Data'!$B$24*'Fixed Data'!$B$23+V$176*'Fixed Data'!$B$26)*'Fixed Data'!AC42/10^6</f>
        <v>-62.837562854762318</v>
      </c>
      <c r="W161" s="21">
        <f>-(W$176*'Fixed Data'!$B$25*'Fixed Data'!W$47*'Fixed Data'!$B$24*'Fixed Data'!$B$23+W$176*'Fixed Data'!$B$26)*'Fixed Data'!AD42/10^6</f>
        <v>-65.257964278024758</v>
      </c>
      <c r="X161" s="21">
        <f>-(X$176*'Fixed Data'!$B$25*'Fixed Data'!X$47*'Fixed Data'!$B$24*'Fixed Data'!$B$23+X$176*'Fixed Data'!$B$26)*'Fixed Data'!AE42/10^6</f>
        <v>-67.951806240405148</v>
      </c>
      <c r="Y161" s="21">
        <f>-(Y$176*'Fixed Data'!$B$25*'Fixed Data'!Y$47*'Fixed Data'!$B$24*'Fixed Data'!$B$23+Y$176*'Fixed Data'!$B$26)*'Fixed Data'!AF42/10^6</f>
        <v>-70.564961450768109</v>
      </c>
      <c r="Z161" s="21">
        <f>-(Z$176*'Fixed Data'!$B$25*'Fixed Data'!Z$47*'Fixed Data'!$B$24*'Fixed Data'!$B$23+Z$176*'Fixed Data'!$B$26)*'Fixed Data'!AG42/10^6</f>
        <v>-73.468555844785641</v>
      </c>
      <c r="AA161" s="21">
        <f>-(AA$176*'Fixed Data'!$B$25*'Fixed Data'!AA$47*'Fixed Data'!$B$24*'Fixed Data'!$B$23+AA$176*'Fixed Data'!$B$26)*'Fixed Data'!AH42/10^6</f>
        <v>-76.485976129850471</v>
      </c>
      <c r="AB161" s="21">
        <f>-(AB$176*'Fixed Data'!$B$25*'Fixed Data'!AB$47*'Fixed Data'!$B$24*'Fixed Data'!$B$23+AB$176*'Fixed Data'!$B$26)*'Fixed Data'!AI42/10^6</f>
        <v>-79.562047815461682</v>
      </c>
      <c r="AC161" s="21">
        <f>-(AC$176*'Fixed Data'!$B$25*'Fixed Data'!AC$47*'Fixed Data'!$B$24*'Fixed Data'!$B$23+AC$176*'Fixed Data'!$B$26)*'Fixed Data'!AJ42/10^6</f>
        <v>-648.69573572389015</v>
      </c>
      <c r="AD161" s="21">
        <f>-(AD$176*'Fixed Data'!$B$25*'Fixed Data'!AD$47*'Fixed Data'!$B$24*'Fixed Data'!$B$23+AD$176*'Fixed Data'!$B$26)*'Fixed Data'!AK42/10^6</f>
        <v>-675.42204496254669</v>
      </c>
      <c r="AE161" s="21">
        <f>-(AE$176*'Fixed Data'!$B$25*'Fixed Data'!AE$47*'Fixed Data'!$B$24*'Fixed Data'!$B$23+AE$176*'Fixed Data'!$B$26)*'Fixed Data'!AL42/10^6</f>
        <v>-703.37796571748333</v>
      </c>
      <c r="AF161" s="21">
        <f>-(AF$176*'Fixed Data'!$B$25*'Fixed Data'!AF$47*'Fixed Data'!$B$24*'Fixed Data'!$B$23+AF$176*'Fixed Data'!$B$26)*'Fixed Data'!AM42/10^6</f>
        <v>-732.39447599843106</v>
      </c>
      <c r="AG161" s="21">
        <f>-(AG$176*'Fixed Data'!$B$25*'Fixed Data'!AG$47*'Fixed Data'!$B$24*'Fixed Data'!$B$23+AG$176*'Fixed Data'!$B$26)*'Fixed Data'!AN42/10^6</f>
        <v>-762.53561824148665</v>
      </c>
      <c r="AH161" s="21">
        <f>-(AH$176*'Fixed Data'!$B$25*'Fixed Data'!AH$47*'Fixed Data'!$B$24*'Fixed Data'!$B$23+AH$176*'Fixed Data'!$B$26)*'Fixed Data'!AO42/10^6</f>
        <v>-793.87563795599851</v>
      </c>
      <c r="AI161" s="21">
        <f>-(AI$176*'Fixed Data'!$B$25*'Fixed Data'!AI$47*'Fixed Data'!$B$24*'Fixed Data'!$B$23+AI$176*'Fixed Data'!$B$26)*'Fixed Data'!AP42/10^6</f>
        <v>-826.50641213006065</v>
      </c>
      <c r="AJ161" s="21">
        <f>-(AJ$176*'Fixed Data'!$B$25*'Fixed Data'!AJ$47*'Fixed Data'!$B$24*'Fixed Data'!$B$23+AJ$176*'Fixed Data'!$B$26)*'Fixed Data'!AQ42/10^6</f>
        <v>-860.45775362855045</v>
      </c>
      <c r="AK161" s="21">
        <f>-(AK$176*'Fixed Data'!$B$25*'Fixed Data'!AK$47*'Fixed Data'!$B$24*'Fixed Data'!$B$23+AK$176*'Fixed Data'!$B$26)*'Fixed Data'!AR42/10^6</f>
        <v>-895.7686595114327</v>
      </c>
      <c r="AL161" s="21">
        <f>-(AL$176*'Fixed Data'!$B$25*'Fixed Data'!AL$47*'Fixed Data'!$B$24*'Fixed Data'!$B$23+AL$176*'Fixed Data'!$B$26)*'Fixed Data'!AS42/10^6</f>
        <v>-932.51022011254463</v>
      </c>
      <c r="AM161" s="21">
        <f>-(AM$176*'Fixed Data'!$B$25*'Fixed Data'!AM$47*'Fixed Data'!$B$24*'Fixed Data'!$B$23+AM$176*'Fixed Data'!$B$26)*'Fixed Data'!AT42/10^6</f>
        <v>-970.71487879474353</v>
      </c>
      <c r="AN161" s="21">
        <f>-(AN$176*'Fixed Data'!$B$25*'Fixed Data'!AN$47*'Fixed Data'!$B$24*'Fixed Data'!$B$23+AN$176*'Fixed Data'!$B$26)*'Fixed Data'!AU42/10^6</f>
        <v>-1010.1903599402912</v>
      </c>
      <c r="AO161" s="21">
        <f>-(AO$176*'Fixed Data'!$B$25*'Fixed Data'!AO$47*'Fixed Data'!$B$24*'Fixed Data'!$B$23+AO$176*'Fixed Data'!$B$26)*'Fixed Data'!AV42/10^6</f>
        <v>-1051.229684621193</v>
      </c>
      <c r="AP161" s="21">
        <f>-(AP$176*'Fixed Data'!$B$25*'Fixed Data'!AP$47*'Fixed Data'!$B$24*'Fixed Data'!$B$23+AP$176*'Fixed Data'!$B$26)*'Fixed Data'!AW42/10^6</f>
        <v>-1093.9472633125533</v>
      </c>
      <c r="AQ161" s="21">
        <f>-(AQ$176*'Fixed Data'!$B$25*'Fixed Data'!AQ$47*'Fixed Data'!$B$24*'Fixed Data'!$B$23+AQ$176*'Fixed Data'!$B$26)*'Fixed Data'!AX42/10^6</f>
        <v>-1138.4192865737893</v>
      </c>
      <c r="AR161" s="21">
        <f>-(AR$176*'Fixed Data'!$B$25*'Fixed Data'!AR$47*'Fixed Data'!$B$24*'Fixed Data'!$B$23+AR$176*'Fixed Data'!$B$26)*'Fixed Data'!AY42/10^6</f>
        <v>-1183.701464577056</v>
      </c>
      <c r="AS161" s="21">
        <f>-(AS$176*'Fixed Data'!$B$25*'Fixed Data'!AS$47*'Fixed Data'!$B$24*'Fixed Data'!$B$23+AS$176*'Fixed Data'!$B$26)*'Fixed Data'!AZ42/10^6</f>
        <v>-1228.5517336362261</v>
      </c>
      <c r="AT161" s="21">
        <f>-(AT$176*'Fixed Data'!$B$25*'Fixed Data'!AT$47*'Fixed Data'!$B$24*'Fixed Data'!$B$23+AT$176*'Fixed Data'!$B$26)*'Fixed Data'!BA42/10^6</f>
        <v>-1275.1098709691873</v>
      </c>
      <c r="AU161" s="21">
        <f>-(AU$176*'Fixed Data'!$B$25*'Fixed Data'!AU$47*'Fixed Data'!$B$24*'Fixed Data'!$B$23+AU$176*'Fixed Data'!$B$26)*'Fixed Data'!BB42/10^6</f>
        <v>-1323.4453607348617</v>
      </c>
      <c r="AV161" s="21">
        <f>-(AV$176*'Fixed Data'!$B$25*'Fixed Data'!AV$47*'Fixed Data'!$B$24*'Fixed Data'!$B$23+AV$176*'Fixed Data'!$B$26)*'Fixed Data'!BC42/10^6</f>
        <v>-1373.0129353742568</v>
      </c>
      <c r="AW161" s="21">
        <f>-(AW$176*'Fixed Data'!$B$25*'Fixed Data'!AW$47*'Fixed Data'!$B$24*'Fixed Data'!$B$23+AW$176*'Fixed Data'!$B$26)*'Fixed Data'!BD42/10^6</f>
        <v>-1423.0896295040129</v>
      </c>
      <c r="AX161" s="21">
        <f>-(AX$176*'Fixed Data'!$B$25*'Fixed Data'!AX$47*'Fixed Data'!$B$24*'Fixed Data'!$B$23+AX$176*'Fixed Data'!$B$26)*'Fixed Data'!BE42/10^6</f>
        <v>-1470.5688076413883</v>
      </c>
      <c r="AY161" s="21">
        <f>-(AY$176*'Fixed Data'!$B$25*'Fixed Data'!AY$47*'Fixed Data'!$B$24*'Fixed Data'!$B$23+AY$176*'Fixed Data'!$B$26)*'Fixed Data'!BF42/10^6</f>
        <v>-1517.5844457315561</v>
      </c>
      <c r="AZ161" s="21">
        <f>-(AZ$176*'Fixed Data'!$B$25*'Fixed Data'!AZ$47*'Fixed Data'!$B$24*'Fixed Data'!$B$23+AZ$176*'Fixed Data'!$B$26)*'Fixed Data'!BG42/10^6</f>
        <v>-1565.6809192919195</v>
      </c>
      <c r="BA161" s="21">
        <f>-(BA$176*'Fixed Data'!$B$25*'Fixed Data'!BA$47*'Fixed Data'!$B$24*'Fixed Data'!$B$23+BA$176*'Fixed Data'!$B$26)*'Fixed Data'!BH42/10^6</f>
        <v>-1615.481916739074</v>
      </c>
      <c r="BB161" s="21">
        <f>-(BB$176*'Fixed Data'!$B$25*'Fixed Data'!BB$47*'Fixed Data'!$B$24*'Fixed Data'!$B$23+BB$176*'Fixed Data'!$B$26)*'Fixed Data'!BI42/10^6</f>
        <v>-1666.8096232514406</v>
      </c>
    </row>
    <row r="162" spans="1:54" outlineLevel="2">
      <c r="A162" s="424"/>
      <c r="B162" s="135" t="s">
        <v>282</v>
      </c>
      <c r="C162" s="135"/>
      <c r="D162" s="135" t="s">
        <v>383</v>
      </c>
      <c r="E162" s="279"/>
      <c r="F162" s="279"/>
      <c r="G162" s="279"/>
      <c r="H162" s="279"/>
      <c r="I162" s="279"/>
      <c r="J162" s="279"/>
      <c r="K162" s="279"/>
      <c r="L162" s="279"/>
      <c r="M162" s="279"/>
      <c r="N162" s="279"/>
      <c r="O162" s="279"/>
      <c r="P162" s="279"/>
      <c r="Q162" s="279"/>
      <c r="R162" s="279"/>
      <c r="S162" s="279"/>
      <c r="T162" s="279"/>
      <c r="U162" s="279"/>
      <c r="V162" s="279"/>
      <c r="W162" s="279"/>
      <c r="X162" s="279"/>
      <c r="Y162" s="279"/>
      <c r="Z162" s="279"/>
      <c r="AA162" s="279"/>
      <c r="AB162" s="279"/>
      <c r="AC162" s="279"/>
      <c r="AD162" s="279"/>
      <c r="AE162" s="279"/>
      <c r="AF162" s="279"/>
      <c r="AG162" s="279"/>
      <c r="AH162" s="279"/>
      <c r="AI162" s="279"/>
      <c r="AJ162" s="279"/>
      <c r="AK162" s="279"/>
      <c r="AL162" s="279"/>
      <c r="AM162" s="279"/>
      <c r="AN162" s="279"/>
      <c r="AO162" s="279"/>
      <c r="AP162" s="279"/>
      <c r="AQ162" s="279"/>
      <c r="AR162" s="279"/>
      <c r="AS162" s="279"/>
      <c r="AT162" s="279"/>
      <c r="AU162" s="279"/>
      <c r="AV162" s="279"/>
      <c r="AW162" s="279"/>
      <c r="AX162" s="279"/>
      <c r="AY162" s="279"/>
      <c r="AZ162" s="279"/>
      <c r="BA162" s="279"/>
      <c r="BB162" s="279"/>
    </row>
    <row r="163" spans="1:54" outlineLevel="2">
      <c r="A163" s="424"/>
      <c r="B163" s="135" t="s">
        <v>282</v>
      </c>
      <c r="C163" s="135"/>
      <c r="D163" s="135" t="s">
        <v>383</v>
      </c>
      <c r="E163" s="279"/>
      <c r="F163" s="279"/>
      <c r="G163" s="279"/>
      <c r="H163" s="279"/>
      <c r="I163" s="279"/>
      <c r="J163" s="279"/>
      <c r="K163" s="279"/>
      <c r="L163" s="279"/>
      <c r="M163" s="279"/>
      <c r="N163" s="279"/>
      <c r="O163" s="279"/>
      <c r="P163" s="279"/>
      <c r="Q163" s="279"/>
      <c r="R163" s="279"/>
      <c r="S163" s="279"/>
      <c r="T163" s="279"/>
      <c r="U163" s="279"/>
      <c r="V163" s="279"/>
      <c r="W163" s="279"/>
      <c r="X163" s="279"/>
      <c r="Y163" s="279"/>
      <c r="Z163" s="279"/>
      <c r="AA163" s="279"/>
      <c r="AB163" s="279"/>
      <c r="AC163" s="279"/>
      <c r="AD163" s="279"/>
      <c r="AE163" s="279"/>
      <c r="AF163" s="279"/>
      <c r="AG163" s="279"/>
      <c r="AH163" s="279"/>
      <c r="AI163" s="279"/>
      <c r="AJ163" s="279"/>
      <c r="AK163" s="279"/>
      <c r="AL163" s="279"/>
      <c r="AM163" s="279"/>
      <c r="AN163" s="279"/>
      <c r="AO163" s="279"/>
      <c r="AP163" s="279"/>
      <c r="AQ163" s="279"/>
      <c r="AR163" s="279"/>
      <c r="AS163" s="279"/>
      <c r="AT163" s="279"/>
      <c r="AU163" s="279"/>
      <c r="AV163" s="279"/>
      <c r="AW163" s="279"/>
      <c r="AX163" s="279"/>
      <c r="AY163" s="279"/>
      <c r="AZ163" s="279"/>
      <c r="BA163" s="279"/>
      <c r="BB163" s="279"/>
    </row>
    <row r="164" spans="1:54" outlineLevel="2">
      <c r="A164" s="424"/>
      <c r="B164" s="135" t="s">
        <v>285</v>
      </c>
      <c r="C164" s="135" t="s">
        <v>465</v>
      </c>
      <c r="D164" s="135" t="s">
        <v>383</v>
      </c>
      <c r="E164" s="21">
        <f>-E$179*'Fixed Data'!$B$20*'Fixed Data'!$B$22</f>
        <v>-5.5079159790031369</v>
      </c>
      <c r="F164" s="21">
        <f>-F$179*'Fixed Data'!$B$20*'Fixed Data'!$B$22</f>
        <v>-5.4508479271369996</v>
      </c>
      <c r="G164" s="21">
        <f>-G$179*'Fixed Data'!$B$20*'Fixed Data'!$B$22</f>
        <v>-5.5060559029514007</v>
      </c>
      <c r="H164" s="21">
        <f>-H$179*'Fixed Data'!$B$20*'Fixed Data'!$B$22</f>
        <v>-5.5272126760942362</v>
      </c>
      <c r="I164" s="21">
        <f>-I$179*'Fixed Data'!$B$20*'Fixed Data'!$B$22</f>
        <v>-5.4947144551837503</v>
      </c>
      <c r="J164" s="21">
        <f>-J$179*'Fixed Data'!$B$20*'Fixed Data'!$B$22</f>
        <v>-5.5502001217319901</v>
      </c>
      <c r="K164" s="21">
        <f>-K$179*'Fixed Data'!$B$20*'Fixed Data'!$B$22</f>
        <v>-5.6907200584175079</v>
      </c>
      <c r="L164" s="21">
        <f>-L$179*'Fixed Data'!$B$20*'Fixed Data'!$B$22</f>
        <v>-5.8330864165598086</v>
      </c>
      <c r="M164" s="21">
        <f>-M$179*'Fixed Data'!$B$20*'Fixed Data'!$B$22</f>
        <v>-5.9798340148865234</v>
      </c>
      <c r="N164" s="21">
        <f>-N$179*'Fixed Data'!$B$20*'Fixed Data'!$B$22</f>
        <v>-6.1320974783737086</v>
      </c>
      <c r="O164" s="21">
        <f>-O$179*'Fixed Data'!$B$20*'Fixed Data'!$B$22</f>
        <v>-6.2890291206893014</v>
      </c>
      <c r="P164" s="21">
        <f>-P$179*'Fixed Data'!$B$20*'Fixed Data'!$B$22</f>
        <v>-6.4515545334868643</v>
      </c>
      <c r="Q164" s="21">
        <f>-Q$179*'Fixed Data'!$B$20*'Fixed Data'!$B$22</f>
        <v>-6.6200404061307863</v>
      </c>
      <c r="R164" s="21">
        <f>-R$179*'Fixed Data'!$B$20*'Fixed Data'!$B$22</f>
        <v>-6.7947281998436573</v>
      </c>
      <c r="S164" s="21">
        <f>-S$179*'Fixed Data'!$B$20*'Fixed Data'!$B$22</f>
        <v>-6.9761854345679941</v>
      </c>
      <c r="T164" s="21">
        <f>-T$179*'Fixed Data'!$B$20*'Fixed Data'!$B$22</f>
        <v>-7.1647246259119086</v>
      </c>
      <c r="U164" s="21">
        <f>-U$179*'Fixed Data'!$B$20*'Fixed Data'!$B$22</f>
        <v>-7.3606128405139648</v>
      </c>
      <c r="V164" s="21">
        <f>-V$179*'Fixed Data'!$B$20*'Fixed Data'!$B$22</f>
        <v>-7.5641064427977636</v>
      </c>
      <c r="W164" s="21">
        <f>-W$179*'Fixed Data'!$B$20*'Fixed Data'!$B$22</f>
        <v>-7.7756846898039536</v>
      </c>
      <c r="X164" s="21">
        <f>-X$179*'Fixed Data'!$B$20*'Fixed Data'!$B$22</f>
        <v>-7.995719515757953</v>
      </c>
      <c r="Y164" s="21">
        <f>-Y$179*'Fixed Data'!$B$20*'Fixed Data'!$B$22</f>
        <v>-8.224602103627225</v>
      </c>
      <c r="Z164" s="21">
        <f>-Z$179*'Fixed Data'!$B$20*'Fixed Data'!$B$22</f>
        <v>-8.4623454843467201</v>
      </c>
      <c r="AA164" s="21">
        <f>-AA$179*'Fixed Data'!$B$20*'Fixed Data'!$B$22</f>
        <v>-8.7097018864868208</v>
      </c>
      <c r="AB164" s="21">
        <f>-AB$179*'Fixed Data'!$B$20*'Fixed Data'!$B$22</f>
        <v>-8.9635294821211495</v>
      </c>
      <c r="AC164" s="21">
        <f>-AC$179*'Fixed Data'!$B$20*'Fixed Data'!$B$22</f>
        <v>-17.060600674084913</v>
      </c>
      <c r="AD164" s="21">
        <f>-AD$179*'Fixed Data'!$B$20*'Fixed Data'!$B$22</f>
        <v>-17.333586778282271</v>
      </c>
      <c r="AE164" s="21">
        <f>-AE$179*'Fixed Data'!$B$20*'Fixed Data'!$B$22</f>
        <v>-17.617223662672426</v>
      </c>
      <c r="AF164" s="21">
        <f>-AF$179*'Fixed Data'!$B$20*'Fixed Data'!$B$22</f>
        <v>-17.9120213388892</v>
      </c>
      <c r="AG164" s="21">
        <f>-AG$179*'Fixed Data'!$B$20*'Fixed Data'!$B$22</f>
        <v>-18.219252228898743</v>
      </c>
      <c r="AH164" s="21">
        <f>-AH$179*'Fixed Data'!$B$20*'Fixed Data'!$B$22</f>
        <v>-18.539660647806393</v>
      </c>
      <c r="AI164" s="21">
        <f>-AI$179*'Fixed Data'!$B$20*'Fixed Data'!$B$22</f>
        <v>-18.873897297084007</v>
      </c>
      <c r="AJ164" s="21">
        <f>-AJ$179*'Fixed Data'!$B$20*'Fixed Data'!$B$22</f>
        <v>-19.222648481922089</v>
      </c>
      <c r="AK164" s="21">
        <f>-AK$179*'Fixed Data'!$B$20*'Fixed Data'!$B$22</f>
        <v>-19.58663797535073</v>
      </c>
      <c r="AL164" s="21">
        <f>-AL$179*'Fixed Data'!$B$20*'Fixed Data'!$B$22</f>
        <v>-19.966629413666986</v>
      </c>
      <c r="AM164" s="21">
        <f>-AM$179*'Fixed Data'!$B$20*'Fixed Data'!$B$22</f>
        <v>-20.361275905921342</v>
      </c>
      <c r="AN164" s="21">
        <f>-AN$179*'Fixed Data'!$B$20*'Fixed Data'!$B$22</f>
        <v>-20.771020195673362</v>
      </c>
      <c r="AO164" s="21">
        <f>-AO$179*'Fixed Data'!$B$20*'Fixed Data'!$B$22</f>
        <v>-21.198842740843315</v>
      </c>
      <c r="AP164" s="21">
        <f>-AP$179*'Fixed Data'!$B$20*'Fixed Data'!$B$22</f>
        <v>-21.645919670285029</v>
      </c>
      <c r="AQ164" s="21">
        <f>-AQ$179*'Fixed Data'!$B$20*'Fixed Data'!$B$22</f>
        <v>-22.113237173109432</v>
      </c>
      <c r="AR164" s="21">
        <f>-AR$179*'Fixed Data'!$B$20*'Fixed Data'!$B$22</f>
        <v>-22.56314267520073</v>
      </c>
      <c r="AS164" s="21">
        <f>-AS$179*'Fixed Data'!$B$20*'Fixed Data'!$B$22</f>
        <v>-22.948601712453318</v>
      </c>
      <c r="AT164" s="21">
        <f>-AT$179*'Fixed Data'!$B$20*'Fixed Data'!$B$22</f>
        <v>-23.349781379438777</v>
      </c>
      <c r="AU164" s="21">
        <f>-AU$179*'Fixed Data'!$B$20*'Fixed Data'!$B$22</f>
        <v>-23.767420990358499</v>
      </c>
      <c r="AV164" s="21">
        <f>-AV$179*'Fixed Data'!$B$20*'Fixed Data'!$B$22</f>
        <v>-24.178214291494925</v>
      </c>
      <c r="AW164" s="21">
        <f>-AW$179*'Fixed Data'!$B$20*'Fixed Data'!$B$22</f>
        <v>-24.552250965387493</v>
      </c>
      <c r="AX164" s="21">
        <f>-AX$179*'Fixed Data'!$B$20*'Fixed Data'!$B$22</f>
        <v>-24.910159863370907</v>
      </c>
      <c r="AY164" s="21">
        <f>-AY$179*'Fixed Data'!$B$20*'Fixed Data'!$B$22</f>
        <v>-25.26935392191352</v>
      </c>
      <c r="AZ164" s="21">
        <f>-AZ$179*'Fixed Data'!$B$20*'Fixed Data'!$B$22</f>
        <v>-25.639287810703113</v>
      </c>
      <c r="BA164" s="21">
        <f>-BA$179*'Fixed Data'!$B$20*'Fixed Data'!$B$22</f>
        <v>-26.023732623204417</v>
      </c>
      <c r="BB164" s="21">
        <f>-BB$179*'Fixed Data'!$B$20*'Fixed Data'!$B$22</f>
        <v>-26.415106968704674</v>
      </c>
    </row>
    <row r="165" spans="1:54" outlineLevel="2">
      <c r="A165" s="424"/>
      <c r="B165" s="135" t="s">
        <v>285</v>
      </c>
      <c r="C165" s="135" t="s">
        <v>466</v>
      </c>
      <c r="D165" s="135" t="s">
        <v>383</v>
      </c>
      <c r="E165" s="21">
        <f>-E$180*'Fixed Data'!$B$21*'Fixed Data'!$B$22</f>
        <v>-8.2324929639390629E-2</v>
      </c>
      <c r="F165" s="21">
        <f>-F$180*'Fixed Data'!$B$21*'Fixed Data'!$B$22</f>
        <v>-8.1471953805334729E-2</v>
      </c>
      <c r="G165" s="21">
        <f>-G$180*'Fixed Data'!$B$21*'Fixed Data'!$B$22</f>
        <v>-8.2297128206460582E-2</v>
      </c>
      <c r="H165" s="21">
        <f>-H$180*'Fixed Data'!$B$21*'Fixed Data'!$B$22</f>
        <v>-8.2613351184113476E-2</v>
      </c>
      <c r="I165" s="21">
        <f>-I$180*'Fixed Data'!$B$21*'Fixed Data'!$B$22</f>
        <v>-8.2127611662833944E-2</v>
      </c>
      <c r="J165" s="21">
        <f>-J$180*'Fixed Data'!$B$21*'Fixed Data'!$B$22</f>
        <v>-8.2956936729254083E-2</v>
      </c>
      <c r="K165" s="21">
        <f>-K$180*'Fixed Data'!$B$21*'Fixed Data'!$B$22</f>
        <v>-8.5057239867272316E-2</v>
      </c>
      <c r="L165" s="21">
        <f>-L$180*'Fixed Data'!$B$21*'Fixed Data'!$B$22</f>
        <v>-8.7185140816434248E-2</v>
      </c>
      <c r="M165" s="21">
        <f>-M$180*'Fixed Data'!$B$21*'Fixed Data'!$B$22</f>
        <v>-8.9378526876777178E-2</v>
      </c>
      <c r="N165" s="21">
        <f>-N$180*'Fixed Data'!$B$21*'Fixed Data'!$B$22</f>
        <v>-9.1654356412953192E-2</v>
      </c>
      <c r="O165" s="21">
        <f>-O$180*'Fixed Data'!$B$21*'Fixed Data'!$B$22</f>
        <v>-9.3999960135099161E-2</v>
      </c>
      <c r="P165" s="21">
        <f>-P$180*'Fixed Data'!$B$21*'Fixed Data'!$B$22</f>
        <v>-9.6429171807408384E-2</v>
      </c>
      <c r="Q165" s="21">
        <f>-Q$180*'Fixed Data'!$B$21*'Fixed Data'!$B$22</f>
        <v>-9.8947471891888669E-2</v>
      </c>
      <c r="R165" s="21">
        <f>-R$180*'Fixed Data'!$B$21*'Fixed Data'!$B$22</f>
        <v>-0.10155847105048686</v>
      </c>
      <c r="S165" s="21">
        <f>-S$180*'Fixed Data'!$B$21*'Fixed Data'!$B$22</f>
        <v>-0.10427064938152973</v>
      </c>
      <c r="T165" s="21">
        <f>-T$180*'Fixed Data'!$B$21*'Fixed Data'!$B$22</f>
        <v>-0.10708868061044659</v>
      </c>
      <c r="U165" s="21">
        <f>-U$180*'Fixed Data'!$B$21*'Fixed Data'!$B$22</f>
        <v>-0.11001655431425622</v>
      </c>
      <c r="V165" s="21">
        <f>-V$180*'Fixed Data'!$B$21*'Fixed Data'!$B$22</f>
        <v>-0.11305810323828133</v>
      </c>
      <c r="W165" s="21">
        <f>-W$180*'Fixed Data'!$B$21*'Fixed Data'!$B$22</f>
        <v>-0.11622049085719892</v>
      </c>
      <c r="X165" s="21">
        <f>-X$180*'Fixed Data'!$B$21*'Fixed Data'!$B$22</f>
        <v>-0.11950927584199965</v>
      </c>
      <c r="Y165" s="21">
        <f>-Y$180*'Fixed Data'!$B$21*'Fixed Data'!$B$22</f>
        <v>-0.12293030517070566</v>
      </c>
      <c r="Z165" s="21">
        <f>-Z$180*'Fixed Data'!$B$21*'Fixed Data'!$B$22</f>
        <v>-0.12648377386335058</v>
      </c>
      <c r="AA165" s="21">
        <f>-AA$180*'Fixed Data'!$B$21*'Fixed Data'!$B$22</f>
        <v>-0.13018092537290896</v>
      </c>
      <c r="AB165" s="21">
        <f>-AB$180*'Fixed Data'!$B$21*'Fixed Data'!$B$22</f>
        <v>-0.13397479927284467</v>
      </c>
      <c r="AC165" s="21">
        <f>-AC$180*'Fixed Data'!$B$21*'Fixed Data'!$B$22</f>
        <v>-0.25499894377165994</v>
      </c>
      <c r="AD165" s="21">
        <f>-AD$180*'Fixed Data'!$B$21*'Fixed Data'!$B$22</f>
        <v>-0.25907917337475928</v>
      </c>
      <c r="AE165" s="21">
        <f>-AE$180*'Fixed Data'!$B$21*'Fixed Data'!$B$22</f>
        <v>-0.26331859624980936</v>
      </c>
      <c r="AF165" s="21">
        <f>-AF$180*'Fixed Data'!$B$21*'Fixed Data'!$B$22</f>
        <v>-0.26772483605207881</v>
      </c>
      <c r="AG165" s="21">
        <f>-AG$180*'Fixed Data'!$B$21*'Fixed Data'!$B$22</f>
        <v>-0.27231691066683655</v>
      </c>
      <c r="AH165" s="21">
        <f>-AH$180*'Fixed Data'!$B$21*'Fixed Data'!$B$22</f>
        <v>-0.2771059454681073</v>
      </c>
      <c r="AI165" s="21">
        <f>-AI$180*'Fixed Data'!$B$21*'Fixed Data'!$B$22</f>
        <v>-0.28210166621726795</v>
      </c>
      <c r="AJ165" s="21">
        <f>-AJ$180*'Fixed Data'!$B$21*'Fixed Data'!$B$22</f>
        <v>-0.28731433012912222</v>
      </c>
      <c r="AK165" s="21">
        <f>-AK$180*'Fixed Data'!$B$21*'Fixed Data'!$B$22</f>
        <v>-0.29275475642963872</v>
      </c>
      <c r="AL165" s="21">
        <f>-AL$180*'Fixed Data'!$B$21*'Fixed Data'!$B$22</f>
        <v>-0.29843435800771928</v>
      </c>
      <c r="AM165" s="21">
        <f>-AM$180*'Fixed Data'!$B$21*'Fixed Data'!$B$22</f>
        <v>-0.30433300371485922</v>
      </c>
      <c r="AN165" s="21">
        <f>-AN$180*'Fixed Data'!$B$21*'Fixed Data'!$B$22</f>
        <v>-0.31045731081924688</v>
      </c>
      <c r="AO165" s="21">
        <f>-AO$180*'Fixed Data'!$B$21*'Fixed Data'!$B$22</f>
        <v>-0.31685182758767555</v>
      </c>
      <c r="AP165" s="21">
        <f>-AP$180*'Fixed Data'!$B$21*'Fixed Data'!$B$22</f>
        <v>-0.32353413316429219</v>
      </c>
      <c r="AQ165" s="21">
        <f>-AQ$180*'Fixed Data'!$B$21*'Fixed Data'!$B$22</f>
        <v>-0.33051896717662094</v>
      </c>
      <c r="AR165" s="21">
        <f>-AR$180*'Fixed Data'!$B$21*'Fixed Data'!$B$22</f>
        <v>-0.33724355085975355</v>
      </c>
      <c r="AS165" s="21">
        <f>-AS$180*'Fixed Data'!$B$21*'Fixed Data'!$B$22</f>
        <v>-0.34300487454520245</v>
      </c>
      <c r="AT165" s="21">
        <f>-AT$180*'Fixed Data'!$B$21*'Fixed Data'!$B$22</f>
        <v>-0.34900116965768713</v>
      </c>
      <c r="AU165" s="21">
        <f>-AU$180*'Fixed Data'!$B$21*'Fixed Data'!$B$22</f>
        <v>-0.3552434853009715</v>
      </c>
      <c r="AV165" s="21">
        <f>-AV$180*'Fixed Data'!$B$21*'Fixed Data'!$B$22</f>
        <v>-0.36138347203707111</v>
      </c>
      <c r="AW165" s="21">
        <f>-AW$180*'Fixed Data'!$B$21*'Fixed Data'!$B$22</f>
        <v>-0.3669740699621985</v>
      </c>
      <c r="AX165" s="21">
        <f>-AX$180*'Fixed Data'!$B$21*'Fixed Data'!$B$22</f>
        <v>-0.37232361063454256</v>
      </c>
      <c r="AY165" s="21">
        <f>-AY$180*'Fixed Data'!$B$21*'Fixed Data'!$B$22</f>
        <v>-0.37769236181813848</v>
      </c>
      <c r="AZ165" s="21">
        <f>-AZ$180*'Fixed Data'!$B$21*'Fixed Data'!$B$22</f>
        <v>-0.38322163643721663</v>
      </c>
      <c r="BA165" s="21">
        <f>-BA$180*'Fixed Data'!$B$21*'Fixed Data'!$B$22</f>
        <v>-0.38896780112121798</v>
      </c>
      <c r="BB165" s="21">
        <f>-BB$180*'Fixed Data'!$B$21*'Fixed Data'!$B$22</f>
        <v>-0.39481753915692486</v>
      </c>
    </row>
    <row r="166" spans="1:54" outlineLevel="2">
      <c r="A166" s="424"/>
      <c r="B166" s="135" t="s">
        <v>285</v>
      </c>
      <c r="C166" s="135"/>
      <c r="D166" s="135" t="s">
        <v>383</v>
      </c>
      <c r="E166" s="279"/>
      <c r="F166" s="279"/>
      <c r="G166" s="279"/>
      <c r="H166" s="279"/>
      <c r="I166" s="279"/>
      <c r="J166" s="279"/>
      <c r="K166" s="279"/>
      <c r="L166" s="279"/>
      <c r="M166" s="279"/>
      <c r="N166" s="279"/>
      <c r="O166" s="279"/>
      <c r="P166" s="279"/>
      <c r="Q166" s="279"/>
      <c r="R166" s="279"/>
      <c r="S166" s="279"/>
      <c r="T166" s="279"/>
      <c r="U166" s="279"/>
      <c r="V166" s="279"/>
      <c r="W166" s="279"/>
      <c r="X166" s="279"/>
      <c r="Y166" s="279"/>
      <c r="Z166" s="279"/>
      <c r="AA166" s="279"/>
      <c r="AB166" s="279"/>
      <c r="AC166" s="279"/>
      <c r="AD166" s="279"/>
      <c r="AE166" s="279"/>
      <c r="AF166" s="279"/>
      <c r="AG166" s="279"/>
      <c r="AH166" s="279"/>
      <c r="AI166" s="279"/>
      <c r="AJ166" s="279"/>
      <c r="AK166" s="279"/>
      <c r="AL166" s="279"/>
      <c r="AM166" s="279"/>
      <c r="AN166" s="279"/>
      <c r="AO166" s="279"/>
      <c r="AP166" s="279"/>
      <c r="AQ166" s="279"/>
      <c r="AR166" s="279"/>
      <c r="AS166" s="279"/>
      <c r="AT166" s="279"/>
      <c r="AU166" s="279"/>
      <c r="AV166" s="279"/>
      <c r="AW166" s="279"/>
      <c r="AX166" s="279"/>
      <c r="AY166" s="279"/>
      <c r="AZ166" s="279"/>
      <c r="BA166" s="279"/>
      <c r="BB166" s="279"/>
    </row>
    <row r="167" spans="1:54" outlineLevel="2">
      <c r="A167" s="424"/>
      <c r="B167" s="135" t="s">
        <v>285</v>
      </c>
      <c r="C167" s="135"/>
      <c r="D167" s="135" t="s">
        <v>383</v>
      </c>
      <c r="E167" s="279"/>
      <c r="F167" s="279"/>
      <c r="G167" s="279"/>
      <c r="H167" s="279"/>
      <c r="I167" s="279"/>
      <c r="J167" s="279"/>
      <c r="K167" s="279"/>
      <c r="L167" s="279"/>
      <c r="M167" s="279"/>
      <c r="N167" s="279"/>
      <c r="O167" s="279"/>
      <c r="P167" s="279"/>
      <c r="Q167" s="279"/>
      <c r="R167" s="279"/>
      <c r="S167" s="279"/>
      <c r="T167" s="279"/>
      <c r="U167" s="279"/>
      <c r="V167" s="279"/>
      <c r="W167" s="279"/>
      <c r="X167" s="279"/>
      <c r="Y167" s="279"/>
      <c r="Z167" s="279"/>
      <c r="AA167" s="279"/>
      <c r="AB167" s="279"/>
      <c r="AC167" s="279"/>
      <c r="AD167" s="279"/>
      <c r="AE167" s="279"/>
      <c r="AF167" s="279"/>
      <c r="AG167" s="279"/>
      <c r="AH167" s="279"/>
      <c r="AI167" s="279"/>
      <c r="AJ167" s="279"/>
      <c r="AK167" s="279"/>
      <c r="AL167" s="279"/>
      <c r="AM167" s="279"/>
      <c r="AN167" s="279"/>
      <c r="AO167" s="279"/>
      <c r="AP167" s="279"/>
      <c r="AQ167" s="279"/>
      <c r="AR167" s="279"/>
      <c r="AS167" s="279"/>
      <c r="AT167" s="279"/>
      <c r="AU167" s="279"/>
      <c r="AV167" s="279"/>
      <c r="AW167" s="279"/>
      <c r="AX167" s="279"/>
      <c r="AY167" s="279"/>
      <c r="AZ167" s="279"/>
      <c r="BA167" s="279"/>
      <c r="BB167" s="279"/>
    </row>
    <row r="168" spans="1:54" outlineLevel="2">
      <c r="A168" s="424"/>
      <c r="B168" s="135" t="s">
        <v>288</v>
      </c>
      <c r="C168" s="135" t="s">
        <v>467</v>
      </c>
      <c r="D168" s="135" t="s">
        <v>383</v>
      </c>
      <c r="E168" s="279">
        <v>-8.0577540914205681</v>
      </c>
      <c r="F168" s="279">
        <v>-7.8123995039124674</v>
      </c>
      <c r="G168" s="279">
        <v>-7.815795059255688</v>
      </c>
      <c r="H168" s="279">
        <v>-7.7971128553560431</v>
      </c>
      <c r="I168" s="279">
        <v>-7.5546440847503913</v>
      </c>
      <c r="J168" s="279">
        <v>-7.5331133966157262</v>
      </c>
      <c r="K168" s="279">
        <v>-7.7550230430910068</v>
      </c>
      <c r="L168" s="279">
        <v>-7.985966629099357</v>
      </c>
      <c r="M168" s="279">
        <v>-8.2248761735194407</v>
      </c>
      <c r="N168" s="279">
        <v>-8.4727792564169242</v>
      </c>
      <c r="O168" s="279">
        <v>-8.7080614175716011</v>
      </c>
      <c r="P168" s="279">
        <v>-8.9463278679520428</v>
      </c>
      <c r="Q168" s="279">
        <v>-9.1933114349019185</v>
      </c>
      <c r="R168" s="279">
        <v>-9.4495086299683066</v>
      </c>
      <c r="S168" s="279">
        <v>-9.715362362686502</v>
      </c>
      <c r="T168" s="279">
        <v>-9.9913435226997898</v>
      </c>
      <c r="U168" s="279">
        <v>-10.277868700499862</v>
      </c>
      <c r="V168" s="279">
        <v>-10.575336436851904</v>
      </c>
      <c r="W168" s="279">
        <v>-10.884482610990709</v>
      </c>
      <c r="X168" s="279">
        <v>-11.205803830595043</v>
      </c>
      <c r="Y168" s="279">
        <v>-11.539048748739173</v>
      </c>
      <c r="Z168" s="279">
        <v>-11.883994356133234</v>
      </c>
      <c r="AA168" s="279">
        <v>-12.24262671459595</v>
      </c>
      <c r="AB168" s="279">
        <v>-12.608407826413224</v>
      </c>
      <c r="AC168" s="279">
        <v>-101.80351674451445</v>
      </c>
      <c r="AD168" s="279">
        <v>-105.1943042070959</v>
      </c>
      <c r="AE168" s="279">
        <v>-108.72414811599968</v>
      </c>
      <c r="AF168" s="279">
        <v>-112.39928064597127</v>
      </c>
      <c r="AG168" s="279">
        <v>-116.22652729066324</v>
      </c>
      <c r="AH168" s="279">
        <v>-120.21287747832808</v>
      </c>
      <c r="AI168" s="279">
        <v>-124.36563652610407</v>
      </c>
      <c r="AJ168" s="279">
        <v>-128.69246935214295</v>
      </c>
      <c r="AK168" s="279">
        <v>-133.20134383908396</v>
      </c>
      <c r="AL168" s="279">
        <v>-137.90061070955221</v>
      </c>
      <c r="AM168" s="279">
        <v>-142.79548797855702</v>
      </c>
      <c r="AN168" s="279">
        <v>-147.87089148085261</v>
      </c>
      <c r="AO168" s="279">
        <v>-153.15932670670514</v>
      </c>
      <c r="AP168" s="279">
        <v>-158.67520891518419</v>
      </c>
      <c r="AQ168" s="279">
        <v>-164.42921724862634</v>
      </c>
      <c r="AR168" s="279">
        <v>-170.32139276253366</v>
      </c>
      <c r="AS168" s="279">
        <v>-176.22538797920558</v>
      </c>
      <c r="AT168" s="279">
        <v>-182.38080114520986</v>
      </c>
      <c r="AU168" s="279">
        <v>-188.79930768227004</v>
      </c>
      <c r="AV168" s="279">
        <v>-195.43153692028019</v>
      </c>
      <c r="AW168" s="279">
        <v>-202.21353296062046</v>
      </c>
      <c r="AX168" s="279">
        <v>-208.88642953799641</v>
      </c>
      <c r="AY168" s="279">
        <v>-215.66541977797598</v>
      </c>
      <c r="AZ168" s="279">
        <v>-222.69700168298817</v>
      </c>
      <c r="BA168" s="279">
        <v>-230.02750626356158</v>
      </c>
      <c r="BB168" s="279">
        <v>-237.65769412962635</v>
      </c>
    </row>
    <row r="169" spans="1:54" outlineLevel="2">
      <c r="A169" s="424"/>
      <c r="B169" s="135" t="s">
        <v>288</v>
      </c>
      <c r="C169" s="135" t="s">
        <v>468</v>
      </c>
      <c r="D169" s="135" t="s">
        <v>383</v>
      </c>
      <c r="E169" s="279">
        <v>-9.4853995432202822</v>
      </c>
      <c r="F169" s="279">
        <v>-8.1769713551372316</v>
      </c>
      <c r="G169" s="279">
        <v>-8.1579135724552412</v>
      </c>
      <c r="H169" s="279">
        <v>-7.6034603010934241</v>
      </c>
      <c r="I169" s="279">
        <v>-7.1376589433657092</v>
      </c>
      <c r="J169" s="279">
        <v>-7.1539364507606367</v>
      </c>
      <c r="K169" s="279">
        <v>-7.3067696597214642</v>
      </c>
      <c r="L169" s="279">
        <v>-7.4493483317727884</v>
      </c>
      <c r="M169" s="279">
        <v>-7.5737824680748691</v>
      </c>
      <c r="N169" s="279">
        <v>-7.7007125948944655</v>
      </c>
      <c r="O169" s="279">
        <v>-7.8204472772244475</v>
      </c>
      <c r="P169" s="279">
        <v>-7.9383362339027359</v>
      </c>
      <c r="Q169" s="279">
        <v>-8.0603319750875038</v>
      </c>
      <c r="R169" s="279">
        <v>-8.1860249868582216</v>
      </c>
      <c r="S169" s="279">
        <v>-8.3170371665657363</v>
      </c>
      <c r="T169" s="279">
        <v>-8.4537733998619888</v>
      </c>
      <c r="U169" s="279">
        <v>-8.5959195640657935</v>
      </c>
      <c r="V169" s="279">
        <v>-8.743103830887355</v>
      </c>
      <c r="W169" s="279">
        <v>-8.8972684426798203</v>
      </c>
      <c r="X169" s="279">
        <v>-9.0587554236182388</v>
      </c>
      <c r="Y169" s="279">
        <v>-9.2279239823177797</v>
      </c>
      <c r="Z169" s="279">
        <v>-9.3936984715937051</v>
      </c>
      <c r="AA169" s="279">
        <v>-9.5656463392946858</v>
      </c>
      <c r="AB169" s="279">
        <v>-9.7384819792620814</v>
      </c>
      <c r="AC169" s="279">
        <v>-96.22300080782513</v>
      </c>
      <c r="AD169" s="279">
        <v>-97.756046658926337</v>
      </c>
      <c r="AE169" s="279">
        <v>-99.325772139730987</v>
      </c>
      <c r="AF169" s="279">
        <v>-100.97445468520382</v>
      </c>
      <c r="AG169" s="279">
        <v>-102.70957351549289</v>
      </c>
      <c r="AH169" s="279">
        <v>-104.53618585838593</v>
      </c>
      <c r="AI169" s="279">
        <v>-106.45913286297122</v>
      </c>
      <c r="AJ169" s="279">
        <v>-108.48350764855357</v>
      </c>
      <c r="AK169" s="279">
        <v>-110.61467318816162</v>
      </c>
      <c r="AL169" s="279">
        <v>-112.85827664306466</v>
      </c>
      <c r="AM169" s="279">
        <v>-115.22026445687534</v>
      </c>
      <c r="AN169" s="279">
        <v>-117.70689823896939</v>
      </c>
      <c r="AO169" s="279">
        <v>-120.32477153576485</v>
      </c>
      <c r="AP169" s="279">
        <v>-123.08082741751311</v>
      </c>
      <c r="AQ169" s="279">
        <v>-125.98237710298424</v>
      </c>
      <c r="AR169" s="279">
        <v>-129.03711946997589</v>
      </c>
      <c r="AS169" s="279">
        <v>-132.25316170564938</v>
      </c>
      <c r="AT169" s="279">
        <v>-135.63904096880256</v>
      </c>
      <c r="AU169" s="279">
        <v>-139.20374727613867</v>
      </c>
      <c r="AV169" s="279">
        <v>-142.95674755128314</v>
      </c>
      <c r="AW169" s="279">
        <v>-146.8095931000577</v>
      </c>
      <c r="AX169" s="279">
        <v>-150.81016972205808</v>
      </c>
      <c r="AY169" s="279">
        <v>-155.01512285510671</v>
      </c>
      <c r="AZ169" s="279">
        <v>-159.43522173590947</v>
      </c>
      <c r="BA169" s="279">
        <v>-164.06783434929588</v>
      </c>
      <c r="BB169" s="279">
        <v>-168.9044396593616</v>
      </c>
    </row>
    <row r="170" spans="1:54" outlineLevel="2">
      <c r="A170" s="424"/>
      <c r="B170" s="135" t="s">
        <v>288</v>
      </c>
      <c r="C170" s="135" t="s">
        <v>469</v>
      </c>
      <c r="D170" s="135" t="s">
        <v>383</v>
      </c>
      <c r="E170" s="279">
        <v>-15.286737686532653</v>
      </c>
      <c r="F170" s="279">
        <v>-15.12861036069285</v>
      </c>
      <c r="G170" s="279">
        <v>-15.279186378170056</v>
      </c>
      <c r="H170" s="279">
        <v>-15.337357700499217</v>
      </c>
      <c r="I170" s="279">
        <v>-15.145892614922479</v>
      </c>
      <c r="J170" s="279">
        <v>-15.296973734028642</v>
      </c>
      <c r="K170" s="279">
        <v>-15.684685347432284</v>
      </c>
      <c r="L170" s="279">
        <v>-16.077531158652107</v>
      </c>
      <c r="M170" s="279">
        <v>-16.482492462648228</v>
      </c>
      <c r="N170" s="279">
        <v>-16.90269251836845</v>
      </c>
      <c r="O170" s="279">
        <v>-17.335803556915955</v>
      </c>
      <c r="P170" s="279">
        <v>-17.784377814044813</v>
      </c>
      <c r="Q170" s="279">
        <v>-18.249420965600414</v>
      </c>
      <c r="R170" s="279">
        <v>-18.731601210919283</v>
      </c>
      <c r="S170" s="279">
        <v>-19.232483854233706</v>
      </c>
      <c r="T170" s="279">
        <v>-19.75293322784465</v>
      </c>
      <c r="U170" s="279">
        <v>-20.293687870498989</v>
      </c>
      <c r="V170" s="279">
        <v>-20.855457508970094</v>
      </c>
      <c r="W170" s="279">
        <v>-21.439565748357388</v>
      </c>
      <c r="X170" s="279">
        <v>-22.047040699529944</v>
      </c>
      <c r="Y170" s="279">
        <v>-22.678963799944064</v>
      </c>
      <c r="Z170" s="279">
        <v>-23.33537569018624</v>
      </c>
      <c r="AA170" s="279">
        <v>-24.018352298897849</v>
      </c>
      <c r="AB170" s="279">
        <v>-24.719248873767089</v>
      </c>
      <c r="AC170" s="279">
        <v>-47.013843720810279</v>
      </c>
      <c r="AD170" s="279">
        <v>-47.767710922435214</v>
      </c>
      <c r="AE170" s="279">
        <v>-48.551022386093564</v>
      </c>
      <c r="AF170" s="279">
        <v>-49.365188761177151</v>
      </c>
      <c r="AG170" s="279">
        <v>-50.213719903816212</v>
      </c>
      <c r="AH170" s="279">
        <v>-51.098672080407333</v>
      </c>
      <c r="AI170" s="279">
        <v>-52.021844271341436</v>
      </c>
      <c r="AJ170" s="279">
        <v>-52.985133704806387</v>
      </c>
      <c r="AK170" s="279">
        <v>-53.990541472098144</v>
      </c>
      <c r="AL170" s="279">
        <v>-55.04017853892271</v>
      </c>
      <c r="AM170" s="279">
        <v>-56.130345967933799</v>
      </c>
      <c r="AN170" s="279">
        <v>-57.262272315433492</v>
      </c>
      <c r="AO170" s="279">
        <v>-58.444173363912874</v>
      </c>
      <c r="AP170" s="279">
        <v>-59.679297923748585</v>
      </c>
      <c r="AQ170" s="279">
        <v>-60.970372188974331</v>
      </c>
      <c r="AR170" s="279">
        <v>-62.213745322949642</v>
      </c>
      <c r="AS170" s="279">
        <v>-63.279936744066021</v>
      </c>
      <c r="AT170" s="279">
        <v>-64.389671492461588</v>
      </c>
      <c r="AU170" s="279">
        <v>-65.544998653187974</v>
      </c>
      <c r="AV170" s="279">
        <v>-66.681767407755984</v>
      </c>
      <c r="AW170" s="279">
        <v>-67.717645617339016</v>
      </c>
      <c r="AX170" s="279">
        <v>-68.709443451999604</v>
      </c>
      <c r="AY170" s="279">
        <v>-69.705118640534437</v>
      </c>
      <c r="AZ170" s="279">
        <v>-70.730718748076114</v>
      </c>
      <c r="BA170" s="279">
        <v>-71.79664512183335</v>
      </c>
      <c r="BB170" s="279">
        <v>-72.881755964331447</v>
      </c>
    </row>
    <row r="171" spans="1:54" outlineLevel="2">
      <c r="A171" s="424"/>
      <c r="B171" s="135" t="s">
        <v>470</v>
      </c>
      <c r="C171" s="135"/>
      <c r="D171" s="135" t="s">
        <v>383</v>
      </c>
      <c r="E171" s="279"/>
      <c r="F171" s="279"/>
      <c r="G171" s="279"/>
      <c r="H171" s="279"/>
      <c r="I171" s="279"/>
      <c r="J171" s="279"/>
      <c r="K171" s="279"/>
      <c r="L171" s="279"/>
      <c r="M171" s="279"/>
      <c r="N171" s="279"/>
      <c r="O171" s="279"/>
      <c r="P171" s="279"/>
      <c r="Q171" s="279"/>
      <c r="R171" s="279"/>
      <c r="S171" s="279"/>
      <c r="T171" s="279"/>
      <c r="U171" s="279"/>
      <c r="V171" s="279"/>
      <c r="W171" s="279"/>
      <c r="X171" s="279"/>
      <c r="Y171" s="279"/>
      <c r="Z171" s="279"/>
      <c r="AA171" s="279"/>
      <c r="AB171" s="279"/>
      <c r="AC171" s="279"/>
      <c r="AD171" s="279"/>
      <c r="AE171" s="279"/>
      <c r="AF171" s="279"/>
      <c r="AG171" s="279"/>
      <c r="AH171" s="279"/>
      <c r="AI171" s="279"/>
      <c r="AJ171" s="279"/>
      <c r="AK171" s="279"/>
      <c r="AL171" s="279"/>
      <c r="AM171" s="279"/>
      <c r="AN171" s="279"/>
      <c r="AO171" s="279"/>
      <c r="AP171" s="279"/>
      <c r="AQ171" s="279"/>
      <c r="AR171" s="279"/>
      <c r="AS171" s="279"/>
      <c r="AT171" s="279"/>
      <c r="AU171" s="279"/>
      <c r="AV171" s="279"/>
      <c r="AW171" s="279"/>
      <c r="AX171" s="279"/>
      <c r="AY171" s="279"/>
      <c r="AZ171" s="279"/>
      <c r="BA171" s="279"/>
      <c r="BB171" s="279"/>
    </row>
    <row r="172" spans="1:54" outlineLevel="2">
      <c r="A172" s="425"/>
      <c r="B172" s="135" t="s">
        <v>470</v>
      </c>
      <c r="C172" s="135"/>
      <c r="D172" s="135" t="s">
        <v>383</v>
      </c>
      <c r="E172" s="279"/>
      <c r="F172" s="279"/>
      <c r="G172" s="279"/>
      <c r="H172" s="279"/>
      <c r="I172" s="279"/>
      <c r="J172" s="279"/>
      <c r="K172" s="279"/>
      <c r="L172" s="279"/>
      <c r="M172" s="279"/>
      <c r="N172" s="279"/>
      <c r="O172" s="279"/>
      <c r="P172" s="279"/>
      <c r="Q172" s="279"/>
      <c r="R172" s="279"/>
      <c r="S172" s="279"/>
      <c r="T172" s="279"/>
      <c r="U172" s="279"/>
      <c r="V172" s="279"/>
      <c r="W172" s="279"/>
      <c r="X172" s="279"/>
      <c r="Y172" s="279"/>
      <c r="Z172" s="279"/>
      <c r="AA172" s="279"/>
      <c r="AB172" s="279"/>
      <c r="AC172" s="279"/>
      <c r="AD172" s="279"/>
      <c r="AE172" s="279"/>
      <c r="AF172" s="279"/>
      <c r="AG172" s="279"/>
      <c r="AH172" s="279"/>
      <c r="AI172" s="279"/>
      <c r="AJ172" s="279"/>
      <c r="AK172" s="279"/>
      <c r="AL172" s="279"/>
      <c r="AM172" s="279"/>
      <c r="AN172" s="279"/>
      <c r="AO172" s="279"/>
      <c r="AP172" s="279"/>
      <c r="AQ172" s="279"/>
      <c r="AR172" s="279"/>
      <c r="AS172" s="279"/>
      <c r="AT172" s="279"/>
      <c r="AU172" s="279"/>
      <c r="AV172" s="279"/>
      <c r="AW172" s="279"/>
      <c r="AX172" s="279"/>
      <c r="AY172" s="279"/>
      <c r="AZ172" s="279"/>
      <c r="BA172" s="279"/>
      <c r="BB172" s="279"/>
    </row>
    <row r="173" spans="1:54" outlineLevel="1">
      <c r="A173" s="133"/>
      <c r="B173" s="134"/>
      <c r="C173" s="135"/>
      <c r="D173" s="135"/>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row>
    <row r="174" spans="1:54" outlineLevel="1">
      <c r="A174" s="134" t="s">
        <v>374</v>
      </c>
      <c r="B174" s="134"/>
      <c r="C174" s="135"/>
      <c r="D174" s="135"/>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row>
    <row r="175" spans="1:54" outlineLevel="2">
      <c r="A175" s="133"/>
      <c r="B175" s="134" t="s">
        <v>463</v>
      </c>
      <c r="C175" s="134" t="s">
        <v>158</v>
      </c>
      <c r="D175" s="135"/>
      <c r="E175" s="130">
        <v>2027</v>
      </c>
      <c r="F175" s="130">
        <v>2028</v>
      </c>
      <c r="G175" s="130">
        <v>2029</v>
      </c>
      <c r="H175" s="130">
        <v>2030</v>
      </c>
      <c r="I175" s="130">
        <v>2031</v>
      </c>
      <c r="J175" s="130">
        <v>2032</v>
      </c>
      <c r="K175" s="130">
        <v>2033</v>
      </c>
      <c r="L175" s="130">
        <v>2034</v>
      </c>
      <c r="M175" s="130">
        <v>2035</v>
      </c>
      <c r="N175" s="130">
        <v>2036</v>
      </c>
      <c r="O175" s="130">
        <v>2037</v>
      </c>
      <c r="P175" s="130">
        <v>2038</v>
      </c>
      <c r="Q175" s="130">
        <v>2039</v>
      </c>
      <c r="R175" s="130">
        <v>2040</v>
      </c>
      <c r="S175" s="130">
        <v>2041</v>
      </c>
      <c r="T175" s="130">
        <v>2042</v>
      </c>
      <c r="U175" s="130">
        <v>2043</v>
      </c>
      <c r="V175" s="130">
        <v>2044</v>
      </c>
      <c r="W175" s="130">
        <v>2045</v>
      </c>
      <c r="X175" s="130">
        <v>2046</v>
      </c>
      <c r="Y175" s="130">
        <v>2047</v>
      </c>
      <c r="Z175" s="130">
        <v>2048</v>
      </c>
      <c r="AA175" s="130">
        <v>2049</v>
      </c>
      <c r="AB175" s="130">
        <v>2050</v>
      </c>
      <c r="AC175" s="130">
        <v>2051</v>
      </c>
      <c r="AD175" s="130">
        <v>2052</v>
      </c>
      <c r="AE175" s="130">
        <v>2053</v>
      </c>
      <c r="AF175" s="130">
        <v>2054</v>
      </c>
      <c r="AG175" s="130">
        <v>2055</v>
      </c>
      <c r="AH175" s="130">
        <v>2056</v>
      </c>
      <c r="AI175" s="130">
        <v>2057</v>
      </c>
      <c r="AJ175" s="130">
        <v>2058</v>
      </c>
      <c r="AK175" s="130">
        <v>2059</v>
      </c>
      <c r="AL175" s="130">
        <v>2060</v>
      </c>
      <c r="AM175" s="130">
        <v>2061</v>
      </c>
      <c r="AN175" s="130">
        <v>2062</v>
      </c>
      <c r="AO175" s="130">
        <v>2063</v>
      </c>
      <c r="AP175" s="130">
        <v>2064</v>
      </c>
      <c r="AQ175" s="130">
        <v>2065</v>
      </c>
      <c r="AR175" s="130">
        <v>2066</v>
      </c>
      <c r="AS175" s="130">
        <v>2067</v>
      </c>
      <c r="AT175" s="130">
        <v>2068</v>
      </c>
      <c r="AU175" s="130">
        <v>2069</v>
      </c>
      <c r="AV175" s="130">
        <v>2070</v>
      </c>
      <c r="AW175" s="130">
        <v>2071</v>
      </c>
      <c r="AX175" s="130">
        <v>2072</v>
      </c>
      <c r="AY175" s="130">
        <v>2073</v>
      </c>
      <c r="AZ175" s="130">
        <v>2074</v>
      </c>
      <c r="BA175" s="130">
        <v>2075</v>
      </c>
      <c r="BB175" s="130">
        <v>2076</v>
      </c>
    </row>
    <row r="176" spans="1:54" ht="12.75" customHeight="1" outlineLevel="2">
      <c r="A176" s="423" t="s">
        <v>471</v>
      </c>
      <c r="B176" s="135" t="s">
        <v>282</v>
      </c>
      <c r="C176" s="135" t="s">
        <v>389</v>
      </c>
      <c r="D176" s="135" t="s">
        <v>472</v>
      </c>
      <c r="E176" s="322">
        <v>81.740137074399343</v>
      </c>
      <c r="F176" s="322">
        <v>82.748362845527751</v>
      </c>
      <c r="G176" s="322">
        <v>84.347462349943953</v>
      </c>
      <c r="H176" s="322">
        <v>85.838559531583584</v>
      </c>
      <c r="I176" s="322">
        <v>87.217396057871184</v>
      </c>
      <c r="J176" s="322">
        <v>88.840146628527108</v>
      </c>
      <c r="K176" s="322">
        <v>91.200644907073098</v>
      </c>
      <c r="L176" s="322">
        <v>93.634386597935475</v>
      </c>
      <c r="M176" s="322">
        <v>96.143270533223998</v>
      </c>
      <c r="N176" s="322">
        <v>98.729603148485097</v>
      </c>
      <c r="O176" s="322">
        <v>101.08365131545551</v>
      </c>
      <c r="P176" s="322">
        <v>103.42644639955284</v>
      </c>
      <c r="Q176" s="322">
        <v>105.84283124164359</v>
      </c>
      <c r="R176" s="322">
        <v>108.33531696769113</v>
      </c>
      <c r="S176" s="322">
        <v>110.90654060710979</v>
      </c>
      <c r="T176" s="322">
        <v>113.55917384526759</v>
      </c>
      <c r="U176" s="322">
        <v>116.29582330548715</v>
      </c>
      <c r="V176" s="322">
        <v>119.11864664031037</v>
      </c>
      <c r="W176" s="322">
        <v>122.03065918491868</v>
      </c>
      <c r="X176" s="322">
        <v>125.0349829214183</v>
      </c>
      <c r="Y176" s="322">
        <v>128.13486437753758</v>
      </c>
      <c r="Z176" s="322">
        <v>131.33364568277244</v>
      </c>
      <c r="AA176" s="322">
        <v>134.63486777341186</v>
      </c>
      <c r="AB176" s="322">
        <v>137.93824058203339</v>
      </c>
      <c r="AC176" s="322">
        <v>1108.5805641857316</v>
      </c>
      <c r="AD176" s="322">
        <v>1137.8405650601469</v>
      </c>
      <c r="AE176" s="322">
        <v>1168.0463892886735</v>
      </c>
      <c r="AF176" s="322">
        <v>1199.2325347817109</v>
      </c>
      <c r="AG176" s="322">
        <v>1231.435009825218</v>
      </c>
      <c r="AH176" s="322">
        <v>1264.6912982978315</v>
      </c>
      <c r="AI176" s="322">
        <v>1299.0404690026926</v>
      </c>
      <c r="AJ176" s="322">
        <v>1334.523264745962</v>
      </c>
      <c r="AK176" s="322">
        <v>1371.1821845235011</v>
      </c>
      <c r="AL176" s="322">
        <v>1409.0615699927118</v>
      </c>
      <c r="AM176" s="322">
        <v>1448.1560039483654</v>
      </c>
      <c r="AN176" s="322">
        <v>1488.1380571886968</v>
      </c>
      <c r="AO176" s="322">
        <v>1529.4071771770541</v>
      </c>
      <c r="AP176" s="322">
        <v>1572.0797045116026</v>
      </c>
      <c r="AQ176" s="322">
        <v>1616.2101556360428</v>
      </c>
      <c r="AR176" s="322">
        <v>1660.4219998490269</v>
      </c>
      <c r="AS176" s="322">
        <v>1702.9915368704237</v>
      </c>
      <c r="AT176" s="322">
        <v>1746.9079635164549</v>
      </c>
      <c r="AU176" s="322">
        <v>1792.2183082283705</v>
      </c>
      <c r="AV176" s="322">
        <v>1838.1447849782435</v>
      </c>
      <c r="AW176" s="322">
        <v>1883.7097799930996</v>
      </c>
      <c r="AX176" s="322">
        <v>1924.8591011747567</v>
      </c>
      <c r="AY176" s="322">
        <v>1964.5011361999243</v>
      </c>
      <c r="AZ176" s="322">
        <v>2004.6625298389574</v>
      </c>
      <c r="BA176" s="322">
        <v>2046.1164439316956</v>
      </c>
      <c r="BB176" s="322">
        <v>2088.5987113096662</v>
      </c>
    </row>
    <row r="177" spans="1:54" outlineLevel="2">
      <c r="A177" s="424"/>
      <c r="B177" s="135" t="s">
        <v>282</v>
      </c>
      <c r="C177" s="135"/>
      <c r="D177" s="135"/>
      <c r="E177" s="238"/>
      <c r="F177" s="238"/>
      <c r="G177" s="238"/>
      <c r="H177" s="238"/>
      <c r="I177" s="238"/>
      <c r="J177" s="238"/>
      <c r="K177" s="238"/>
      <c r="L177" s="238"/>
      <c r="M177" s="238"/>
      <c r="N177" s="238"/>
      <c r="O177" s="238"/>
      <c r="P177" s="238"/>
      <c r="Q177" s="238"/>
      <c r="R177" s="238"/>
      <c r="S177" s="238"/>
      <c r="T177" s="238"/>
      <c r="U177" s="238"/>
      <c r="V177" s="238"/>
      <c r="W177" s="238"/>
      <c r="X177" s="238"/>
      <c r="Y177" s="238"/>
      <c r="Z177" s="238"/>
      <c r="AA177" s="238"/>
      <c r="AB177" s="238"/>
      <c r="AC177" s="238"/>
      <c r="AD177" s="238"/>
      <c r="AE177" s="238"/>
      <c r="AF177" s="238"/>
      <c r="AG177" s="238"/>
      <c r="AH177" s="238"/>
      <c r="AI177" s="238"/>
      <c r="AJ177" s="238"/>
      <c r="AK177" s="238"/>
      <c r="AL177" s="238"/>
      <c r="AM177" s="238"/>
      <c r="AN177" s="238"/>
      <c r="AO177" s="238"/>
      <c r="AP177" s="238"/>
      <c r="AQ177" s="238"/>
      <c r="AR177" s="238"/>
      <c r="AS177" s="238"/>
      <c r="AT177" s="238"/>
      <c r="AU177" s="238"/>
      <c r="AV177" s="238"/>
      <c r="AW177" s="238"/>
      <c r="AX177" s="238"/>
      <c r="AY177" s="238"/>
      <c r="AZ177" s="238"/>
      <c r="BA177" s="238"/>
      <c r="BB177" s="238"/>
    </row>
    <row r="178" spans="1:54" outlineLevel="2">
      <c r="A178" s="424"/>
      <c r="B178" s="135" t="s">
        <v>282</v>
      </c>
      <c r="C178" s="135"/>
      <c r="D178" s="135"/>
      <c r="E178" s="238"/>
      <c r="F178" s="238"/>
      <c r="G178" s="238"/>
      <c r="H178" s="238"/>
      <c r="I178" s="238"/>
      <c r="J178" s="238"/>
      <c r="K178" s="238"/>
      <c r="L178" s="238"/>
      <c r="M178" s="238"/>
      <c r="N178" s="238"/>
      <c r="O178" s="238"/>
      <c r="P178" s="238"/>
      <c r="Q178" s="238"/>
      <c r="R178" s="238"/>
      <c r="S178" s="238"/>
      <c r="T178" s="238"/>
      <c r="U178" s="238"/>
      <c r="V178" s="238"/>
      <c r="W178" s="238"/>
      <c r="X178" s="238"/>
      <c r="Y178" s="238"/>
      <c r="Z178" s="238"/>
      <c r="AA178" s="238"/>
      <c r="AB178" s="238"/>
      <c r="AC178" s="238"/>
      <c r="AD178" s="238"/>
      <c r="AE178" s="238"/>
      <c r="AF178" s="238"/>
      <c r="AG178" s="238"/>
      <c r="AH178" s="238"/>
      <c r="AI178" s="238"/>
      <c r="AJ178" s="238"/>
      <c r="AK178" s="238"/>
      <c r="AL178" s="238"/>
      <c r="AM178" s="238"/>
      <c r="AN178" s="238"/>
      <c r="AO178" s="238"/>
      <c r="AP178" s="238"/>
      <c r="AQ178" s="238"/>
      <c r="AR178" s="238"/>
      <c r="AS178" s="238"/>
      <c r="AT178" s="238"/>
      <c r="AU178" s="238"/>
      <c r="AV178" s="238"/>
      <c r="AW178" s="238"/>
      <c r="AX178" s="238"/>
      <c r="AY178" s="238"/>
      <c r="AZ178" s="238"/>
      <c r="BA178" s="238"/>
      <c r="BB178" s="238"/>
    </row>
    <row r="179" spans="1:54" outlineLevel="2">
      <c r="A179" s="424"/>
      <c r="B179" s="135" t="s">
        <v>285</v>
      </c>
      <c r="C179" s="135" t="s">
        <v>465</v>
      </c>
      <c r="D179" s="135"/>
      <c r="E179" s="321">
        <v>0.24587257054178413</v>
      </c>
      <c r="F179" s="321">
        <v>0.2433250609825191</v>
      </c>
      <c r="G179" s="321">
        <v>0.24578953701658385</v>
      </c>
      <c r="H179" s="321">
        <v>0.24673397230151348</v>
      </c>
      <c r="I179" s="321">
        <v>0.24528325643297871</v>
      </c>
      <c r="J179" s="321">
        <v>0.24776012854113116</v>
      </c>
      <c r="K179" s="321">
        <v>0.25403291813649642</v>
      </c>
      <c r="L179" s="321">
        <v>0.26038813171792347</v>
      </c>
      <c r="M179" s="321">
        <v>0.26693892322581297</v>
      </c>
      <c r="N179" s="321">
        <v>0.27373594215455216</v>
      </c>
      <c r="O179" s="321">
        <v>0.28074134790920968</v>
      </c>
      <c r="P179" s="321">
        <v>0.28799645876697072</v>
      </c>
      <c r="Q179" s="321">
        <v>0.29551764368788419</v>
      </c>
      <c r="R179" s="321">
        <v>0.30331568146590965</v>
      </c>
      <c r="S179" s="321">
        <v>0.31141590610897901</v>
      </c>
      <c r="T179" s="321">
        <v>0.31983226826851718</v>
      </c>
      <c r="U179" s="321">
        <v>0.3285766897605395</v>
      </c>
      <c r="V179" s="321">
        <v>0.33766061465573738</v>
      </c>
      <c r="W179" s="321">
        <v>0.34710543691890339</v>
      </c>
      <c r="X179" s="321">
        <v>0.35692775963992202</v>
      </c>
      <c r="Y179" s="321">
        <v>0.36714504516973123</v>
      </c>
      <c r="Z179" s="321">
        <v>0.37775787520737747</v>
      </c>
      <c r="AA179" s="321">
        <v>0.38879982912715405</v>
      </c>
      <c r="AB179" s="321">
        <v>0.40013065618605709</v>
      </c>
      <c r="AC179" s="321">
        <v>0.76158273995373227</v>
      </c>
      <c r="AD179" s="321">
        <v>0.77376880005651172</v>
      </c>
      <c r="AE179" s="321">
        <v>0.7864303094425158</v>
      </c>
      <c r="AF179" s="321">
        <v>0.79959003495711622</v>
      </c>
      <c r="AG179" s="321">
        <v>0.81330477733235451</v>
      </c>
      <c r="AH179" s="321">
        <v>0.82760776268659209</v>
      </c>
      <c r="AI179" s="321">
        <v>0.84252803823916733</v>
      </c>
      <c r="AJ179" s="321">
        <v>0.85809624055425637</v>
      </c>
      <c r="AK179" s="321">
        <v>0.87434467875496025</v>
      </c>
      <c r="AL179" s="321">
        <v>0.89130744145483665</v>
      </c>
      <c r="AM179" s="321">
        <v>0.90892440363722615</v>
      </c>
      <c r="AN179" s="321">
        <v>0.92721532931042061</v>
      </c>
      <c r="AO179" s="321">
        <v>0.9463132656837534</v>
      </c>
      <c r="AP179" s="321">
        <v>0.96627071497869643</v>
      </c>
      <c r="AQ179" s="321">
        <v>0.98713170053414412</v>
      </c>
      <c r="AR179" s="321">
        <v>1.0072154169019636</v>
      </c>
      <c r="AS179" s="321">
        <v>1.0244222524254436</v>
      </c>
      <c r="AT179" s="321">
        <v>1.0423308545803851</v>
      </c>
      <c r="AU179" s="321">
        <v>1.0609742262455222</v>
      </c>
      <c r="AV179" s="321">
        <v>1.0793119796347883</v>
      </c>
      <c r="AW179" s="321">
        <v>1.0960089225143546</v>
      </c>
      <c r="AX179" s="321">
        <v>1.1119859238161944</v>
      </c>
      <c r="AY179" s="321">
        <v>1.1280202944990227</v>
      </c>
      <c r="AZ179" s="321">
        <v>1.1445340896465801</v>
      </c>
      <c r="BA179" s="321">
        <v>1.1616956503242464</v>
      </c>
      <c r="BB179" s="321">
        <v>1.1791665443500612</v>
      </c>
    </row>
    <row r="180" spans="1:54" outlineLevel="2">
      <c r="A180" s="424"/>
      <c r="B180" s="135" t="s">
        <v>285</v>
      </c>
      <c r="C180" s="135" t="s">
        <v>466</v>
      </c>
      <c r="D180" s="135"/>
      <c r="E180" s="321">
        <v>0.54638348764840916</v>
      </c>
      <c r="F180" s="321">
        <v>0.54072236029448695</v>
      </c>
      <c r="G180" s="321">
        <v>0.54619897192574185</v>
      </c>
      <c r="H180" s="321">
        <v>0.54829771667003002</v>
      </c>
      <c r="I180" s="321">
        <v>0.54507390518439713</v>
      </c>
      <c r="J180" s="321">
        <v>0.55057806442473578</v>
      </c>
      <c r="K180" s="321">
        <v>0.56451759596999218</v>
      </c>
      <c r="L180" s="321">
        <v>0.57864029181760768</v>
      </c>
      <c r="M180" s="321">
        <v>0.59319760672402888</v>
      </c>
      <c r="N180" s="321">
        <v>0.60830209189900475</v>
      </c>
      <c r="O180" s="321">
        <v>0.62386966235379915</v>
      </c>
      <c r="P180" s="321">
        <v>0.63999213159326829</v>
      </c>
      <c r="Q180" s="321">
        <v>0.65670587297307581</v>
      </c>
      <c r="R180" s="321">
        <v>0.6740348501464658</v>
      </c>
      <c r="S180" s="321">
        <v>0.69203534479773121</v>
      </c>
      <c r="T180" s="321">
        <v>0.71073837604114931</v>
      </c>
      <c r="U180" s="321">
        <v>0.73017042235675444</v>
      </c>
      <c r="V180" s="321">
        <v>0.75035692134608312</v>
      </c>
      <c r="W180" s="321">
        <v>0.77134541637534071</v>
      </c>
      <c r="X180" s="321">
        <v>0.79317279986649347</v>
      </c>
      <c r="Y180" s="321">
        <v>0.81587787771051412</v>
      </c>
      <c r="Z180" s="321">
        <v>0.83946194423861675</v>
      </c>
      <c r="AA180" s="321">
        <v>0.86399962128256458</v>
      </c>
      <c r="AB180" s="321">
        <v>0.88917923652457154</v>
      </c>
      <c r="AC180" s="321">
        <v>1.6924060895638493</v>
      </c>
      <c r="AD180" s="321">
        <v>1.7194862230144705</v>
      </c>
      <c r="AE180" s="321">
        <v>1.7476229085389241</v>
      </c>
      <c r="AF180" s="321">
        <v>1.7768667436824808</v>
      </c>
      <c r="AG180" s="321">
        <v>1.8073439485163436</v>
      </c>
      <c r="AH180" s="321">
        <v>1.8391283611924267</v>
      </c>
      <c r="AI180" s="321">
        <v>1.872284530753705</v>
      </c>
      <c r="AJ180" s="321">
        <v>1.9068805334539027</v>
      </c>
      <c r="AK180" s="321">
        <v>1.9429881755665785</v>
      </c>
      <c r="AL180" s="321">
        <v>1.9806832034551931</v>
      </c>
      <c r="AM180" s="321">
        <v>2.0198320084160581</v>
      </c>
      <c r="AN180" s="321">
        <v>2.0604785086898239</v>
      </c>
      <c r="AO180" s="321">
        <v>2.1029183672972289</v>
      </c>
      <c r="AP180" s="321">
        <v>2.1472682555082145</v>
      </c>
      <c r="AQ180" s="321">
        <v>2.1936259989647646</v>
      </c>
      <c r="AR180" s="321">
        <v>2.2382564833376968</v>
      </c>
      <c r="AS180" s="321">
        <v>2.2764938938343193</v>
      </c>
      <c r="AT180" s="321">
        <v>2.3162907895119669</v>
      </c>
      <c r="AU180" s="321">
        <v>2.3577205023233825</v>
      </c>
      <c r="AV180" s="321">
        <v>2.3984710669661959</v>
      </c>
      <c r="AW180" s="321">
        <v>2.435575385254122</v>
      </c>
      <c r="AX180" s="321">
        <v>2.47107982725821</v>
      </c>
      <c r="AY180" s="321">
        <v>2.5067117677756068</v>
      </c>
      <c r="AZ180" s="321">
        <v>2.5434090885479557</v>
      </c>
      <c r="BA180" s="321">
        <v>2.5815458900538815</v>
      </c>
      <c r="BB180" s="321">
        <v>2.6203700989998167</v>
      </c>
    </row>
    <row r="181" spans="1:54" outlineLevel="2">
      <c r="A181" s="424"/>
      <c r="B181" s="135" t="s">
        <v>285</v>
      </c>
      <c r="C181" s="135"/>
      <c r="D181" s="135"/>
      <c r="E181" s="238"/>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row>
    <row r="182" spans="1:54" outlineLevel="2">
      <c r="A182" s="424"/>
      <c r="B182" s="135" t="s">
        <v>285</v>
      </c>
      <c r="C182" s="135"/>
      <c r="D182" s="135"/>
      <c r="E182" s="238"/>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row>
    <row r="183" spans="1:54" outlineLevel="2">
      <c r="A183" s="424"/>
      <c r="B183" s="135" t="s">
        <v>470</v>
      </c>
      <c r="C183" s="135"/>
      <c r="D183" s="135"/>
      <c r="E183" s="238"/>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row>
    <row r="184" spans="1:54" outlineLevel="2">
      <c r="A184" s="424"/>
      <c r="B184" s="135" t="s">
        <v>470</v>
      </c>
      <c r="C184" s="135"/>
      <c r="D184" s="135"/>
      <c r="E184" s="238"/>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row>
    <row r="185" spans="1:54" outlineLevel="2">
      <c r="A185" s="424"/>
      <c r="B185" s="135" t="s">
        <v>470</v>
      </c>
      <c r="C185" s="135"/>
      <c r="D185" s="135"/>
      <c r="E185" s="238"/>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row>
    <row r="186" spans="1:54" outlineLevel="2">
      <c r="A186" s="424"/>
      <c r="B186" s="135" t="s">
        <v>470</v>
      </c>
      <c r="C186" s="135"/>
      <c r="D186" s="135"/>
      <c r="E186" s="238"/>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row>
    <row r="187" spans="1:54" outlineLevel="2">
      <c r="A187" s="425"/>
      <c r="B187" s="135" t="s">
        <v>470</v>
      </c>
      <c r="C187" s="135"/>
      <c r="D187" s="135"/>
      <c r="E187" s="238"/>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row>
    <row r="188" spans="1:54" outlineLevel="1">
      <c r="B188" s="19"/>
      <c r="C188" s="19"/>
      <c r="D188" s="19"/>
      <c r="E188" s="15"/>
    </row>
    <row r="189" spans="1:54" outlineLevel="1">
      <c r="A189" s="4" t="s">
        <v>475</v>
      </c>
      <c r="B189" s="19"/>
      <c r="C189" s="19"/>
      <c r="D189" s="19"/>
      <c r="E189" s="130">
        <v>2027</v>
      </c>
      <c r="F189" s="130">
        <v>2028</v>
      </c>
      <c r="G189" s="130">
        <v>2029</v>
      </c>
      <c r="H189" s="130">
        <v>2030</v>
      </c>
      <c r="I189" s="130">
        <v>2031</v>
      </c>
      <c r="J189" s="130">
        <v>2032</v>
      </c>
      <c r="K189" s="130">
        <v>2033</v>
      </c>
      <c r="L189" s="130">
        <v>2034</v>
      </c>
      <c r="M189" s="130">
        <v>2035</v>
      </c>
      <c r="N189" s="130">
        <v>2036</v>
      </c>
      <c r="O189" s="130">
        <v>2037</v>
      </c>
      <c r="P189" s="130">
        <v>2038</v>
      </c>
      <c r="Q189" s="130">
        <v>2039</v>
      </c>
      <c r="R189" s="130">
        <v>2040</v>
      </c>
      <c r="S189" s="130">
        <v>2041</v>
      </c>
      <c r="T189" s="130">
        <v>2042</v>
      </c>
      <c r="U189" s="130">
        <v>2043</v>
      </c>
      <c r="V189" s="130">
        <v>2044</v>
      </c>
      <c r="W189" s="130">
        <v>2045</v>
      </c>
      <c r="X189" s="130">
        <v>2046</v>
      </c>
      <c r="Y189" s="130">
        <v>2047</v>
      </c>
      <c r="Z189" s="130">
        <v>2048</v>
      </c>
      <c r="AA189" s="130">
        <v>2049</v>
      </c>
      <c r="AB189" s="130">
        <v>2050</v>
      </c>
      <c r="AC189" s="130">
        <v>2051</v>
      </c>
      <c r="AD189" s="130">
        <v>2052</v>
      </c>
      <c r="AE189" s="130">
        <v>2053</v>
      </c>
      <c r="AF189" s="130">
        <v>2054</v>
      </c>
      <c r="AG189" s="130">
        <v>2055</v>
      </c>
      <c r="AH189" s="130">
        <v>2056</v>
      </c>
      <c r="AI189" s="130">
        <v>2057</v>
      </c>
      <c r="AJ189" s="130">
        <v>2058</v>
      </c>
      <c r="AK189" s="130">
        <v>2059</v>
      </c>
      <c r="AL189" s="130">
        <v>2060</v>
      </c>
      <c r="AM189" s="130">
        <v>2061</v>
      </c>
      <c r="AN189" s="130">
        <v>2062</v>
      </c>
      <c r="AO189" s="130">
        <v>2063</v>
      </c>
      <c r="AP189" s="130">
        <v>2064</v>
      </c>
      <c r="AQ189" s="130">
        <v>2065</v>
      </c>
      <c r="AR189" s="130">
        <v>2066</v>
      </c>
      <c r="AS189" s="130">
        <v>2067</v>
      </c>
      <c r="AT189" s="130">
        <v>2068</v>
      </c>
      <c r="AU189" s="130">
        <v>2069</v>
      </c>
      <c r="AV189" s="130">
        <v>2070</v>
      </c>
      <c r="AW189" s="130">
        <v>2071</v>
      </c>
      <c r="AX189" s="130">
        <v>2072</v>
      </c>
      <c r="AY189" s="130">
        <v>2073</v>
      </c>
      <c r="AZ189" s="130">
        <v>2074</v>
      </c>
      <c r="BA189" s="130">
        <v>2075</v>
      </c>
      <c r="BB189" s="130">
        <v>2076</v>
      </c>
    </row>
    <row r="190" spans="1:54" ht="12.75" customHeight="1" outlineLevel="2">
      <c r="A190" s="423" t="s">
        <v>476</v>
      </c>
      <c r="B190" s="135" t="s">
        <v>282</v>
      </c>
      <c r="C190" s="135" t="s">
        <v>389</v>
      </c>
      <c r="D190" s="135" t="s">
        <v>383</v>
      </c>
      <c r="E190" s="262">
        <f>-(E$176*'Fixed Data'!$B$25*'Fixed Data'!E$47*'Fixed Data'!$B$24*'Fixed Data'!$B$23+E$176*'Fixed Data'!$B$26)*'Fixed Data'!L44/10^6</f>
        <v>-16.67004111327115</v>
      </c>
      <c r="F190" s="262">
        <f>-(F$176*'Fixed Data'!$B$25*'Fixed Data'!F$47*'Fixed Data'!$B$24*'Fixed Data'!$B$23+F$176*'Fixed Data'!$B$26)*'Fixed Data'!M44/10^6</f>
        <v>-17.132647870880771</v>
      </c>
      <c r="G190" s="262">
        <f>-(G$176*'Fixed Data'!$B$25*'Fixed Data'!G$47*'Fixed Data'!$B$24*'Fixed Data'!$B$23+G$176*'Fixed Data'!$B$26)*'Fixed Data'!N44/10^6</f>
        <v>-17.729678861058439</v>
      </c>
      <c r="H190" s="262">
        <f>-(H$176*'Fixed Data'!$B$25*'Fixed Data'!H$47*'Fixed Data'!$B$24*'Fixed Data'!$B$23+H$176*'Fixed Data'!$B$26)*'Fixed Data'!O44/10^6</f>
        <v>-18.317872791878163</v>
      </c>
      <c r="I190" s="262">
        <f>-(I$176*'Fixed Data'!$B$25*'Fixed Data'!I$47*'Fixed Data'!$B$24*'Fixed Data'!$B$23+I$176*'Fixed Data'!$B$26)*'Fixed Data'!P44/10^6</f>
        <v>-18.895548513860344</v>
      </c>
      <c r="J190" s="262">
        <f>-(J$176*'Fixed Data'!$B$25*'Fixed Data'!J$47*'Fixed Data'!$B$24*'Fixed Data'!$B$23+J$176*'Fixed Data'!$B$26)*'Fixed Data'!Q44/10^6</f>
        <v>-19.540218846016003</v>
      </c>
      <c r="K190" s="262">
        <f>-(K$176*'Fixed Data'!$B$25*'Fixed Data'!K$47*'Fixed Data'!$B$24*'Fixed Data'!$B$23+K$176*'Fixed Data'!$B$26)*'Fixed Data'!R44/10^6</f>
        <v>-20.364879072156885</v>
      </c>
      <c r="L190" s="262">
        <f>-(L$176*'Fixed Data'!$B$25*'Fixed Data'!L$47*'Fixed Data'!$B$24*'Fixed Data'!$B$23+L$176*'Fixed Data'!$B$26)*'Fixed Data'!S44/10^6</f>
        <v>-21.226728515498369</v>
      </c>
      <c r="M190" s="262">
        <f>-(M$176*'Fixed Data'!$B$25*'Fixed Data'!M$47*'Fixed Data'!$B$24*'Fixed Data'!$B$23+M$176*'Fixed Data'!$B$26)*'Fixed Data'!T44/10^6</f>
        <v>-22.127398474383135</v>
      </c>
      <c r="N190" s="262">
        <f>-(N$176*'Fixed Data'!$B$25*'Fixed Data'!N$47*'Fixed Data'!$B$24*'Fixed Data'!$B$23+N$176*'Fixed Data'!$B$26)*'Fixed Data'!U44/10^6</f>
        <v>-23.068673697704245</v>
      </c>
      <c r="O190" s="262">
        <f>-(O$176*'Fixed Data'!$B$25*'Fixed Data'!O$47*'Fixed Data'!$B$24*'Fixed Data'!$B$23+O$176*'Fixed Data'!$B$26)*'Fixed Data'!V44/10^6</f>
        <v>-23.978384785805787</v>
      </c>
      <c r="P190" s="262">
        <f>-(P$176*'Fixed Data'!$B$25*'Fixed Data'!P$47*'Fixed Data'!$B$24*'Fixed Data'!$B$23+P$176*'Fixed Data'!$B$26)*'Fixed Data'!W44/10^6</f>
        <v>-24.907743042329137</v>
      </c>
      <c r="Q190" s="262">
        <f>-(Q$176*'Fixed Data'!$B$25*'Fixed Data'!Q$47*'Fixed Data'!$B$24*'Fixed Data'!$B$23+Q$176*'Fixed Data'!$B$26)*'Fixed Data'!X44/10^6</f>
        <v>-25.877838111484479</v>
      </c>
      <c r="R190" s="262">
        <f>-(R$176*'Fixed Data'!$B$25*'Fixed Data'!R$47*'Fixed Data'!$B$24*'Fixed Data'!$B$23+R$176*'Fixed Data'!$B$26)*'Fixed Data'!Y44/10^6</f>
        <v>-26.890592472964396</v>
      </c>
      <c r="S190" s="262">
        <f>-(S$176*'Fixed Data'!$B$25*'Fixed Data'!S$47*'Fixed Data'!$B$24*'Fixed Data'!$B$23+S$176*'Fixed Data'!$B$26)*'Fixed Data'!Z44/10^6</f>
        <v>-27.941744297458396</v>
      </c>
      <c r="T190" s="262">
        <f>-(T$176*'Fixed Data'!$B$25*'Fixed Data'!T$47*'Fixed Data'!$B$24*'Fixed Data'!$B$23+T$176*'Fixed Data'!$B$26)*'Fixed Data'!AA44/10^6</f>
        <v>-29.039198244219616</v>
      </c>
      <c r="U190" s="262">
        <f>-(U$176*'Fixed Data'!$B$25*'Fixed Data'!U$47*'Fixed Data'!$B$24*'Fixed Data'!$B$23+U$176*'Fixed Data'!$B$26)*'Fixed Data'!AB44/10^6</f>
        <v>-30.185095689061047</v>
      </c>
      <c r="V190" s="262">
        <f>-(V$176*'Fixed Data'!$B$25*'Fixed Data'!V$47*'Fixed Data'!$B$24*'Fixed Data'!$B$23+V$176*'Fixed Data'!$B$26)*'Fixed Data'!AC44/10^6</f>
        <v>-31.381538570608882</v>
      </c>
      <c r="W190" s="262">
        <f>-(W$176*'Fixed Data'!$B$25*'Fixed Data'!W$47*'Fixed Data'!$B$24*'Fixed Data'!$B$23+W$176*'Fixed Data'!$B$26)*'Fixed Data'!AD44/10^6</f>
        <v>-32.630932220298838</v>
      </c>
      <c r="X190" s="262">
        <f>-(X$176*'Fixed Data'!$B$25*'Fixed Data'!X$47*'Fixed Data'!$B$24*'Fixed Data'!$B$23+X$176*'Fixed Data'!$B$26)*'Fixed Data'!AE44/10^6</f>
        <v>-33.935801062761854</v>
      </c>
      <c r="Y190" s="262">
        <f>-(Y$176*'Fixed Data'!$B$25*'Fixed Data'!Y$47*'Fixed Data'!$B$24*'Fixed Data'!$B$23+Y$176*'Fixed Data'!$B$26)*'Fixed Data'!AF44/10^6</f>
        <v>-35.29879840847638</v>
      </c>
      <c r="Z190" s="262">
        <f>-(Z$176*'Fixed Data'!$B$25*'Fixed Data'!Z$47*'Fixed Data'!$B$24*'Fixed Data'!$B$23+Z$176*'Fixed Data'!$B$26)*'Fixed Data'!AG44/10^6</f>
        <v>-36.722703884051406</v>
      </c>
      <c r="AA190" s="262">
        <f>-(AA$176*'Fixed Data'!$B$25*'Fixed Data'!AA$47*'Fixed Data'!$B$24*'Fixed Data'!$B$23+AA$176*'Fixed Data'!$B$26)*'Fixed Data'!AH44/10^6</f>
        <v>-38.210457798808072</v>
      </c>
      <c r="AB190" s="262">
        <f>-(AB$176*'Fixed Data'!$B$25*'Fixed Data'!AB$47*'Fixed Data'!$B$24*'Fixed Data'!$B$23+AB$176*'Fixed Data'!$B$26)*'Fixed Data'!AI44/10^6</f>
        <v>-39.735201285747983</v>
      </c>
      <c r="AC190" s="262">
        <f>-(AC$176*'Fixed Data'!$B$25*'Fixed Data'!AC$47*'Fixed Data'!$B$24*'Fixed Data'!$B$23+AC$176*'Fixed Data'!$B$26)*'Fixed Data'!AJ44/10^6</f>
        <v>-323.92515287346259</v>
      </c>
      <c r="AD190" s="262">
        <f>-(AD$176*'Fixed Data'!$B$25*'Fixed Data'!AD$47*'Fixed Data'!$B$24*'Fixed Data'!$B$23+AD$176*'Fixed Data'!$B$26)*'Fixed Data'!AK44/10^6</f>
        <v>-337.21749330191767</v>
      </c>
      <c r="AE190" s="262">
        <f>-(AE$176*'Fixed Data'!$B$25*'Fixed Data'!AE$47*'Fixed Data'!$B$24*'Fixed Data'!$B$23+AE$176*'Fixed Data'!$B$26)*'Fixed Data'!AL44/10^6</f>
        <v>-351.05635059832713</v>
      </c>
      <c r="AF190" s="262">
        <f>-(AF$176*'Fixed Data'!$B$25*'Fixed Data'!AF$47*'Fixed Data'!$B$24*'Fixed Data'!$B$23+AF$176*'Fixed Data'!$B$26)*'Fixed Data'!AM44/10^6</f>
        <v>-365.44859211834813</v>
      </c>
      <c r="AG190" s="262">
        <f>-(AG$176*'Fixed Data'!$B$25*'Fixed Data'!AG$47*'Fixed Data'!$B$24*'Fixed Data'!$B$23+AG$176*'Fixed Data'!$B$26)*'Fixed Data'!AN44/10^6</f>
        <v>-380.40779503945606</v>
      </c>
      <c r="AH190" s="262">
        <f>-(AH$176*'Fixed Data'!$B$25*'Fixed Data'!AH$47*'Fixed Data'!$B$24*'Fixed Data'!$B$23+AH$176*'Fixed Data'!$B$26)*'Fixed Data'!AO44/10^6</f>
        <v>-395.95818500364408</v>
      </c>
      <c r="AI190" s="262">
        <f>-(AI$176*'Fixed Data'!$B$25*'Fixed Data'!AI$47*'Fixed Data'!$B$24*'Fixed Data'!$B$23+AI$176*'Fixed Data'!$B$26)*'Fixed Data'!AP44/10^6</f>
        <v>-412.14144454383205</v>
      </c>
      <c r="AJ190" s="262">
        <f>-(AJ$176*'Fixed Data'!$B$25*'Fixed Data'!AJ$47*'Fixed Data'!$B$24*'Fixed Data'!$B$23+AJ$176*'Fixed Data'!$B$26)*'Fixed Data'!AQ44/10^6</f>
        <v>-428.9768011529714</v>
      </c>
      <c r="AK190" s="262">
        <f>-(AK$176*'Fixed Data'!$B$25*'Fixed Data'!AK$47*'Fixed Data'!$B$24*'Fixed Data'!$B$23+AK$176*'Fixed Data'!$B$26)*'Fixed Data'!AR44/10^6</f>
        <v>-446.48997049652752</v>
      </c>
      <c r="AL190" s="262">
        <f>-(AL$176*'Fixed Data'!$B$25*'Fixed Data'!AL$47*'Fixed Data'!$B$24*'Fixed Data'!$B$23+AL$176*'Fixed Data'!$B$26)*'Fixed Data'!AS44/10^6</f>
        <v>-464.71095964677392</v>
      </c>
      <c r="AM190" s="262">
        <f>-(AM$176*'Fixed Data'!$B$25*'Fixed Data'!AM$47*'Fixed Data'!$B$24*'Fixed Data'!$B$23+AM$176*'Fixed Data'!$B$26)*'Fixed Data'!AT44/10^6</f>
        <v>-483.65472953661873</v>
      </c>
      <c r="AN190" s="262">
        <f>-(AN$176*'Fixed Data'!$B$25*'Fixed Data'!AN$47*'Fixed Data'!$B$24*'Fixed Data'!$B$23+AN$176*'Fixed Data'!$B$26)*'Fixed Data'!AU44/10^6</f>
        <v>-503.22621036621484</v>
      </c>
      <c r="AO190" s="262">
        <f>-(AO$176*'Fixed Data'!$B$25*'Fixed Data'!AO$47*'Fixed Data'!$B$24*'Fixed Data'!$B$23+AO$176*'Fixed Data'!$B$26)*'Fixed Data'!AV44/10^6</f>
        <v>-523.57203774107734</v>
      </c>
      <c r="AP190" s="262">
        <f>-(AP$176*'Fixed Data'!$B$25*'Fixed Data'!AP$47*'Fixed Data'!$B$24*'Fixed Data'!$B$23+AP$176*'Fixed Data'!$B$26)*'Fixed Data'!AW44/10^6</f>
        <v>-544.74877094937597</v>
      </c>
      <c r="AQ190" s="262">
        <f>-(AQ$176*'Fixed Data'!$B$25*'Fixed Data'!AQ$47*'Fixed Data'!$B$24*'Fixed Data'!$B$23+AQ$176*'Fixed Data'!$B$26)*'Fixed Data'!AX44/10^6</f>
        <v>-566.79343601054279</v>
      </c>
      <c r="AR190" s="262">
        <f>-(AR$176*'Fixed Data'!$B$25*'Fixed Data'!AR$47*'Fixed Data'!$B$24*'Fixed Data'!$B$23+AR$176*'Fixed Data'!$B$26)*'Fixed Data'!AY44/10^6</f>
        <v>-589.23589415212234</v>
      </c>
      <c r="AS190" s="262">
        <f>-(AS$176*'Fixed Data'!$B$25*'Fixed Data'!AS$47*'Fixed Data'!$B$24*'Fixed Data'!$B$23+AS$176*'Fixed Data'!$B$26)*'Fixed Data'!AZ44/10^6</f>
        <v>-611.45814516942494</v>
      </c>
      <c r="AT190" s="262">
        <f>-(AT$176*'Fixed Data'!$B$25*'Fixed Data'!AT$47*'Fixed Data'!$B$24*'Fixed Data'!$B$23+AT$176*'Fixed Data'!$B$26)*'Fixed Data'!BA44/10^6</f>
        <v>-634.52527701929989</v>
      </c>
      <c r="AU190" s="262">
        <f>-(AU$176*'Fixed Data'!$B$25*'Fixed Data'!AU$47*'Fixed Data'!$B$24*'Fixed Data'!$B$23+AU$176*'Fixed Data'!$B$26)*'Fixed Data'!BB44/10^6</f>
        <v>-658.47152868551495</v>
      </c>
      <c r="AV190" s="262">
        <f>-(AV$176*'Fixed Data'!$B$25*'Fixed Data'!AV$47*'Fixed Data'!$B$24*'Fixed Data'!$B$23+AV$176*'Fixed Data'!$B$26)*'Fixed Data'!BC44/10^6</f>
        <v>-683.02538638559008</v>
      </c>
      <c r="AW190" s="262">
        <f>-(AW$176*'Fixed Data'!$B$25*'Fixed Data'!AW$47*'Fixed Data'!$B$24*'Fixed Data'!$B$23+AW$176*'Fixed Data'!$B$26)*'Fixed Data'!BD44/10^6</f>
        <v>-707.82720202081941</v>
      </c>
      <c r="AX190" s="262">
        <f>-(AX$176*'Fixed Data'!$B$25*'Fixed Data'!AX$47*'Fixed Data'!$B$24*'Fixed Data'!$B$23+AX$176*'Fixed Data'!$B$26)*'Fixed Data'!BE44/10^6</f>
        <v>-731.33207524203317</v>
      </c>
      <c r="AY190" s="262">
        <f>-(AY$176*'Fixed Data'!$B$25*'Fixed Data'!AY$47*'Fixed Data'!$B$24*'Fixed Data'!$B$23+AY$176*'Fixed Data'!$B$26)*'Fixed Data'!BF44/10^6</f>
        <v>-754.60182916553003</v>
      </c>
      <c r="AZ190" s="262">
        <f>-(AZ$176*'Fixed Data'!$B$25*'Fixed Data'!AZ$47*'Fixed Data'!$B$24*'Fixed Data'!$B$23+AZ$176*'Fixed Data'!$B$26)*'Fixed Data'!BG44/10^6</f>
        <v>-778.40452085262802</v>
      </c>
      <c r="BA190" s="262">
        <f>-(BA$176*'Fixed Data'!$B$25*'Fixed Data'!BA$47*'Fixed Data'!$B$24*'Fixed Data'!$B$23+BA$176*'Fixed Data'!$B$26)*'Fixed Data'!BH44/10^6</f>
        <v>-803.05010443164554</v>
      </c>
      <c r="BB190" s="262">
        <f>-(BB$176*'Fixed Data'!$B$25*'Fixed Data'!BB$47*'Fixed Data'!$B$24*'Fixed Data'!$B$23+BB$176*'Fixed Data'!$B$26)*'Fixed Data'!BI44/10^6</f>
        <v>-828.44999446745726</v>
      </c>
    </row>
    <row r="191" spans="1:54" outlineLevel="2">
      <c r="A191" s="424"/>
      <c r="B191" s="135" t="s">
        <v>282</v>
      </c>
      <c r="C191" s="135"/>
      <c r="D191" s="135" t="s">
        <v>383</v>
      </c>
      <c r="E191" s="282"/>
      <c r="F191" s="279"/>
      <c r="G191" s="279"/>
      <c r="H191" s="279"/>
      <c r="I191" s="279"/>
      <c r="J191" s="279"/>
      <c r="K191" s="279"/>
      <c r="L191" s="279"/>
      <c r="M191" s="279"/>
      <c r="N191" s="279"/>
      <c r="O191" s="279"/>
      <c r="P191" s="279"/>
      <c r="Q191" s="279"/>
      <c r="R191" s="279"/>
      <c r="S191" s="279"/>
      <c r="T191" s="279"/>
      <c r="U191" s="279"/>
      <c r="V191" s="279"/>
      <c r="W191" s="279"/>
      <c r="X191" s="279"/>
      <c r="Y191" s="279"/>
      <c r="Z191" s="279"/>
      <c r="AA191" s="279"/>
      <c r="AB191" s="279"/>
      <c r="AC191" s="279"/>
      <c r="AD191" s="279"/>
      <c r="AE191" s="279"/>
      <c r="AF191" s="279"/>
      <c r="AG191" s="279"/>
      <c r="AH191" s="279"/>
      <c r="AI191" s="279"/>
      <c r="AJ191" s="279"/>
      <c r="AK191" s="279"/>
      <c r="AL191" s="279"/>
      <c r="AM191" s="279"/>
      <c r="AN191" s="279"/>
      <c r="AO191" s="279"/>
      <c r="AP191" s="279"/>
      <c r="AQ191" s="279"/>
      <c r="AR191" s="279"/>
      <c r="AS191" s="279"/>
      <c r="AT191" s="279"/>
      <c r="AU191" s="279"/>
      <c r="AV191" s="279"/>
      <c r="AW191" s="279"/>
      <c r="AX191" s="279"/>
      <c r="AY191" s="279"/>
      <c r="AZ191" s="279"/>
      <c r="BA191" s="279"/>
      <c r="BB191" s="279"/>
    </row>
    <row r="192" spans="1:54" outlineLevel="2">
      <c r="A192" s="425"/>
      <c r="B192" s="135" t="s">
        <v>282</v>
      </c>
      <c r="C192" s="135"/>
      <c r="D192" s="135" t="s">
        <v>383</v>
      </c>
      <c r="E192" s="282"/>
      <c r="F192" s="279"/>
      <c r="G192" s="279"/>
      <c r="H192" s="279"/>
      <c r="I192" s="279"/>
      <c r="J192" s="279"/>
      <c r="K192" s="279"/>
      <c r="L192" s="279"/>
      <c r="M192" s="279"/>
      <c r="N192" s="279"/>
      <c r="O192" s="279"/>
      <c r="P192" s="279"/>
      <c r="Q192" s="279"/>
      <c r="R192" s="279"/>
      <c r="S192" s="279"/>
      <c r="T192" s="279"/>
      <c r="U192" s="279"/>
      <c r="V192" s="279"/>
      <c r="W192" s="279"/>
      <c r="X192" s="279"/>
      <c r="Y192" s="279"/>
      <c r="Z192" s="279"/>
      <c r="AA192" s="279"/>
      <c r="AB192" s="279"/>
      <c r="AC192" s="279"/>
      <c r="AD192" s="279"/>
      <c r="AE192" s="279"/>
      <c r="AF192" s="279"/>
      <c r="AG192" s="279"/>
      <c r="AH192" s="279"/>
      <c r="AI192" s="279"/>
      <c r="AJ192" s="279"/>
      <c r="AK192" s="279"/>
      <c r="AL192" s="279"/>
      <c r="AM192" s="279"/>
      <c r="AN192" s="279"/>
      <c r="AO192" s="279"/>
      <c r="AP192" s="279"/>
      <c r="AQ192" s="279"/>
      <c r="AR192" s="279"/>
      <c r="AS192" s="279"/>
      <c r="AT192" s="279"/>
      <c r="AU192" s="279"/>
      <c r="AV192" s="279"/>
      <c r="AW192" s="279"/>
      <c r="AX192" s="279"/>
      <c r="AY192" s="279"/>
      <c r="AZ192" s="279"/>
      <c r="BA192" s="279"/>
      <c r="BB192" s="279"/>
    </row>
    <row r="193" spans="1:54" outlineLevel="2">
      <c r="B193" s="135"/>
      <c r="C193" s="135"/>
      <c r="D193" s="135"/>
      <c r="E193" s="263"/>
      <c r="F193" s="137"/>
      <c r="G193" s="137"/>
      <c r="H193" s="137"/>
      <c r="I193" s="137"/>
      <c r="J193" s="137"/>
      <c r="K193" s="137"/>
      <c r="L193" s="137"/>
      <c r="M193" s="137"/>
      <c r="N193" s="137"/>
      <c r="O193" s="137"/>
      <c r="P193" s="137"/>
      <c r="Q193" s="137"/>
      <c r="R193" s="137"/>
      <c r="S193" s="137"/>
      <c r="T193" s="137"/>
      <c r="U193" s="137"/>
      <c r="V193" s="137"/>
      <c r="W193" s="137"/>
      <c r="X193" s="137"/>
      <c r="Y193" s="137"/>
      <c r="Z193" s="137"/>
      <c r="AA193" s="137"/>
      <c r="AB193" s="137"/>
      <c r="AC193" s="137"/>
      <c r="AD193" s="137"/>
      <c r="AE193" s="137"/>
      <c r="AF193" s="137"/>
      <c r="AG193" s="137"/>
      <c r="AH193" s="137"/>
      <c r="AI193" s="137"/>
      <c r="AJ193" s="137"/>
      <c r="AK193" s="137"/>
      <c r="AL193" s="137"/>
      <c r="AM193" s="137"/>
      <c r="AN193" s="137"/>
      <c r="AO193" s="137"/>
      <c r="AP193" s="137"/>
      <c r="AQ193" s="137"/>
      <c r="AR193" s="137"/>
      <c r="AS193" s="137"/>
      <c r="AT193" s="137"/>
      <c r="AU193" s="137"/>
      <c r="AV193" s="137"/>
      <c r="AW193" s="137"/>
      <c r="AX193" s="137"/>
      <c r="AY193" s="137"/>
      <c r="AZ193" s="137"/>
      <c r="BA193" s="137"/>
      <c r="BB193" s="137"/>
    </row>
    <row r="194" spans="1:54" ht="12.75" customHeight="1" outlineLevel="2">
      <c r="A194" s="423" t="s">
        <v>477</v>
      </c>
      <c r="B194" s="135" t="s">
        <v>282</v>
      </c>
      <c r="C194" s="135" t="s">
        <v>389</v>
      </c>
      <c r="D194" s="135" t="s">
        <v>383</v>
      </c>
      <c r="E194" s="262">
        <f>-(E$176*'Fixed Data'!$B$25*'Fixed Data'!E$47*'Fixed Data'!$B$24*'Fixed Data'!$B$23+E$176*'Fixed Data'!$B$26)*'Fixed Data'!L46/10^6</f>
        <v>-50.010123327967406</v>
      </c>
      <c r="F194" s="262">
        <f>-(F$176*'Fixed Data'!$B$25*'Fixed Data'!F$47*'Fixed Data'!$B$24*'Fixed Data'!$B$23+F$176*'Fixed Data'!$B$26)*'Fixed Data'!M46/10^6</f>
        <v>-51.397943600650144</v>
      </c>
      <c r="G194" s="262">
        <f>-(G$176*'Fixed Data'!$B$25*'Fixed Data'!G$47*'Fixed Data'!$B$24*'Fixed Data'!$B$23+G$176*'Fixed Data'!$B$26)*'Fixed Data'!N46/10^6</f>
        <v>-53.18903658317533</v>
      </c>
      <c r="H194" s="262">
        <f>-(H$176*'Fixed Data'!$B$25*'Fixed Data'!H$47*'Fixed Data'!$B$24*'Fixed Data'!$B$23+H$176*'Fixed Data'!$B$26)*'Fixed Data'!O46/10^6</f>
        <v>-54.953618375634484</v>
      </c>
      <c r="I194" s="262">
        <f>-(I$176*'Fixed Data'!$B$25*'Fixed Data'!I$47*'Fixed Data'!$B$24*'Fixed Data'!$B$23+I$176*'Fixed Data'!$B$26)*'Fixed Data'!P46/10^6</f>
        <v>-56.686645541581036</v>
      </c>
      <c r="J194" s="262">
        <f>-(J$176*'Fixed Data'!$B$25*'Fixed Data'!J$47*'Fixed Data'!$B$24*'Fixed Data'!$B$23+J$176*'Fixed Data'!$B$26)*'Fixed Data'!Q46/10^6</f>
        <v>-58.620656525173004</v>
      </c>
      <c r="K194" s="262">
        <f>-(K$176*'Fixed Data'!$B$25*'Fixed Data'!K$47*'Fixed Data'!$B$24*'Fixed Data'!$B$23+K$176*'Fixed Data'!$B$26)*'Fixed Data'!R46/10^6</f>
        <v>-61.094637216470652</v>
      </c>
      <c r="L194" s="262">
        <f>-(L$176*'Fixed Data'!$B$25*'Fixed Data'!L$47*'Fixed Data'!$B$24*'Fixed Data'!$B$23+L$176*'Fixed Data'!$B$26)*'Fixed Data'!S46/10^6</f>
        <v>-63.68018554649511</v>
      </c>
      <c r="M194" s="262">
        <f>-(M$176*'Fixed Data'!$B$25*'Fixed Data'!M$47*'Fixed Data'!$B$24*'Fixed Data'!$B$23+M$176*'Fixed Data'!$B$26)*'Fixed Data'!T46/10^6</f>
        <v>-66.38219540921601</v>
      </c>
      <c r="N194" s="262">
        <f>-(N$176*'Fixed Data'!$B$25*'Fixed Data'!N$47*'Fixed Data'!$B$24*'Fixed Data'!$B$23+N$176*'Fixed Data'!$B$26)*'Fixed Data'!U46/10^6</f>
        <v>-69.206021078804511</v>
      </c>
      <c r="O194" s="262">
        <f>-(O$176*'Fixed Data'!$B$25*'Fixed Data'!O$47*'Fixed Data'!$B$24*'Fixed Data'!$B$23+O$176*'Fixed Data'!$B$26)*'Fixed Data'!V46/10^6</f>
        <v>-71.935154357417375</v>
      </c>
      <c r="P194" s="262">
        <f>-(P$176*'Fixed Data'!$B$25*'Fixed Data'!P$47*'Fixed Data'!$B$24*'Fixed Data'!$B$23+P$176*'Fixed Data'!$B$26)*'Fixed Data'!W46/10^6</f>
        <v>-74.72322914197629</v>
      </c>
      <c r="Q194" s="262">
        <f>-(Q$176*'Fixed Data'!$B$25*'Fixed Data'!Q$47*'Fixed Data'!$B$24*'Fixed Data'!$B$23+Q$176*'Fixed Data'!$B$26)*'Fixed Data'!X46/10^6</f>
        <v>-77.633514334453452</v>
      </c>
      <c r="R194" s="262">
        <f>-(R$176*'Fixed Data'!$B$25*'Fixed Data'!R$47*'Fixed Data'!$B$24*'Fixed Data'!$B$23+R$176*'Fixed Data'!$B$26)*'Fixed Data'!Y46/10^6</f>
        <v>-80.671777418893171</v>
      </c>
      <c r="S194" s="262">
        <f>-(S$176*'Fixed Data'!$B$25*'Fixed Data'!S$47*'Fixed Data'!$B$24*'Fixed Data'!$B$23+S$176*'Fixed Data'!$B$26)*'Fixed Data'!Z46/10^6</f>
        <v>-83.825232876302223</v>
      </c>
      <c r="T194" s="262">
        <f>-(T$176*'Fixed Data'!$B$25*'Fixed Data'!T$47*'Fixed Data'!$B$24*'Fixed Data'!$B$23+T$176*'Fixed Data'!$B$26)*'Fixed Data'!AA46/10^6</f>
        <v>-87.117594716201467</v>
      </c>
      <c r="U194" s="262">
        <f>-(U$176*'Fixed Data'!$B$25*'Fixed Data'!U$47*'Fixed Data'!$B$24*'Fixed Data'!$B$23+U$176*'Fixed Data'!$B$26)*'Fixed Data'!AB46/10^6</f>
        <v>-90.555287084037104</v>
      </c>
      <c r="V194" s="262">
        <f>-(V$176*'Fixed Data'!$B$25*'Fixed Data'!V$47*'Fixed Data'!$B$24*'Fixed Data'!$B$23+V$176*'Fixed Data'!$B$26)*'Fixed Data'!AC46/10^6</f>
        <v>-94.144615694563569</v>
      </c>
      <c r="W194" s="262">
        <f>-(W$176*'Fixed Data'!$B$25*'Fixed Data'!W$47*'Fixed Data'!$B$24*'Fixed Data'!$B$23+W$176*'Fixed Data'!$B$26)*'Fixed Data'!AD46/10^6</f>
        <v>-97.892796660896522</v>
      </c>
      <c r="X194" s="262">
        <f>-(X$176*'Fixed Data'!$B$25*'Fixed Data'!X$47*'Fixed Data'!$B$24*'Fixed Data'!$B$23+X$176*'Fixed Data'!$B$26)*'Fixed Data'!AE46/10^6</f>
        <v>-101.80740318828555</v>
      </c>
      <c r="Y194" s="262">
        <f>-(Y$176*'Fixed Data'!$B$25*'Fixed Data'!Y$47*'Fixed Data'!$B$24*'Fixed Data'!$B$23+Y$176*'Fixed Data'!$B$26)*'Fixed Data'!AF46/10^6</f>
        <v>-105.89639522542915</v>
      </c>
      <c r="Z194" s="262">
        <f>-(Z$176*'Fixed Data'!$B$25*'Fixed Data'!Z$47*'Fixed Data'!$B$24*'Fixed Data'!$B$23+Z$176*'Fixed Data'!$B$26)*'Fixed Data'!AG46/10^6</f>
        <v>-110.16811163312092</v>
      </c>
      <c r="AA194" s="262">
        <f>-(AA$176*'Fixed Data'!$B$25*'Fixed Data'!AA$47*'Fixed Data'!$B$24*'Fixed Data'!$B$23+AA$176*'Fixed Data'!$B$26)*'Fixed Data'!AH46/10^6</f>
        <v>-114.63137341593595</v>
      </c>
      <c r="AB194" s="262">
        <f>-(AB$176*'Fixed Data'!$B$25*'Fixed Data'!AB$47*'Fixed Data'!$B$24*'Fixed Data'!$B$23+AB$176*'Fixed Data'!$B$26)*'Fixed Data'!AI46/10^6</f>
        <v>-119.20560385724396</v>
      </c>
      <c r="AC194" s="262">
        <f>-(AC$176*'Fixed Data'!$B$25*'Fixed Data'!AC$47*'Fixed Data'!$B$24*'Fixed Data'!$B$23+AC$176*'Fixed Data'!$B$26)*'Fixed Data'!AJ46/10^6</f>
        <v>-971.77545862956856</v>
      </c>
      <c r="AD194" s="262">
        <f>-(AD$176*'Fixed Data'!$B$25*'Fixed Data'!AD$47*'Fixed Data'!$B$24*'Fixed Data'!$B$23+AD$176*'Fixed Data'!$B$26)*'Fixed Data'!AK46/10^6</f>
        <v>-1011.6524799259447</v>
      </c>
      <c r="AE194" s="262">
        <f>-(AE$176*'Fixed Data'!$B$25*'Fixed Data'!AE$47*'Fixed Data'!$B$24*'Fixed Data'!$B$23+AE$176*'Fixed Data'!$B$26)*'Fixed Data'!AL46/10^6</f>
        <v>-1053.1690518291723</v>
      </c>
      <c r="AF194" s="262">
        <f>-(AF$176*'Fixed Data'!$B$25*'Fixed Data'!AF$47*'Fixed Data'!$B$24*'Fixed Data'!$B$23+AF$176*'Fixed Data'!$B$26)*'Fixed Data'!AM46/10^6</f>
        <v>-1096.345776407202</v>
      </c>
      <c r="AG194" s="262">
        <f>-(AG$176*'Fixed Data'!$B$25*'Fixed Data'!AG$47*'Fixed Data'!$B$24*'Fixed Data'!$B$23+AG$176*'Fixed Data'!$B$26)*'Fixed Data'!AN46/10^6</f>
        <v>-1141.2233851575056</v>
      </c>
      <c r="AH194" s="262">
        <f>-(AH$176*'Fixed Data'!$B$25*'Fixed Data'!AH$47*'Fixed Data'!$B$24*'Fixed Data'!$B$23+AH$176*'Fixed Data'!$B$26)*'Fixed Data'!AO46/10^6</f>
        <v>-1187.874555061102</v>
      </c>
      <c r="AI194" s="262">
        <f>-(AI$176*'Fixed Data'!$B$25*'Fixed Data'!AI$47*'Fixed Data'!$B$24*'Fixed Data'!$B$23+AI$176*'Fixed Data'!$B$26)*'Fixed Data'!AP46/10^6</f>
        <v>-1236.424333690944</v>
      </c>
      <c r="AJ194" s="262">
        <f>-(AJ$176*'Fixed Data'!$B$25*'Fixed Data'!AJ$47*'Fixed Data'!$B$24*'Fixed Data'!$B$23+AJ$176*'Fixed Data'!$B$26)*'Fixed Data'!AQ46/10^6</f>
        <v>-1286.9304035260702</v>
      </c>
      <c r="AK194" s="262">
        <f>-(AK$176*'Fixed Data'!$B$25*'Fixed Data'!AK$47*'Fixed Data'!$B$24*'Fixed Data'!$B$23+AK$176*'Fixed Data'!$B$26)*'Fixed Data'!AR46/10^6</f>
        <v>-1339.4699115632823</v>
      </c>
      <c r="AL194" s="262">
        <f>-(AL$176*'Fixed Data'!$B$25*'Fixed Data'!AL$47*'Fixed Data'!$B$24*'Fixed Data'!$B$23+AL$176*'Fixed Data'!$B$26)*'Fixed Data'!AS46/10^6</f>
        <v>-1394.1328790206062</v>
      </c>
      <c r="AM194" s="262">
        <f>-(AM$176*'Fixed Data'!$B$25*'Fixed Data'!AM$47*'Fixed Data'!$B$24*'Fixed Data'!$B$23+AM$176*'Fixed Data'!$B$26)*'Fixed Data'!AT46/10^6</f>
        <v>-1450.9641886995169</v>
      </c>
      <c r="AN194" s="262">
        <f>-(AN$176*'Fixed Data'!$B$25*'Fixed Data'!AN$47*'Fixed Data'!$B$24*'Fixed Data'!$B$23+AN$176*'Fixed Data'!$B$26)*'Fixed Data'!AU46/10^6</f>
        <v>-1509.6786311970859</v>
      </c>
      <c r="AO194" s="262">
        <f>-(AO$176*'Fixed Data'!$B$25*'Fixed Data'!AO$47*'Fixed Data'!$B$24*'Fixed Data'!$B$23+AO$176*'Fixed Data'!$B$26)*'Fixed Data'!AV46/10^6</f>
        <v>-1570.7161133305183</v>
      </c>
      <c r="AP194" s="262">
        <f>-(AP$176*'Fixed Data'!$B$25*'Fixed Data'!AP$47*'Fixed Data'!$B$24*'Fixed Data'!$B$23+AP$176*'Fixed Data'!$B$26)*'Fixed Data'!AW46/10^6</f>
        <v>-1634.2463129647533</v>
      </c>
      <c r="AQ194" s="262">
        <f>-(AQ$176*'Fixed Data'!$B$25*'Fixed Data'!AQ$47*'Fixed Data'!$B$24*'Fixed Data'!$B$23+AQ$176*'Fixed Data'!$B$26)*'Fixed Data'!AX46/10^6</f>
        <v>-1700.380308158266</v>
      </c>
      <c r="AR194" s="262">
        <f>-(AR$176*'Fixed Data'!$B$25*'Fixed Data'!AR$47*'Fixed Data'!$B$24*'Fixed Data'!$B$23+AR$176*'Fixed Data'!$B$26)*'Fixed Data'!AY46/10^6</f>
        <v>-1767.707682593476</v>
      </c>
      <c r="AS194" s="262">
        <f>-(AS$176*'Fixed Data'!$B$25*'Fixed Data'!AS$47*'Fixed Data'!$B$24*'Fixed Data'!$B$23+AS$176*'Fixed Data'!$B$26)*'Fixed Data'!AZ46/10^6</f>
        <v>-1834.3744356559034</v>
      </c>
      <c r="AT194" s="262">
        <f>-(AT$176*'Fixed Data'!$B$25*'Fixed Data'!AT$47*'Fixed Data'!$B$24*'Fixed Data'!$B$23+AT$176*'Fixed Data'!$B$26)*'Fixed Data'!BA46/10^6</f>
        <v>-1903.5758312165294</v>
      </c>
      <c r="AU194" s="262">
        <f>-(AU$176*'Fixed Data'!$B$25*'Fixed Data'!AU$47*'Fixed Data'!$B$24*'Fixed Data'!$B$23+AU$176*'Fixed Data'!$B$26)*'Fixed Data'!BB46/10^6</f>
        <v>-1975.4145862267146</v>
      </c>
      <c r="AV194" s="262">
        <f>-(AV$176*'Fixed Data'!$B$25*'Fixed Data'!AV$47*'Fixed Data'!$B$24*'Fixed Data'!$B$23+AV$176*'Fixed Data'!$B$26)*'Fixed Data'!BC46/10^6</f>
        <v>-2049.0761593389302</v>
      </c>
      <c r="AW194" s="262">
        <f>-(AW$176*'Fixed Data'!$B$25*'Fixed Data'!AW$47*'Fixed Data'!$B$24*'Fixed Data'!$B$23+AW$176*'Fixed Data'!$B$26)*'Fixed Data'!BD46/10^6</f>
        <v>-2123.4816062569362</v>
      </c>
      <c r="AX194" s="262">
        <f>-(AX$176*'Fixed Data'!$B$25*'Fixed Data'!AX$47*'Fixed Data'!$B$24*'Fixed Data'!$B$23+AX$176*'Fixed Data'!$B$26)*'Fixed Data'!BE46/10^6</f>
        <v>-2193.996225932784</v>
      </c>
      <c r="AY194" s="262">
        <f>-(AY$176*'Fixed Data'!$B$25*'Fixed Data'!AY$47*'Fixed Data'!$B$24*'Fixed Data'!$B$23+AY$176*'Fixed Data'!$B$26)*'Fixed Data'!BF46/10^6</f>
        <v>-2263.8054877156646</v>
      </c>
      <c r="AZ194" s="262">
        <f>-(AZ$176*'Fixed Data'!$B$25*'Fixed Data'!AZ$47*'Fixed Data'!$B$24*'Fixed Data'!$B$23+AZ$176*'Fixed Data'!$B$26)*'Fixed Data'!BG46/10^6</f>
        <v>-2335.2135627897401</v>
      </c>
      <c r="BA194" s="262">
        <f>-(BA$176*'Fixed Data'!$B$25*'Fixed Data'!BA$47*'Fixed Data'!$B$24*'Fixed Data'!$B$23+BA$176*'Fixed Data'!$B$26)*'Fixed Data'!BH46/10^6</f>
        <v>-2409.1503135400599</v>
      </c>
      <c r="BB194" s="262">
        <f>-(BB$176*'Fixed Data'!$B$25*'Fixed Data'!BB$47*'Fixed Data'!$B$24*'Fixed Data'!$B$23+BB$176*'Fixed Data'!$B$26)*'Fixed Data'!BI46/10^6</f>
        <v>-2485.3499836612314</v>
      </c>
    </row>
    <row r="195" spans="1:54" outlineLevel="2">
      <c r="A195" s="424"/>
      <c r="B195" s="135" t="s">
        <v>282</v>
      </c>
      <c r="C195" s="135"/>
      <c r="D195" s="135" t="s">
        <v>383</v>
      </c>
      <c r="E195" s="282"/>
      <c r="F195" s="279"/>
      <c r="G195" s="279"/>
      <c r="H195" s="279"/>
      <c r="I195" s="279"/>
      <c r="J195" s="279"/>
      <c r="K195" s="279"/>
      <c r="L195" s="279"/>
      <c r="M195" s="279"/>
      <c r="N195" s="279"/>
      <c r="O195" s="279"/>
      <c r="P195" s="279"/>
      <c r="Q195" s="279"/>
      <c r="R195" s="279"/>
      <c r="S195" s="279"/>
      <c r="T195" s="279"/>
      <c r="U195" s="279"/>
      <c r="V195" s="279"/>
      <c r="W195" s="279"/>
      <c r="X195" s="279"/>
      <c r="Y195" s="279"/>
      <c r="Z195" s="279"/>
      <c r="AA195" s="279"/>
      <c r="AB195" s="279"/>
      <c r="AC195" s="279"/>
      <c r="AD195" s="279"/>
      <c r="AE195" s="279"/>
      <c r="AF195" s="279"/>
      <c r="AG195" s="279"/>
      <c r="AH195" s="279"/>
      <c r="AI195" s="279"/>
      <c r="AJ195" s="279"/>
      <c r="AK195" s="279"/>
      <c r="AL195" s="279"/>
      <c r="AM195" s="279"/>
      <c r="AN195" s="279"/>
      <c r="AO195" s="279"/>
      <c r="AP195" s="279"/>
      <c r="AQ195" s="279"/>
      <c r="AR195" s="279"/>
      <c r="AS195" s="279"/>
      <c r="AT195" s="279"/>
      <c r="AU195" s="279"/>
      <c r="AV195" s="279"/>
      <c r="AW195" s="279"/>
      <c r="AX195" s="279"/>
      <c r="AY195" s="279"/>
      <c r="AZ195" s="279"/>
      <c r="BA195" s="279"/>
      <c r="BB195" s="279"/>
    </row>
    <row r="196" spans="1:54" outlineLevel="2">
      <c r="A196" s="425"/>
      <c r="B196" s="135" t="s">
        <v>282</v>
      </c>
      <c r="C196" s="135"/>
      <c r="D196" s="135" t="s">
        <v>383</v>
      </c>
      <c r="E196" s="282"/>
      <c r="F196" s="279"/>
      <c r="G196" s="279"/>
      <c r="H196" s="279"/>
      <c r="I196" s="279"/>
      <c r="J196" s="279"/>
      <c r="K196" s="279"/>
      <c r="L196" s="279"/>
      <c r="M196" s="279"/>
      <c r="N196" s="279"/>
      <c r="O196" s="279"/>
      <c r="P196" s="279"/>
      <c r="Q196" s="279"/>
      <c r="R196" s="279"/>
      <c r="S196" s="279"/>
      <c r="T196" s="279"/>
      <c r="U196" s="279"/>
      <c r="V196" s="279"/>
      <c r="W196" s="279"/>
      <c r="X196" s="279"/>
      <c r="Y196" s="279"/>
      <c r="Z196" s="279"/>
      <c r="AA196" s="279"/>
      <c r="AB196" s="279"/>
      <c r="AC196" s="279"/>
      <c r="AD196" s="279"/>
      <c r="AE196" s="279"/>
      <c r="AF196" s="279"/>
      <c r="AG196" s="279"/>
      <c r="AH196" s="279"/>
      <c r="AI196" s="279"/>
      <c r="AJ196" s="279"/>
      <c r="AK196" s="279"/>
      <c r="AL196" s="279"/>
      <c r="AM196" s="279"/>
      <c r="AN196" s="279"/>
      <c r="AO196" s="279"/>
      <c r="AP196" s="279"/>
      <c r="AQ196" s="279"/>
      <c r="AR196" s="279"/>
      <c r="AS196" s="279"/>
      <c r="AT196" s="279"/>
      <c r="AU196" s="279"/>
      <c r="AV196" s="279"/>
      <c r="AW196" s="279"/>
      <c r="AX196" s="279"/>
      <c r="AY196" s="279"/>
      <c r="AZ196" s="279"/>
      <c r="BA196" s="279"/>
      <c r="BB196" s="279"/>
    </row>
    <row r="197" spans="1:54" outlineLevel="1">
      <c r="B197" s="19"/>
      <c r="C197" s="19"/>
      <c r="D197" s="19"/>
      <c r="E197" s="15"/>
    </row>
    <row r="198" spans="1:54" outlineLevel="1">
      <c r="B198" s="19"/>
      <c r="C198" s="19"/>
      <c r="D198" s="19"/>
      <c r="E198" s="15"/>
    </row>
    <row r="199" spans="1:54">
      <c r="B199" s="19"/>
      <c r="C199" s="19"/>
      <c r="D199" s="19"/>
      <c r="E199" s="15"/>
    </row>
    <row r="200" spans="1:54" ht="15">
      <c r="A200" s="12" t="s">
        <v>478</v>
      </c>
      <c r="B200" s="19"/>
      <c r="C200" s="19"/>
      <c r="D200" s="19"/>
      <c r="E200" s="15"/>
    </row>
    <row r="201" spans="1:54" ht="15" outlineLevel="1">
      <c r="A201" s="12"/>
      <c r="B201" s="19"/>
      <c r="C201" s="19"/>
      <c r="D201" s="19"/>
      <c r="E201" s="15"/>
    </row>
    <row r="202" spans="1:54" s="4" customFormat="1" outlineLevel="1">
      <c r="A202" s="4" t="s">
        <v>479</v>
      </c>
      <c r="B202" s="151"/>
      <c r="C202" s="151"/>
      <c r="D202" s="151"/>
      <c r="E202" s="152"/>
    </row>
    <row r="203" spans="1:54" s="4" customFormat="1" outlineLevel="2">
      <c r="B203" s="151"/>
      <c r="C203" s="151"/>
      <c r="D203" s="151"/>
      <c r="E203" s="130">
        <v>2027</v>
      </c>
      <c r="F203" s="130">
        <v>2028</v>
      </c>
      <c r="G203" s="130">
        <v>2029</v>
      </c>
      <c r="H203" s="130">
        <v>2030</v>
      </c>
      <c r="I203" s="130">
        <v>2031</v>
      </c>
      <c r="J203" s="130">
        <v>2032</v>
      </c>
      <c r="K203" s="130">
        <v>2033</v>
      </c>
      <c r="L203" s="130">
        <v>2034</v>
      </c>
      <c r="M203" s="130">
        <v>2035</v>
      </c>
      <c r="N203" s="130">
        <v>2036</v>
      </c>
      <c r="O203" s="130">
        <v>2037</v>
      </c>
      <c r="P203" s="130">
        <v>2038</v>
      </c>
      <c r="Q203" s="130">
        <v>2039</v>
      </c>
      <c r="R203" s="130">
        <v>2040</v>
      </c>
      <c r="S203" s="130">
        <v>2041</v>
      </c>
      <c r="T203" s="130">
        <v>2042</v>
      </c>
      <c r="U203" s="130">
        <v>2043</v>
      </c>
      <c r="V203" s="130">
        <v>2044</v>
      </c>
      <c r="W203" s="130">
        <v>2045</v>
      </c>
      <c r="X203" s="130">
        <v>2046</v>
      </c>
      <c r="Y203" s="130">
        <v>2047</v>
      </c>
      <c r="Z203" s="130">
        <v>2048</v>
      </c>
      <c r="AA203" s="130">
        <v>2049</v>
      </c>
      <c r="AB203" s="130">
        <v>2050</v>
      </c>
      <c r="AC203" s="130">
        <v>2051</v>
      </c>
      <c r="AD203" s="130">
        <v>2052</v>
      </c>
      <c r="AE203" s="130">
        <v>2053</v>
      </c>
      <c r="AF203" s="130">
        <v>2054</v>
      </c>
      <c r="AG203" s="130">
        <v>2055</v>
      </c>
      <c r="AH203" s="130">
        <v>2056</v>
      </c>
      <c r="AI203" s="130">
        <v>2057</v>
      </c>
      <c r="AJ203" s="130">
        <v>2058</v>
      </c>
      <c r="AK203" s="130">
        <v>2059</v>
      </c>
      <c r="AL203" s="130">
        <v>2060</v>
      </c>
      <c r="AM203" s="130">
        <v>2061</v>
      </c>
      <c r="AN203" s="130">
        <v>2062</v>
      </c>
      <c r="AO203" s="130">
        <v>2063</v>
      </c>
      <c r="AP203" s="130">
        <v>2064</v>
      </c>
      <c r="AQ203" s="130">
        <v>2065</v>
      </c>
      <c r="AR203" s="130">
        <v>2066</v>
      </c>
      <c r="AS203" s="130">
        <v>2067</v>
      </c>
      <c r="AT203" s="130">
        <v>2068</v>
      </c>
      <c r="AU203" s="130">
        <v>2069</v>
      </c>
      <c r="AV203" s="130">
        <v>2070</v>
      </c>
      <c r="AW203" s="130">
        <v>2071</v>
      </c>
      <c r="AX203" s="130">
        <v>2072</v>
      </c>
      <c r="AY203" s="130">
        <v>2073</v>
      </c>
      <c r="AZ203" s="130">
        <v>2074</v>
      </c>
      <c r="BA203" s="130">
        <v>2075</v>
      </c>
      <c r="BB203" s="130">
        <v>2076</v>
      </c>
    </row>
    <row r="204" spans="1:54" outlineLevel="2">
      <c r="A204" s="430" t="s">
        <v>480</v>
      </c>
      <c r="B204" s="150" t="s">
        <v>481</v>
      </c>
      <c r="C204" s="6" t="s">
        <v>482</v>
      </c>
      <c r="D204" s="10" t="s">
        <v>394</v>
      </c>
      <c r="E204" s="129">
        <f>IF(E52&lt;($E$52),1,IF((E52-1)&gt;30,(D$204/(1+'Fixed Data'!$B$14)),(1/(1+'Fixed Data'!$B$13)^(E$52-$E$52))))</f>
        <v>1</v>
      </c>
      <c r="F204" s="129">
        <f>IF(F52&lt;($E$52),1,IF((F52-1)&gt;30,(E$204/(1+'Fixed Data'!$B$14)),(1/(1+'Fixed Data'!$B$13)^(F$52-$E$52))))</f>
        <v>0.96618357487922713</v>
      </c>
      <c r="G204" s="129">
        <f>IF(G52&lt;($E$52),1,IF((G52-1)&gt;30,(F$204/(1+'Fixed Data'!$B$14)),(1/(1+'Fixed Data'!$B$13)^(G$52-$E$52))))</f>
        <v>0.93351070036640305</v>
      </c>
      <c r="H204" s="129">
        <f>IF(H52&lt;($E$52),1,IF((H52-1)&gt;30,(G$204/(1+'Fixed Data'!$B$14)),(1/(1+'Fixed Data'!$B$13)^(H$52-$E$52))))</f>
        <v>0.90194270566802237</v>
      </c>
      <c r="I204" s="129">
        <f>IF(I52&lt;($E$52),1,IF((I52-1)&gt;30,(H$204/(1+'Fixed Data'!$B$14)),(1/(1+'Fixed Data'!$B$13)^(I$52-$E$52))))</f>
        <v>0.87144222769857238</v>
      </c>
      <c r="J204" s="129">
        <f>IF(J52&lt;($E$52),1,IF((J52-1)&gt;30,(I$204/(1+'Fixed Data'!$B$14)),(1/(1+'Fixed Data'!$B$13)^(J$52-$E$52))))</f>
        <v>0.84197316685852419</v>
      </c>
      <c r="K204" s="129">
        <f>IF(K52&lt;($E$52),1,IF((K52-1)&gt;30,(J$204/(1+'Fixed Data'!$B$14)),(1/(1+'Fixed Data'!$B$13)^(K$52-$E$52))))</f>
        <v>0.81350064430775282</v>
      </c>
      <c r="L204" s="129">
        <f>IF(L52&lt;($E$52),1,IF((L52-1)&gt;30,(K$204/(1+'Fixed Data'!$B$14)),(1/(1+'Fixed Data'!$B$13)^(L$52-$E$52))))</f>
        <v>0.78599096068381913</v>
      </c>
      <c r="M204" s="129">
        <f>IF(M52&lt;($E$52),1,IF((M52-1)&gt;30,(L$204/(1+'Fixed Data'!$B$14)),(1/(1+'Fixed Data'!$B$13)^(M$52-$E$52))))</f>
        <v>0.75941155621625056</v>
      </c>
      <c r="N204" s="129">
        <f>IF(N52&lt;($E$52),1,IF((N52-1)&gt;30,(M$204/(1+'Fixed Data'!$B$14)),(1/(1+'Fixed Data'!$B$13)^(N$52-$E$52))))</f>
        <v>0.73373097218961414</v>
      </c>
      <c r="O204" s="129">
        <f>IF(O52&lt;($E$52),1,IF((O52-1)&gt;30,(N$204/(1+'Fixed Data'!$B$14)),(1/(1+'Fixed Data'!$B$13)^(O$52-$E$52))))</f>
        <v>0.70891881370977217</v>
      </c>
      <c r="P204" s="129">
        <f>IF(P52&lt;($E$52),1,IF((P52-1)&gt;30,(O$204/(1+'Fixed Data'!$B$14)),(1/(1+'Fixed Data'!$B$13)^(P$52-$E$52))))</f>
        <v>0.68494571372924851</v>
      </c>
      <c r="Q204" s="129">
        <f>IF(Q52&lt;($E$52),1,IF((Q52-1)&gt;30,(P$204/(1+'Fixed Data'!$B$14)),(1/(1+'Fixed Data'!$B$13)^(Q$52-$E$52))))</f>
        <v>0.66178329828912896</v>
      </c>
      <c r="R204" s="129">
        <f>IF(R52&lt;($E$52),1,IF((R52-1)&gt;30,(Q$204/(1+'Fixed Data'!$B$14)),(1/(1+'Fixed Data'!$B$13)^(R$52-$E$52))))</f>
        <v>0.63940415293635666</v>
      </c>
      <c r="S204" s="129">
        <f>IF(S52&lt;($E$52),1,IF((S52-1)&gt;30,(R$204/(1+'Fixed Data'!$B$14)),(1/(1+'Fixed Data'!$B$13)^(S$52-$E$52))))</f>
        <v>0.61778179027667302</v>
      </c>
      <c r="T204" s="129">
        <f>IF(T52&lt;($E$52),1,IF((T52-1)&gt;30,(S$204/(1+'Fixed Data'!$B$14)),(1/(1+'Fixed Data'!$B$13)^(T$52-$E$52))))</f>
        <v>0.59689061862480497</v>
      </c>
      <c r="U204" s="129">
        <f>IF(U52&lt;($E$52),1,IF((U52-1)&gt;30,(T$204/(1+'Fixed Data'!$B$14)),(1/(1+'Fixed Data'!$B$13)^(U$52-$E$52))))</f>
        <v>0.57670591171478747</v>
      </c>
      <c r="V204" s="129">
        <f>IF(V52&lt;($E$52),1,IF((V52-1)&gt;30,(U$204/(1+'Fixed Data'!$B$14)),(1/(1+'Fixed Data'!$B$13)^(V$52-$E$52))))</f>
        <v>0.55720377943457733</v>
      </c>
      <c r="W204" s="129">
        <f>IF(W52&lt;($E$52),1,IF((W52-1)&gt;30,(V$204/(1+'Fixed Data'!$B$14)),(1/(1+'Fixed Data'!$B$13)^(W$52-$E$52))))</f>
        <v>0.53836113955031628</v>
      </c>
      <c r="X204" s="129">
        <f>IF(X52&lt;($E$52),1,IF((X52-1)&gt;30,(W$204/(1+'Fixed Data'!$B$14)),(1/(1+'Fixed Data'!$B$13)^(X$52-$E$52))))</f>
        <v>0.52015569038677911</v>
      </c>
      <c r="Y204" s="129">
        <f>IF(Y52&lt;($E$52),1,IF((Y52-1)&gt;30,(X$204/(1+'Fixed Data'!$B$14)),(1/(1+'Fixed Data'!$B$13)^(Y$52-$E$52))))</f>
        <v>0.50256588443167061</v>
      </c>
      <c r="Z204" s="129">
        <f>IF(Z52&lt;($E$52),1,IF((Z52-1)&gt;30,(Y$204/(1+'Fixed Data'!$B$14)),(1/(1+'Fixed Data'!$B$13)^(Z$52-$E$52))))</f>
        <v>0.48557090283253213</v>
      </c>
      <c r="AA204" s="129">
        <f>IF(AA52&lt;($E$52),1,IF((AA52-1)&gt;30,(Z$204/(1+'Fixed Data'!$B$14)),(1/(1+'Fixed Data'!$B$13)^(AA$52-$E$52))))</f>
        <v>0.46915063075606966</v>
      </c>
      <c r="AB204" s="129">
        <f>IF(AB52&lt;($E$52),1,IF((AB52-1)&gt;30,(AA$204/(1+'Fixed Data'!$B$14)),(1/(1+'Fixed Data'!$B$13)^(AB$52-$E$52))))</f>
        <v>0.45328563358074364</v>
      </c>
      <c r="AC204" s="129">
        <f>IF(AC52&lt;($E$52),1,IF((AC52-1)&gt;30,(AB$204/(1+'Fixed Data'!$B$14)),(1/(1+'Fixed Data'!$B$13)^(AC$52-$E$52))))</f>
        <v>0.43795713389443841</v>
      </c>
      <c r="AD204" s="129">
        <f>IF(AD52&lt;($E$52),1,IF((AD52-1)&gt;30,(AC$204/(1+'Fixed Data'!$B$14)),(1/(1+'Fixed Data'!$B$13)^(AD$52-$E$52))))</f>
        <v>0.42314698926998884</v>
      </c>
      <c r="AE204" s="129">
        <f>IF(AE52&lt;($E$52),1,IF((AE52-1)&gt;30,(AD$204/(1+'Fixed Data'!$B$14)),(1/(1+'Fixed Data'!$B$13)^(AE$52-$E$52))))</f>
        <v>0.40883767079225974</v>
      </c>
      <c r="AF204" s="129">
        <f>IF(AF52&lt;($E$52),1,IF((AF52-1)&gt;30,(AE$204/(1+'Fixed Data'!$B$14)),(1/(1+'Fixed Data'!$B$13)^(AF$52-$E$52))))</f>
        <v>0.39501224231136206</v>
      </c>
      <c r="AG204" s="129">
        <f>IF(AG52&lt;($E$52),1,IF((AG52-1)&gt;30,(AF$204/(1+'Fixed Data'!$B$14)),(1/(1+'Fixed Data'!$B$13)^(AG$52-$E$52))))</f>
        <v>0.38165434039745127</v>
      </c>
      <c r="AH204" s="129">
        <f>IF(AH52&lt;($E$52),1,IF((AH52-1)&gt;30,(AG$204/(1+'Fixed Data'!$B$14)),(1/(1+'Fixed Data'!$B$13)^(AH$52-$E$52))))</f>
        <v>0.36874815497338298</v>
      </c>
      <c r="AI204" s="129">
        <f>IF(AI52&lt;($E$52),1,IF((AI52-1)&gt;30,(AH$204/(1+'Fixed Data'!$B$14)),(1/(1+'Fixed Data'!$B$13)^(AI$52-$E$52))))</f>
        <v>0.35627841060230236</v>
      </c>
      <c r="AJ204" s="129">
        <f>IF(AJ52&lt;($E$52),1,IF((AJ52-1)&gt;30,(AI$204/(1+'Fixed Data'!$B$14)),(1/(1+'Fixed Data'!$B$13)^(AJ$52-$E$52))))</f>
        <v>0.3459013695167984</v>
      </c>
      <c r="AK204" s="129">
        <f>IF(AK52&lt;($E$52),1,IF((AK52-1)&gt;30,(AJ$204/(1+'Fixed Data'!$B$14)),(1/(1+'Fixed Data'!$B$13)^(AK$52-$E$52))))</f>
        <v>0.33582657234640623</v>
      </c>
      <c r="AL204" s="129">
        <f>IF(AL52&lt;($E$52),1,IF((AL52-1)&gt;30,(AK$204/(1+'Fixed Data'!$B$14)),(1/(1+'Fixed Data'!$B$13)^(AL$52-$E$52))))</f>
        <v>0.32604521587029728</v>
      </c>
      <c r="AM204" s="129">
        <f>IF(AM52&lt;($E$52),1,IF((AM52-1)&gt;30,(AL$204/(1+'Fixed Data'!$B$14)),(1/(1+'Fixed Data'!$B$13)^(AM$52-$E$52))))</f>
        <v>0.31654875327213328</v>
      </c>
      <c r="AN204" s="129">
        <f>IF(AN52&lt;($E$52),1,IF((AN52-1)&gt;30,(AM$204/(1+'Fixed Data'!$B$14)),(1/(1+'Fixed Data'!$B$13)^(AN$52-$E$52))))</f>
        <v>0.30732888667197406</v>
      </c>
      <c r="AO204" s="129">
        <f>IF(AO52&lt;($E$52),1,IF((AO52-1)&gt;30,(AN$204/(1+'Fixed Data'!$B$14)),(1/(1+'Fixed Data'!$B$13)^(AO$52-$E$52))))</f>
        <v>0.29837755987570297</v>
      </c>
      <c r="AP204" s="129">
        <f>IF(AP52&lt;($E$52),1,IF((AP52-1)&gt;30,(AO$204/(1+'Fixed Data'!$B$14)),(1/(1+'Fixed Data'!$B$13)^(AP$52-$E$52))))</f>
        <v>0.28968695133563394</v>
      </c>
      <c r="AQ204" s="129">
        <f>IF(AQ52&lt;($E$52),1,IF((AQ52-1)&gt;30,(AP$204/(1+'Fixed Data'!$B$14)),(1/(1+'Fixed Data'!$B$13)^(AQ$52-$E$52))))</f>
        <v>0.28124946731614947</v>
      </c>
      <c r="AR204" s="129">
        <f>IF(AR52&lt;($E$52),1,IF((AR52-1)&gt;30,(AQ$204/(1+'Fixed Data'!$B$14)),(1/(1+'Fixed Data'!$B$13)^(AR$52-$E$52))))</f>
        <v>0.27305773525839755</v>
      </c>
      <c r="AS204" s="129">
        <f>IF(AS52&lt;($E$52),1,IF((AS52-1)&gt;30,(AR$204/(1+'Fixed Data'!$B$14)),(1/(1+'Fixed Data'!$B$13)^(AS$52-$E$52))))</f>
        <v>0.26510459733825004</v>
      </c>
      <c r="AT204" s="129">
        <f>IF(AT52&lt;($E$52),1,IF((AT52-1)&gt;30,(AS$204/(1+'Fixed Data'!$B$14)),(1/(1+'Fixed Data'!$B$13)^(AT$52-$E$52))))</f>
        <v>0.25738310421189325</v>
      </c>
      <c r="AU204" s="129">
        <f>IF(AU52&lt;($E$52),1,IF((AU52-1)&gt;30,(AT$204/(1+'Fixed Data'!$B$14)),(1/(1+'Fixed Data'!$B$13)^(AU$52-$E$52))))</f>
        <v>0.24988650894358569</v>
      </c>
      <c r="AV204" s="129">
        <f>IF(AV52&lt;($E$52),1,IF((AV52-1)&gt;30,(AU$204/(1+'Fixed Data'!$B$14)),(1/(1+'Fixed Data'!$B$13)^(AV$52-$E$52))))</f>
        <v>0.24260826111027736</v>
      </c>
      <c r="AW204" s="129">
        <f>IF(AW52&lt;($E$52),1,IF((AW52-1)&gt;30,(AV$204/(1+'Fixed Data'!$B$14)),(1/(1+'Fixed Data'!$B$13)^(AW$52-$E$52))))</f>
        <v>0.23554200107793918</v>
      </c>
      <c r="AX204" s="129">
        <f>IF(AX52&lt;($E$52),1,IF((AX52-1)&gt;30,(AW$204/(1+'Fixed Data'!$B$14)),(1/(1+'Fixed Data'!$B$13)^(AX$52-$E$52))))</f>
        <v>0.22868155444460114</v>
      </c>
      <c r="AY204" s="129">
        <f>IF(AY52&lt;($E$52),1,IF((AY52-1)&gt;30,(AX$204/(1+'Fixed Data'!$B$14)),(1/(1+'Fixed Data'!$B$13)^(AY$52-$E$52))))</f>
        <v>0.22202092664524381</v>
      </c>
      <c r="AZ204" s="129">
        <f>IF(AZ52&lt;($E$52),1,IF((AZ52-1)&gt;30,(AY$204/(1+'Fixed Data'!$B$14)),(1/(1+'Fixed Data'!$B$13)^(AZ$52-$E$52))))</f>
        <v>0.21555429771382895</v>
      </c>
      <c r="BA204" s="129">
        <f>IF(BA52&lt;($E$52),1,IF((BA52-1)&gt;30,(AZ$204/(1+'Fixed Data'!$B$14)),(1/(1+'Fixed Data'!$B$13)^(BA$52-$E$52))))</f>
        <v>0.20927601719789218</v>
      </c>
      <c r="BB204" s="129">
        <f>IF(BB52&lt;($E$52),1,IF((BB52-1)&gt;30,(BA$204/(1+'Fixed Data'!$B$14)),(1/(1+'Fixed Data'!$B$13)^(BB$52-$E$52))))</f>
        <v>0.20318059922125453</v>
      </c>
    </row>
    <row r="205" spans="1:54" outlineLevel="2">
      <c r="A205" s="431"/>
      <c r="B205" s="150" t="s">
        <v>483</v>
      </c>
      <c r="C205" s="6" t="s">
        <v>484</v>
      </c>
      <c r="D205" s="10" t="s">
        <v>394</v>
      </c>
      <c r="E205" s="33">
        <f>IF(E52&lt;($E$52),1,IF((E52-1)&gt;30,(D$205/(1+'Fixed Data'!$B$16)),(1/(1+'Fixed Data'!$B$15)^(E$52-$E$52))))</f>
        <v>1</v>
      </c>
      <c r="F205" s="33">
        <f>IF(F52&lt;($E$52),1,IF((F52-1)&gt;30,(E$205/(1+'Fixed Data'!$B$16)),(1/(1+'Fixed Data'!$B$15)^(F$52-$E$52))))</f>
        <v>0.98522167487684742</v>
      </c>
      <c r="G205" s="33">
        <f>IF(G52&lt;($E$52),1,IF((G52-1)&gt;30,(F$205/(1+'Fixed Data'!$B$16)),(1/(1+'Fixed Data'!$B$15)^(G$52-$E$52))))</f>
        <v>0.9706617486471405</v>
      </c>
      <c r="H205" s="33">
        <f>IF(H52&lt;($E$52),1,IF((H52-1)&gt;30,(G$205/(1+'Fixed Data'!$B$16)),(1/(1+'Fixed Data'!$B$15)^(H$52-$E$52))))</f>
        <v>0.95631699374102519</v>
      </c>
      <c r="I205" s="33">
        <f>IF(I52&lt;($E$52),1,IF((I52-1)&gt;30,(H$205/(1+'Fixed Data'!$B$16)),(1/(1+'Fixed Data'!$B$15)^(I$52-$E$52))))</f>
        <v>0.94218423028672449</v>
      </c>
      <c r="J205" s="33">
        <f>IF(J52&lt;($E$52),1,IF((J52-1)&gt;30,(I$205/(1+'Fixed Data'!$B$16)),(1/(1+'Fixed Data'!$B$15)^(J$52-$E$52))))</f>
        <v>0.92826032540563996</v>
      </c>
      <c r="K205" s="33">
        <f>IF(K52&lt;($E$52),1,IF((K52-1)&gt;30,(J$205/(1+'Fixed Data'!$B$16)),(1/(1+'Fixed Data'!$B$15)^(K$52-$E$52))))</f>
        <v>0.91454219251787205</v>
      </c>
      <c r="L205" s="33">
        <f>IF(L52&lt;($E$52),1,IF((L52-1)&gt;30,(K$205/(1+'Fixed Data'!$B$16)),(1/(1+'Fixed Data'!$B$15)^(L$52-$E$52))))</f>
        <v>0.90102679065800217</v>
      </c>
      <c r="M205" s="33">
        <f>IF(M52&lt;($E$52),1,IF((M52-1)&gt;30,(L$205/(1+'Fixed Data'!$B$16)),(1/(1+'Fixed Data'!$B$15)^(M$52-$E$52))))</f>
        <v>0.88771112380098749</v>
      </c>
      <c r="N205" s="33">
        <f>IF(N52&lt;($E$52),1,IF((N52-1)&gt;30,(M$205/(1+'Fixed Data'!$B$16)),(1/(1+'Fixed Data'!$B$15)^(N$52-$E$52))))</f>
        <v>0.87459224019801729</v>
      </c>
      <c r="O205" s="33">
        <f>IF(O52&lt;($E$52),1,IF((O52-1)&gt;30,(N$205/(1+'Fixed Data'!$B$16)),(1/(1+'Fixed Data'!$B$15)^(O$52-$E$52))))</f>
        <v>0.86166723172218462</v>
      </c>
      <c r="P205" s="33">
        <f>IF(P52&lt;($E$52),1,IF((P52-1)&gt;30,(O$205/(1+'Fixed Data'!$B$16)),(1/(1+'Fixed Data'!$B$15)^(P$52-$E$52))))</f>
        <v>0.8489332332238273</v>
      </c>
      <c r="Q205" s="33">
        <f>IF(Q52&lt;($E$52),1,IF((Q52-1)&gt;30,(P$205/(1+'Fixed Data'!$B$16)),(1/(1+'Fixed Data'!$B$15)^(Q$52-$E$52))))</f>
        <v>0.83638742189539661</v>
      </c>
      <c r="R205" s="33">
        <f>IF(R52&lt;($E$52),1,IF((R52-1)&gt;30,(Q$205/(1+'Fixed Data'!$B$16)),(1/(1+'Fixed Data'!$B$15)^(R$52-$E$52))))</f>
        <v>0.82402701664571099</v>
      </c>
      <c r="S205" s="33">
        <f>IF(S52&lt;($E$52),1,IF((S52-1)&gt;30,(R$205/(1+'Fixed Data'!$B$16)),(1/(1+'Fixed Data'!$B$15)^(S$52-$E$52))))</f>
        <v>0.81184927748345925</v>
      </c>
      <c r="T205" s="33">
        <f>IF(T52&lt;($E$52),1,IF((T52-1)&gt;30,(S$205/(1+'Fixed Data'!$B$16)),(1/(1+'Fixed Data'!$B$15)^(T$52-$E$52))))</f>
        <v>0.79985150490981216</v>
      </c>
      <c r="U205" s="33">
        <f>IF(U52&lt;($E$52),1,IF((U52-1)&gt;30,(T$205/(1+'Fixed Data'!$B$16)),(1/(1+'Fixed Data'!$B$15)^(U$52-$E$52))))</f>
        <v>0.78803103932001206</v>
      </c>
      <c r="V205" s="33">
        <f>IF(V52&lt;($E$52),1,IF((V52-1)&gt;30,(U$205/(1+'Fixed Data'!$B$16)),(1/(1+'Fixed Data'!$B$15)^(V$52-$E$52))))</f>
        <v>0.77638526041380518</v>
      </c>
      <c r="W205" s="33">
        <f>IF(W52&lt;($E$52),1,IF((W52-1)&gt;30,(V$205/(1+'Fixed Data'!$B$16)),(1/(1+'Fixed Data'!$B$15)^(W$52-$E$52))))</f>
        <v>0.76491158661458636</v>
      </c>
      <c r="X205" s="33">
        <f>IF(X52&lt;($E$52),1,IF((X52-1)&gt;30,(W$205/(1+'Fixed Data'!$B$16)),(1/(1+'Fixed Data'!$B$15)^(X$52-$E$52))))</f>
        <v>0.7536074744971295</v>
      </c>
      <c r="Y205" s="33">
        <f>IF(Y52&lt;($E$52),1,IF((Y52-1)&gt;30,(X$205/(1+'Fixed Data'!$B$16)),(1/(1+'Fixed Data'!$B$15)^(Y$52-$E$52))))</f>
        <v>0.74247041822377313</v>
      </c>
      <c r="Z205" s="33">
        <f>IF(Z52&lt;($E$52),1,IF((Z52-1)&gt;30,(Y$205/(1+'Fixed Data'!$B$16)),(1/(1+'Fixed Data'!$B$15)^(Z$52-$E$52))))</f>
        <v>0.73149794898893916</v>
      </c>
      <c r="AA205" s="33">
        <f>IF(AA52&lt;($E$52),1,IF((AA52-1)&gt;30,(Z$205/(1+'Fixed Data'!$B$16)),(1/(1+'Fixed Data'!$B$15)^(AA$52-$E$52))))</f>
        <v>0.72068763447186135</v>
      </c>
      <c r="AB205" s="33">
        <f>IF(AB52&lt;($E$52),1,IF((AB52-1)&gt;30,(AA$205/(1+'Fixed Data'!$B$16)),(1/(1+'Fixed Data'!$B$15)^(AB$52-$E$52))))</f>
        <v>0.71003707829740037</v>
      </c>
      <c r="AC205" s="33">
        <f>IF(AC52&lt;($E$52),1,IF((AC52-1)&gt;30,(AB$205/(1+'Fixed Data'!$B$16)),(1/(1+'Fixed Data'!$B$15)^(AC$52-$E$52))))</f>
        <v>0.69954391950482808</v>
      </c>
      <c r="AD205" s="33">
        <f>IF(AD52&lt;($E$52),1,IF((AD52-1)&gt;30,(AC$205/(1+'Fixed Data'!$B$16)),(1/(1+'Fixed Data'!$B$15)^(AD$52-$E$52))))</f>
        <v>0.68920583202446117</v>
      </c>
      <c r="AE205" s="33">
        <f>IF(AE52&lt;($E$52),1,IF((AE52-1)&gt;30,(AD$205/(1+'Fixed Data'!$B$16)),(1/(1+'Fixed Data'!$B$15)^(AE$52-$E$52))))</f>
        <v>0.67902052416203085</v>
      </c>
      <c r="AF205" s="33">
        <f>IF(AF52&lt;($E$52),1,IF((AF52-1)&gt;30,(AE$205/(1+'Fixed Data'!$B$16)),(1/(1+'Fixed Data'!$B$15)^(AF$52-$E$52))))</f>
        <v>0.66898573809067086</v>
      </c>
      <c r="AG205" s="33">
        <f>IF(AG52&lt;($E$52),1,IF((AG52-1)&gt;30,(AF$205/(1+'Fixed Data'!$B$16)),(1/(1+'Fixed Data'!$B$15)^(AG$52-$E$52))))</f>
        <v>0.65909924935041486</v>
      </c>
      <c r="AH205" s="33">
        <f>IF(AH52&lt;($E$52),1,IF((AH52-1)&gt;30,(AG$205/(1+'Fixed Data'!$B$16)),(1/(1+'Fixed Data'!$B$15)^(AH$52-$E$52))))</f>
        <v>0.64935886635508844</v>
      </c>
      <c r="AI205" s="33">
        <f>IF(AI52&lt;($E$52),1,IF((AI52-1)&gt;30,(AH$205/(1+'Fixed Data'!$B$16)),(1/(1+'Fixed Data'!$B$15)^(AI$52-$E$52))))</f>
        <v>0.63976242990649135</v>
      </c>
      <c r="AJ205" s="33">
        <f>IF(AJ52&lt;($E$52),1,IF((AJ52-1)&gt;30,(AI$205/(1+'Fixed Data'!$B$16)),(1/(1+'Fixed Data'!$B$15)^(AJ$52-$E$52))))</f>
        <v>0.63163954535324851</v>
      </c>
      <c r="AK205" s="33">
        <f>IF(AK52&lt;($E$52),1,IF((AK52-1)&gt;30,(AJ$205/(1+'Fixed Data'!$B$16)),(1/(1+'Fixed Data'!$B$15)^(AK$52-$E$52))))</f>
        <v>0.62361979479222052</v>
      </c>
      <c r="AL205" s="33">
        <f>IF(AL52&lt;($E$52),1,IF((AL52-1)&gt;30,(AK$205/(1+'Fixed Data'!$B$16)),(1/(1+'Fixed Data'!$B$15)^(AL$52-$E$52))))</f>
        <v>0.61570186875996724</v>
      </c>
      <c r="AM205" s="33">
        <f>IF(AM52&lt;($E$52),1,IF((AM52-1)&gt;30,(AL$205/(1+'Fixed Data'!$B$16)),(1/(1+'Fixed Data'!$B$15)^(AM$52-$E$52))))</f>
        <v>0.60788447441893967</v>
      </c>
      <c r="AN205" s="33">
        <f>IF(AN52&lt;($E$52),1,IF((AN52-1)&gt;30,(AM$205/(1+'Fixed Data'!$B$16)),(1/(1+'Fixed Data'!$B$15)^(AN$52-$E$52))))</f>
        <v>0.60016633534638508</v>
      </c>
      <c r="AO205" s="33">
        <f>IF(AO52&lt;($E$52),1,IF((AO52-1)&gt;30,(AN$205/(1+'Fixed Data'!$B$16)),(1/(1+'Fixed Data'!$B$15)^(AO$52-$E$52))))</f>
        <v>0.59254619132593356</v>
      </c>
      <c r="AP205" s="33">
        <f>IF(AP52&lt;($E$52),1,IF((AP52-1)&gt;30,(AO$205/(1+'Fixed Data'!$B$16)),(1/(1+'Fixed Data'!$B$15)^(AP$52-$E$52))))</f>
        <v>0.58502279814182956</v>
      </c>
      <c r="AQ205" s="33">
        <f>IF(AQ52&lt;($E$52),1,IF((AQ52-1)&gt;30,(AP$205/(1+'Fixed Data'!$B$16)),(1/(1+'Fixed Data'!$B$15)^(AQ$52-$E$52))))</f>
        <v>0.577594927375777</v>
      </c>
      <c r="AR205" s="33">
        <f>IF(AR52&lt;($E$52),1,IF((AR52-1)&gt;30,(AQ$205/(1+'Fixed Data'!$B$16)),(1/(1+'Fixed Data'!$B$15)^(AR$52-$E$52))))</f>
        <v>0.57026136620636314</v>
      </c>
      <c r="AS205" s="33">
        <f>IF(AS52&lt;($E$52),1,IF((AS52-1)&gt;30,(AR$205/(1+'Fixed Data'!$B$16)),(1/(1+'Fixed Data'!$B$15)^(AS$52-$E$52))))</f>
        <v>0.5630209172110292</v>
      </c>
      <c r="AT205" s="33">
        <f>IF(AT52&lt;($E$52),1,IF((AT52-1)&gt;30,(AS$205/(1+'Fixed Data'!$B$16)),(1/(1+'Fixed Data'!$B$15)^(AT$52-$E$52))))</f>
        <v>0.55587239817055578</v>
      </c>
      <c r="AU205" s="33">
        <f>IF(AU52&lt;($E$52),1,IF((AU52-1)&gt;30,(AT$205/(1+'Fixed Data'!$B$16)),(1/(1+'Fixed Data'!$B$15)^(AU$52-$E$52))))</f>
        <v>0.54881464187603002</v>
      </c>
      <c r="AV205" s="33">
        <f>IF(AV52&lt;($E$52),1,IF((AV52-1)&gt;30,(AU$205/(1+'Fixed Data'!$B$16)),(1/(1+'Fixed Data'!$B$15)^(AV$52-$E$52))))</f>
        <v>0.54184649593826384</v>
      </c>
      <c r="AW205" s="33">
        <f>IF(AW52&lt;($E$52),1,IF((AW52-1)&gt;30,(AV$205/(1+'Fixed Data'!$B$16)),(1/(1+'Fixed Data'!$B$15)^(AW$52-$E$52))))</f>
        <v>0.53496682259963246</v>
      </c>
      <c r="AX205" s="33">
        <f>IF(AX52&lt;($E$52),1,IF((AX52-1)&gt;30,(AW$205/(1+'Fixed Data'!$B$16)),(1/(1+'Fixed Data'!$B$15)^(AX$52-$E$52))))</f>
        <v>0.52817449854830123</v>
      </c>
      <c r="AY205" s="33">
        <f>IF(AY52&lt;($E$52),1,IF((AY52-1)&gt;30,(AX$205/(1+'Fixed Data'!$B$16)),(1/(1+'Fixed Data'!$B$15)^(AY$52-$E$52))))</f>
        <v>0.52146841473481154</v>
      </c>
      <c r="AZ205" s="33">
        <f>IF(AZ52&lt;($E$52),1,IF((AZ52-1)&gt;30,(AY$205/(1+'Fixed Data'!$B$16)),(1/(1+'Fixed Data'!$B$15)^(AZ$52-$E$52))))</f>
        <v>0.51484747619099525</v>
      </c>
      <c r="BA205" s="33">
        <f>IF(BA52&lt;($E$52),1,IF((BA52-1)&gt;30,(AZ$205/(1+'Fixed Data'!$B$16)),(1/(1+'Fixed Data'!$B$15)^(BA$52-$E$52))))</f>
        <v>0.50831060185118893</v>
      </c>
      <c r="BB205" s="33">
        <f>IF(BB52&lt;($E$52),1,IF((BB52-1)&gt;30,(BA$205/(1+'Fixed Data'!$B$16)),(1/(1+'Fixed Data'!$B$15)^(BB$52-$E$52))))</f>
        <v>0.50185672437571716</v>
      </c>
    </row>
    <row r="206" spans="1:54" outlineLevel="2">
      <c r="B206" s="19"/>
      <c r="C206" s="19"/>
      <c r="D206" s="19"/>
      <c r="E206" s="15"/>
    </row>
    <row r="207" spans="1:54" outlineLevel="2">
      <c r="A207" s="10"/>
      <c r="B207" s="19"/>
      <c r="C207" s="19"/>
      <c r="D207" s="19"/>
      <c r="E207" s="15"/>
    </row>
    <row r="208" spans="1:54" ht="12.75" customHeight="1" outlineLevel="2">
      <c r="A208" s="423" t="s">
        <v>485</v>
      </c>
      <c r="B208" s="150" t="s">
        <v>340</v>
      </c>
      <c r="C208" s="19"/>
      <c r="D208" s="135" t="s">
        <v>383</v>
      </c>
      <c r="E208" s="21">
        <f>(E151+E101)*E204</f>
        <v>-15.047177128718012</v>
      </c>
      <c r="F208" s="21">
        <f t="shared" ref="F208:BB208" si="18">(F151+F101)*F204</f>
        <v>-10.949832438983222</v>
      </c>
      <c r="G208" s="21">
        <f t="shared" si="18"/>
        <v>-13.440797982835775</v>
      </c>
      <c r="H208" s="21">
        <f t="shared" si="18"/>
        <v>-13.789723283952105</v>
      </c>
      <c r="I208" s="21">
        <f>(I151+I101)*I204</f>
        <v>-12.890001479904239</v>
      </c>
      <c r="J208" s="21">
        <f t="shared" si="18"/>
        <v>-3.0335420645935685</v>
      </c>
      <c r="K208" s="21">
        <f t="shared" si="18"/>
        <v>-2.7376003639287019</v>
      </c>
      <c r="L208" s="21">
        <f t="shared" si="18"/>
        <v>-2.4624022630284799</v>
      </c>
      <c r="M208" s="21">
        <f t="shared" si="18"/>
        <v>-2.2067413021847404</v>
      </c>
      <c r="N208" s="21">
        <f t="shared" si="18"/>
        <v>-1.9694736963844992</v>
      </c>
      <c r="O208" s="21">
        <f t="shared" si="18"/>
        <v>-1.749515313779276</v>
      </c>
      <c r="P208" s="21">
        <f t="shared" si="18"/>
        <v>-1.5458387923262125</v>
      </c>
      <c r="Q208" s="21">
        <f t="shared" si="18"/>
        <v>-1.3574707885256998</v>
      </c>
      <c r="R208" s="21">
        <f t="shared" si="18"/>
        <v>-1.1834893524393792</v>
      </c>
      <c r="S208" s="21">
        <f t="shared" si="18"/>
        <v>-1.0230214234207569</v>
      </c>
      <c r="T208" s="21">
        <f t="shared" si="18"/>
        <v>-0.87524044122868316</v>
      </c>
      <c r="U208" s="21">
        <f t="shared" si="18"/>
        <v>-0.73936406742203697</v>
      </c>
      <c r="V208" s="21">
        <f t="shared" si="18"/>
        <v>-0.61465201215251464</v>
      </c>
      <c r="W208" s="21">
        <f t="shared" si="18"/>
        <v>-0.50040396168185819</v>
      </c>
      <c r="X208" s="21">
        <f t="shared" si="18"/>
        <v>-0.39595760215052345</v>
      </c>
      <c r="Y208" s="21">
        <f t="shared" si="18"/>
        <v>-0.30068673531707019</v>
      </c>
      <c r="Z208" s="21">
        <f t="shared" si="18"/>
        <v>-0.21399948217175391</v>
      </c>
      <c r="AA208" s="21">
        <f t="shared" si="18"/>
        <v>-0.13533657050431575</v>
      </c>
      <c r="AB208" s="21">
        <f t="shared" si="18"/>
        <v>-6.4169702675019979E-2</v>
      </c>
      <c r="AC208" s="21">
        <f t="shared" si="18"/>
        <v>2.6181023843717019E-17</v>
      </c>
      <c r="AD208" s="21">
        <f t="shared" si="18"/>
        <v>2.5295675211320794E-17</v>
      </c>
      <c r="AE208" s="21">
        <f t="shared" si="18"/>
        <v>2.4440265904657771E-17</v>
      </c>
      <c r="AF208" s="21">
        <f t="shared" si="18"/>
        <v>2.3613783482761131E-17</v>
      </c>
      <c r="AG208" s="21">
        <f t="shared" si="18"/>
        <v>2.2815249741798195E-17</v>
      </c>
      <c r="AH208" s="21">
        <f t="shared" si="18"/>
        <v>2.2043719557292947E-17</v>
      </c>
      <c r="AI208" s="21">
        <f t="shared" si="18"/>
        <v>2.1298279765500432E-17</v>
      </c>
      <c r="AJ208" s="21">
        <f t="shared" si="18"/>
        <v>2.0677941519903331E-17</v>
      </c>
      <c r="AK208" s="21">
        <f t="shared" si="18"/>
        <v>2.0075671378546922E-17</v>
      </c>
      <c r="AL208" s="21">
        <f t="shared" si="18"/>
        <v>1.9490943085967883E-17</v>
      </c>
      <c r="AM208" s="21">
        <f t="shared" si="18"/>
        <v>1.8923245714531928E-17</v>
      </c>
      <c r="AN208" s="21">
        <f t="shared" si="18"/>
        <v>1.8372083217992163E-17</v>
      </c>
      <c r="AO208" s="21">
        <f t="shared" si="18"/>
        <v>1.7836973998050643E-17</v>
      </c>
      <c r="AP208" s="21">
        <f t="shared" si="18"/>
        <v>1.7317450483544313E-17</v>
      </c>
      <c r="AQ208" s="21">
        <f t="shared" si="18"/>
        <v>1.6813058721887684E-17</v>
      </c>
      <c r="AR208" s="21">
        <f t="shared" si="18"/>
        <v>1.6323357982415227E-17</v>
      </c>
      <c r="AS208" s="21">
        <f t="shared" si="18"/>
        <v>1.5847920371276919E-17</v>
      </c>
      <c r="AT208" s="21">
        <f t="shared" si="18"/>
        <v>1.5386330457550406E-17</v>
      </c>
      <c r="AU208" s="21">
        <f t="shared" si="18"/>
        <v>1.4938184910243113E-17</v>
      </c>
      <c r="AV208" s="21">
        <f t="shared" si="18"/>
        <v>1.4503092145867101E-17</v>
      </c>
      <c r="AW208" s="21">
        <f t="shared" si="18"/>
        <v>1.4080671986278739E-17</v>
      </c>
      <c r="AX208" s="21">
        <f t="shared" si="18"/>
        <v>1.3670555326484212E-17</v>
      </c>
      <c r="AY208" s="21">
        <f t="shared" si="18"/>
        <v>1.3272383812120593E-17</v>
      </c>
      <c r="AZ208" s="21">
        <f t="shared" si="18"/>
        <v>1.2885809526330672E-17</v>
      </c>
      <c r="BA208" s="21">
        <f t="shared" si="18"/>
        <v>1.2510494685757935E-17</v>
      </c>
      <c r="BB208" s="21">
        <f t="shared" si="18"/>
        <v>1.2146111345396052E-17</v>
      </c>
    </row>
    <row r="209" spans="1:54" outlineLevel="2">
      <c r="A209" s="424"/>
      <c r="B209" s="150" t="s">
        <v>486</v>
      </c>
      <c r="C209" s="19"/>
      <c r="D209" s="135" t="s">
        <v>383</v>
      </c>
      <c r="E209" s="21">
        <f>E89*E204</f>
        <v>0</v>
      </c>
      <c r="F209" s="21">
        <f t="shared" ref="F209:BB209" si="19">F89*F204</f>
        <v>0</v>
      </c>
      <c r="G209" s="21">
        <f t="shared" si="19"/>
        <v>0</v>
      </c>
      <c r="H209" s="21">
        <f t="shared" si="19"/>
        <v>0</v>
      </c>
      <c r="I209" s="21">
        <f t="shared" si="19"/>
        <v>0</v>
      </c>
      <c r="J209" s="21">
        <f t="shared" si="19"/>
        <v>0</v>
      </c>
      <c r="K209" s="21">
        <f t="shared" si="19"/>
        <v>0</v>
      </c>
      <c r="L209" s="21">
        <f t="shared" si="19"/>
        <v>0</v>
      </c>
      <c r="M209" s="21">
        <f t="shared" si="19"/>
        <v>0</v>
      </c>
      <c r="N209" s="21">
        <f t="shared" si="19"/>
        <v>0</v>
      </c>
      <c r="O209" s="21">
        <f t="shared" si="19"/>
        <v>0</v>
      </c>
      <c r="P209" s="21">
        <f t="shared" si="19"/>
        <v>0</v>
      </c>
      <c r="Q209" s="21">
        <f t="shared" si="19"/>
        <v>0</v>
      </c>
      <c r="R209" s="21">
        <f t="shared" si="19"/>
        <v>0</v>
      </c>
      <c r="S209" s="21">
        <f t="shared" si="19"/>
        <v>0</v>
      </c>
      <c r="T209" s="21">
        <f t="shared" si="19"/>
        <v>0</v>
      </c>
      <c r="U209" s="21">
        <f t="shared" si="19"/>
        <v>0</v>
      </c>
      <c r="V209" s="21">
        <f t="shared" si="19"/>
        <v>0</v>
      </c>
      <c r="W209" s="21">
        <f t="shared" si="19"/>
        <v>0</v>
      </c>
      <c r="X209" s="21">
        <f t="shared" si="19"/>
        <v>0</v>
      </c>
      <c r="Y209" s="21">
        <f t="shared" si="19"/>
        <v>0</v>
      </c>
      <c r="Z209" s="21">
        <f t="shared" si="19"/>
        <v>0</v>
      </c>
      <c r="AA209" s="21">
        <f t="shared" si="19"/>
        <v>0</v>
      </c>
      <c r="AB209" s="21">
        <f t="shared" si="19"/>
        <v>0</v>
      </c>
      <c r="AC209" s="21">
        <f t="shared" si="19"/>
        <v>0</v>
      </c>
      <c r="AD209" s="21">
        <f t="shared" si="19"/>
        <v>0</v>
      </c>
      <c r="AE209" s="21">
        <f t="shared" si="19"/>
        <v>0</v>
      </c>
      <c r="AF209" s="21">
        <f t="shared" si="19"/>
        <v>0</v>
      </c>
      <c r="AG209" s="21">
        <f t="shared" si="19"/>
        <v>0</v>
      </c>
      <c r="AH209" s="21">
        <f t="shared" si="19"/>
        <v>0</v>
      </c>
      <c r="AI209" s="21">
        <f t="shared" si="19"/>
        <v>0</v>
      </c>
      <c r="AJ209" s="21">
        <f t="shared" si="19"/>
        <v>0</v>
      </c>
      <c r="AK209" s="21">
        <f t="shared" si="19"/>
        <v>0</v>
      </c>
      <c r="AL209" s="21">
        <f t="shared" si="19"/>
        <v>0</v>
      </c>
      <c r="AM209" s="21">
        <f t="shared" si="19"/>
        <v>0</v>
      </c>
      <c r="AN209" s="21">
        <f t="shared" si="19"/>
        <v>0</v>
      </c>
      <c r="AO209" s="21">
        <f t="shared" si="19"/>
        <v>0</v>
      </c>
      <c r="AP209" s="21">
        <f t="shared" si="19"/>
        <v>0</v>
      </c>
      <c r="AQ209" s="21">
        <f t="shared" si="19"/>
        <v>0</v>
      </c>
      <c r="AR209" s="21">
        <f t="shared" si="19"/>
        <v>0</v>
      </c>
      <c r="AS209" s="21">
        <f t="shared" si="19"/>
        <v>0</v>
      </c>
      <c r="AT209" s="21">
        <f t="shared" si="19"/>
        <v>0</v>
      </c>
      <c r="AU209" s="21">
        <f t="shared" si="19"/>
        <v>0</v>
      </c>
      <c r="AV209" s="21">
        <f t="shared" si="19"/>
        <v>0</v>
      </c>
      <c r="AW209" s="21">
        <f t="shared" si="19"/>
        <v>0</v>
      </c>
      <c r="AX209" s="21">
        <f t="shared" si="19"/>
        <v>0</v>
      </c>
      <c r="AY209" s="21">
        <f t="shared" si="19"/>
        <v>0</v>
      </c>
      <c r="AZ209" s="21">
        <f t="shared" si="19"/>
        <v>0</v>
      </c>
      <c r="BA209" s="21">
        <f t="shared" si="19"/>
        <v>0</v>
      </c>
      <c r="BB209" s="21">
        <f t="shared" si="19"/>
        <v>0</v>
      </c>
    </row>
    <row r="210" spans="1:54" outlineLevel="2">
      <c r="A210" s="424"/>
      <c r="B210" s="150" t="s">
        <v>563</v>
      </c>
      <c r="C210" s="19"/>
      <c r="D210" s="135" t="s">
        <v>383</v>
      </c>
      <c r="E210" s="21">
        <f>E95*E204</f>
        <v>-5.5827015715198796</v>
      </c>
      <c r="F210" s="21">
        <f t="shared" ref="F210:BB210" si="20">F95*F204</f>
        <v>-5.4604459363200748</v>
      </c>
      <c r="G210" s="21">
        <f t="shared" si="20"/>
        <v>-5.377747074477039</v>
      </c>
      <c r="H210" s="21">
        <f t="shared" si="20"/>
        <v>-5.2877440213482005</v>
      </c>
      <c r="I210" s="21">
        <f t="shared" si="20"/>
        <v>-5.190996886027456</v>
      </c>
      <c r="J210" s="21">
        <f t="shared" si="20"/>
        <v>-5.1087725641771771</v>
      </c>
      <c r="K210" s="21">
        <f t="shared" si="20"/>
        <v>-5.0671628476229662</v>
      </c>
      <c r="L210" s="21">
        <f t="shared" si="20"/>
        <v>-5.0264570088082481</v>
      </c>
      <c r="M210" s="21">
        <f t="shared" si="20"/>
        <v>-4.9866070237716782</v>
      </c>
      <c r="N210" s="21">
        <f t="shared" si="20"/>
        <v>-4.9475853443267654</v>
      </c>
      <c r="O210" s="21">
        <f t="shared" si="20"/>
        <v>-4.8942536598529172</v>
      </c>
      <c r="P210" s="21">
        <f t="shared" si="20"/>
        <v>-4.8383447097193475</v>
      </c>
      <c r="Q210" s="21">
        <f t="shared" si="20"/>
        <v>-4.7839463675342806</v>
      </c>
      <c r="R210" s="21">
        <f t="shared" si="20"/>
        <v>-4.7310175838871809</v>
      </c>
      <c r="S210" s="21">
        <f t="shared" si="20"/>
        <v>-4.6795200574143445</v>
      </c>
      <c r="T210" s="21">
        <f t="shared" si="20"/>
        <v>-4.6294140846948508</v>
      </c>
      <c r="U210" s="21">
        <f t="shared" si="20"/>
        <v>-4.5806548810550529</v>
      </c>
      <c r="V210" s="21">
        <f t="shared" si="20"/>
        <v>-4.5331788647593498</v>
      </c>
      <c r="W210" s="21">
        <f t="shared" si="20"/>
        <v>-4.4869549812146197</v>
      </c>
      <c r="X210" s="21">
        <f t="shared" si="20"/>
        <v>-4.4419528491221865</v>
      </c>
      <c r="Y210" s="21">
        <f t="shared" si="20"/>
        <v>-4.398143233994797</v>
      </c>
      <c r="Z210" s="21">
        <f t="shared" si="20"/>
        <v>-4.3554968654427393</v>
      </c>
      <c r="AA210" s="21">
        <f t="shared" si="20"/>
        <v>-4.3139877137735798</v>
      </c>
      <c r="AB210" s="21">
        <f t="shared" si="20"/>
        <v>-4.2703717964251764</v>
      </c>
      <c r="AC210" s="21">
        <f t="shared" si="20"/>
        <v>-33.159495648011216</v>
      </c>
      <c r="AD210" s="21">
        <f t="shared" si="20"/>
        <v>-32.883778868561862</v>
      </c>
      <c r="AE210" s="21">
        <f t="shared" si="20"/>
        <v>-32.615200135969843</v>
      </c>
      <c r="AF210" s="21">
        <f t="shared" si="20"/>
        <v>-32.353629590566477</v>
      </c>
      <c r="AG210" s="21">
        <f t="shared" si="20"/>
        <v>-32.098944617634736</v>
      </c>
      <c r="AH210" s="21">
        <f t="shared" si="20"/>
        <v>-31.851026807493987</v>
      </c>
      <c r="AI210" s="21">
        <f t="shared" si="20"/>
        <v>-31.609762898858346</v>
      </c>
      <c r="AJ210" s="21">
        <f t="shared" si="20"/>
        <v>-31.527351005451475</v>
      </c>
      <c r="AK210" s="21">
        <f t="shared" si="20"/>
        <v>-31.449900075109259</v>
      </c>
      <c r="AL210" s="21">
        <f t="shared" si="20"/>
        <v>-31.377392737455075</v>
      </c>
      <c r="AM210" s="21">
        <f t="shared" si="20"/>
        <v>-31.308698019247473</v>
      </c>
      <c r="AN210" s="21">
        <f t="shared" si="20"/>
        <v>-31.236017481863435</v>
      </c>
      <c r="AO210" s="21">
        <f t="shared" si="20"/>
        <v>-31.167239127214557</v>
      </c>
      <c r="AP210" s="21">
        <f t="shared" si="20"/>
        <v>-31.103735168324871</v>
      </c>
      <c r="AQ210" s="21">
        <f t="shared" si="20"/>
        <v>-31.045495168636723</v>
      </c>
      <c r="AR210" s="21">
        <f t="shared" si="20"/>
        <v>-30.965779289734705</v>
      </c>
      <c r="AS210" s="21">
        <f t="shared" si="20"/>
        <v>-30.834634159391026</v>
      </c>
      <c r="AT210" s="21">
        <f t="shared" si="20"/>
        <v>-30.708535851743211</v>
      </c>
      <c r="AU210" s="21">
        <f t="shared" si="20"/>
        <v>-30.58741464436044</v>
      </c>
      <c r="AV210" s="21">
        <f t="shared" si="20"/>
        <v>-30.457506997861707</v>
      </c>
      <c r="AW210" s="21">
        <f t="shared" si="20"/>
        <v>-30.303403184224354</v>
      </c>
      <c r="AX210" s="21">
        <f t="shared" si="20"/>
        <v>-30.063471743310277</v>
      </c>
      <c r="AY210" s="21">
        <f t="shared" si="20"/>
        <v>-29.788953495527263</v>
      </c>
      <c r="AZ210" s="21">
        <f t="shared" si="20"/>
        <v>-29.512568645622483</v>
      </c>
      <c r="BA210" s="21">
        <f t="shared" si="20"/>
        <v>-29.245487045527373</v>
      </c>
      <c r="BB210" s="21">
        <f t="shared" si="20"/>
        <v>-28.983197330305046</v>
      </c>
    </row>
    <row r="211" spans="1:54" outlineLevel="2">
      <c r="A211" s="424"/>
      <c r="B211" s="150" t="s">
        <v>487</v>
      </c>
      <c r="C211" s="19"/>
      <c r="D211" s="135" t="s">
        <v>383</v>
      </c>
      <c r="E211" s="21">
        <f t="shared" ref="E211:AJ211" si="21">SUMIF($B$161:$B$172,"Environmental",E$161:E$172)*E204</f>
        <v>-33.287400402061003</v>
      </c>
      <c r="F211" s="21">
        <f t="shared" si="21"/>
        <v>-33.137770961919635</v>
      </c>
      <c r="G211" s="21">
        <f t="shared" si="21"/>
        <v>-33.092343054942972</v>
      </c>
      <c r="H211" s="21">
        <f t="shared" si="21"/>
        <v>-32.987309904953115</v>
      </c>
      <c r="I211" s="21">
        <f t="shared" si="21"/>
        <v>-32.934502230169414</v>
      </c>
      <c r="J211" s="21">
        <f t="shared" si="21"/>
        <v>-32.95484700601304</v>
      </c>
      <c r="K211" s="21">
        <f t="shared" si="21"/>
        <v>-33.116522457253311</v>
      </c>
      <c r="L211" s="21">
        <f t="shared" si="21"/>
        <v>-33.383775963666174</v>
      </c>
      <c r="M211" s="21">
        <f t="shared" si="21"/>
        <v>-33.648167065131418</v>
      </c>
      <c r="N211" s="21">
        <f t="shared" si="21"/>
        <v>-33.804795522831434</v>
      </c>
      <c r="O211" s="21">
        <f t="shared" si="21"/>
        <v>-33.959663180715573</v>
      </c>
      <c r="P211" s="21">
        <f t="shared" si="21"/>
        <v>-34.085058017096195</v>
      </c>
      <c r="Q211" s="21">
        <f t="shared" si="21"/>
        <v>-34.209391582850394</v>
      </c>
      <c r="R211" s="21">
        <f t="shared" si="21"/>
        <v>-34.433235233140287</v>
      </c>
      <c r="S211" s="21">
        <f t="shared" si="21"/>
        <v>-34.554905077048673</v>
      </c>
      <c r="T211" s="21">
        <f t="shared" si="21"/>
        <v>-34.676070820719275</v>
      </c>
      <c r="U211" s="21">
        <f t="shared" si="21"/>
        <v>-34.796835173455456</v>
      </c>
      <c r="V211" s="21">
        <f t="shared" si="21"/>
        <v>-35.013327513131372</v>
      </c>
      <c r="W211" s="21">
        <f t="shared" si="21"/>
        <v>-35.132352013451239</v>
      </c>
      <c r="X211" s="21">
        <f t="shared" si="21"/>
        <v>-35.345518688006585</v>
      </c>
      <c r="Y211" s="21">
        <f t="shared" si="21"/>
        <v>-35.463542261392014</v>
      </c>
      <c r="Z211" s="21">
        <f t="shared" si="21"/>
        <v>-35.674192991354872</v>
      </c>
      <c r="AA211" s="21">
        <f t="shared" si="21"/>
        <v>-35.883443945313033</v>
      </c>
      <c r="AB211" s="21">
        <f t="shared" si="21"/>
        <v>-36.064333253012968</v>
      </c>
      <c r="AC211" s="21">
        <f t="shared" si="21"/>
        <v>-284.10092518717897</v>
      </c>
      <c r="AD211" s="21">
        <f t="shared" si="21"/>
        <v>-285.80280481248064</v>
      </c>
      <c r="AE211" s="21">
        <f t="shared" si="21"/>
        <v>-287.56740919053379</v>
      </c>
      <c r="AF211" s="21">
        <f t="shared" si="21"/>
        <v>-289.30478422059531</v>
      </c>
      <c r="AG211" s="21">
        <f t="shared" si="21"/>
        <v>-291.02502840951729</v>
      </c>
      <c r="AH211" s="21">
        <f t="shared" si="21"/>
        <v>-292.74017677459182</v>
      </c>
      <c r="AI211" s="21">
        <f t="shared" si="21"/>
        <v>-294.4663908663095</v>
      </c>
      <c r="AJ211" s="21">
        <f t="shared" si="21"/>
        <v>-297.6335153914635</v>
      </c>
      <c r="AK211" s="21">
        <f t="shared" ref="AK211:BB211" si="22">SUMIF($B$161:$B$172,"Environmental",AK$161:AK$172)*AK204</f>
        <v>-300.82291853905946</v>
      </c>
      <c r="AL211" s="21">
        <f t="shared" si="22"/>
        <v>-304.04049601785306</v>
      </c>
      <c r="AM211" s="21">
        <f t="shared" si="22"/>
        <v>-307.27858466518603</v>
      </c>
      <c r="AN211" s="21">
        <f t="shared" si="22"/>
        <v>-310.46067864721044</v>
      </c>
      <c r="AO211" s="21">
        <f t="shared" si="22"/>
        <v>-313.66334816617638</v>
      </c>
      <c r="AP211" s="21">
        <f t="shared" si="22"/>
        <v>-316.90224763097353</v>
      </c>
      <c r="AQ211" s="21">
        <f t="shared" si="22"/>
        <v>-320.17981793130917</v>
      </c>
      <c r="AR211" s="21">
        <f t="shared" si="22"/>
        <v>-323.21884113945919</v>
      </c>
      <c r="AS211" s="21">
        <f t="shared" si="22"/>
        <v>-325.69471265484071</v>
      </c>
      <c r="AT211" s="21">
        <f t="shared" si="22"/>
        <v>-328.19173680127608</v>
      </c>
      <c r="AU211" s="21">
        <f t="shared" si="22"/>
        <v>-330.71114097161899</v>
      </c>
      <c r="AV211" s="21">
        <f t="shared" si="22"/>
        <v>-333.10428073306605</v>
      </c>
      <c r="AW211" s="21">
        <f t="shared" si="22"/>
        <v>-335.19737904663828</v>
      </c>
      <c r="AX211" s="21">
        <f t="shared" si="22"/>
        <v>-336.29196084917629</v>
      </c>
      <c r="AY211" s="21">
        <f t="shared" si="22"/>
        <v>-336.93550490372883</v>
      </c>
      <c r="AZ211" s="21">
        <f t="shared" si="22"/>
        <v>-337.48925100191178</v>
      </c>
      <c r="BA211" s="21">
        <f t="shared" si="22"/>
        <v>-338.08162139037029</v>
      </c>
      <c r="BB211" s="21">
        <f t="shared" si="22"/>
        <v>-338.66337803998124</v>
      </c>
    </row>
    <row r="212" spans="1:54" outlineLevel="2">
      <c r="A212" s="424"/>
      <c r="B212" s="150" t="s">
        <v>488</v>
      </c>
      <c r="C212" s="19"/>
      <c r="D212" s="135" t="s">
        <v>383</v>
      </c>
      <c r="E212" s="21">
        <f t="shared" ref="E212:AJ212" si="23">SUM(E190:E192)*E204</f>
        <v>-16.67004111327115</v>
      </c>
      <c r="F212" s="21">
        <f t="shared" si="23"/>
        <v>-16.553282967034562</v>
      </c>
      <c r="G212" s="21">
        <f t="shared" si="23"/>
        <v>-16.550844930858073</v>
      </c>
      <c r="H212" s="21">
        <f t="shared" si="23"/>
        <v>-16.521671747989242</v>
      </c>
      <c r="I212" s="21">
        <f t="shared" si="23"/>
        <v>-16.466378890504906</v>
      </c>
      <c r="J212" s="21">
        <f t="shared" si="23"/>
        <v>-16.452339942888713</v>
      </c>
      <c r="K212" s="21">
        <f t="shared" si="23"/>
        <v>-16.566842246449099</v>
      </c>
      <c r="L212" s="21">
        <f t="shared" si="23"/>
        <v>-16.684016738071183</v>
      </c>
      <c r="M212" s="21">
        <f t="shared" si="23"/>
        <v>-16.803802110448384</v>
      </c>
      <c r="N212" s="21">
        <f t="shared" si="23"/>
        <v>-16.926200379341516</v>
      </c>
      <c r="O212" s="21">
        <f t="shared" si="23"/>
        <v>-16.998728097029886</v>
      </c>
      <c r="P212" s="21">
        <f t="shared" si="23"/>
        <v>-17.060451835512854</v>
      </c>
      <c r="Q212" s="21">
        <f t="shared" si="23"/>
        <v>-17.125521058010321</v>
      </c>
      <c r="R212" s="21">
        <f t="shared" si="23"/>
        <v>-17.193956502132568</v>
      </c>
      <c r="S212" s="21">
        <f t="shared" si="23"/>
        <v>-17.261900815536865</v>
      </c>
      <c r="T212" s="21">
        <f t="shared" si="23"/>
        <v>-17.333225004360596</v>
      </c>
      <c r="U212" s="21">
        <f t="shared" si="23"/>
        <v>-17.407923129558053</v>
      </c>
      <c r="V212" s="21">
        <f t="shared" si="23"/>
        <v>-17.485911896015232</v>
      </c>
      <c r="W212" s="21">
        <f t="shared" si="23"/>
        <v>-17.567225854709214</v>
      </c>
      <c r="X212" s="21">
        <f t="shared" si="23"/>
        <v>-17.651900030629285</v>
      </c>
      <c r="Y212" s="21">
        <f t="shared" si="23"/>
        <v>-17.73997184153118</v>
      </c>
      <c r="Z212" s="21">
        <f t="shared" si="23"/>
        <v>-17.831476479430574</v>
      </c>
      <c r="AA212" s="21">
        <f t="shared" si="23"/>
        <v>-17.926460377788988</v>
      </c>
      <c r="AB212" s="21">
        <f t="shared" si="23"/>
        <v>-18.011395890268656</v>
      </c>
      <c r="AC212" s="21">
        <f t="shared" si="23"/>
        <v>-141.86533154877949</v>
      </c>
      <c r="AD212" s="21">
        <f t="shared" si="23"/>
        <v>-142.69256701987908</v>
      </c>
      <c r="AE212" s="21">
        <f t="shared" si="23"/>
        <v>-143.52506069545097</v>
      </c>
      <c r="AF212" s="21">
        <f t="shared" si="23"/>
        <v>-144.35666782219906</v>
      </c>
      <c r="AG212" s="21">
        <f t="shared" si="23"/>
        <v>-145.18428609783243</v>
      </c>
      <c r="AH212" s="21">
        <f t="shared" si="23"/>
        <v>-146.00885016670318</v>
      </c>
      <c r="AI212" s="21">
        <f t="shared" si="23"/>
        <v>-146.83709880541343</v>
      </c>
      <c r="AJ212" s="21">
        <f t="shared" si="23"/>
        <v>-148.38366300974812</v>
      </c>
      <c r="AK212" s="21">
        <f t="shared" ref="AK212:BB212" si="24">SUM(AK190:AK192)*AK204</f>
        <v>-149.94319637889689</v>
      </c>
      <c r="AL212" s="21">
        <f t="shared" si="24"/>
        <v>-151.51678515532541</v>
      </c>
      <c r="AM212" s="21">
        <f t="shared" si="24"/>
        <v>-153.10030164898748</v>
      </c>
      <c r="AN212" s="21">
        <f t="shared" si="24"/>
        <v>-154.65595097600541</v>
      </c>
      <c r="AO212" s="21">
        <f t="shared" si="24"/>
        <v>-156.22214704033212</v>
      </c>
      <c r="AP212" s="21">
        <f t="shared" si="24"/>
        <v>-157.80661070015827</v>
      </c>
      <c r="AQ212" s="21">
        <f t="shared" si="24"/>
        <v>-159.4103519562552</v>
      </c>
      <c r="AR212" s="21">
        <f t="shared" si="24"/>
        <v>-160.89541879013538</v>
      </c>
      <c r="AS212" s="21">
        <f t="shared" si="24"/>
        <v>-162.10036536433364</v>
      </c>
      <c r="AT212" s="21">
        <f t="shared" si="24"/>
        <v>-163.31608550013891</v>
      </c>
      <c r="AU212" s="21">
        <f t="shared" si="24"/>
        <v>-164.54315154196948</v>
      </c>
      <c r="AV212" s="21">
        <f t="shared" si="24"/>
        <v>-165.70760128518333</v>
      </c>
      <c r="AW212" s="21">
        <f t="shared" si="24"/>
        <v>-166.72303558138253</v>
      </c>
      <c r="AX212" s="21">
        <f t="shared" si="24"/>
        <v>-167.24215578154414</v>
      </c>
      <c r="AY212" s="21">
        <f t="shared" si="24"/>
        <v>-167.53739735952695</v>
      </c>
      <c r="AZ212" s="21">
        <f t="shared" si="24"/>
        <v>-167.78843982965776</v>
      </c>
      <c r="BA212" s="21">
        <f t="shared" si="24"/>
        <v>-168.05912746580617</v>
      </c>
      <c r="BB212" s="21">
        <f t="shared" si="24"/>
        <v>-168.32496630074297</v>
      </c>
    </row>
    <row r="213" spans="1:54" outlineLevel="2">
      <c r="A213" s="424"/>
      <c r="B213" s="150" t="s">
        <v>489</v>
      </c>
      <c r="C213" s="19"/>
      <c r="D213" s="135" t="s">
        <v>383</v>
      </c>
      <c r="E213" s="21">
        <f>SUM(E194:E196)*E204</f>
        <v>-50.010123327967406</v>
      </c>
      <c r="F213" s="21">
        <f t="shared" ref="F213:BB213" si="25">SUM(F194:F196)*F204</f>
        <v>-49.65984888951705</v>
      </c>
      <c r="G213" s="21">
        <f t="shared" si="25"/>
        <v>-49.652534792574237</v>
      </c>
      <c r="H213" s="21">
        <f t="shared" si="25"/>
        <v>-49.565015243967721</v>
      </c>
      <c r="I213" s="21">
        <f t="shared" si="25"/>
        <v>-49.399136671514725</v>
      </c>
      <c r="J213" s="21">
        <f t="shared" si="25"/>
        <v>-49.357019817825723</v>
      </c>
      <c r="K213" s="21">
        <f t="shared" si="25"/>
        <v>-49.700526739347289</v>
      </c>
      <c r="L213" s="21">
        <f t="shared" si="25"/>
        <v>-50.052050214213544</v>
      </c>
      <c r="M213" s="21">
        <f t="shared" si="25"/>
        <v>-50.411406320763973</v>
      </c>
      <c r="N213" s="21">
        <f t="shared" si="25"/>
        <v>-50.778601127526166</v>
      </c>
      <c r="O213" s="21">
        <f t="shared" si="25"/>
        <v>-50.996184291089676</v>
      </c>
      <c r="P213" s="21">
        <f t="shared" si="25"/>
        <v>-51.181355516805134</v>
      </c>
      <c r="Q213" s="21">
        <f t="shared" si="25"/>
        <v>-51.376563174030977</v>
      </c>
      <c r="R213" s="21">
        <f t="shared" si="25"/>
        <v>-51.581869506397695</v>
      </c>
      <c r="S213" s="21">
        <f t="shared" si="25"/>
        <v>-51.785702436681014</v>
      </c>
      <c r="T213" s="21">
        <f t="shared" si="25"/>
        <v>-51.999675003258531</v>
      </c>
      <c r="U213" s="21">
        <f t="shared" si="25"/>
        <v>-52.223769398393934</v>
      </c>
      <c r="V213" s="21">
        <f t="shared" si="25"/>
        <v>-52.457735678426644</v>
      </c>
      <c r="W213" s="21">
        <f t="shared" si="25"/>
        <v>-52.70167756412765</v>
      </c>
      <c r="X213" s="21">
        <f t="shared" si="25"/>
        <v>-52.955700091887849</v>
      </c>
      <c r="Y213" s="21">
        <f t="shared" si="25"/>
        <v>-53.219915524593539</v>
      </c>
      <c r="Z213" s="21">
        <f t="shared" si="25"/>
        <v>-53.49442942904971</v>
      </c>
      <c r="AA213" s="21">
        <f t="shared" si="25"/>
        <v>-53.779381142520911</v>
      </c>
      <c r="AB213" s="21">
        <f t="shared" si="25"/>
        <v>-54.034187670805963</v>
      </c>
      <c r="AC213" s="21">
        <f t="shared" si="25"/>
        <v>-425.59599465035927</v>
      </c>
      <c r="AD213" s="21">
        <f t="shared" si="25"/>
        <v>-428.07770106818134</v>
      </c>
      <c r="AE213" s="21">
        <f t="shared" si="25"/>
        <v>-430.57518210033146</v>
      </c>
      <c r="AF213" s="21">
        <f t="shared" si="25"/>
        <v>-433.07000348720004</v>
      </c>
      <c r="AG213" s="21">
        <f t="shared" si="25"/>
        <v>-435.55285830843428</v>
      </c>
      <c r="AH213" s="21">
        <f t="shared" si="25"/>
        <v>-438.02655051860961</v>
      </c>
      <c r="AI213" s="21">
        <f t="shared" si="25"/>
        <v>-440.51129643742024</v>
      </c>
      <c r="AJ213" s="21">
        <f t="shared" si="25"/>
        <v>-445.15098905247368</v>
      </c>
      <c r="AK213" s="21">
        <f t="shared" si="25"/>
        <v>-449.82958916144094</v>
      </c>
      <c r="AL213" s="21">
        <f t="shared" si="25"/>
        <v>-454.55035549215256</v>
      </c>
      <c r="AM213" s="21">
        <f t="shared" si="25"/>
        <v>-459.30090497534439</v>
      </c>
      <c r="AN213" s="21">
        <f t="shared" si="25"/>
        <v>-463.96785295827016</v>
      </c>
      <c r="AO213" s="21">
        <f t="shared" si="25"/>
        <v>-468.66644115300818</v>
      </c>
      <c r="AP213" s="21">
        <f t="shared" si="25"/>
        <v>-473.41983213425971</v>
      </c>
      <c r="AQ213" s="21">
        <f t="shared" si="25"/>
        <v>-478.2310559043824</v>
      </c>
      <c r="AR213" s="21">
        <f t="shared" si="25"/>
        <v>-482.68625640784478</v>
      </c>
      <c r="AS213" s="21">
        <f t="shared" si="25"/>
        <v>-486.3010961321379</v>
      </c>
      <c r="AT213" s="21">
        <f t="shared" si="25"/>
        <v>-489.94825654124531</v>
      </c>
      <c r="AU213" s="21">
        <f t="shared" si="25"/>
        <v>-493.62945466843155</v>
      </c>
      <c r="AV213" s="21">
        <f t="shared" si="25"/>
        <v>-497.12280389974347</v>
      </c>
      <c r="AW213" s="21">
        <f t="shared" si="25"/>
        <v>-500.16910678995526</v>
      </c>
      <c r="AX213" s="21">
        <f t="shared" si="25"/>
        <v>-501.72646739189736</v>
      </c>
      <c r="AY213" s="21">
        <f t="shared" si="25"/>
        <v>-502.61219212721994</v>
      </c>
      <c r="AZ213" s="21">
        <f t="shared" si="25"/>
        <v>-503.36531953895081</v>
      </c>
      <c r="BA213" s="21">
        <f t="shared" si="25"/>
        <v>-504.17738244871691</v>
      </c>
      <c r="BB213" s="21">
        <f t="shared" si="25"/>
        <v>-504.97489895482414</v>
      </c>
    </row>
    <row r="214" spans="1:54" outlineLevel="2">
      <c r="A214" s="424"/>
      <c r="B214" s="150" t="s">
        <v>285</v>
      </c>
      <c r="C214" s="19"/>
      <c r="D214" s="135" t="s">
        <v>383</v>
      </c>
      <c r="E214" s="21">
        <f t="shared" ref="E214:AJ214" si="26">SUMIF($B$161:$B$172,"Safety",E$161:E$172)*E205</f>
        <v>-5.5902409086425271</v>
      </c>
      <c r="F214" s="21">
        <f t="shared" si="26"/>
        <v>-5.4505614590564875</v>
      </c>
      <c r="G214" s="21">
        <f t="shared" si="26"/>
        <v>-5.4244005252812375</v>
      </c>
      <c r="H214" s="21">
        <f t="shared" si="26"/>
        <v>-5.3647719618169898</v>
      </c>
      <c r="I214" s="21">
        <f t="shared" si="26"/>
        <v>-5.2544126501824744</v>
      </c>
      <c r="J214" s="21">
        <f t="shared" si="26"/>
        <v>-5.2290362041483123</v>
      </c>
      <c r="K214" s="21">
        <f t="shared" si="26"/>
        <v>-5.2821920338683146</v>
      </c>
      <c r="L214" s="21">
        <f t="shared" si="26"/>
        <v>-5.3343232811665686</v>
      </c>
      <c r="M214" s="21">
        <f t="shared" si="26"/>
        <v>-5.3877074860357466</v>
      </c>
      <c r="N214" s="21">
        <f t="shared" si="26"/>
        <v>-5.443245059622587</v>
      </c>
      <c r="O214" s="21">
        <f t="shared" si="26"/>
        <v>-5.5000469980761624</v>
      </c>
      <c r="P214" s="21">
        <f t="shared" si="26"/>
        <v>-5.5588009780324033</v>
      </c>
      <c r="Q214" s="21">
        <f t="shared" si="26"/>
        <v>-5.6196769490458065</v>
      </c>
      <c r="R214" s="21">
        <f t="shared" si="26"/>
        <v>-5.6827265313504833</v>
      </c>
      <c r="S214" s="21">
        <f t="shared" si="26"/>
        <v>-5.7482631560077841</v>
      </c>
      <c r="T214" s="21">
        <f t="shared" si="26"/>
        <v>-5.8163708166451027</v>
      </c>
      <c r="U214" s="21">
        <f t="shared" si="26"/>
        <v>-5.8870878463811165</v>
      </c>
      <c r="V214" s="21">
        <f t="shared" si="26"/>
        <v>-5.9604373953138277</v>
      </c>
      <c r="W214" s="21">
        <f t="shared" si="26"/>
        <v>-6.0366097131513961</v>
      </c>
      <c r="X214" s="21">
        <f t="shared" si="26"/>
        <v>-6.1156970746040322</v>
      </c>
      <c r="Y214" s="21">
        <f t="shared" si="26"/>
        <v>-6.1977958786966996</v>
      </c>
      <c r="Z214" s="21">
        <f t="shared" si="26"/>
        <v>-6.2827109865968582</v>
      </c>
      <c r="AA214" s="21">
        <f t="shared" si="26"/>
        <v>-6.3707942326876541</v>
      </c>
      <c r="AB214" s="21">
        <f t="shared" si="26"/>
        <v>-6.4595653597590834</v>
      </c>
      <c r="AC214" s="21">
        <f t="shared" si="26"/>
        <v>-12.113022425251691</v>
      </c>
      <c r="AD214" s="21">
        <f t="shared" si="26"/>
        <v>-12.124967974740192</v>
      </c>
      <c r="AE214" s="21">
        <f t="shared" si="26"/>
        <v>-12.14125517695472</v>
      </c>
      <c r="AF214" s="21">
        <f t="shared" si="26"/>
        <v>-12.161990913144141</v>
      </c>
      <c r="AG214" s="21">
        <f t="shared" si="26"/>
        <v>-12.18777933919897</v>
      </c>
      <c r="AH214" s="21">
        <f t="shared" si="26"/>
        <v>-12.21883422347703</v>
      </c>
      <c r="AI214" s="21">
        <f t="shared" si="26"/>
        <v>-12.255288444047853</v>
      </c>
      <c r="AJ214" s="21">
        <f t="shared" si="26"/>
        <v>-12.323264040462812</v>
      </c>
      <c r="AK214" s="21">
        <f t="shared" ref="AK214:BB214" si="27">SUMIF($B$161:$B$172,"Safety",AK$161:AK$172)*AK205</f>
        <v>-12.397182815986833</v>
      </c>
      <c r="AL214" s="21">
        <f t="shared" si="27"/>
        <v>-12.477237634760025</v>
      </c>
      <c r="AM214" s="21">
        <f t="shared" si="27"/>
        <v>-12.56230281058156</v>
      </c>
      <c r="AN214" s="21">
        <f t="shared" si="27"/>
        <v>-12.652393098758916</v>
      </c>
      <c r="AO214" s="21">
        <f t="shared" si="27"/>
        <v>-12.74904287025586</v>
      </c>
      <c r="AP214" s="21">
        <f t="shared" si="27"/>
        <v>-12.852631337741581</v>
      </c>
      <c r="AQ214" s="21">
        <f t="shared" si="27"/>
        <v>-12.963399697888171</v>
      </c>
      <c r="AR214" s="21">
        <f t="shared" si="27"/>
        <v>-13.059205535926631</v>
      </c>
      <c r="AS214" s="21">
        <f t="shared" si="27"/>
        <v>-13.113661703930356</v>
      </c>
      <c r="AT214" s="21">
        <f t="shared" si="27"/>
        <v>-13.173499089288768</v>
      </c>
      <c r="AU214" s="21">
        <f t="shared" si="27"/>
        <v>-13.238871465304683</v>
      </c>
      <c r="AV214" s="21">
        <f t="shared" si="27"/>
        <v>-13.296695059904268</v>
      </c>
      <c r="AW214" s="21">
        <f t="shared" si="27"/>
        <v>-13.330958638806237</v>
      </c>
      <c r="AX214" s="21">
        <f t="shared" si="27"/>
        <v>-13.353563030938542</v>
      </c>
      <c r="AY214" s="21">
        <f t="shared" si="27"/>
        <v>-13.374124568207888</v>
      </c>
      <c r="AZ214" s="21">
        <f t="shared" si="27"/>
        <v>-13.397623313016529</v>
      </c>
      <c r="BA214" s="21">
        <f t="shared" si="27"/>
        <v>-13.425855649204117</v>
      </c>
      <c r="BB214" s="21">
        <f t="shared" si="27"/>
        <v>-13.454740894275682</v>
      </c>
    </row>
    <row r="215" spans="1:54" outlineLevel="2">
      <c r="A215" s="424"/>
      <c r="B215" s="150" t="s">
        <v>288</v>
      </c>
      <c r="C215" s="19"/>
      <c r="D215" s="135" t="s">
        <v>383</v>
      </c>
      <c r="E215" s="21">
        <f>SUMIF($B$161:$B$172,"Financial",E$161:E$172)*E204</f>
        <v>-32.829891321173506</v>
      </c>
      <c r="F215" s="21">
        <f t="shared" ref="F215:BB215" si="28">SUMIF($B$161:$B$172,"Financial",F$161:F$172)*F204</f>
        <v>-30.065682337915508</v>
      </c>
      <c r="G215" s="21">
        <f t="shared" si="28"/>
        <v>-29.174911909151664</v>
      </c>
      <c r="H215" s="21">
        <f t="shared" si="28"/>
        <v>-27.723852523752893</v>
      </c>
      <c r="I215" s="21">
        <f t="shared" si="28"/>
        <v>-26.002263681675377</v>
      </c>
      <c r="J215" s="21">
        <f t="shared" si="28"/>
        <v>-25.245743289996241</v>
      </c>
      <c r="K215" s="21">
        <f t="shared" si="28"/>
        <v>-25.012279704068288</v>
      </c>
      <c r="L215" s="21">
        <f t="shared" si="28"/>
        <v>-24.768812195366227</v>
      </c>
      <c r="M215" s="21">
        <f t="shared" si="28"/>
        <v>-24.514679196524764</v>
      </c>
      <c r="N215" s="21">
        <f t="shared" si="28"/>
        <v>-24.269020913888106</v>
      </c>
      <c r="O215" s="21">
        <f t="shared" si="28"/>
        <v>-24.007048068580978</v>
      </c>
      <c r="P215" s="21">
        <f t="shared" si="28"/>
        <v>-23.746411659395079</v>
      </c>
      <c r="Q215" s="21">
        <f t="shared" si="28"/>
        <v>-23.495335041849117</v>
      </c>
      <c r="R215" s="21">
        <f t="shared" si="28"/>
        <v>-23.253297039257088</v>
      </c>
      <c r="S215" s="21">
        <f t="shared" si="28"/>
        <v>-23.02156637110139</v>
      </c>
      <c r="T215" s="21">
        <f t="shared" si="28"/>
        <v>-22.800057784537419</v>
      </c>
      <c r="U215" s="21">
        <f t="shared" si="28"/>
        <v>-22.588115034039635</v>
      </c>
      <c r="V215" s="21">
        <f t="shared" si="28"/>
        <v>-22.385047675800816</v>
      </c>
      <c r="W215" s="21">
        <f t="shared" si="28"/>
        <v>-22.191955087304347</v>
      </c>
      <c r="X215" s="21">
        <f t="shared" si="28"/>
        <v>-22.008619485308518</v>
      </c>
      <c r="Y215" s="21">
        <f t="shared" si="28"/>
        <v>-21.834445517664754</v>
      </c>
      <c r="Z215" s="21">
        <f t="shared" si="28"/>
        <v>-21.662807958372717</v>
      </c>
      <c r="AA215" s="21">
        <f t="shared" si="28"/>
        <v>-21.499590189682809</v>
      </c>
      <c r="AB215" s="21">
        <f t="shared" si="28"/>
        <v>-21.334404491510188</v>
      </c>
      <c r="AC215" s="21">
        <f t="shared" si="28"/>
        <v>-107.31717431164645</v>
      </c>
      <c r="AD215" s="21">
        <f t="shared" si="28"/>
        <v>-106.0905930013928</v>
      </c>
      <c r="AE215" s="21">
        <f t="shared" si="28"/>
        <v>-104.90813171278167</v>
      </c>
      <c r="AF215" s="21">
        <f t="shared" si="28"/>
        <v>-103.78509154819481</v>
      </c>
      <c r="AG215" s="21">
        <f t="shared" si="28"/>
        <v>-102.72219729115676</v>
      </c>
      <c r="AH215" s="21">
        <f t="shared" si="28"/>
        <v>-101.7183434886494</v>
      </c>
      <c r="AI215" s="21">
        <f t="shared" si="28"/>
        <v>-100.77214195917674</v>
      </c>
      <c r="AJ215" s="21">
        <f t="shared" si="28"/>
        <v>-100.3671255735488</v>
      </c>
      <c r="AK215" s="21">
        <f t="shared" si="28"/>
        <v>-100.01135576311412</v>
      </c>
      <c r="AL215" s="21">
        <f t="shared" si="28"/>
        <v>-99.704322451542282</v>
      </c>
      <c r="AM215" s="21">
        <f t="shared" si="28"/>
        <v>-99.442555794890467</v>
      </c>
      <c r="AN215" s="21">
        <f t="shared" si="28"/>
        <v>-99.21807683840612</v>
      </c>
      <c r="AO215" s="21">
        <f t="shared" si="28"/>
        <v>-99.039947735672101</v>
      </c>
      <c r="AP215" s="21">
        <f t="shared" si="28"/>
        <v>-98.909361059012952</v>
      </c>
      <c r="AQ215" s="21">
        <f t="shared" si="28"/>
        <v>-98.825990914040574</v>
      </c>
      <c r="AR215" s="21">
        <f t="shared" si="28"/>
        <v>-98.730101780359718</v>
      </c>
      <c r="AS215" s="21">
        <f t="shared" si="28"/>
        <v>-98.554883851816385</v>
      </c>
      <c r="AT215" s="21">
        <f t="shared" si="28"/>
        <v>-98.425747692194506</v>
      </c>
      <c r="AU215" s="21">
        <f t="shared" si="28"/>
        <v>-98.342349218544996</v>
      </c>
      <c r="AV215" s="21">
        <f t="shared" si="28"/>
        <v>-98.273340914291495</v>
      </c>
      <c r="AW215" s="21">
        <f t="shared" si="28"/>
        <v>-98.159955291804721</v>
      </c>
      <c r="AX215" s="21">
        <f t="shared" si="28"/>
        <v>-97.968559780852729</v>
      </c>
      <c r="AY215" s="21">
        <f t="shared" si="28"/>
        <v>-97.774832597246956</v>
      </c>
      <c r="AZ215" s="21">
        <f t="shared" si="28"/>
        <v>-97.616553459420359</v>
      </c>
      <c r="BA215" s="21">
        <f t="shared" si="28"/>
        <v>-97.500019218973293</v>
      </c>
      <c r="BB215" s="21">
        <f t="shared" si="28"/>
        <v>-97.413696813048517</v>
      </c>
    </row>
    <row r="216" spans="1:54" outlineLevel="2">
      <c r="A216" s="425"/>
      <c r="B216" s="150" t="s">
        <v>470</v>
      </c>
      <c r="C216" s="19"/>
      <c r="D216" s="135" t="s">
        <v>383</v>
      </c>
      <c r="E216" s="21">
        <f>SUMIF($B$161:$B$172,"Other",E$161:E$172)*E204</f>
        <v>0</v>
      </c>
      <c r="F216" s="21">
        <f t="shared" ref="F216:BB216" si="29">SUMIF($B$161:$B$172,"Other",F$161:F$172)*F204</f>
        <v>0</v>
      </c>
      <c r="G216" s="21">
        <f t="shared" si="29"/>
        <v>0</v>
      </c>
      <c r="H216" s="21">
        <f t="shared" si="29"/>
        <v>0</v>
      </c>
      <c r="I216" s="21">
        <f t="shared" si="29"/>
        <v>0</v>
      </c>
      <c r="J216" s="21">
        <f t="shared" si="29"/>
        <v>0</v>
      </c>
      <c r="K216" s="21">
        <f t="shared" si="29"/>
        <v>0</v>
      </c>
      <c r="L216" s="21">
        <f t="shared" si="29"/>
        <v>0</v>
      </c>
      <c r="M216" s="21">
        <f t="shared" si="29"/>
        <v>0</v>
      </c>
      <c r="N216" s="21">
        <f t="shared" si="29"/>
        <v>0</v>
      </c>
      <c r="O216" s="21">
        <f t="shared" si="29"/>
        <v>0</v>
      </c>
      <c r="P216" s="21">
        <f t="shared" si="29"/>
        <v>0</v>
      </c>
      <c r="Q216" s="21">
        <f t="shared" si="29"/>
        <v>0</v>
      </c>
      <c r="R216" s="21">
        <f t="shared" si="29"/>
        <v>0</v>
      </c>
      <c r="S216" s="21">
        <f t="shared" si="29"/>
        <v>0</v>
      </c>
      <c r="T216" s="21">
        <f t="shared" si="29"/>
        <v>0</v>
      </c>
      <c r="U216" s="21">
        <f t="shared" si="29"/>
        <v>0</v>
      </c>
      <c r="V216" s="21">
        <f t="shared" si="29"/>
        <v>0</v>
      </c>
      <c r="W216" s="21">
        <f t="shared" si="29"/>
        <v>0</v>
      </c>
      <c r="X216" s="21">
        <f t="shared" si="29"/>
        <v>0</v>
      </c>
      <c r="Y216" s="21">
        <f t="shared" si="29"/>
        <v>0</v>
      </c>
      <c r="Z216" s="21">
        <f t="shared" si="29"/>
        <v>0</v>
      </c>
      <c r="AA216" s="21">
        <f t="shared" si="29"/>
        <v>0</v>
      </c>
      <c r="AB216" s="21">
        <f t="shared" si="29"/>
        <v>0</v>
      </c>
      <c r="AC216" s="21">
        <f t="shared" si="29"/>
        <v>0</v>
      </c>
      <c r="AD216" s="21">
        <f t="shared" si="29"/>
        <v>0</v>
      </c>
      <c r="AE216" s="21">
        <f t="shared" si="29"/>
        <v>0</v>
      </c>
      <c r="AF216" s="21">
        <f t="shared" si="29"/>
        <v>0</v>
      </c>
      <c r="AG216" s="21">
        <f t="shared" si="29"/>
        <v>0</v>
      </c>
      <c r="AH216" s="21">
        <f t="shared" si="29"/>
        <v>0</v>
      </c>
      <c r="AI216" s="21">
        <f t="shared" si="29"/>
        <v>0</v>
      </c>
      <c r="AJ216" s="21">
        <f t="shared" si="29"/>
        <v>0</v>
      </c>
      <c r="AK216" s="21">
        <f t="shared" si="29"/>
        <v>0</v>
      </c>
      <c r="AL216" s="21">
        <f t="shared" si="29"/>
        <v>0</v>
      </c>
      <c r="AM216" s="21">
        <f t="shared" si="29"/>
        <v>0</v>
      </c>
      <c r="AN216" s="21">
        <f t="shared" si="29"/>
        <v>0</v>
      </c>
      <c r="AO216" s="21">
        <f t="shared" si="29"/>
        <v>0</v>
      </c>
      <c r="AP216" s="21">
        <f t="shared" si="29"/>
        <v>0</v>
      </c>
      <c r="AQ216" s="21">
        <f t="shared" si="29"/>
        <v>0</v>
      </c>
      <c r="AR216" s="21">
        <f t="shared" si="29"/>
        <v>0</v>
      </c>
      <c r="AS216" s="21">
        <f t="shared" si="29"/>
        <v>0</v>
      </c>
      <c r="AT216" s="21">
        <f t="shared" si="29"/>
        <v>0</v>
      </c>
      <c r="AU216" s="21">
        <f t="shared" si="29"/>
        <v>0</v>
      </c>
      <c r="AV216" s="21">
        <f t="shared" si="29"/>
        <v>0</v>
      </c>
      <c r="AW216" s="21">
        <f t="shared" si="29"/>
        <v>0</v>
      </c>
      <c r="AX216" s="21">
        <f t="shared" si="29"/>
        <v>0</v>
      </c>
      <c r="AY216" s="21">
        <f t="shared" si="29"/>
        <v>0</v>
      </c>
      <c r="AZ216" s="21">
        <f t="shared" si="29"/>
        <v>0</v>
      </c>
      <c r="BA216" s="21">
        <f t="shared" si="29"/>
        <v>0</v>
      </c>
      <c r="BB216" s="21">
        <f t="shared" si="29"/>
        <v>0</v>
      </c>
    </row>
    <row r="217" spans="1:54" outlineLevel="2">
      <c r="A217" s="230"/>
      <c r="B217" s="150"/>
      <c r="C217" s="19"/>
      <c r="D217" s="19"/>
      <c r="E217" s="231"/>
      <c r="F217" s="231"/>
      <c r="G217" s="231"/>
      <c r="H217" s="231"/>
      <c r="I217" s="231"/>
      <c r="J217" s="231"/>
      <c r="K217" s="231"/>
      <c r="L217" s="231"/>
      <c r="M217" s="231"/>
      <c r="N217" s="231"/>
      <c r="O217" s="231"/>
      <c r="P217" s="231"/>
      <c r="Q217" s="231"/>
      <c r="R217" s="231"/>
      <c r="S217" s="231"/>
      <c r="T217" s="231"/>
      <c r="U217" s="231"/>
      <c r="V217" s="231"/>
      <c r="W217" s="231"/>
      <c r="X217" s="231"/>
      <c r="Y217" s="231"/>
      <c r="Z217" s="231"/>
      <c r="AA217" s="231"/>
      <c r="AB217" s="231"/>
      <c r="AC217" s="231"/>
      <c r="AD217" s="231"/>
      <c r="AE217" s="231"/>
      <c r="AF217" s="231"/>
      <c r="AG217" s="231"/>
      <c r="AH217" s="231"/>
      <c r="AI217" s="231"/>
      <c r="AJ217" s="231"/>
      <c r="AK217" s="231"/>
      <c r="AL217" s="231"/>
      <c r="AM217" s="231"/>
      <c r="AN217" s="231"/>
      <c r="AO217" s="231"/>
      <c r="AP217" s="231"/>
      <c r="AQ217" s="231"/>
      <c r="AR217" s="231"/>
      <c r="AS217" s="231"/>
      <c r="AT217" s="231"/>
      <c r="AU217" s="231"/>
      <c r="AV217" s="231"/>
      <c r="AW217" s="231"/>
      <c r="AX217" s="231"/>
      <c r="AY217" s="231"/>
      <c r="AZ217" s="231"/>
      <c r="BA217" s="231"/>
      <c r="BB217" s="231"/>
    </row>
    <row r="218" spans="1:54" outlineLevel="2">
      <c r="A218" s="423" t="s">
        <v>490</v>
      </c>
      <c r="B218" s="150" t="s">
        <v>491</v>
      </c>
      <c r="C218" s="19"/>
      <c r="D218" s="135" t="s">
        <v>383</v>
      </c>
      <c r="E218" s="21">
        <f>SUM(E208:E211,E214:E216)</f>
        <v>-92.337411332114925</v>
      </c>
      <c r="F218" s="21">
        <f t="shared" ref="F218:BB218" si="30">SUM(F208:F211,F214:F216)</f>
        <v>-85.064293134194926</v>
      </c>
      <c r="G218" s="21">
        <f t="shared" si="30"/>
        <v>-86.510200546688694</v>
      </c>
      <c r="H218" s="21">
        <f t="shared" si="30"/>
        <v>-85.153401695823305</v>
      </c>
      <c r="I218" s="21">
        <f t="shared" si="30"/>
        <v>-82.272176927958952</v>
      </c>
      <c r="J218" s="21">
        <f t="shared" si="30"/>
        <v>-71.571941128928344</v>
      </c>
      <c r="K218" s="21">
        <f t="shared" si="30"/>
        <v>-71.215757406741574</v>
      </c>
      <c r="L218" s="21">
        <f t="shared" si="30"/>
        <v>-70.975770712035697</v>
      </c>
      <c r="M218" s="21">
        <f t="shared" si="30"/>
        <v>-70.743902073648343</v>
      </c>
      <c r="N218" s="21">
        <f t="shared" si="30"/>
        <v>-70.434120537053388</v>
      </c>
      <c r="O218" s="21">
        <f t="shared" si="30"/>
        <v>-70.110527221004901</v>
      </c>
      <c r="P218" s="21">
        <f t="shared" si="30"/>
        <v>-69.774454156569234</v>
      </c>
      <c r="Q218" s="21">
        <f t="shared" si="30"/>
        <v>-69.465820729805301</v>
      </c>
      <c r="R218" s="21">
        <f t="shared" si="30"/>
        <v>-69.283765740074415</v>
      </c>
      <c r="S218" s="21">
        <f t="shared" si="30"/>
        <v>-69.027276084992948</v>
      </c>
      <c r="T218" s="21">
        <f t="shared" si="30"/>
        <v>-68.797153947825336</v>
      </c>
      <c r="U218" s="21">
        <f t="shared" si="30"/>
        <v>-68.5920570023533</v>
      </c>
      <c r="V218" s="21">
        <f t="shared" si="30"/>
        <v>-68.506643461157879</v>
      </c>
      <c r="W218" s="21">
        <f t="shared" si="30"/>
        <v>-68.34827575680346</v>
      </c>
      <c r="X218" s="21">
        <f t="shared" si="30"/>
        <v>-68.307745699191841</v>
      </c>
      <c r="Y218" s="21">
        <f t="shared" si="30"/>
        <v>-68.194613627065337</v>
      </c>
      <c r="Z218" s="21">
        <f t="shared" si="30"/>
        <v>-68.189208283938939</v>
      </c>
      <c r="AA218" s="21">
        <f t="shared" si="30"/>
        <v>-68.203152651961389</v>
      </c>
      <c r="AB218" s="21">
        <f t="shared" si="30"/>
        <v>-68.19284460338244</v>
      </c>
      <c r="AC218" s="21">
        <f t="shared" si="30"/>
        <v>-436.69061757208834</v>
      </c>
      <c r="AD218" s="21">
        <f t="shared" si="30"/>
        <v>-436.90214465717548</v>
      </c>
      <c r="AE218" s="21">
        <f t="shared" si="30"/>
        <v>-437.23199621624002</v>
      </c>
      <c r="AF218" s="21">
        <f t="shared" si="30"/>
        <v>-437.60549627250077</v>
      </c>
      <c r="AG218" s="21">
        <f t="shared" si="30"/>
        <v>-438.03394965750778</v>
      </c>
      <c r="AH218" s="21">
        <f t="shared" si="30"/>
        <v>-438.52838129421224</v>
      </c>
      <c r="AI218" s="21">
        <f t="shared" si="30"/>
        <v>-439.10358416839239</v>
      </c>
      <c r="AJ218" s="21">
        <f t="shared" si="30"/>
        <v>-441.85125601092659</v>
      </c>
      <c r="AK218" s="21">
        <f t="shared" si="30"/>
        <v>-444.68135719326966</v>
      </c>
      <c r="AL218" s="21">
        <f t="shared" si="30"/>
        <v>-447.59944884161041</v>
      </c>
      <c r="AM218" s="21">
        <f t="shared" si="30"/>
        <v>-450.5921412899055</v>
      </c>
      <c r="AN218" s="21">
        <f t="shared" si="30"/>
        <v>-453.56716606623888</v>
      </c>
      <c r="AO218" s="21">
        <f t="shared" si="30"/>
        <v>-456.61957789931887</v>
      </c>
      <c r="AP218" s="21">
        <f t="shared" si="30"/>
        <v>-459.76797519605293</v>
      </c>
      <c r="AQ218" s="21">
        <f t="shared" si="30"/>
        <v>-463.01470371187463</v>
      </c>
      <c r="AR218" s="21">
        <f t="shared" si="30"/>
        <v>-465.9739277454803</v>
      </c>
      <c r="AS218" s="21">
        <f t="shared" si="30"/>
        <v>-468.19789236997849</v>
      </c>
      <c r="AT218" s="21">
        <f t="shared" si="30"/>
        <v>-470.49951943450253</v>
      </c>
      <c r="AU218" s="21">
        <f t="shared" si="30"/>
        <v>-472.87977629982908</v>
      </c>
      <c r="AV218" s="21">
        <f t="shared" si="30"/>
        <v>-475.13182370512351</v>
      </c>
      <c r="AW218" s="21">
        <f t="shared" si="30"/>
        <v>-476.99169616147356</v>
      </c>
      <c r="AX218" s="21">
        <f t="shared" si="30"/>
        <v>-477.67755540427783</v>
      </c>
      <c r="AY218" s="21">
        <f t="shared" si="30"/>
        <v>-477.87341556471097</v>
      </c>
      <c r="AZ218" s="21">
        <f t="shared" si="30"/>
        <v>-478.01599641997115</v>
      </c>
      <c r="BA218" s="21">
        <f t="shared" si="30"/>
        <v>-478.25298330407509</v>
      </c>
      <c r="BB218" s="21">
        <f t="shared" si="30"/>
        <v>-478.51501307761055</v>
      </c>
    </row>
    <row r="219" spans="1:54" outlineLevel="2">
      <c r="A219" s="424"/>
      <c r="B219" s="150" t="s">
        <v>492</v>
      </c>
      <c r="C219" s="19"/>
      <c r="D219" s="135" t="s">
        <v>383</v>
      </c>
      <c r="E219" s="21">
        <f>SUM(E208:E210,E212,E214:E216)</f>
        <v>-75.720052043325069</v>
      </c>
      <c r="F219" s="21">
        <f t="shared" ref="F219:BB219" si="31">SUM(F208:F210,F212,F214:F216)</f>
        <v>-68.479805139309846</v>
      </c>
      <c r="G219" s="21">
        <f t="shared" si="31"/>
        <v>-69.968702422603783</v>
      </c>
      <c r="H219" s="21">
        <f t="shared" si="31"/>
        <v>-68.687763538859429</v>
      </c>
      <c r="I219" s="21">
        <f t="shared" si="31"/>
        <v>-65.804053588294451</v>
      </c>
      <c r="J219" s="21">
        <f t="shared" si="31"/>
        <v>-55.06943406580401</v>
      </c>
      <c r="K219" s="21">
        <f t="shared" si="31"/>
        <v>-54.666077195937362</v>
      </c>
      <c r="L219" s="21">
        <f t="shared" si="31"/>
        <v>-54.276011486440709</v>
      </c>
      <c r="M219" s="21">
        <f t="shared" si="31"/>
        <v>-53.899537118965313</v>
      </c>
      <c r="N219" s="21">
        <f t="shared" si="31"/>
        <v>-53.555525393563471</v>
      </c>
      <c r="O219" s="21">
        <f t="shared" si="31"/>
        <v>-53.149592137319217</v>
      </c>
      <c r="P219" s="21">
        <f t="shared" si="31"/>
        <v>-52.749847974985897</v>
      </c>
      <c r="Q219" s="21">
        <f t="shared" si="31"/>
        <v>-52.381950204965221</v>
      </c>
      <c r="R219" s="21">
        <f t="shared" si="31"/>
        <v>-52.0444870090667</v>
      </c>
      <c r="S219" s="21">
        <f t="shared" si="31"/>
        <v>-51.734271823481137</v>
      </c>
      <c r="T219" s="21">
        <f t="shared" si="31"/>
        <v>-51.454308131466647</v>
      </c>
      <c r="U219" s="21">
        <f t="shared" si="31"/>
        <v>-51.203144958455894</v>
      </c>
      <c r="V219" s="21">
        <f t="shared" si="31"/>
        <v>-50.979227844041745</v>
      </c>
      <c r="W219" s="21">
        <f t="shared" si="31"/>
        <v>-50.783149598061435</v>
      </c>
      <c r="X219" s="21">
        <f t="shared" si="31"/>
        <v>-50.614127041814541</v>
      </c>
      <c r="Y219" s="21">
        <f t="shared" si="31"/>
        <v>-50.471043207204502</v>
      </c>
      <c r="Z219" s="21">
        <f t="shared" si="31"/>
        <v>-50.346491772014645</v>
      </c>
      <c r="AA219" s="21">
        <f t="shared" si="31"/>
        <v>-50.246169084437348</v>
      </c>
      <c r="AB219" s="21">
        <f t="shared" si="31"/>
        <v>-50.139907240638124</v>
      </c>
      <c r="AC219" s="21">
        <f t="shared" si="31"/>
        <v>-294.45502393368884</v>
      </c>
      <c r="AD219" s="21">
        <f t="shared" si="31"/>
        <v>-293.79190686457395</v>
      </c>
      <c r="AE219" s="21">
        <f t="shared" si="31"/>
        <v>-293.1896477211572</v>
      </c>
      <c r="AF219" s="21">
        <f t="shared" si="31"/>
        <v>-292.65737987410449</v>
      </c>
      <c r="AG219" s="21">
        <f t="shared" si="31"/>
        <v>-292.19320734582288</v>
      </c>
      <c r="AH219" s="21">
        <f t="shared" si="31"/>
        <v>-291.79705468632358</v>
      </c>
      <c r="AI219" s="21">
        <f t="shared" si="31"/>
        <v>-291.47429210749635</v>
      </c>
      <c r="AJ219" s="21">
        <f t="shared" si="31"/>
        <v>-292.60140362921118</v>
      </c>
      <c r="AK219" s="21">
        <f t="shared" si="31"/>
        <v>-293.80163503310712</v>
      </c>
      <c r="AL219" s="21">
        <f t="shared" si="31"/>
        <v>-295.07573797908276</v>
      </c>
      <c r="AM219" s="21">
        <f t="shared" si="31"/>
        <v>-296.41385827370698</v>
      </c>
      <c r="AN219" s="21">
        <f t="shared" si="31"/>
        <v>-297.76243839503388</v>
      </c>
      <c r="AO219" s="21">
        <f t="shared" si="31"/>
        <v>-299.17837677347461</v>
      </c>
      <c r="AP219" s="21">
        <f t="shared" si="31"/>
        <v>-300.67233826523767</v>
      </c>
      <c r="AQ219" s="21">
        <f t="shared" si="31"/>
        <v>-302.24523773682068</v>
      </c>
      <c r="AR219" s="21">
        <f t="shared" si="31"/>
        <v>-303.6505053961564</v>
      </c>
      <c r="AS219" s="21">
        <f t="shared" si="31"/>
        <v>-304.60354507947136</v>
      </c>
      <c r="AT219" s="21">
        <f t="shared" si="31"/>
        <v>-305.62386813336536</v>
      </c>
      <c r="AU219" s="21">
        <f t="shared" si="31"/>
        <v>-306.71178687017959</v>
      </c>
      <c r="AV219" s="21">
        <f t="shared" si="31"/>
        <v>-307.73514425724079</v>
      </c>
      <c r="AW219" s="21">
        <f t="shared" si="31"/>
        <v>-308.51735269621781</v>
      </c>
      <c r="AX219" s="21">
        <f t="shared" si="31"/>
        <v>-308.6277503366457</v>
      </c>
      <c r="AY219" s="21">
        <f t="shared" si="31"/>
        <v>-308.47530802050903</v>
      </c>
      <c r="AZ219" s="21">
        <f t="shared" si="31"/>
        <v>-308.31518524771712</v>
      </c>
      <c r="BA219" s="21">
        <f t="shared" si="31"/>
        <v>-308.23048937951097</v>
      </c>
      <c r="BB219" s="21">
        <f t="shared" si="31"/>
        <v>-308.17660133837222</v>
      </c>
    </row>
    <row r="220" spans="1:54" outlineLevel="2">
      <c r="A220" s="425"/>
      <c r="B220" s="150" t="s">
        <v>493</v>
      </c>
      <c r="C220" s="19"/>
      <c r="D220" s="135" t="s">
        <v>383</v>
      </c>
      <c r="E220" s="21">
        <f>SUM(E208:E210,E213:E216)</f>
        <v>-109.06013425802134</v>
      </c>
      <c r="F220" s="21">
        <f t="shared" ref="F220:BB220" si="32">SUM(F208:F210,F213:F216)</f>
        <v>-101.58637106179233</v>
      </c>
      <c r="G220" s="21">
        <f t="shared" si="32"/>
        <v>-103.07039228431995</v>
      </c>
      <c r="H220" s="21">
        <f t="shared" si="32"/>
        <v>-101.7311070348379</v>
      </c>
      <c r="I220" s="21">
        <f t="shared" si="32"/>
        <v>-98.736811369304263</v>
      </c>
      <c r="J220" s="21">
        <f t="shared" si="32"/>
        <v>-87.97411394074102</v>
      </c>
      <c r="K220" s="21">
        <f t="shared" si="32"/>
        <v>-87.799761688835559</v>
      </c>
      <c r="L220" s="21">
        <f t="shared" si="32"/>
        <v>-87.644044962583067</v>
      </c>
      <c r="M220" s="21">
        <f t="shared" si="32"/>
        <v>-87.507141329280898</v>
      </c>
      <c r="N220" s="21">
        <f t="shared" si="32"/>
        <v>-87.407926141748135</v>
      </c>
      <c r="O220" s="21">
        <f t="shared" si="32"/>
        <v>-87.147048331379011</v>
      </c>
      <c r="P220" s="21">
        <f t="shared" si="32"/>
        <v>-86.870751656278173</v>
      </c>
      <c r="Q220" s="21">
        <f t="shared" si="32"/>
        <v>-86.632992320985878</v>
      </c>
      <c r="R220" s="21">
        <f t="shared" si="32"/>
        <v>-86.432400013331829</v>
      </c>
      <c r="S220" s="21">
        <f t="shared" si="32"/>
        <v>-86.258073444625282</v>
      </c>
      <c r="T220" s="21">
        <f t="shared" si="32"/>
        <v>-86.120758130364592</v>
      </c>
      <c r="U220" s="21">
        <f t="shared" si="32"/>
        <v>-86.018991227291778</v>
      </c>
      <c r="V220" s="21">
        <f t="shared" si="32"/>
        <v>-85.95105162645315</v>
      </c>
      <c r="W220" s="21">
        <f t="shared" si="32"/>
        <v>-85.91760130747987</v>
      </c>
      <c r="X220" s="21">
        <f t="shared" si="32"/>
        <v>-85.917927103073112</v>
      </c>
      <c r="Y220" s="21">
        <f t="shared" si="32"/>
        <v>-85.950986890266847</v>
      </c>
      <c r="Z220" s="21">
        <f t="shared" si="32"/>
        <v>-86.00944472163377</v>
      </c>
      <c r="AA220" s="21">
        <f t="shared" si="32"/>
        <v>-86.09908984916926</v>
      </c>
      <c r="AB220" s="21">
        <f t="shared" si="32"/>
        <v>-86.162699021175428</v>
      </c>
      <c r="AC220" s="21">
        <f t="shared" si="32"/>
        <v>-578.18568703526864</v>
      </c>
      <c r="AD220" s="21">
        <f t="shared" si="32"/>
        <v>-579.17704091287624</v>
      </c>
      <c r="AE220" s="21">
        <f t="shared" si="32"/>
        <v>-580.23976912603769</v>
      </c>
      <c r="AF220" s="21">
        <f t="shared" si="32"/>
        <v>-581.3707155391055</v>
      </c>
      <c r="AG220" s="21">
        <f t="shared" si="32"/>
        <v>-582.56177955642477</v>
      </c>
      <c r="AH220" s="21">
        <f t="shared" si="32"/>
        <v>-583.81475503823003</v>
      </c>
      <c r="AI220" s="21">
        <f t="shared" si="32"/>
        <v>-585.14848973950313</v>
      </c>
      <c r="AJ220" s="21">
        <f t="shared" si="32"/>
        <v>-589.36872967193676</v>
      </c>
      <c r="AK220" s="21">
        <f t="shared" si="32"/>
        <v>-593.68802781565114</v>
      </c>
      <c r="AL220" s="21">
        <f t="shared" si="32"/>
        <v>-598.10930831590986</v>
      </c>
      <c r="AM220" s="21">
        <f t="shared" si="32"/>
        <v>-602.61446160006392</v>
      </c>
      <c r="AN220" s="21">
        <f t="shared" si="32"/>
        <v>-607.07434037729865</v>
      </c>
      <c r="AO220" s="21">
        <f t="shared" si="32"/>
        <v>-611.62267088615067</v>
      </c>
      <c r="AP220" s="21">
        <f t="shared" si="32"/>
        <v>-616.28555969933905</v>
      </c>
      <c r="AQ220" s="21">
        <f t="shared" si="32"/>
        <v>-621.0659416849478</v>
      </c>
      <c r="AR220" s="21">
        <f t="shared" si="32"/>
        <v>-625.44134301386578</v>
      </c>
      <c r="AS220" s="21">
        <f t="shared" si="32"/>
        <v>-628.80427584727568</v>
      </c>
      <c r="AT220" s="21">
        <f t="shared" si="32"/>
        <v>-632.25603917447177</v>
      </c>
      <c r="AU220" s="21">
        <f t="shared" si="32"/>
        <v>-635.79808999664169</v>
      </c>
      <c r="AV220" s="21">
        <f t="shared" si="32"/>
        <v>-639.15034687180093</v>
      </c>
      <c r="AW220" s="21">
        <f t="shared" si="32"/>
        <v>-641.9634239047906</v>
      </c>
      <c r="AX220" s="21">
        <f t="shared" si="32"/>
        <v>-643.11206194699889</v>
      </c>
      <c r="AY220" s="21">
        <f t="shared" si="32"/>
        <v>-643.55010278820203</v>
      </c>
      <c r="AZ220" s="21">
        <f t="shared" si="32"/>
        <v>-643.89206495701023</v>
      </c>
      <c r="BA220" s="21">
        <f t="shared" si="32"/>
        <v>-644.34874436242171</v>
      </c>
      <c r="BB220" s="21">
        <f t="shared" si="32"/>
        <v>-644.82653399245339</v>
      </c>
    </row>
    <row r="221" spans="1:54" outlineLevel="2">
      <c r="B221" s="150"/>
      <c r="C221" s="19"/>
      <c r="D221" s="19"/>
      <c r="E221" s="233"/>
      <c r="F221" s="234"/>
      <c r="G221" s="234"/>
      <c r="H221" s="234"/>
      <c r="I221" s="234"/>
      <c r="J221" s="234"/>
      <c r="K221" s="234"/>
      <c r="L221" s="234"/>
      <c r="M221" s="234"/>
      <c r="N221" s="234"/>
      <c r="O221" s="234"/>
      <c r="P221" s="234"/>
      <c r="Q221" s="234"/>
      <c r="R221" s="234"/>
      <c r="S221" s="234"/>
      <c r="T221" s="234"/>
      <c r="U221" s="234"/>
      <c r="V221" s="234"/>
      <c r="W221" s="234"/>
      <c r="X221" s="234"/>
      <c r="Y221" s="234"/>
      <c r="Z221" s="234"/>
      <c r="AA221" s="234"/>
      <c r="AB221" s="234"/>
      <c r="AC221" s="234"/>
      <c r="AD221" s="234"/>
      <c r="AE221" s="234"/>
      <c r="AF221" s="234"/>
      <c r="AG221" s="234"/>
      <c r="AH221" s="234"/>
      <c r="AI221" s="234"/>
      <c r="AJ221" s="234"/>
      <c r="AK221" s="234"/>
      <c r="AL221" s="234"/>
      <c r="AM221" s="234"/>
      <c r="AN221" s="234"/>
      <c r="AO221" s="234"/>
      <c r="AP221" s="234"/>
      <c r="AQ221" s="234"/>
      <c r="AR221" s="234"/>
      <c r="AS221" s="234"/>
      <c r="AT221" s="234"/>
      <c r="AU221" s="234"/>
      <c r="AV221" s="234"/>
      <c r="AW221" s="234"/>
      <c r="AX221" s="234"/>
      <c r="AY221" s="234"/>
      <c r="AZ221" s="234"/>
      <c r="BA221" s="234"/>
      <c r="BB221" s="234"/>
    </row>
    <row r="222" spans="1:54" outlineLevel="2">
      <c r="A222" s="423" t="s">
        <v>494</v>
      </c>
      <c r="B222" s="150" t="s">
        <v>495</v>
      </c>
      <c r="C222" s="19"/>
      <c r="D222" s="135" t="s">
        <v>383</v>
      </c>
      <c r="E222" s="21">
        <f>E218</f>
        <v>-92.337411332114925</v>
      </c>
      <c r="F222" s="21">
        <f>F218+E222</f>
        <v>-177.40170446630987</v>
      </c>
      <c r="G222" s="21">
        <f t="shared" ref="G222:BB224" si="33">G218+F222</f>
        <v>-263.91190501299855</v>
      </c>
      <c r="H222" s="21">
        <f t="shared" si="33"/>
        <v>-349.06530670882182</v>
      </c>
      <c r="I222" s="21">
        <f t="shared" si="33"/>
        <v>-431.3374836367808</v>
      </c>
      <c r="J222" s="21">
        <f t="shared" si="33"/>
        <v>-502.90942476570916</v>
      </c>
      <c r="K222" s="21">
        <f t="shared" si="33"/>
        <v>-574.12518217245076</v>
      </c>
      <c r="L222" s="21">
        <f t="shared" si="33"/>
        <v>-645.10095288448645</v>
      </c>
      <c r="M222" s="21">
        <f t="shared" si="33"/>
        <v>-715.84485495813476</v>
      </c>
      <c r="N222" s="21">
        <f t="shared" si="33"/>
        <v>-786.27897549518821</v>
      </c>
      <c r="O222" s="21">
        <f t="shared" si="33"/>
        <v>-856.38950271619308</v>
      </c>
      <c r="P222" s="21">
        <f t="shared" si="33"/>
        <v>-926.16395687276236</v>
      </c>
      <c r="Q222" s="21">
        <f t="shared" si="33"/>
        <v>-995.62977760256763</v>
      </c>
      <c r="R222" s="21">
        <f t="shared" si="33"/>
        <v>-1064.913543342642</v>
      </c>
      <c r="S222" s="21">
        <f t="shared" si="33"/>
        <v>-1133.940819427635</v>
      </c>
      <c r="T222" s="21">
        <f t="shared" si="33"/>
        <v>-1202.7379733754603</v>
      </c>
      <c r="U222" s="21">
        <f t="shared" si="33"/>
        <v>-1271.3300303778137</v>
      </c>
      <c r="V222" s="21">
        <f t="shared" si="33"/>
        <v>-1339.8366738389716</v>
      </c>
      <c r="W222" s="21">
        <f t="shared" si="33"/>
        <v>-1408.1849495957752</v>
      </c>
      <c r="X222" s="21">
        <f t="shared" si="33"/>
        <v>-1476.492695294967</v>
      </c>
      <c r="Y222" s="21">
        <f t="shared" si="33"/>
        <v>-1544.6873089220323</v>
      </c>
      <c r="Z222" s="21">
        <f t="shared" si="33"/>
        <v>-1612.8765172059714</v>
      </c>
      <c r="AA222" s="21">
        <f t="shared" si="33"/>
        <v>-1681.0796698579327</v>
      </c>
      <c r="AB222" s="21">
        <f t="shared" si="33"/>
        <v>-1749.272514461315</v>
      </c>
      <c r="AC222" s="21">
        <f t="shared" si="33"/>
        <v>-2185.9631320334033</v>
      </c>
      <c r="AD222" s="21">
        <f t="shared" si="33"/>
        <v>-2622.8652766905789</v>
      </c>
      <c r="AE222" s="21">
        <f t="shared" si="33"/>
        <v>-3060.0972729068189</v>
      </c>
      <c r="AF222" s="21">
        <f t="shared" si="33"/>
        <v>-3497.7027691793196</v>
      </c>
      <c r="AG222" s="21">
        <f t="shared" si="33"/>
        <v>-3935.7367188368275</v>
      </c>
      <c r="AH222" s="21">
        <f t="shared" si="33"/>
        <v>-4374.2651001310396</v>
      </c>
      <c r="AI222" s="21">
        <f t="shared" si="33"/>
        <v>-4813.3686842994321</v>
      </c>
      <c r="AJ222" s="21">
        <f t="shared" si="33"/>
        <v>-5255.2199403103587</v>
      </c>
      <c r="AK222" s="21">
        <f t="shared" si="33"/>
        <v>-5699.9012975036285</v>
      </c>
      <c r="AL222" s="21">
        <f t="shared" si="33"/>
        <v>-6147.5007463452384</v>
      </c>
      <c r="AM222" s="21">
        <f t="shared" si="33"/>
        <v>-6598.0928876351436</v>
      </c>
      <c r="AN222" s="21">
        <f t="shared" si="33"/>
        <v>-7051.6600537013828</v>
      </c>
      <c r="AO222" s="21">
        <f t="shared" si="33"/>
        <v>-7508.2796316007016</v>
      </c>
      <c r="AP222" s="21">
        <f t="shared" si="33"/>
        <v>-7968.0476067967547</v>
      </c>
      <c r="AQ222" s="21">
        <f t="shared" si="33"/>
        <v>-8431.0623105086288</v>
      </c>
      <c r="AR222" s="21">
        <f t="shared" si="33"/>
        <v>-8897.0362382541098</v>
      </c>
      <c r="AS222" s="21">
        <f t="shared" si="33"/>
        <v>-9365.2341306240887</v>
      </c>
      <c r="AT222" s="21">
        <f t="shared" si="33"/>
        <v>-9835.7336500585916</v>
      </c>
      <c r="AU222" s="21">
        <f t="shared" si="33"/>
        <v>-10308.613426358421</v>
      </c>
      <c r="AV222" s="21">
        <f t="shared" si="33"/>
        <v>-10783.745250063545</v>
      </c>
      <c r="AW222" s="21">
        <f t="shared" si="33"/>
        <v>-11260.736946225017</v>
      </c>
      <c r="AX222" s="21">
        <f t="shared" si="33"/>
        <v>-11738.414501629295</v>
      </c>
      <c r="AY222" s="21">
        <f t="shared" si="33"/>
        <v>-12216.287917194006</v>
      </c>
      <c r="AZ222" s="21">
        <f t="shared" si="33"/>
        <v>-12694.303913613978</v>
      </c>
      <c r="BA222" s="21">
        <f t="shared" si="33"/>
        <v>-13172.556896918053</v>
      </c>
      <c r="BB222" s="21">
        <f t="shared" si="33"/>
        <v>-13651.071909995664</v>
      </c>
    </row>
    <row r="223" spans="1:54" outlineLevel="2">
      <c r="A223" s="424"/>
      <c r="B223" s="150" t="s">
        <v>496</v>
      </c>
      <c r="C223" s="19"/>
      <c r="D223" s="135" t="s">
        <v>383</v>
      </c>
      <c r="E223" s="21">
        <f>E219</f>
        <v>-75.720052043325069</v>
      </c>
      <c r="F223" s="21">
        <f t="shared" ref="F223:U224" si="34">F219+E223</f>
        <v>-144.1998571826349</v>
      </c>
      <c r="G223" s="21">
        <f t="shared" si="34"/>
        <v>-214.16855960523867</v>
      </c>
      <c r="H223" s="21">
        <f t="shared" si="34"/>
        <v>-282.8563231440981</v>
      </c>
      <c r="I223" s="21">
        <f t="shared" si="34"/>
        <v>-348.66037673239254</v>
      </c>
      <c r="J223" s="21">
        <f t="shared" si="34"/>
        <v>-403.72981079819652</v>
      </c>
      <c r="K223" s="21">
        <f t="shared" si="34"/>
        <v>-458.39588799413389</v>
      </c>
      <c r="L223" s="21">
        <f t="shared" si="34"/>
        <v>-512.67189948057455</v>
      </c>
      <c r="M223" s="21">
        <f t="shared" si="34"/>
        <v>-566.57143659953988</v>
      </c>
      <c r="N223" s="21">
        <f t="shared" si="34"/>
        <v>-620.12696199310335</v>
      </c>
      <c r="O223" s="21">
        <f t="shared" si="34"/>
        <v>-673.2765541304226</v>
      </c>
      <c r="P223" s="21">
        <f t="shared" si="34"/>
        <v>-726.02640210540847</v>
      </c>
      <c r="Q223" s="21">
        <f t="shared" si="34"/>
        <v>-778.40835231037363</v>
      </c>
      <c r="R223" s="21">
        <f t="shared" si="34"/>
        <v>-830.45283931944027</v>
      </c>
      <c r="S223" s="21">
        <f t="shared" si="34"/>
        <v>-882.18711114292137</v>
      </c>
      <c r="T223" s="21">
        <f t="shared" si="34"/>
        <v>-933.641419274388</v>
      </c>
      <c r="U223" s="21">
        <f t="shared" si="34"/>
        <v>-984.84456423284394</v>
      </c>
      <c r="V223" s="21">
        <f t="shared" si="33"/>
        <v>-1035.8237920768856</v>
      </c>
      <c r="W223" s="21">
        <f t="shared" si="33"/>
        <v>-1086.6069416749472</v>
      </c>
      <c r="X223" s="21">
        <f t="shared" si="33"/>
        <v>-1137.2210687167617</v>
      </c>
      <c r="Y223" s="21">
        <f t="shared" si="33"/>
        <v>-1187.6921119239662</v>
      </c>
      <c r="Z223" s="21">
        <f t="shared" si="33"/>
        <v>-1238.0386036959808</v>
      </c>
      <c r="AA223" s="21">
        <f t="shared" si="33"/>
        <v>-1288.2847727804181</v>
      </c>
      <c r="AB223" s="21">
        <f t="shared" si="33"/>
        <v>-1338.4246800210562</v>
      </c>
      <c r="AC223" s="21">
        <f t="shared" si="33"/>
        <v>-1632.8797039547451</v>
      </c>
      <c r="AD223" s="21">
        <f t="shared" si="33"/>
        <v>-1926.6716108193191</v>
      </c>
      <c r="AE223" s="21">
        <f t="shared" si="33"/>
        <v>-2219.8612585404762</v>
      </c>
      <c r="AF223" s="21">
        <f t="shared" si="33"/>
        <v>-2512.5186384145809</v>
      </c>
      <c r="AG223" s="21">
        <f t="shared" si="33"/>
        <v>-2804.7118457604038</v>
      </c>
      <c r="AH223" s="21">
        <f t="shared" si="33"/>
        <v>-3096.5089004467272</v>
      </c>
      <c r="AI223" s="21">
        <f t="shared" si="33"/>
        <v>-3387.9831925542235</v>
      </c>
      <c r="AJ223" s="21">
        <f t="shared" si="33"/>
        <v>-3680.5845961834348</v>
      </c>
      <c r="AK223" s="21">
        <f t="shared" si="33"/>
        <v>-3974.386231216542</v>
      </c>
      <c r="AL223" s="21">
        <f t="shared" si="33"/>
        <v>-4269.461969195625</v>
      </c>
      <c r="AM223" s="21">
        <f t="shared" si="33"/>
        <v>-4565.8758274693319</v>
      </c>
      <c r="AN223" s="21">
        <f t="shared" si="33"/>
        <v>-4863.6382658643661</v>
      </c>
      <c r="AO223" s="21">
        <f t="shared" si="33"/>
        <v>-5162.8166426378411</v>
      </c>
      <c r="AP223" s="21">
        <f t="shared" si="33"/>
        <v>-5463.4889809030792</v>
      </c>
      <c r="AQ223" s="21">
        <f t="shared" si="33"/>
        <v>-5765.7342186399001</v>
      </c>
      <c r="AR223" s="21">
        <f t="shared" si="33"/>
        <v>-6069.3847240360565</v>
      </c>
      <c r="AS223" s="21">
        <f t="shared" si="33"/>
        <v>-6373.9882691155281</v>
      </c>
      <c r="AT223" s="21">
        <f t="shared" si="33"/>
        <v>-6679.6121372488933</v>
      </c>
      <c r="AU223" s="21">
        <f t="shared" si="33"/>
        <v>-6986.3239241190731</v>
      </c>
      <c r="AV223" s="21">
        <f t="shared" si="33"/>
        <v>-7294.0590683763139</v>
      </c>
      <c r="AW223" s="21">
        <f t="shared" si="33"/>
        <v>-7602.576421072532</v>
      </c>
      <c r="AX223" s="21">
        <f t="shared" si="33"/>
        <v>-7911.2041714091774</v>
      </c>
      <c r="AY223" s="21">
        <f t="shared" si="33"/>
        <v>-8219.6794794296857</v>
      </c>
      <c r="AZ223" s="21">
        <f t="shared" si="33"/>
        <v>-8527.9946646774024</v>
      </c>
      <c r="BA223" s="21">
        <f t="shared" si="33"/>
        <v>-8836.2251540569141</v>
      </c>
      <c r="BB223" s="21">
        <f t="shared" si="33"/>
        <v>-9144.4017553952872</v>
      </c>
    </row>
    <row r="224" spans="1:54" outlineLevel="2">
      <c r="A224" s="425"/>
      <c r="B224" s="150" t="s">
        <v>497</v>
      </c>
      <c r="C224" s="19"/>
      <c r="D224" s="135" t="s">
        <v>383</v>
      </c>
      <c r="E224" s="21">
        <f>E220</f>
        <v>-109.06013425802134</v>
      </c>
      <c r="F224" s="21">
        <f t="shared" si="34"/>
        <v>-210.64650531981368</v>
      </c>
      <c r="G224" s="21">
        <f t="shared" si="33"/>
        <v>-313.71689760413364</v>
      </c>
      <c r="H224" s="21">
        <f t="shared" si="33"/>
        <v>-415.44800463897155</v>
      </c>
      <c r="I224" s="21">
        <f t="shared" si="33"/>
        <v>-514.18481600827579</v>
      </c>
      <c r="J224" s="21">
        <f t="shared" si="33"/>
        <v>-602.15892994901685</v>
      </c>
      <c r="K224" s="21">
        <f t="shared" si="33"/>
        <v>-689.95869163785244</v>
      </c>
      <c r="L224" s="21">
        <f t="shared" si="33"/>
        <v>-777.60273660043549</v>
      </c>
      <c r="M224" s="21">
        <f t="shared" si="33"/>
        <v>-865.10987792971639</v>
      </c>
      <c r="N224" s="21">
        <f t="shared" si="33"/>
        <v>-952.51780407146452</v>
      </c>
      <c r="O224" s="21">
        <f t="shared" si="33"/>
        <v>-1039.6648524028435</v>
      </c>
      <c r="P224" s="21">
        <f t="shared" si="33"/>
        <v>-1126.5356040591216</v>
      </c>
      <c r="Q224" s="21">
        <f t="shared" si="33"/>
        <v>-1213.1685963801076</v>
      </c>
      <c r="R224" s="21">
        <f t="shared" si="33"/>
        <v>-1299.6009963934393</v>
      </c>
      <c r="S224" s="21">
        <f t="shared" si="33"/>
        <v>-1385.8590698380647</v>
      </c>
      <c r="T224" s="21">
        <f t="shared" si="33"/>
        <v>-1471.9798279684292</v>
      </c>
      <c r="U224" s="21">
        <f t="shared" si="33"/>
        <v>-1557.9988191957209</v>
      </c>
      <c r="V224" s="21">
        <f t="shared" si="33"/>
        <v>-1643.949870822174</v>
      </c>
      <c r="W224" s="21">
        <f t="shared" si="33"/>
        <v>-1729.8674721296538</v>
      </c>
      <c r="X224" s="21">
        <f t="shared" si="33"/>
        <v>-1815.7853992327268</v>
      </c>
      <c r="Y224" s="21">
        <f t="shared" si="33"/>
        <v>-1901.7363861229937</v>
      </c>
      <c r="Z224" s="21">
        <f t="shared" si="33"/>
        <v>-1987.7458308446276</v>
      </c>
      <c r="AA224" s="21">
        <f t="shared" si="33"/>
        <v>-2073.8449206937967</v>
      </c>
      <c r="AB224" s="21">
        <f t="shared" si="33"/>
        <v>-2160.007619714972</v>
      </c>
      <c r="AC224" s="21">
        <f t="shared" si="33"/>
        <v>-2738.1933067502405</v>
      </c>
      <c r="AD224" s="21">
        <f t="shared" si="33"/>
        <v>-3317.3703476631167</v>
      </c>
      <c r="AE224" s="21">
        <f t="shared" si="33"/>
        <v>-3897.6101167891543</v>
      </c>
      <c r="AF224" s="21">
        <f t="shared" si="33"/>
        <v>-4478.9808323282596</v>
      </c>
      <c r="AG224" s="21">
        <f t="shared" si="33"/>
        <v>-5061.5426118846844</v>
      </c>
      <c r="AH224" s="21">
        <f t="shared" si="33"/>
        <v>-5645.3573669229145</v>
      </c>
      <c r="AI224" s="21">
        <f t="shared" si="33"/>
        <v>-6230.5058566624175</v>
      </c>
      <c r="AJ224" s="21">
        <f t="shared" si="33"/>
        <v>-6819.8745863343538</v>
      </c>
      <c r="AK224" s="21">
        <f t="shared" si="33"/>
        <v>-7413.5626141500052</v>
      </c>
      <c r="AL224" s="21">
        <f t="shared" si="33"/>
        <v>-8011.6719224659155</v>
      </c>
      <c r="AM224" s="21">
        <f t="shared" si="33"/>
        <v>-8614.2863840659793</v>
      </c>
      <c r="AN224" s="21">
        <f t="shared" si="33"/>
        <v>-9221.3607244432787</v>
      </c>
      <c r="AO224" s="21">
        <f t="shared" si="33"/>
        <v>-9832.9833953294292</v>
      </c>
      <c r="AP224" s="21">
        <f t="shared" si="33"/>
        <v>-10449.268955028769</v>
      </c>
      <c r="AQ224" s="21">
        <f t="shared" si="33"/>
        <v>-11070.334896713717</v>
      </c>
      <c r="AR224" s="21">
        <f t="shared" si="33"/>
        <v>-11695.776239727584</v>
      </c>
      <c r="AS224" s="21">
        <f t="shared" si="33"/>
        <v>-12324.58051557486</v>
      </c>
      <c r="AT224" s="21">
        <f t="shared" si="33"/>
        <v>-12956.836554749332</v>
      </c>
      <c r="AU224" s="21">
        <f t="shared" si="33"/>
        <v>-13592.634644745975</v>
      </c>
      <c r="AV224" s="21">
        <f t="shared" si="33"/>
        <v>-14231.784991617775</v>
      </c>
      <c r="AW224" s="21">
        <f t="shared" si="33"/>
        <v>-14873.748415522565</v>
      </c>
      <c r="AX224" s="21">
        <f t="shared" si="33"/>
        <v>-15516.860477469563</v>
      </c>
      <c r="AY224" s="21">
        <f t="shared" si="33"/>
        <v>-16160.410580257765</v>
      </c>
      <c r="AZ224" s="21">
        <f t="shared" si="33"/>
        <v>-16804.302645214775</v>
      </c>
      <c r="BA224" s="21">
        <f t="shared" si="33"/>
        <v>-17448.651389577197</v>
      </c>
      <c r="BB224" s="21">
        <f t="shared" si="33"/>
        <v>-18093.477923569651</v>
      </c>
    </row>
    <row r="225" spans="1:54" outlineLevel="1">
      <c r="B225" s="150"/>
      <c r="C225" s="19"/>
      <c r="D225" s="19"/>
      <c r="E225" s="15"/>
    </row>
    <row r="226" spans="1:54" outlineLevel="1">
      <c r="A226" s="4" t="s">
        <v>564</v>
      </c>
      <c r="B226" s="150"/>
      <c r="C226" s="19"/>
      <c r="D226" s="19"/>
      <c r="E226" s="235"/>
      <c r="F226" s="236"/>
      <c r="G226" s="236"/>
      <c r="H226" s="236"/>
      <c r="I226" s="236"/>
      <c r="J226" s="236"/>
      <c r="K226" s="236"/>
      <c r="L226" s="236"/>
      <c r="M226" s="236"/>
      <c r="N226" s="236"/>
      <c r="O226" s="236"/>
      <c r="P226" s="236"/>
      <c r="Q226" s="236"/>
      <c r="R226" s="236"/>
      <c r="S226" s="236"/>
      <c r="T226" s="236"/>
      <c r="U226" s="236"/>
      <c r="V226" s="236"/>
      <c r="W226" s="236"/>
      <c r="X226" s="236"/>
      <c r="Y226" s="236"/>
      <c r="Z226" s="236"/>
      <c r="AA226" s="236"/>
      <c r="AB226" s="236"/>
      <c r="AC226" s="236"/>
      <c r="AD226" s="236"/>
      <c r="AE226" s="236"/>
      <c r="AF226" s="236"/>
      <c r="AG226" s="236"/>
      <c r="AH226" s="236"/>
      <c r="AI226" s="236"/>
      <c r="AJ226" s="236"/>
      <c r="AK226" s="236"/>
      <c r="AL226" s="236"/>
      <c r="AM226" s="236"/>
      <c r="AN226" s="236"/>
      <c r="AO226" s="236"/>
      <c r="AP226" s="236"/>
      <c r="AQ226" s="236"/>
      <c r="AR226" s="236"/>
      <c r="AS226" s="236"/>
      <c r="AT226" s="236"/>
      <c r="AU226" s="236"/>
      <c r="AV226" s="236"/>
      <c r="AW226" s="236"/>
      <c r="AX226" s="236"/>
      <c r="AY226" s="236"/>
      <c r="AZ226" s="236"/>
      <c r="BA226" s="236"/>
      <c r="BB226" s="236"/>
    </row>
    <row r="227" spans="1:54" outlineLevel="2">
      <c r="A227" s="4"/>
      <c r="B227" s="150"/>
      <c r="C227" s="19"/>
      <c r="D227" s="19"/>
      <c r="E227" s="130">
        <v>2027</v>
      </c>
      <c r="F227" s="130">
        <v>2028</v>
      </c>
      <c r="G227" s="130">
        <v>2029</v>
      </c>
      <c r="H227" s="130">
        <v>2030</v>
      </c>
      <c r="I227" s="130">
        <v>2031</v>
      </c>
      <c r="J227" s="130">
        <v>2032</v>
      </c>
      <c r="K227" s="130">
        <v>2033</v>
      </c>
      <c r="L227" s="130">
        <v>2034</v>
      </c>
      <c r="M227" s="130">
        <v>2035</v>
      </c>
      <c r="N227" s="130">
        <v>2036</v>
      </c>
      <c r="O227" s="130">
        <v>2037</v>
      </c>
      <c r="P227" s="130">
        <v>2038</v>
      </c>
      <c r="Q227" s="130">
        <v>2039</v>
      </c>
      <c r="R227" s="130">
        <v>2040</v>
      </c>
      <c r="S227" s="130">
        <v>2041</v>
      </c>
      <c r="T227" s="130">
        <v>2042</v>
      </c>
      <c r="U227" s="130">
        <v>2043</v>
      </c>
      <c r="V227" s="130">
        <v>2044</v>
      </c>
      <c r="W227" s="130">
        <v>2045</v>
      </c>
      <c r="X227" s="130">
        <v>2046</v>
      </c>
      <c r="Y227" s="130">
        <v>2047</v>
      </c>
      <c r="Z227" s="130">
        <v>2048</v>
      </c>
      <c r="AA227" s="130">
        <v>2049</v>
      </c>
      <c r="AB227" s="130">
        <v>2050</v>
      </c>
      <c r="AC227" s="130">
        <v>2051</v>
      </c>
      <c r="AD227" s="130">
        <v>2052</v>
      </c>
      <c r="AE227" s="130">
        <v>2053</v>
      </c>
      <c r="AF227" s="130">
        <v>2054</v>
      </c>
      <c r="AG227" s="130">
        <v>2055</v>
      </c>
      <c r="AH227" s="130">
        <v>2056</v>
      </c>
      <c r="AI227" s="130">
        <v>2057</v>
      </c>
      <c r="AJ227" s="130">
        <v>2058</v>
      </c>
      <c r="AK227" s="130">
        <v>2059</v>
      </c>
      <c r="AL227" s="130">
        <v>2060</v>
      </c>
      <c r="AM227" s="130">
        <v>2061</v>
      </c>
      <c r="AN227" s="130">
        <v>2062</v>
      </c>
      <c r="AO227" s="130">
        <v>2063</v>
      </c>
      <c r="AP227" s="130">
        <v>2064</v>
      </c>
      <c r="AQ227" s="130">
        <v>2065</v>
      </c>
      <c r="AR227" s="130">
        <v>2066</v>
      </c>
      <c r="AS227" s="130">
        <v>2067</v>
      </c>
      <c r="AT227" s="130">
        <v>2068</v>
      </c>
      <c r="AU227" s="130">
        <v>2069</v>
      </c>
      <c r="AV227" s="130">
        <v>2070</v>
      </c>
      <c r="AW227" s="130">
        <v>2071</v>
      </c>
      <c r="AX227" s="130">
        <v>2072</v>
      </c>
      <c r="AY227" s="130">
        <v>2073</v>
      </c>
      <c r="AZ227" s="130">
        <v>2074</v>
      </c>
      <c r="BA227" s="130">
        <v>2075</v>
      </c>
      <c r="BB227" s="130">
        <v>2076</v>
      </c>
    </row>
    <row r="228" spans="1:54" outlineLevel="2">
      <c r="A228" s="476" t="s">
        <v>485</v>
      </c>
      <c r="B228" s="150" t="s">
        <v>565</v>
      </c>
      <c r="C228" s="19"/>
      <c r="D228" s="135" t="s">
        <v>383</v>
      </c>
      <c r="E228" s="21">
        <f>E208-Baseline!E190</f>
        <v>-15.047177128718012</v>
      </c>
      <c r="F228" s="21">
        <f>F208-Baseline!F190</f>
        <v>-10.949832438983222</v>
      </c>
      <c r="G228" s="21">
        <f>G208-Baseline!G190</f>
        <v>-13.440797982835775</v>
      </c>
      <c r="H228" s="21">
        <f>H208-Baseline!H190</f>
        <v>-13.789723283952105</v>
      </c>
      <c r="I228" s="21">
        <f>I208-Baseline!I190</f>
        <v>-12.890001479904239</v>
      </c>
      <c r="J228" s="21">
        <f>J208-Baseline!J190</f>
        <v>-3.0335420645935685</v>
      </c>
      <c r="K228" s="21">
        <f>K208-Baseline!K190</f>
        <v>-2.7376003639287019</v>
      </c>
      <c r="L228" s="21">
        <f>L208-Baseline!L190</f>
        <v>-2.4624022630284799</v>
      </c>
      <c r="M228" s="21">
        <f>M208-Baseline!M190</f>
        <v>-2.2067413021847404</v>
      </c>
      <c r="N228" s="21">
        <f>N208-Baseline!N190</f>
        <v>-1.9694736963844992</v>
      </c>
      <c r="O228" s="21">
        <f>O208-Baseline!O190</f>
        <v>-1.749515313779276</v>
      </c>
      <c r="P228" s="21">
        <f>P208-Baseline!P190</f>
        <v>-1.5458387923262125</v>
      </c>
      <c r="Q228" s="21">
        <f>Q208-Baseline!Q190</f>
        <v>-1.3574707885256998</v>
      </c>
      <c r="R228" s="21">
        <f>R208-Baseline!R190</f>
        <v>-1.1834893524393792</v>
      </c>
      <c r="S228" s="21">
        <f>S208-Baseline!S190</f>
        <v>-1.0230214234207569</v>
      </c>
      <c r="T228" s="21">
        <f>T208-Baseline!T190</f>
        <v>-0.87524044122868316</v>
      </c>
      <c r="U228" s="21">
        <f>U208-Baseline!U190</f>
        <v>-0.73936406742203697</v>
      </c>
      <c r="V228" s="21">
        <f>V208-Baseline!V190</f>
        <v>-0.61465201215251464</v>
      </c>
      <c r="W228" s="21">
        <f>W208-Baseline!W190</f>
        <v>-0.50040396168185819</v>
      </c>
      <c r="X228" s="21">
        <f>X208-Baseline!X190</f>
        <v>-0.39595760215052345</v>
      </c>
      <c r="Y228" s="21">
        <f>Y208-Baseline!Y190</f>
        <v>-0.30068673531707019</v>
      </c>
      <c r="Z228" s="21">
        <f>Z208-Baseline!Z190</f>
        <v>-0.21399948217175391</v>
      </c>
      <c r="AA228" s="21">
        <f>AA208-Baseline!AA190</f>
        <v>-0.13533657050431575</v>
      </c>
      <c r="AB228" s="21">
        <f>AB208-Baseline!AB190</f>
        <v>-6.4169702675019979E-2</v>
      </c>
      <c r="AC228" s="21">
        <f>AC208-Baseline!AC190</f>
        <v>2.6181023843717019E-17</v>
      </c>
      <c r="AD228" s="21">
        <f>AD208-Baseline!AD190</f>
        <v>2.5295675211320794E-17</v>
      </c>
      <c r="AE228" s="21">
        <f>AE208-Baseline!AE190</f>
        <v>2.4440265904657771E-17</v>
      </c>
      <c r="AF228" s="21">
        <f>AF208-Baseline!AF190</f>
        <v>2.3613783482761131E-17</v>
      </c>
      <c r="AG228" s="21">
        <f>AG208-Baseline!AG190</f>
        <v>2.2815249741798195E-17</v>
      </c>
      <c r="AH228" s="21">
        <f>AH208-Baseline!AH190</f>
        <v>2.2043719557292947E-17</v>
      </c>
      <c r="AI228" s="21">
        <f>AI208-Baseline!AI190</f>
        <v>2.1298279765500432E-17</v>
      </c>
      <c r="AJ228" s="21">
        <f>AJ208-Baseline!AJ190</f>
        <v>2.0677941519903331E-17</v>
      </c>
      <c r="AK228" s="21">
        <f>AK208-Baseline!AK190</f>
        <v>2.0075671378546922E-17</v>
      </c>
      <c r="AL228" s="21">
        <f>AL208-Baseline!AL190</f>
        <v>1.9490943085967883E-17</v>
      </c>
      <c r="AM228" s="21">
        <f>AM208-Baseline!AM190</f>
        <v>1.8923245714531928E-17</v>
      </c>
      <c r="AN228" s="21">
        <f>AN208-Baseline!AN190</f>
        <v>1.8372083217992163E-17</v>
      </c>
      <c r="AO228" s="21">
        <f>AO208-Baseline!AO190</f>
        <v>1.7836973998050643E-17</v>
      </c>
      <c r="AP228" s="21">
        <f>AP208-Baseline!AP190</f>
        <v>1.7317450483544313E-17</v>
      </c>
      <c r="AQ228" s="21">
        <f>AQ208-Baseline!AQ190</f>
        <v>1.6813058721887684E-17</v>
      </c>
      <c r="AR228" s="21">
        <f>AR208-Baseline!AR190</f>
        <v>1.6323357982415227E-17</v>
      </c>
      <c r="AS228" s="21">
        <f>AS208-Baseline!AS190</f>
        <v>1.5847920371276919E-17</v>
      </c>
      <c r="AT228" s="21">
        <f>AT208-Baseline!AT190</f>
        <v>1.5386330457550406E-17</v>
      </c>
      <c r="AU228" s="21">
        <f>AU208-Baseline!AU190</f>
        <v>1.4938184910243113E-17</v>
      </c>
      <c r="AV228" s="21">
        <f>AV208-Baseline!AV190</f>
        <v>1.4503092145867101E-17</v>
      </c>
      <c r="AW228" s="21">
        <f>AW208-Baseline!AW190</f>
        <v>1.4080671986278739E-17</v>
      </c>
      <c r="AX228" s="21">
        <f>AX208-Baseline!AX190</f>
        <v>1.3670555326484212E-17</v>
      </c>
      <c r="AY228" s="21">
        <f>AY208-Baseline!AY190</f>
        <v>1.3272383812120593E-17</v>
      </c>
      <c r="AZ228" s="21">
        <f>AZ208-Baseline!AZ190</f>
        <v>1.2885809526330672E-17</v>
      </c>
      <c r="BA228" s="21">
        <f>BA208-Baseline!BA190</f>
        <v>1.2510494685757935E-17</v>
      </c>
      <c r="BB228" s="21">
        <f>BB208-Baseline!BB190</f>
        <v>1.2146111345396052E-17</v>
      </c>
    </row>
    <row r="229" spans="1:54" outlineLevel="2">
      <c r="A229" s="477"/>
      <c r="B229" s="150" t="s">
        <v>486</v>
      </c>
      <c r="C229" s="19"/>
      <c r="D229" s="135" t="s">
        <v>383</v>
      </c>
      <c r="E229" s="21">
        <f>E209-Baseline!E191</f>
        <v>0</v>
      </c>
      <c r="F229" s="21">
        <f>F209-Baseline!F191</f>
        <v>0</v>
      </c>
      <c r="G229" s="21">
        <f>G209-Baseline!G191</f>
        <v>0</v>
      </c>
      <c r="H229" s="21">
        <f>H209-Baseline!H191</f>
        <v>0</v>
      </c>
      <c r="I229" s="21">
        <f>I209-Baseline!I191</f>
        <v>0</v>
      </c>
      <c r="J229" s="21">
        <f>J209-Baseline!J191</f>
        <v>0</v>
      </c>
      <c r="K229" s="21">
        <f>K209-Baseline!K191</f>
        <v>0</v>
      </c>
      <c r="L229" s="21">
        <f>L209-Baseline!L191</f>
        <v>0</v>
      </c>
      <c r="M229" s="21">
        <f>M209-Baseline!M191</f>
        <v>0</v>
      </c>
      <c r="N229" s="21">
        <f>N209-Baseline!N191</f>
        <v>0</v>
      </c>
      <c r="O229" s="21">
        <f>O209-Baseline!O191</f>
        <v>0</v>
      </c>
      <c r="P229" s="21">
        <f>P209-Baseline!P191</f>
        <v>0</v>
      </c>
      <c r="Q229" s="21">
        <f>Q209-Baseline!Q191</f>
        <v>0</v>
      </c>
      <c r="R229" s="21">
        <f>R209-Baseline!R191</f>
        <v>0</v>
      </c>
      <c r="S229" s="21">
        <f>S209-Baseline!S191</f>
        <v>0</v>
      </c>
      <c r="T229" s="21">
        <f>T209-Baseline!T191</f>
        <v>0</v>
      </c>
      <c r="U229" s="21">
        <f>U209-Baseline!U191</f>
        <v>0</v>
      </c>
      <c r="V229" s="21">
        <f>V209-Baseline!V191</f>
        <v>0</v>
      </c>
      <c r="W229" s="21">
        <f>W209-Baseline!W191</f>
        <v>0</v>
      </c>
      <c r="X229" s="21">
        <f>X209-Baseline!X191</f>
        <v>0</v>
      </c>
      <c r="Y229" s="21">
        <f>Y209-Baseline!Y191</f>
        <v>0</v>
      </c>
      <c r="Z229" s="21">
        <f>Z209-Baseline!Z191</f>
        <v>0</v>
      </c>
      <c r="AA229" s="21">
        <f>AA209-Baseline!AA191</f>
        <v>0</v>
      </c>
      <c r="AB229" s="21">
        <f>AB209-Baseline!AB191</f>
        <v>0</v>
      </c>
      <c r="AC229" s="21">
        <f>AC209-Baseline!AC191</f>
        <v>0</v>
      </c>
      <c r="AD229" s="21">
        <f>AD209-Baseline!AD191</f>
        <v>0</v>
      </c>
      <c r="AE229" s="21">
        <f>AE209-Baseline!AE191</f>
        <v>0</v>
      </c>
      <c r="AF229" s="21">
        <f>AF209-Baseline!AF191</f>
        <v>0</v>
      </c>
      <c r="AG229" s="21">
        <f>AG209-Baseline!AG191</f>
        <v>0</v>
      </c>
      <c r="AH229" s="21">
        <f>AH209-Baseline!AH191</f>
        <v>0</v>
      </c>
      <c r="AI229" s="21">
        <f>AI209-Baseline!AI191</f>
        <v>0</v>
      </c>
      <c r="AJ229" s="21">
        <f>AJ209-Baseline!AJ191</f>
        <v>0</v>
      </c>
      <c r="AK229" s="21">
        <f>AK209-Baseline!AK191</f>
        <v>0</v>
      </c>
      <c r="AL229" s="21">
        <f>AL209-Baseline!AL191</f>
        <v>0</v>
      </c>
      <c r="AM229" s="21">
        <f>AM209-Baseline!AM191</f>
        <v>0</v>
      </c>
      <c r="AN229" s="21">
        <f>AN209-Baseline!AN191</f>
        <v>0</v>
      </c>
      <c r="AO229" s="21">
        <f>AO209-Baseline!AO191</f>
        <v>0</v>
      </c>
      <c r="AP229" s="21">
        <f>AP209-Baseline!AP191</f>
        <v>0</v>
      </c>
      <c r="AQ229" s="21">
        <f>AQ209-Baseline!AQ191</f>
        <v>0</v>
      </c>
      <c r="AR229" s="21">
        <f>AR209-Baseline!AR191</f>
        <v>0</v>
      </c>
      <c r="AS229" s="21">
        <f>AS209-Baseline!AS191</f>
        <v>0</v>
      </c>
      <c r="AT229" s="21">
        <f>AT209-Baseline!AT191</f>
        <v>0</v>
      </c>
      <c r="AU229" s="21">
        <f>AU209-Baseline!AU191</f>
        <v>0</v>
      </c>
      <c r="AV229" s="21">
        <f>AV209-Baseline!AV191</f>
        <v>0</v>
      </c>
      <c r="AW229" s="21">
        <f>AW209-Baseline!AW191</f>
        <v>0</v>
      </c>
      <c r="AX229" s="21">
        <f>AX209-Baseline!AX191</f>
        <v>0</v>
      </c>
      <c r="AY229" s="21">
        <f>AY209-Baseline!AY191</f>
        <v>0</v>
      </c>
      <c r="AZ229" s="21">
        <f>AZ209-Baseline!AZ191</f>
        <v>0</v>
      </c>
      <c r="BA229" s="21">
        <f>BA209-Baseline!BA191</f>
        <v>0</v>
      </c>
      <c r="BB229" s="21">
        <f>BB209-Baseline!BB191</f>
        <v>0</v>
      </c>
    </row>
    <row r="230" spans="1:54" outlineLevel="2">
      <c r="A230" s="477"/>
      <c r="B230" s="150" t="s">
        <v>563</v>
      </c>
      <c r="C230" s="19"/>
      <c r="D230" s="135" t="s">
        <v>383</v>
      </c>
      <c r="E230" s="21">
        <f>E210-Baseline!E192</f>
        <v>-3.3445388680775068E-9</v>
      </c>
      <c r="F230" s="21">
        <f>F95*F204-Baseline!F77*Baseline!F186</f>
        <v>3.4292995938089987E-2</v>
      </c>
      <c r="G230" s="21">
        <f>G95*G204-Baseline!G77*Baseline!G186</f>
        <v>7.2000737249736879E-2</v>
      </c>
      <c r="H230" s="21">
        <f>H95*H204-Baseline!H77*Baseline!H186</f>
        <v>0.11775135225481126</v>
      </c>
      <c r="I230" s="21">
        <f>I95*I204-Baseline!I77*Baseline!I186</f>
        <v>0.17117853539493932</v>
      </c>
      <c r="J230" s="21">
        <f>J95*J204-Baseline!J77*Baseline!J186</f>
        <v>0.21101043132585051</v>
      </c>
      <c r="K230" s="21">
        <f>K95*K204-Baseline!K77*Baseline!K186</f>
        <v>0.21134037603650135</v>
      </c>
      <c r="L230" s="21">
        <f>L95*L204-Baseline!L77*Baseline!L186</f>
        <v>0.21163869727096785</v>
      </c>
      <c r="M230" s="21">
        <f>M95*M204-Baseline!M77*Baseline!M186</f>
        <v>0.21192513719295825</v>
      </c>
      <c r="N230" s="21">
        <f>N95*N204-Baseline!N77*Baseline!N186</f>
        <v>0.21222145744056853</v>
      </c>
      <c r="O230" s="21">
        <f>O95*O204-Baseline!O77*Baseline!O186</f>
        <v>0.21998215511114871</v>
      </c>
      <c r="P230" s="21">
        <f>P95*P204-Baseline!P77*Baseline!P186</f>
        <v>0.22218968414274087</v>
      </c>
      <c r="Q230" s="21">
        <f>Q95*Q204-Baseline!Q77*Baseline!Q186</f>
        <v>0.22246708026927653</v>
      </c>
      <c r="R230" s="21">
        <f>R95*R204-Baseline!R77*Baseline!R186</f>
        <v>0.22275232253705912</v>
      </c>
      <c r="S230" s="21">
        <f>S95*S204-Baseline!S77*Baseline!S186</f>
        <v>0.22304912020786105</v>
      </c>
      <c r="T230" s="21">
        <f>T95*T204-Baseline!T77*Baseline!T186</f>
        <v>0.22336288885728539</v>
      </c>
      <c r="U230" s="21">
        <f>U95*U204-Baseline!U77*Baseline!U186</f>
        <v>0.22370526014190339</v>
      </c>
      <c r="V230" s="21">
        <f>V95*V204-Baseline!V77*Baseline!V186</f>
        <v>0.22410794792459399</v>
      </c>
      <c r="W230" s="21">
        <f>W95*W204-Baseline!W77*Baseline!W186</f>
        <v>0.22457139347124055</v>
      </c>
      <c r="X230" s="21">
        <f>X95*X204-Baseline!X77*Baseline!X186</f>
        <v>0.2250965776430558</v>
      </c>
      <c r="Y230" s="21">
        <f>Y95*Y204-Baseline!Y77*Baseline!Y186</f>
        <v>0.22568451839758907</v>
      </c>
      <c r="Z230" s="21">
        <f>Z95*Z204-Baseline!Z77*Baseline!Z186</f>
        <v>0.22633626914818539</v>
      </c>
      <c r="AA230" s="21">
        <f>AA95*AA204-Baseline!AA77*Baseline!AA186</f>
        <v>0.22705291721959497</v>
      </c>
      <c r="AB230" s="21">
        <f>AB95*AB204-Baseline!AB77*Baseline!AB186</f>
        <v>0.22938113812448524</v>
      </c>
      <c r="AC230" s="21">
        <f>AC95*AC204-Baseline!AC77*Baseline!AC186</f>
        <v>-4.6084218764435647</v>
      </c>
      <c r="AD230" s="21">
        <f>AD95*AD204-Baseline!AD77*Baseline!AD186</f>
        <v>2.0096778590534541</v>
      </c>
      <c r="AE230" s="21">
        <f>AE95*AE204-Baseline!AE77*Baseline!AE186</f>
        <v>2.0158448857324842</v>
      </c>
      <c r="AF230" s="21">
        <f>AF95*AF204-Baseline!AF77*Baseline!AF186</f>
        <v>2.0226063120199811</v>
      </c>
      <c r="AG230" s="21">
        <f>AG95*AG204-Baseline!AG77*Baseline!AG186</f>
        <v>2.0299707555104121</v>
      </c>
      <c r="AH230" s="21">
        <f>AH95*AH204-Baseline!AH77*Baseline!AH186</f>
        <v>2.0379485649227789</v>
      </c>
      <c r="AI230" s="21">
        <f>AI95*AI204-Baseline!AI77*Baseline!AI186</f>
        <v>2.0465507559280631</v>
      </c>
      <c r="AJ230" s="21">
        <f>AJ95*AJ204-Baseline!AJ77*Baseline!AJ186</f>
        <v>2.0657682588961599</v>
      </c>
      <c r="AK230" s="21">
        <f>AK95*AK204-Baseline!AK77*Baseline!AK186</f>
        <v>2.0857778994003873</v>
      </c>
      <c r="AL230" s="21">
        <f>AL95*AL204-Baseline!AL77*Baseline!AL186</f>
        <v>2.1066024043718272</v>
      </c>
      <c r="AM230" s="21">
        <f>AM95*AM204-Baseline!AM77*Baseline!AM186</f>
        <v>2.1228804470506475</v>
      </c>
      <c r="AN230" s="21">
        <f>AN95*AN204-Baseline!AN77*Baseline!AN186</f>
        <v>2.1382047845791732</v>
      </c>
      <c r="AO230" s="21">
        <f>AO95*AO204-Baseline!AO77*Baseline!AO186</f>
        <v>2.152607090555307</v>
      </c>
      <c r="AP230" s="21">
        <f>AP95*AP204-Baseline!AP77*Baseline!AP186</f>
        <v>2.1676571290583944</v>
      </c>
      <c r="AQ230" s="21">
        <f>AQ95*AQ204-Baseline!AQ77*Baseline!AQ186</f>
        <v>2.1836737938610931</v>
      </c>
      <c r="AR230" s="21">
        <f>AR95*AR204-Baseline!AR77*Baseline!AR186</f>
        <v>2.1901808329979886</v>
      </c>
      <c r="AS230" s="21">
        <f>AS95*AS204-Baseline!AS77*Baseline!AS186</f>
        <v>2.1675819624438581</v>
      </c>
      <c r="AT230" s="21">
        <f>AT95*AT204-Baseline!AT77*Baseline!AT186</f>
        <v>2.1292632551582038</v>
      </c>
      <c r="AU230" s="21">
        <f>AU95*AU204-Baseline!AU77*Baseline!AU186</f>
        <v>2.091814644864332</v>
      </c>
      <c r="AV230" s="21">
        <f>AV95*AV204-Baseline!AV77*Baseline!AV186</f>
        <v>2.0556693386467231</v>
      </c>
      <c r="AW230" s="21">
        <f>AW95*AW204-Baseline!AW77*Baseline!AW186</f>
        <v>2.0161835054485984</v>
      </c>
      <c r="AX230" s="21">
        <f>AX95*AX204-Baseline!AX77*Baseline!AX186</f>
        <v>1.9745936972096025</v>
      </c>
      <c r="AY230" s="21">
        <f>AY95*AY204-Baseline!AY77*Baseline!AY186</f>
        <v>1.9275200071471339</v>
      </c>
      <c r="AZ230" s="21">
        <f>AZ95*AZ204-Baseline!AZ77*Baseline!AZ186</f>
        <v>1.8711919032118374</v>
      </c>
      <c r="BA230" s="21">
        <f>BA95*BA204-Baseline!BA77*Baseline!BA186</f>
        <v>1.8118462765093035</v>
      </c>
      <c r="BB230" s="21">
        <f>BB95*BB204-Baseline!BB77*Baseline!BB186</f>
        <v>1.7553005652303781</v>
      </c>
    </row>
    <row r="231" spans="1:54" outlineLevel="2">
      <c r="A231" s="477"/>
      <c r="B231" s="150" t="s">
        <v>487</v>
      </c>
      <c r="C231" s="19"/>
      <c r="D231" s="135" t="s">
        <v>383</v>
      </c>
      <c r="E231" s="21">
        <f>E211-Baseline!E193</f>
        <v>-1.9942142159834475E-8</v>
      </c>
      <c r="F231" s="21">
        <f>F211-Baseline!F193</f>
        <v>0.20811367024729321</v>
      </c>
      <c r="G231" s="21">
        <f>G211-Baseline!G193</f>
        <v>0.44306157658199652</v>
      </c>
      <c r="H231" s="21">
        <f>H211-Baseline!H193</f>
        <v>0.73458554969277401</v>
      </c>
      <c r="I231" s="21">
        <f>I211-Baseline!I193</f>
        <v>1.0860495545463706</v>
      </c>
      <c r="J231" s="21">
        <f>J211-Baseline!J193</f>
        <v>1.3611520954713328</v>
      </c>
      <c r="K231" s="21">
        <f>K211-Baseline!K193</f>
        <v>1.3812183503082736</v>
      </c>
      <c r="L231" s="21">
        <f>L211-Baseline!L193</f>
        <v>1.4056220599430418</v>
      </c>
      <c r="M231" s="21">
        <f>M211-Baseline!M193</f>
        <v>1.4300088993529627</v>
      </c>
      <c r="N231" s="21">
        <f>N211-Baseline!N193</f>
        <v>1.4500210658441759</v>
      </c>
      <c r="O231" s="21">
        <f>O211-Baseline!O193</f>
        <v>1.5263859236848489</v>
      </c>
      <c r="P231" s="21">
        <f>P211-Baseline!P193</f>
        <v>1.5652767070506854</v>
      </c>
      <c r="Q231" s="21">
        <f>Q211-Baseline!Q193</f>
        <v>1.5908337758284006</v>
      </c>
      <c r="R231" s="21">
        <f>R211-Baseline!R193</f>
        <v>1.6212332726831349</v>
      </c>
      <c r="S231" s="21">
        <f>S211-Baseline!S193</f>
        <v>1.6470580490599573</v>
      </c>
      <c r="T231" s="21">
        <f>T211-Baseline!T193</f>
        <v>1.673072922628009</v>
      </c>
      <c r="U231" s="21">
        <f>U211-Baseline!U193</f>
        <v>1.6993716546486226</v>
      </c>
      <c r="V231" s="21">
        <f>V211-Baseline!V193</f>
        <v>1.7309630202284509</v>
      </c>
      <c r="W231" s="21">
        <f>W211-Baseline!W193</f>
        <v>1.7583687112116166</v>
      </c>
      <c r="X231" s="21">
        <f>X211-Baseline!X193</f>
        <v>1.7911390692184384</v>
      </c>
      <c r="Y231" s="21">
        <f>Y211-Baseline!Y193</f>
        <v>1.8197616653483166</v>
      </c>
      <c r="Z231" s="21">
        <f>Z211-Baseline!Z193</f>
        <v>1.8538329830056881</v>
      </c>
      <c r="AA231" s="21">
        <f>AA211-Baseline!AA193</f>
        <v>1.8886100675846151</v>
      </c>
      <c r="AB231" s="21">
        <f>AB211-Baseline!AB193</f>
        <v>1.9371797589619462</v>
      </c>
      <c r="AC231" s="21">
        <f>AC211-Baseline!AC193</f>
        <v>-39.483619794711075</v>
      </c>
      <c r="AD231" s="21">
        <f>AD211-Baseline!AD193</f>
        <v>17.466714247861034</v>
      </c>
      <c r="AE231" s="21">
        <f>AE211-Baseline!AE193</f>
        <v>17.773654268666064</v>
      </c>
      <c r="AF231" s="21">
        <f>AF211-Baseline!AF193</f>
        <v>18.086059897056202</v>
      </c>
      <c r="AG231" s="21">
        <f>AG211-Baseline!AG193</f>
        <v>18.404726505193025</v>
      </c>
      <c r="AH231" s="21">
        <f>AH211-Baseline!AH193</f>
        <v>18.730618223355236</v>
      </c>
      <c r="AI231" s="21">
        <f>AI211-Baseline!AI193</f>
        <v>19.065009021140781</v>
      </c>
      <c r="AJ231" s="21">
        <f>AJ211-Baseline!AJ193</f>
        <v>19.501856301630085</v>
      </c>
      <c r="AK231" s="21">
        <f>AK211-Baseline!AK193</f>
        <v>19.950772295727575</v>
      </c>
      <c r="AL231" s="21">
        <f>AL211-Baseline!AL193</f>
        <v>20.412544958621083</v>
      </c>
      <c r="AM231" s="21">
        <f>AM211-Baseline!AM193</f>
        <v>20.834967291903922</v>
      </c>
      <c r="AN231" s="21">
        <f>AN211-Baseline!AN193</f>
        <v>21.252021288968706</v>
      </c>
      <c r="AO231" s="21">
        <f>AO211-Baseline!AO193</f>
        <v>21.663579008519321</v>
      </c>
      <c r="AP231" s="21">
        <f>AP211-Baseline!AP193</f>
        <v>22.085303021466757</v>
      </c>
      <c r="AQ231" s="21">
        <f>AQ211-Baseline!AQ193</f>
        <v>22.520764250722493</v>
      </c>
      <c r="AR231" s="21">
        <f>AR211-Baseline!AR193</f>
        <v>22.860968687525826</v>
      </c>
      <c r="AS231" s="21">
        <f>AS211-Baseline!AS193</f>
        <v>22.895357887648515</v>
      </c>
      <c r="AT231" s="21">
        <f>AT211-Baseline!AT193</f>
        <v>22.75610303243559</v>
      </c>
      <c r="AU231" s="21">
        <f>AU211-Baseline!AU193</f>
        <v>22.616700886544947</v>
      </c>
      <c r="AV231" s="21">
        <f>AV211-Baseline!AV193</f>
        <v>22.482216174915777</v>
      </c>
      <c r="AW231" s="21">
        <f>AW211-Baseline!AW193</f>
        <v>22.30176665620354</v>
      </c>
      <c r="AX231" s="21">
        <f>AX211-Baseline!AX193</f>
        <v>22.087934220797649</v>
      </c>
      <c r="AY231" s="21">
        <f>AY211-Baseline!AY193</f>
        <v>21.801703336697301</v>
      </c>
      <c r="AZ231" s="21">
        <f>AZ211-Baseline!AZ193</f>
        <v>21.397905464574819</v>
      </c>
      <c r="BA231" s="21">
        <f>BA211-Baseline!BA193</f>
        <v>20.945177829276417</v>
      </c>
      <c r="BB231" s="21">
        <f>BB211-Baseline!BB193</f>
        <v>20.510367166249182</v>
      </c>
    </row>
    <row r="232" spans="1:54" outlineLevel="2">
      <c r="A232" s="477"/>
      <c r="B232" s="150" t="s">
        <v>488</v>
      </c>
      <c r="C232" s="19"/>
      <c r="D232" s="135" t="s">
        <v>383</v>
      </c>
      <c r="E232" s="21">
        <f>E212-Baseline!E194</f>
        <v>-9.9868557867921481E-9</v>
      </c>
      <c r="F232" s="21">
        <f>F212-Baseline!F194</f>
        <v>0.10395884734885641</v>
      </c>
      <c r="G232" s="21">
        <f>G212-Baseline!G194</f>
        <v>0.22159335882187037</v>
      </c>
      <c r="H232" s="21">
        <f>H212-Baseline!H194</f>
        <v>0.36791667334528455</v>
      </c>
      <c r="I232" s="21">
        <f>I212-Baseline!I194</f>
        <v>0.54299601475812764</v>
      </c>
      <c r="J232" s="21">
        <f>J212-Baseline!J194</f>
        <v>0.67954000771369394</v>
      </c>
      <c r="K232" s="21">
        <f>K212-Baseline!K194</f>
        <v>0.69096707080262831</v>
      </c>
      <c r="L232" s="21">
        <f>L212-Baseline!L194</f>
        <v>0.70247961168369955</v>
      </c>
      <c r="M232" s="21">
        <f>M212-Baseline!M194</f>
        <v>0.71414251226208947</v>
      </c>
      <c r="N232" s="21">
        <f>N212-Baseline!N194</f>
        <v>0.72603152112452563</v>
      </c>
      <c r="O232" s="21">
        <f>O212-Baseline!O194</f>
        <v>0.7640423036523778</v>
      </c>
      <c r="P232" s="21">
        <f>P212-Baseline!P194</f>
        <v>0.7834614175071728</v>
      </c>
      <c r="Q232" s="21">
        <f>Q212-Baseline!Q194</f>
        <v>0.79638532190093159</v>
      </c>
      <c r="R232" s="21">
        <f>R212-Baseline!R194</f>
        <v>0.80954967436504788</v>
      </c>
      <c r="S232" s="21">
        <f>S212-Baseline!S194</f>
        <v>0.82278775232952128</v>
      </c>
      <c r="T232" s="21">
        <f>T212-Baseline!T194</f>
        <v>0.83630436581318079</v>
      </c>
      <c r="U232" s="21">
        <f>U212-Baseline!U194</f>
        <v>0.85015004914124503</v>
      </c>
      <c r="V232" s="21">
        <f>V212-Baseline!V194</f>
        <v>0.8644555949623367</v>
      </c>
      <c r="W232" s="21">
        <f>W212-Baseline!W194</f>
        <v>0.87923690033282043</v>
      </c>
      <c r="X232" s="21">
        <f>X212-Baseline!X194</f>
        <v>0.89451248600650857</v>
      </c>
      <c r="Y232" s="21">
        <f>Y212-Baseline!Y194</f>
        <v>0.91030164058715357</v>
      </c>
      <c r="Z232" s="21">
        <f>Z212-Baseline!Z194</f>
        <v>0.92662444364948371</v>
      </c>
      <c r="AA232" s="21">
        <f>AA212-Baseline!AA194</f>
        <v>0.94350178865903089</v>
      </c>
      <c r="AB232" s="21">
        <f>AB212-Baseline!AB194</f>
        <v>0.96747418854233302</v>
      </c>
      <c r="AC232" s="21">
        <f>AC212-Baseline!AC194</f>
        <v>-19.716080858350622</v>
      </c>
      <c r="AD232" s="21">
        <f>AD212-Baseline!AD194</f>
        <v>8.7205942400224501</v>
      </c>
      <c r="AE232" s="21">
        <f>AE212-Baseline!AE194</f>
        <v>8.8708411529348723</v>
      </c>
      <c r="AF232" s="21">
        <f>AF212-Baseline!AF194</f>
        <v>9.0245425695447921</v>
      </c>
      <c r="AG232" s="21">
        <f>AG212-Baseline!AG194</f>
        <v>9.1816057645814624</v>
      </c>
      <c r="AH232" s="21">
        <f>AH212-Baseline!AH194</f>
        <v>9.3421957308217429</v>
      </c>
      <c r="AI232" s="21">
        <f>AI212-Baseline!AI194</f>
        <v>9.506859526913928</v>
      </c>
      <c r="AJ232" s="21">
        <f>AJ212-Baseline!AJ194</f>
        <v>9.7225504651906931</v>
      </c>
      <c r="AK232" s="21">
        <f>AK212-Baseline!AK194</f>
        <v>9.9443306473356756</v>
      </c>
      <c r="AL232" s="21">
        <f>AL212-Baseline!AL194</f>
        <v>10.172471198662976</v>
      </c>
      <c r="AM232" s="21">
        <f>AM212-Baseline!AM194</f>
        <v>10.380937482880398</v>
      </c>
      <c r="AN232" s="21">
        <f>AN212-Baseline!AN194</f>
        <v>10.586691934480541</v>
      </c>
      <c r="AO232" s="21">
        <f>AO212-Baseline!AO194</f>
        <v>10.789691703143347</v>
      </c>
      <c r="AP232" s="21">
        <f>AP212-Baseline!AP194</f>
        <v>10.997734607935286</v>
      </c>
      <c r="AQ232" s="21">
        <f>AQ212-Baseline!AQ194</f>
        <v>11.212583537360047</v>
      </c>
      <c r="AR232" s="21">
        <f>AR212-Baseline!AR194</f>
        <v>11.379983660484044</v>
      </c>
      <c r="AS232" s="21">
        <f>AS212-Baseline!AS194</f>
        <v>11.39516772772464</v>
      </c>
      <c r="AT232" s="21">
        <f>AT212-Baseline!AT194</f>
        <v>11.323983061601467</v>
      </c>
      <c r="AU232" s="21">
        <f>AU212-Baseline!AU194</f>
        <v>11.252790669285417</v>
      </c>
      <c r="AV232" s="21">
        <f>AV212-Baseline!AV194</f>
        <v>11.18410758853517</v>
      </c>
      <c r="AW232" s="21">
        <f>AW212-Baseline!AW194</f>
        <v>11.092623236867752</v>
      </c>
      <c r="AX232" s="21">
        <f>AX212-Baseline!AX194</f>
        <v>10.984603160061454</v>
      </c>
      <c r="AY232" s="21">
        <f>AY212-Baseline!AY194</f>
        <v>10.840652237223964</v>
      </c>
      <c r="AZ232" s="21">
        <f>AZ212-Baseline!AZ194</f>
        <v>10.638327481141516</v>
      </c>
      <c r="BA232" s="21">
        <f>BA212-Baseline!BA194</f>
        <v>10.411770672798241</v>
      </c>
      <c r="BB232" s="21">
        <f>BB212-Baseline!BB194</f>
        <v>10.194213741254288</v>
      </c>
    </row>
    <row r="233" spans="1:54" outlineLevel="2">
      <c r="A233" s="477"/>
      <c r="B233" s="150" t="s">
        <v>489</v>
      </c>
      <c r="C233" s="19"/>
      <c r="D233" s="135" t="s">
        <v>383</v>
      </c>
      <c r="E233" s="21">
        <f>E213-Baseline!E195</f>
        <v>-2.9960567360376444E-8</v>
      </c>
      <c r="F233" s="21">
        <f>F213-Baseline!F195</f>
        <v>0.31187654197378833</v>
      </c>
      <c r="G233" s="21">
        <f>G213-Baseline!G195</f>
        <v>0.66478007646559689</v>
      </c>
      <c r="H233" s="21">
        <f>H213-Baseline!H195</f>
        <v>1.1037500200358537</v>
      </c>
      <c r="I233" s="21">
        <f>I213-Baseline!I195</f>
        <v>1.6289880442743794</v>
      </c>
      <c r="J233" s="21">
        <f>J213-Baseline!J195</f>
        <v>2.0386200226933298</v>
      </c>
      <c r="K233" s="21">
        <f>K213-Baseline!K195</f>
        <v>2.0729012124078992</v>
      </c>
      <c r="L233" s="21">
        <f>L213-Baseline!L195</f>
        <v>2.1074388350510986</v>
      </c>
      <c r="M233" s="21">
        <f>M213-Baseline!M195</f>
        <v>2.1424275363365695</v>
      </c>
      <c r="N233" s="21">
        <f>N213-Baseline!N195</f>
        <v>2.1780945629232562</v>
      </c>
      <c r="O233" s="21">
        <f>O213-Baseline!O195</f>
        <v>2.2921269109571085</v>
      </c>
      <c r="P233" s="21">
        <f>P213-Baseline!P195</f>
        <v>2.3503842529929955</v>
      </c>
      <c r="Q233" s="21">
        <f>Q213-Baseline!Q195</f>
        <v>2.3891559657027912</v>
      </c>
      <c r="R233" s="21">
        <f>R213-Baseline!R195</f>
        <v>2.4286490230951543</v>
      </c>
      <c r="S233" s="21">
        <f>S213-Baseline!S195</f>
        <v>2.4683632565152749</v>
      </c>
      <c r="T233" s="21">
        <f>T213-Baseline!T195</f>
        <v>2.5089130969655784</v>
      </c>
      <c r="U233" s="21">
        <f>U213-Baseline!U195</f>
        <v>2.5504501478984238</v>
      </c>
      <c r="V233" s="21">
        <f>V213-Baseline!V195</f>
        <v>2.5933667844114581</v>
      </c>
      <c r="W233" s="21">
        <f>W213-Baseline!W195</f>
        <v>2.6377107009984613</v>
      </c>
      <c r="X233" s="21">
        <f>X213-Baseline!X195</f>
        <v>2.6835374580195293</v>
      </c>
      <c r="Y233" s="21">
        <f>Y213-Baseline!Y195</f>
        <v>2.7309049217614572</v>
      </c>
      <c r="Z233" s="21">
        <f>Z213-Baseline!Z195</f>
        <v>2.7798733304681775</v>
      </c>
      <c r="AA233" s="21">
        <f>AA213-Baseline!AA195</f>
        <v>2.8305053664588797</v>
      </c>
      <c r="AB233" s="21">
        <f>AB213-Baseline!AB195</f>
        <v>2.902422565626992</v>
      </c>
      <c r="AC233" s="21">
        <f>AC213-Baseline!AC195</f>
        <v>-59.148242575610652</v>
      </c>
      <c r="AD233" s="21">
        <f>AD213-Baseline!AD195</f>
        <v>26.161782720589429</v>
      </c>
      <c r="AE233" s="21">
        <f>AE213-Baseline!AE195</f>
        <v>26.612523459668694</v>
      </c>
      <c r="AF233" s="21">
        <f>AF213-Baseline!AF195</f>
        <v>27.073627709922505</v>
      </c>
      <c r="AG233" s="21">
        <f>AG213-Baseline!AG195</f>
        <v>27.544817294688983</v>
      </c>
      <c r="AH233" s="21">
        <f>AH213-Baseline!AH195</f>
        <v>28.026587193648822</v>
      </c>
      <c r="AI233" s="21">
        <f>AI213-Baseline!AI195</f>
        <v>28.52057858211316</v>
      </c>
      <c r="AJ233" s="21">
        <f>AJ213-Baseline!AJ195</f>
        <v>29.167651397094119</v>
      </c>
      <c r="AK233" s="21">
        <f>AK213-Baseline!AK195</f>
        <v>29.832991943648551</v>
      </c>
      <c r="AL233" s="21">
        <f>AL213-Baseline!AL195</f>
        <v>30.517413597746497</v>
      </c>
      <c r="AM233" s="21">
        <f>AM213-Baseline!AM195</f>
        <v>31.142812450565657</v>
      </c>
      <c r="AN233" s="21">
        <f>AN213-Baseline!AN195</f>
        <v>31.760075805512486</v>
      </c>
      <c r="AO233" s="21">
        <f>AO213-Baseline!AO195</f>
        <v>32.369075111640939</v>
      </c>
      <c r="AP233" s="21">
        <f>AP213-Baseline!AP195</f>
        <v>32.993203826160254</v>
      </c>
      <c r="AQ233" s="21">
        <f>AQ213-Baseline!AQ195</f>
        <v>33.637750614585229</v>
      </c>
      <c r="AR233" s="21">
        <f>AR213-Baseline!AR195</f>
        <v>34.139950984100324</v>
      </c>
      <c r="AS233" s="21">
        <f>AS213-Baseline!AS195</f>
        <v>34.185503185925199</v>
      </c>
      <c r="AT233" s="21">
        <f>AT213-Baseline!AT195</f>
        <v>33.97194918763546</v>
      </c>
      <c r="AU233" s="21">
        <f>AU213-Baseline!AU195</f>
        <v>33.758372010764333</v>
      </c>
      <c r="AV233" s="21">
        <f>AV213-Baseline!AV195</f>
        <v>33.552322768588226</v>
      </c>
      <c r="AW233" s="21">
        <f>AW213-Baseline!AW195</f>
        <v>33.277869713651</v>
      </c>
      <c r="AX233" s="21">
        <f>AX213-Baseline!AX195</f>
        <v>32.953809483288865</v>
      </c>
      <c r="AY233" s="21">
        <f>AY213-Baseline!AY195</f>
        <v>32.521956714819112</v>
      </c>
      <c r="AZ233" s="21">
        <f>AZ213-Baseline!AZ195</f>
        <v>31.914982446593456</v>
      </c>
      <c r="BA233" s="21">
        <f>BA213-Baseline!BA195</f>
        <v>31.235312021573009</v>
      </c>
      <c r="BB233" s="21">
        <f>BB213-Baseline!BB195</f>
        <v>30.582641226948169</v>
      </c>
    </row>
    <row r="234" spans="1:54" outlineLevel="2">
      <c r="A234" s="477"/>
      <c r="B234" s="150" t="s">
        <v>285</v>
      </c>
      <c r="C234" s="19"/>
      <c r="D234" s="135" t="s">
        <v>383</v>
      </c>
      <c r="E234" s="21">
        <f>E214-Baseline!E196</f>
        <v>-2.9285907032772229E-11</v>
      </c>
      <c r="F234" s="21">
        <f>F214-Baseline!F196</f>
        <v>0.17668712691277477</v>
      </c>
      <c r="G234" s="21">
        <f>G214-Baseline!G196</f>
        <v>0.2733699009424635</v>
      </c>
      <c r="H234" s="21">
        <f>H214-Baseline!H196</f>
        <v>0.40546403691315192</v>
      </c>
      <c r="I234" s="21">
        <f>I214-Baseline!I196</f>
        <v>0.5909559860793614</v>
      </c>
      <c r="J234" s="21">
        <f>J214-Baseline!J196</f>
        <v>0.69432948160908481</v>
      </c>
      <c r="K234" s="21">
        <f>K214-Baseline!K196</f>
        <v>0.70587633008199457</v>
      </c>
      <c r="L234" s="21">
        <f>L214-Baseline!L196</f>
        <v>0.71363487235738798</v>
      </c>
      <c r="M234" s="21">
        <f>M214-Baseline!M196</f>
        <v>0.71995915963407153</v>
      </c>
      <c r="N234" s="21">
        <f>N214-Baseline!N196</f>
        <v>0.72600072677946681</v>
      </c>
      <c r="O234" s="21">
        <f>O214-Baseline!O196</f>
        <v>0.73281914270871606</v>
      </c>
      <c r="P234" s="21">
        <f>P214-Baseline!P196</f>
        <v>0.73969057695514984</v>
      </c>
      <c r="Q234" s="21">
        <f>Q214-Baseline!Q196</f>
        <v>0.74680649261235832</v>
      </c>
      <c r="R234" s="21">
        <f>R214-Baseline!R196</f>
        <v>0.75323739382645893</v>
      </c>
      <c r="S234" s="21">
        <f>S214-Baseline!S196</f>
        <v>0.76007631406655651</v>
      </c>
      <c r="T234" s="21">
        <f>T214-Baseline!T196</f>
        <v>0.76748757096815901</v>
      </c>
      <c r="U234" s="21">
        <f>U214-Baseline!U196</f>
        <v>0.77540452261773751</v>
      </c>
      <c r="V234" s="21">
        <f>V214-Baseline!V196</f>
        <v>0.78336101372882538</v>
      </c>
      <c r="W234" s="21">
        <f>W214-Baseline!W196</f>
        <v>0.79193862476657184</v>
      </c>
      <c r="X234" s="21">
        <f>X214-Baseline!X196</f>
        <v>0.80116021397181925</v>
      </c>
      <c r="Y234" s="21">
        <f>Y214-Baseline!Y196</f>
        <v>0.81104990309931768</v>
      </c>
      <c r="Z234" s="21">
        <f>Z214-Baseline!Z196</f>
        <v>0.82163290829485103</v>
      </c>
      <c r="AA234" s="21">
        <f>AA214-Baseline!AA196</f>
        <v>0.83293569752261831</v>
      </c>
      <c r="AB234" s="21">
        <f>AB214-Baseline!AB196</f>
        <v>0.84652537301870812</v>
      </c>
      <c r="AC234" s="21">
        <f>AC214-Baseline!AC196</f>
        <v>2.2829017774568303</v>
      </c>
      <c r="AD234" s="21">
        <f>AD214-Baseline!AD196</f>
        <v>3.4800415086415768</v>
      </c>
      <c r="AE234" s="21">
        <f>AE214-Baseline!AE196</f>
        <v>3.4565400222410148</v>
      </c>
      <c r="AF234" s="21">
        <f>AF214-Baseline!AF196</f>
        <v>3.435043994735457</v>
      </c>
      <c r="AG234" s="21">
        <f>AG214-Baseline!AG196</f>
        <v>3.4150954935631219</v>
      </c>
      <c r="AH234" s="21">
        <f>AH214-Baseline!AH196</f>
        <v>3.3966351790882534</v>
      </c>
      <c r="AI234" s="21">
        <f>AI214-Baseline!AI196</f>
        <v>3.3796932572155427</v>
      </c>
      <c r="AJ234" s="21">
        <f>AJ214-Baseline!AJ196</f>
        <v>3.371409956938038</v>
      </c>
      <c r="AK234" s="21">
        <f>AK214-Baseline!AK196</f>
        <v>3.3646678740571776</v>
      </c>
      <c r="AL234" s="21">
        <f>AL214-Baseline!AL196</f>
        <v>3.3595132736822144</v>
      </c>
      <c r="AM234" s="21">
        <f>AM214-Baseline!AM196</f>
        <v>3.3531366341993962</v>
      </c>
      <c r="AN234" s="21">
        <f>AN214-Baseline!AN196</f>
        <v>3.3472314417258353</v>
      </c>
      <c r="AO234" s="21">
        <f>AO214-Baseline!AO196</f>
        <v>3.3426942593056879</v>
      </c>
      <c r="AP234" s="21">
        <f>AP214-Baseline!AP196</f>
        <v>3.3397599150722037</v>
      </c>
      <c r="AQ234" s="21">
        <f>AQ214-Baseline!AQ196</f>
        <v>3.338518100452621</v>
      </c>
      <c r="AR234" s="21">
        <f>AR214-Baseline!AR196</f>
        <v>3.3321353501799091</v>
      </c>
      <c r="AS234" s="21">
        <f>AS214-Baseline!AS196</f>
        <v>3.3060691709304013</v>
      </c>
      <c r="AT234" s="21">
        <f>AT214-Baseline!AT196</f>
        <v>3.2670483496829377</v>
      </c>
      <c r="AU234" s="21">
        <f>AU214-Baseline!AU196</f>
        <v>3.2283742425415056</v>
      </c>
      <c r="AV234" s="21">
        <f>AV214-Baseline!AV196</f>
        <v>3.1910090405025375</v>
      </c>
      <c r="AW234" s="21">
        <f>AW214-Baseline!AW196</f>
        <v>3.1517580322116387</v>
      </c>
      <c r="AX234" s="21">
        <f>AX214-Baseline!AX196</f>
        <v>3.1043577934045992</v>
      </c>
      <c r="AY234" s="21">
        <f>AY214-Baseline!AY196</f>
        <v>3.055883632125207</v>
      </c>
      <c r="AZ234" s="21">
        <f>AZ214-Baseline!AZ196</f>
        <v>3.0058930084313555</v>
      </c>
      <c r="BA234" s="21">
        <f>BA214-Baseline!BA196</f>
        <v>2.9552063270618909</v>
      </c>
      <c r="BB234" s="21">
        <f>BB214-Baseline!BB196</f>
        <v>2.9051338825313788</v>
      </c>
    </row>
    <row r="235" spans="1:54" outlineLevel="2">
      <c r="A235" s="477"/>
      <c r="B235" s="150" t="s">
        <v>288</v>
      </c>
      <c r="C235" s="19"/>
      <c r="D235" s="135"/>
      <c r="E235" s="21">
        <f>E215-Baseline!E197</f>
        <v>0</v>
      </c>
      <c r="F235" s="21">
        <f>F215-Baseline!F197</f>
        <v>2.4410176873255871</v>
      </c>
      <c r="G235" s="21">
        <f>G215-Baseline!G197</f>
        <v>3.1572780402891318</v>
      </c>
      <c r="H235" s="21">
        <f>H215-Baseline!H197</f>
        <v>4.4044545441992433</v>
      </c>
      <c r="I235" s="21">
        <f>I215-Baseline!I197</f>
        <v>5.9328611997992162</v>
      </c>
      <c r="J235" s="21">
        <f>J215-Baseline!J197</f>
        <v>6.5084899498527449</v>
      </c>
      <c r="K235" s="21">
        <f>K215-Baseline!K197</f>
        <v>6.4917973293445215</v>
      </c>
      <c r="L235" s="21">
        <f>L215-Baseline!L197</f>
        <v>6.4590313406757254</v>
      </c>
      <c r="M235" s="21">
        <f>M215-Baseline!M197</f>
        <v>6.3824347783982525</v>
      </c>
      <c r="N235" s="21">
        <f>N215-Baseline!N197</f>
        <v>6.2972593904943466</v>
      </c>
      <c r="O235" s="21">
        <f>O215-Baseline!O197</f>
        <v>6.2341302947923012</v>
      </c>
      <c r="P235" s="21">
        <f>P215-Baseline!P197</f>
        <v>6.1729895042697187</v>
      </c>
      <c r="Q235" s="21">
        <f>Q215-Baseline!Q197</f>
        <v>6.1128693571452999</v>
      </c>
      <c r="R235" s="21">
        <f>R215-Baseline!R197</f>
        <v>6.0484253262205243</v>
      </c>
      <c r="S235" s="21">
        <f>S215-Baseline!S197</f>
        <v>5.9883695107141293</v>
      </c>
      <c r="T235" s="21">
        <f>T215-Baseline!T197</f>
        <v>5.9332186008377548</v>
      </c>
      <c r="U235" s="21">
        <f>U215-Baseline!U197</f>
        <v>5.883022813744752</v>
      </c>
      <c r="V235" s="21">
        <f>V215-Baseline!V197</f>
        <v>5.8368665153789756</v>
      </c>
      <c r="W235" s="21">
        <f>W215-Baseline!W197</f>
        <v>5.7949944330932759</v>
      </c>
      <c r="X235" s="21">
        <f>X215-Baseline!X197</f>
        <v>5.7573180837786282</v>
      </c>
      <c r="Y235" s="21">
        <f>Y215-Baseline!Y197</f>
        <v>5.7236318871830321</v>
      </c>
      <c r="Z235" s="21">
        <f>Z215-Baseline!Z197</f>
        <v>5.6936673689360262</v>
      </c>
      <c r="AA235" s="21">
        <f>AA215-Baseline!AA197</f>
        <v>5.6674785983623117</v>
      </c>
      <c r="AB235" s="21">
        <f>AB215-Baseline!AB197</f>
        <v>5.6527820702956824</v>
      </c>
      <c r="AC235" s="21">
        <f>AC215-Baseline!AC197</f>
        <v>33.449817790330769</v>
      </c>
      <c r="AD235" s="21">
        <f>AD215-Baseline!AD197</f>
        <v>47.242557751615934</v>
      </c>
      <c r="AE235" s="21">
        <f>AE215-Baseline!AE197</f>
        <v>47.221320991548296</v>
      </c>
      <c r="AF235" s="21">
        <f>AF215-Baseline!AF197</f>
        <v>47.228252894520963</v>
      </c>
      <c r="AG235" s="21">
        <f>AG215-Baseline!AG197</f>
        <v>47.260692685766486</v>
      </c>
      <c r="AH235" s="21">
        <f>AH215-Baseline!AH197</f>
        <v>47.317910049769807</v>
      </c>
      <c r="AI235" s="21">
        <f>AI215-Baseline!AI197</f>
        <v>47.399534440275374</v>
      </c>
      <c r="AJ235" s="21">
        <f>AJ215-Baseline!AJ197</f>
        <v>47.735823091085535</v>
      </c>
      <c r="AK235" s="21">
        <f>AK215-Baseline!AK197</f>
        <v>48.098246396536751</v>
      </c>
      <c r="AL235" s="21">
        <f>AL215-Baseline!AL197</f>
        <v>48.486832362850834</v>
      </c>
      <c r="AM235" s="21">
        <f>AM215-Baseline!AM197</f>
        <v>48.891951710455373</v>
      </c>
      <c r="AN235" s="21">
        <f>AN215-Baseline!AN197</f>
        <v>49.320239090206712</v>
      </c>
      <c r="AO235" s="21">
        <f>AO215-Baseline!AO197</f>
        <v>49.77256211344671</v>
      </c>
      <c r="AP235" s="21">
        <f>AP215-Baseline!AP197</f>
        <v>50.25108495002803</v>
      </c>
      <c r="AQ235" s="21">
        <f>AQ215-Baseline!AQ197</f>
        <v>50.756342788351901</v>
      </c>
      <c r="AR235" s="21">
        <f>AR215-Baseline!AR197</f>
        <v>51.267405914433397</v>
      </c>
      <c r="AS235" s="21">
        <f>AS215-Baseline!AS197</f>
        <v>51.743272368684899</v>
      </c>
      <c r="AT235" s="21">
        <f>AT215-Baseline!AT197</f>
        <v>52.208938632655077</v>
      </c>
      <c r="AU235" s="21">
        <f>AU215-Baseline!AU197</f>
        <v>52.701519393452173</v>
      </c>
      <c r="AV235" s="21">
        <f>AV215-Baseline!AV197</f>
        <v>53.222441103545449</v>
      </c>
      <c r="AW235" s="21">
        <f>AW215-Baseline!AW197</f>
        <v>53.785632657051508</v>
      </c>
      <c r="AX235" s="21">
        <f>AX215-Baseline!AX197</f>
        <v>54.377103985757287</v>
      </c>
      <c r="AY235" s="21">
        <f>AY215-Baseline!AY197</f>
        <v>54.984509048227778</v>
      </c>
      <c r="AZ235" s="21">
        <f>AZ215-Baseline!AZ197</f>
        <v>55.605626266103215</v>
      </c>
      <c r="BA235" s="21">
        <f>BA215-Baseline!BA197</f>
        <v>56.243247324673732</v>
      </c>
      <c r="BB235" s="21">
        <f>BB215-Baseline!BB197</f>
        <v>56.911435789125193</v>
      </c>
    </row>
    <row r="236" spans="1:54" outlineLevel="2">
      <c r="A236" s="478"/>
      <c r="B236" s="150" t="s">
        <v>470</v>
      </c>
      <c r="C236" s="19"/>
      <c r="D236" s="135" t="s">
        <v>383</v>
      </c>
      <c r="E236" s="21">
        <f>E216-Baseline!E198</f>
        <v>0</v>
      </c>
      <c r="F236" s="21">
        <f>F216-Baseline!F198</f>
        <v>0</v>
      </c>
      <c r="G236" s="21">
        <f>G216-Baseline!G198</f>
        <v>0</v>
      </c>
      <c r="H236" s="21">
        <f>H216-Baseline!H198</f>
        <v>0</v>
      </c>
      <c r="I236" s="21">
        <f>I216-Baseline!I198</f>
        <v>0</v>
      </c>
      <c r="J236" s="21">
        <f>J216-Baseline!J198</f>
        <v>0</v>
      </c>
      <c r="K236" s="21">
        <f>K216-Baseline!K198</f>
        <v>0</v>
      </c>
      <c r="L236" s="21">
        <f>L216-Baseline!L198</f>
        <v>0</v>
      </c>
      <c r="M236" s="21">
        <f>M216-Baseline!M198</f>
        <v>0</v>
      </c>
      <c r="N236" s="21">
        <f>N216-Baseline!N198</f>
        <v>0</v>
      </c>
      <c r="O236" s="21">
        <f>O216-Baseline!O198</f>
        <v>0</v>
      </c>
      <c r="P236" s="21">
        <f>P216-Baseline!P198</f>
        <v>0</v>
      </c>
      <c r="Q236" s="21">
        <f>Q216-Baseline!Q198</f>
        <v>0</v>
      </c>
      <c r="R236" s="21">
        <f>R216-Baseline!R198</f>
        <v>0</v>
      </c>
      <c r="S236" s="21">
        <f>S216-Baseline!S198</f>
        <v>0</v>
      </c>
      <c r="T236" s="21">
        <f>T216-Baseline!T198</f>
        <v>0</v>
      </c>
      <c r="U236" s="21">
        <f>U216-Baseline!U198</f>
        <v>0</v>
      </c>
      <c r="V236" s="21">
        <f>V216-Baseline!V198</f>
        <v>0</v>
      </c>
      <c r="W236" s="21">
        <f>W216-Baseline!W198</f>
        <v>0</v>
      </c>
      <c r="X236" s="21">
        <f>X216-Baseline!X198</f>
        <v>0</v>
      </c>
      <c r="Y236" s="21">
        <f>Y216-Baseline!Y198</f>
        <v>0</v>
      </c>
      <c r="Z236" s="21">
        <f>Z216-Baseline!Z198</f>
        <v>0</v>
      </c>
      <c r="AA236" s="21">
        <f>AA216-Baseline!AA198</f>
        <v>0</v>
      </c>
      <c r="AB236" s="21">
        <f>AB216-Baseline!AB198</f>
        <v>0</v>
      </c>
      <c r="AC236" s="21">
        <f>AC216-Baseline!AC198</f>
        <v>0</v>
      </c>
      <c r="AD236" s="21">
        <f>AD216-Baseline!AD198</f>
        <v>0</v>
      </c>
      <c r="AE236" s="21">
        <f>AE216-Baseline!AE198</f>
        <v>0</v>
      </c>
      <c r="AF236" s="21">
        <f>AF216-Baseline!AF198</f>
        <v>0</v>
      </c>
      <c r="AG236" s="21">
        <f>AG216-Baseline!AG198</f>
        <v>0</v>
      </c>
      <c r="AH236" s="21">
        <f>AH216-Baseline!AH198</f>
        <v>0</v>
      </c>
      <c r="AI236" s="21">
        <f>AI216-Baseline!AI198</f>
        <v>0</v>
      </c>
      <c r="AJ236" s="21">
        <f>AJ216-Baseline!AJ198</f>
        <v>0</v>
      </c>
      <c r="AK236" s="21">
        <f>AK216-Baseline!AK198</f>
        <v>0</v>
      </c>
      <c r="AL236" s="21">
        <f>AL216-Baseline!AL198</f>
        <v>0</v>
      </c>
      <c r="AM236" s="21">
        <f>AM216-Baseline!AM198</f>
        <v>0</v>
      </c>
      <c r="AN236" s="21">
        <f>AN216-Baseline!AN198</f>
        <v>0</v>
      </c>
      <c r="AO236" s="21">
        <f>AO216-Baseline!AO198</f>
        <v>0</v>
      </c>
      <c r="AP236" s="21">
        <f>AP216-Baseline!AP198</f>
        <v>0</v>
      </c>
      <c r="AQ236" s="21">
        <f>AQ216-Baseline!AQ198</f>
        <v>0</v>
      </c>
      <c r="AR236" s="21">
        <f>AR216-Baseline!AR198</f>
        <v>0</v>
      </c>
      <c r="AS236" s="21">
        <f>AS216-Baseline!AS198</f>
        <v>0</v>
      </c>
      <c r="AT236" s="21">
        <f>AT216-Baseline!AT198</f>
        <v>0</v>
      </c>
      <c r="AU236" s="21">
        <f>AU216-Baseline!AU198</f>
        <v>0</v>
      </c>
      <c r="AV236" s="21">
        <f>AV216-Baseline!AV198</f>
        <v>0</v>
      </c>
      <c r="AW236" s="21">
        <f>AW216-Baseline!AW198</f>
        <v>0</v>
      </c>
      <c r="AX236" s="21">
        <f>AX216-Baseline!AX198</f>
        <v>0</v>
      </c>
      <c r="AY236" s="21">
        <f>AY216-Baseline!AY198</f>
        <v>0</v>
      </c>
      <c r="AZ236" s="21">
        <f>AZ216-Baseline!AZ198</f>
        <v>0</v>
      </c>
      <c r="BA236" s="21">
        <f>BA216-Baseline!BA198</f>
        <v>0</v>
      </c>
      <c r="BB236" s="21">
        <f>BB216-Baseline!BB198</f>
        <v>0</v>
      </c>
    </row>
    <row r="237" spans="1:54" outlineLevel="2">
      <c r="B237" s="150"/>
      <c r="C237" s="19"/>
      <c r="D237" s="19"/>
      <c r="E237" s="232"/>
      <c r="F237" s="232"/>
      <c r="G237" s="232"/>
      <c r="H237" s="232"/>
      <c r="I237" s="232"/>
      <c r="J237" s="232"/>
      <c r="K237" s="232"/>
      <c r="L237" s="232"/>
      <c r="M237" s="232"/>
      <c r="N237" s="232"/>
      <c r="O237" s="232"/>
      <c r="P237" s="232"/>
      <c r="Q237" s="232"/>
      <c r="R237" s="232"/>
      <c r="S237" s="232"/>
      <c r="T237" s="232"/>
      <c r="U237" s="232"/>
      <c r="V237" s="232"/>
      <c r="W237" s="232"/>
      <c r="X237" s="232"/>
      <c r="Y237" s="232"/>
      <c r="Z237" s="232"/>
      <c r="AA237" s="232"/>
      <c r="AB237" s="232"/>
      <c r="AC237" s="232"/>
      <c r="AD237" s="232"/>
      <c r="AE237" s="232"/>
      <c r="AF237" s="232"/>
      <c r="AG237" s="232"/>
      <c r="AH237" s="232"/>
      <c r="AI237" s="232"/>
      <c r="AJ237" s="232"/>
      <c r="AK237" s="232"/>
      <c r="AL237" s="232"/>
      <c r="AM237" s="232"/>
      <c r="AN237" s="232"/>
      <c r="AO237" s="232"/>
      <c r="AP237" s="232"/>
      <c r="AQ237" s="232"/>
      <c r="AR237" s="232"/>
      <c r="AS237" s="232"/>
      <c r="AT237" s="232"/>
      <c r="AU237" s="232"/>
      <c r="AV237" s="232"/>
      <c r="AW237" s="232"/>
      <c r="AX237" s="232"/>
      <c r="AY237" s="232"/>
      <c r="AZ237" s="232"/>
      <c r="BA237" s="232"/>
      <c r="BB237" s="232"/>
    </row>
    <row r="238" spans="1:54" ht="12.75" customHeight="1" outlineLevel="2">
      <c r="A238" s="476" t="s">
        <v>490</v>
      </c>
      <c r="B238" s="150" t="s">
        <v>491</v>
      </c>
      <c r="C238" s="19"/>
      <c r="D238" s="135" t="s">
        <v>383</v>
      </c>
      <c r="E238" s="21">
        <f>E218-Baseline!E200</f>
        <v>-15.047177152033981</v>
      </c>
      <c r="F238" s="21">
        <f>F218-Baseline!F200</f>
        <v>-8.0897209585594823</v>
      </c>
      <c r="G238" s="21">
        <f>G218-Baseline!G200</f>
        <v>-9.4950877277724572</v>
      </c>
      <c r="H238" s="21">
        <f>H218-Baseline!H200</f>
        <v>-8.1274678008921342</v>
      </c>
      <c r="I238" s="21">
        <f>I218-Baseline!I200</f>
        <v>-5.1089562040843362</v>
      </c>
      <c r="J238" s="21">
        <f>J218-Baseline!J200</f>
        <v>5.7414398936654294</v>
      </c>
      <c r="K238" s="21">
        <f>K218-Baseline!K200</f>
        <v>6.052632021842598</v>
      </c>
      <c r="L238" s="21">
        <f>L218-Baseline!L200</f>
        <v>6.3275247072186431</v>
      </c>
      <c r="M238" s="21">
        <f>M218-Baseline!M200</f>
        <v>6.5375866723935019</v>
      </c>
      <c r="N238" s="21">
        <f>N218-Baseline!N200</f>
        <v>6.7160289441740559</v>
      </c>
      <c r="O238" s="21">
        <f>O218-Baseline!O200</f>
        <v>6.9638022025177406</v>
      </c>
      <c r="P238" s="21">
        <f>P218-Baseline!P200</f>
        <v>7.1543076800920886</v>
      </c>
      <c r="Q238" s="21">
        <f>Q218-Baseline!Q200</f>
        <v>7.3155059173296308</v>
      </c>
      <c r="R238" s="21">
        <f>R218-Baseline!R200</f>
        <v>7.4621589628278002</v>
      </c>
      <c r="S238" s="21">
        <f>S218-Baseline!S200</f>
        <v>7.5955315706277418</v>
      </c>
      <c r="T238" s="21">
        <f>T218-Baseline!T200</f>
        <v>7.7219015420625254</v>
      </c>
      <c r="U238" s="21">
        <f>U218-Baseline!U200</f>
        <v>7.8421401837309759</v>
      </c>
      <c r="V238" s="21">
        <f>V218-Baseline!V200</f>
        <v>7.9606464851083416</v>
      </c>
      <c r="W238" s="21">
        <f>W218-Baseline!W200</f>
        <v>8.0694692008608371</v>
      </c>
      <c r="X238" s="21">
        <f>X218-Baseline!X200</f>
        <v>8.1787563424614262</v>
      </c>
      <c r="Y238" s="21">
        <f>Y218-Baseline!Y200</f>
        <v>8.2794412387111862</v>
      </c>
      <c r="Z238" s="21">
        <f>Z218-Baseline!Z200</f>
        <v>8.3814700472129999</v>
      </c>
      <c r="AA238" s="21">
        <f>AA218-Baseline!AA200</f>
        <v>8.4807407101848327</v>
      </c>
      <c r="AB238" s="21">
        <f>AB218-Baseline!AB200</f>
        <v>8.6016986377258036</v>
      </c>
      <c r="AC238" s="21">
        <f>AC218-Baseline!AC200</f>
        <v>-8.3593221033670488</v>
      </c>
      <c r="AD238" s="21">
        <f>AD218-Baseline!AD200</f>
        <v>70.198991367172027</v>
      </c>
      <c r="AE238" s="21">
        <f>AE218-Baseline!AE200</f>
        <v>70.467360168187895</v>
      </c>
      <c r="AF238" s="21">
        <f>AF218-Baseline!AF200</f>
        <v>70.771963098332606</v>
      </c>
      <c r="AG238" s="21">
        <f>AG218-Baseline!AG200</f>
        <v>71.110485440033074</v>
      </c>
      <c r="AH238" s="21">
        <f>AH218-Baseline!AH200</f>
        <v>71.483112017136079</v>
      </c>
      <c r="AI238" s="21">
        <f>AI218-Baseline!AI200</f>
        <v>71.890787474559772</v>
      </c>
      <c r="AJ238" s="21">
        <f>AJ218-Baseline!AJ200</f>
        <v>72.674857608549814</v>
      </c>
      <c r="AK238" s="21">
        <f>AK218-Baseline!AK200</f>
        <v>73.499464465721928</v>
      </c>
      <c r="AL238" s="21">
        <f>AL218-Baseline!AL200</f>
        <v>74.365492999525941</v>
      </c>
      <c r="AM238" s="21">
        <f>AM218-Baseline!AM200</f>
        <v>75.202936083609302</v>
      </c>
      <c r="AN238" s="21">
        <f>AN218-Baseline!AN200</f>
        <v>76.057696605480487</v>
      </c>
      <c r="AO238" s="21">
        <f>AO218-Baseline!AO200</f>
        <v>76.93144247182704</v>
      </c>
      <c r="AP238" s="21">
        <f>AP218-Baseline!AP200</f>
        <v>77.843805015625321</v>
      </c>
      <c r="AQ238" s="21">
        <f>AQ218-Baseline!AQ200</f>
        <v>78.799298933388059</v>
      </c>
      <c r="AR238" s="21">
        <f>AR218-Baseline!AR200</f>
        <v>79.650690785137044</v>
      </c>
      <c r="AS238" s="21">
        <f>AS218-Baseline!AS200</f>
        <v>80.112281389707618</v>
      </c>
      <c r="AT238" s="21">
        <f>AT218-Baseline!AT200</f>
        <v>80.361353269931783</v>
      </c>
      <c r="AU238" s="21">
        <f>AU218-Baseline!AU200</f>
        <v>80.63840916740304</v>
      </c>
      <c r="AV238" s="21">
        <f>AV218-Baseline!AV200</f>
        <v>80.951335657610514</v>
      </c>
      <c r="AW238" s="21">
        <f>AW218-Baseline!AW200</f>
        <v>81.255340850915331</v>
      </c>
      <c r="AX238" s="21">
        <f>AX218-Baseline!AX200</f>
        <v>81.543989697169138</v>
      </c>
      <c r="AY238" s="21">
        <f>AY218-Baseline!AY200</f>
        <v>81.769616024197376</v>
      </c>
      <c r="AZ238" s="21">
        <f>AZ218-Baseline!AZ200</f>
        <v>81.880616642321286</v>
      </c>
      <c r="BA238" s="21">
        <f>BA218-Baseline!BA200</f>
        <v>81.955477757521294</v>
      </c>
      <c r="BB238" s="21">
        <f>BB218-Baseline!BB200</f>
        <v>82.082237403136105</v>
      </c>
    </row>
    <row r="239" spans="1:54" outlineLevel="2">
      <c r="A239" s="477"/>
      <c r="B239" s="150" t="s">
        <v>492</v>
      </c>
      <c r="C239" s="19"/>
      <c r="D239" s="135" t="s">
        <v>383</v>
      </c>
      <c r="E239" s="21">
        <f>E219-Baseline!E201</f>
        <v>-15.047177142078688</v>
      </c>
      <c r="F239" s="21">
        <f>F219-Baseline!F201</f>
        <v>-8.1938757814579048</v>
      </c>
      <c r="G239" s="21">
        <f>G219-Baseline!G201</f>
        <v>-9.7165559455325621</v>
      </c>
      <c r="H239" s="21">
        <f>H219-Baseline!H201</f>
        <v>-8.4941366772396094</v>
      </c>
      <c r="I239" s="21">
        <f>I219-Baseline!I201</f>
        <v>-5.6520097438725969</v>
      </c>
      <c r="J239" s="21">
        <f>J219-Baseline!J201</f>
        <v>5.0598278059078083</v>
      </c>
      <c r="K239" s="21">
        <f>K219-Baseline!K201</f>
        <v>5.3623807423369527</v>
      </c>
      <c r="L239" s="21">
        <f>L219-Baseline!L201</f>
        <v>5.6243822589593009</v>
      </c>
      <c r="M239" s="21">
        <f>M219-Baseline!M201</f>
        <v>5.8217202853026322</v>
      </c>
      <c r="N239" s="21">
        <f>N219-Baseline!N201</f>
        <v>5.9920393994544128</v>
      </c>
      <c r="O239" s="21">
        <f>O219-Baseline!O201</f>
        <v>6.201458582485273</v>
      </c>
      <c r="P239" s="21">
        <f>P219-Baseline!P201</f>
        <v>6.3724923905485724</v>
      </c>
      <c r="Q239" s="21">
        <f>Q219-Baseline!Q201</f>
        <v>6.5210574634021725</v>
      </c>
      <c r="R239" s="21">
        <f>R219-Baseline!R201</f>
        <v>6.6504753645097168</v>
      </c>
      <c r="S239" s="21">
        <f>S219-Baseline!S201</f>
        <v>6.7712612738973093</v>
      </c>
      <c r="T239" s="21">
        <f>T219-Baseline!T201</f>
        <v>6.8851329852477008</v>
      </c>
      <c r="U239" s="21">
        <f>U219-Baseline!U201</f>
        <v>6.9929185782236019</v>
      </c>
      <c r="V239" s="21">
        <f>V219-Baseline!V201</f>
        <v>7.0941390598422132</v>
      </c>
      <c r="W239" s="21">
        <f>W219-Baseline!W201</f>
        <v>7.1903373899820551</v>
      </c>
      <c r="X239" s="21">
        <f>X219-Baseline!X201</f>
        <v>7.2821297592494929</v>
      </c>
      <c r="Y239" s="21">
        <f>Y219-Baseline!Y201</f>
        <v>7.3699812139500196</v>
      </c>
      <c r="Z239" s="21">
        <f>Z219-Baseline!Z201</f>
        <v>7.4542615078567849</v>
      </c>
      <c r="AA239" s="21">
        <f>AA219-Baseline!AA201</f>
        <v>7.5356324312592378</v>
      </c>
      <c r="AB239" s="21">
        <f>AB219-Baseline!AB201</f>
        <v>7.6319930673061904</v>
      </c>
      <c r="AC239" s="21">
        <f>AC219-Baseline!AC201</f>
        <v>11.408216832993446</v>
      </c>
      <c r="AD239" s="21">
        <f>AD219-Baseline!AD201</f>
        <v>61.452871359333415</v>
      </c>
      <c r="AE239" s="21">
        <f>AE219-Baseline!AE201</f>
        <v>61.564547052456703</v>
      </c>
      <c r="AF239" s="21">
        <f>AF219-Baseline!AF201</f>
        <v>61.710445770821195</v>
      </c>
      <c r="AG239" s="21">
        <f>AG219-Baseline!AG201</f>
        <v>61.887364699421482</v>
      </c>
      <c r="AH239" s="21">
        <f>AH219-Baseline!AH201</f>
        <v>62.094689524602586</v>
      </c>
      <c r="AI239" s="21">
        <f>AI219-Baseline!AI201</f>
        <v>62.332637980332947</v>
      </c>
      <c r="AJ239" s="21">
        <f>AJ219-Baseline!AJ201</f>
        <v>62.89555177211048</v>
      </c>
      <c r="AK239" s="21">
        <f>AK219-Baseline!AK201</f>
        <v>63.493022817329972</v>
      </c>
      <c r="AL239" s="21">
        <f>AL219-Baseline!AL201</f>
        <v>64.125419239567918</v>
      </c>
      <c r="AM239" s="21">
        <f>AM219-Baseline!AM201</f>
        <v>64.748906274585806</v>
      </c>
      <c r="AN239" s="21">
        <f>AN219-Baseline!AN201</f>
        <v>65.392367250992265</v>
      </c>
      <c r="AO239" s="21">
        <f>AO219-Baseline!AO201</f>
        <v>66.057555166451095</v>
      </c>
      <c r="AP239" s="21">
        <f>AP219-Baseline!AP201</f>
        <v>66.756236602093907</v>
      </c>
      <c r="AQ239" s="21">
        <f>AQ219-Baseline!AQ201</f>
        <v>67.491118220025612</v>
      </c>
      <c r="AR239" s="21">
        <f>AR219-Baseline!AR201</f>
        <v>68.169705758095347</v>
      </c>
      <c r="AS239" s="21">
        <f>AS219-Baseline!AS201</f>
        <v>68.612091229783857</v>
      </c>
      <c r="AT239" s="21">
        <f>AT219-Baseline!AT201</f>
        <v>68.929233299097746</v>
      </c>
      <c r="AU239" s="21">
        <f>AU219-Baseline!AU201</f>
        <v>69.274498950143425</v>
      </c>
      <c r="AV239" s="21">
        <f>AV219-Baseline!AV201</f>
        <v>69.653227071229878</v>
      </c>
      <c r="AW239" s="21">
        <f>AW219-Baseline!AW201</f>
        <v>70.046197431579515</v>
      </c>
      <c r="AX239" s="21">
        <f>AX219-Baseline!AX201</f>
        <v>70.440658636432943</v>
      </c>
      <c r="AY239" s="21">
        <f>AY219-Baseline!AY201</f>
        <v>70.808564924724124</v>
      </c>
      <c r="AZ239" s="21">
        <f>AZ219-Baseline!AZ201</f>
        <v>71.121038658887926</v>
      </c>
      <c r="BA239" s="21">
        <f>BA219-Baseline!BA201</f>
        <v>71.422070601043117</v>
      </c>
      <c r="BB239" s="21">
        <f>BB219-Baseline!BB201</f>
        <v>71.766083978141239</v>
      </c>
    </row>
    <row r="240" spans="1:54" outlineLevel="2">
      <c r="A240" s="478"/>
      <c r="B240" s="150" t="s">
        <v>493</v>
      </c>
      <c r="C240" s="19"/>
      <c r="D240" s="135" t="s">
        <v>383</v>
      </c>
      <c r="E240" s="21">
        <f>E220-Baseline!E202</f>
        <v>-15.047177162052421</v>
      </c>
      <c r="F240" s="21">
        <f>F220-Baseline!F202</f>
        <v>-7.9859580868329658</v>
      </c>
      <c r="G240" s="21">
        <f>G220-Baseline!G202</f>
        <v>-9.2733692278888498</v>
      </c>
      <c r="H240" s="21">
        <f>H220-Baseline!H202</f>
        <v>-7.7583033305490403</v>
      </c>
      <c r="I240" s="21">
        <f>I220-Baseline!I202</f>
        <v>-4.5660177143563345</v>
      </c>
      <c r="J240" s="21">
        <f>J220-Baseline!J202</f>
        <v>6.4189078208874406</v>
      </c>
      <c r="K240" s="21">
        <f>K220-Baseline!K202</f>
        <v>6.7443148839422236</v>
      </c>
      <c r="L240" s="21">
        <f>L220-Baseline!L202</f>
        <v>7.0293414823267</v>
      </c>
      <c r="M240" s="21">
        <f>M220-Baseline!M202</f>
        <v>7.2500053093771157</v>
      </c>
      <c r="N240" s="21">
        <f>N220-Baseline!N202</f>
        <v>7.4441024412531362</v>
      </c>
      <c r="O240" s="21">
        <f>O220-Baseline!O202</f>
        <v>7.7295431897900073</v>
      </c>
      <c r="P240" s="21">
        <f>P220-Baseline!P202</f>
        <v>7.9394152260343986</v>
      </c>
      <c r="Q240" s="21">
        <f>Q220-Baseline!Q202</f>
        <v>8.1138281072040286</v>
      </c>
      <c r="R240" s="21">
        <f>R220-Baseline!R202</f>
        <v>8.2695747132398196</v>
      </c>
      <c r="S240" s="21">
        <f>S220-Baseline!S202</f>
        <v>8.4168367780830806</v>
      </c>
      <c r="T240" s="21">
        <f>T220-Baseline!T202</f>
        <v>8.5577417164000877</v>
      </c>
      <c r="U240" s="21">
        <f>U220-Baseline!U202</f>
        <v>8.6932186769807771</v>
      </c>
      <c r="V240" s="21">
        <f>V220-Baseline!V202</f>
        <v>8.8230502492913416</v>
      </c>
      <c r="W240" s="21">
        <f>W220-Baseline!W202</f>
        <v>8.948811190647703</v>
      </c>
      <c r="X240" s="21">
        <f>X220-Baseline!X202</f>
        <v>9.07115473126251</v>
      </c>
      <c r="Y240" s="21">
        <f>Y220-Baseline!Y202</f>
        <v>9.1905844951243409</v>
      </c>
      <c r="Z240" s="21">
        <f>Z220-Baseline!Z202</f>
        <v>9.3075103946754894</v>
      </c>
      <c r="AA240" s="21">
        <f>AA220-Baseline!AA202</f>
        <v>9.4226360090591044</v>
      </c>
      <c r="AB240" s="21">
        <f>AB220-Baseline!AB202</f>
        <v>9.5669414443908494</v>
      </c>
      <c r="AC240" s="21">
        <f>AC220-Baseline!AC202</f>
        <v>-28.023944884266598</v>
      </c>
      <c r="AD240" s="21">
        <f>AD220-Baseline!AD202</f>
        <v>78.894059839900365</v>
      </c>
      <c r="AE240" s="21">
        <f>AE220-Baseline!AE202</f>
        <v>79.306229359190525</v>
      </c>
      <c r="AF240" s="21">
        <f>AF220-Baseline!AF202</f>
        <v>79.759530911198908</v>
      </c>
      <c r="AG240" s="21">
        <f>AG220-Baseline!AG202</f>
        <v>80.250576229528974</v>
      </c>
      <c r="AH240" s="21">
        <f>AH220-Baseline!AH202</f>
        <v>80.779080987429779</v>
      </c>
      <c r="AI240" s="21">
        <f>AI220-Baseline!AI202</f>
        <v>81.346357035532151</v>
      </c>
      <c r="AJ240" s="21">
        <f>AJ220-Baseline!AJ202</f>
        <v>82.340652704013905</v>
      </c>
      <c r="AK240" s="21">
        <f>AK220-Baseline!AK202</f>
        <v>83.381684113642791</v>
      </c>
      <c r="AL240" s="21">
        <f>AL220-Baseline!AL202</f>
        <v>84.470361638651525</v>
      </c>
      <c r="AM240" s="21">
        <f>AM220-Baseline!AM202</f>
        <v>85.51078124227115</v>
      </c>
      <c r="AN240" s="21">
        <f>AN220-Baseline!AN202</f>
        <v>86.565751122024267</v>
      </c>
      <c r="AO240" s="21">
        <f>AO220-Baseline!AO202</f>
        <v>87.636938574948658</v>
      </c>
      <c r="AP240" s="21">
        <f>AP220-Baseline!AP202</f>
        <v>88.751705820318875</v>
      </c>
      <c r="AQ240" s="21">
        <f>AQ220-Baseline!AQ202</f>
        <v>89.916285297250965</v>
      </c>
      <c r="AR240" s="21">
        <f>AR220-Baseline!AR202</f>
        <v>90.929673081711712</v>
      </c>
      <c r="AS240" s="21">
        <f>AS220-Baseline!AS202</f>
        <v>91.402426687984303</v>
      </c>
      <c r="AT240" s="21">
        <f>AT220-Baseline!AT202</f>
        <v>91.577199425131766</v>
      </c>
      <c r="AU240" s="21">
        <f>AU220-Baseline!AU202</f>
        <v>91.780080291622198</v>
      </c>
      <c r="AV240" s="21">
        <f>AV220-Baseline!AV202</f>
        <v>92.02144225128302</v>
      </c>
      <c r="AW240" s="21">
        <f>AW220-Baseline!AW202</f>
        <v>92.231443908362735</v>
      </c>
      <c r="AX240" s="21">
        <f>AX220-Baseline!AX202</f>
        <v>92.409864959660354</v>
      </c>
      <c r="AY240" s="21">
        <f>AY220-Baseline!AY202</f>
        <v>92.489869402319187</v>
      </c>
      <c r="AZ240" s="21">
        <f>AZ220-Baseline!AZ202</f>
        <v>92.397693624339809</v>
      </c>
      <c r="BA240" s="21">
        <f>BA220-Baseline!BA202</f>
        <v>92.245611949817885</v>
      </c>
      <c r="BB240" s="21">
        <f>BB220-Baseline!BB202</f>
        <v>92.154511463835092</v>
      </c>
    </row>
    <row r="241" spans="1:54" outlineLevel="2">
      <c r="B241" s="19"/>
      <c r="C241" s="19"/>
      <c r="D241" s="19"/>
      <c r="E241" s="15"/>
    </row>
    <row r="242" spans="1:54" outlineLevel="2">
      <c r="A242" s="476" t="s">
        <v>494</v>
      </c>
      <c r="B242" s="150" t="s">
        <v>491</v>
      </c>
      <c r="C242" s="19"/>
      <c r="D242" s="135" t="s">
        <v>383</v>
      </c>
      <c r="E242" s="21">
        <f>E222-Baseline!E204</f>
        <v>-15.047177152033981</v>
      </c>
      <c r="F242" s="21">
        <f>F222-Baseline!F204</f>
        <v>-23.136898110593478</v>
      </c>
      <c r="G242" s="21">
        <f>G222-Baseline!G204</f>
        <v>-32.631985838365921</v>
      </c>
      <c r="H242" s="21">
        <f>H222-Baseline!H204</f>
        <v>-40.759453639258027</v>
      </c>
      <c r="I242" s="21">
        <f>I222-Baseline!I204</f>
        <v>-45.86840984334242</v>
      </c>
      <c r="J242" s="21">
        <f>J222-Baseline!J204</f>
        <v>-40.126969949677004</v>
      </c>
      <c r="K242" s="21">
        <f>K222-Baseline!K204</f>
        <v>-34.074337927834449</v>
      </c>
      <c r="L242" s="21">
        <f>L222-Baseline!L204</f>
        <v>-27.746813220615763</v>
      </c>
      <c r="M242" s="21">
        <f>M222-Baseline!M204</f>
        <v>-21.209226548222205</v>
      </c>
      <c r="N242" s="21">
        <f>N222-Baseline!N204</f>
        <v>-14.493197604048191</v>
      </c>
      <c r="O242" s="21">
        <f>O222-Baseline!O204</f>
        <v>-7.5293954015304507</v>
      </c>
      <c r="P242" s="21">
        <f>P222-Baseline!P204</f>
        <v>-0.37508772143837632</v>
      </c>
      <c r="Q242" s="21">
        <f>Q222-Baseline!Q204</f>
        <v>6.9404181958913114</v>
      </c>
      <c r="R242" s="21">
        <f>R222-Baseline!R204</f>
        <v>14.402577158719168</v>
      </c>
      <c r="S242" s="21">
        <f>S222-Baseline!S204</f>
        <v>21.998108729346768</v>
      </c>
      <c r="T242" s="21">
        <f>T222-Baseline!T204</f>
        <v>29.720010271409365</v>
      </c>
      <c r="U242" s="21">
        <f>U222-Baseline!U204</f>
        <v>37.562150455140227</v>
      </c>
      <c r="V242" s="21">
        <f>V222-Baseline!V204</f>
        <v>45.522796940248554</v>
      </c>
      <c r="W242" s="21">
        <f>W222-Baseline!W204</f>
        <v>53.592266141109349</v>
      </c>
      <c r="X242" s="21">
        <f>X222-Baseline!X204</f>
        <v>61.771022483570732</v>
      </c>
      <c r="Y242" s="21">
        <f>Y222-Baseline!Y204</f>
        <v>70.050463722281847</v>
      </c>
      <c r="Z242" s="21">
        <f>Z222-Baseline!Z204</f>
        <v>78.431933769494663</v>
      </c>
      <c r="AA242" s="21">
        <f>AA222-Baseline!AA204</f>
        <v>86.912674479679481</v>
      </c>
      <c r="AB242" s="21">
        <f>AB222-Baseline!AB204</f>
        <v>95.514373117405285</v>
      </c>
      <c r="AC242" s="21">
        <f>AC222-Baseline!AC204</f>
        <v>87.155051014038236</v>
      </c>
      <c r="AD242" s="21">
        <f>AD222-Baseline!AD204</f>
        <v>157.35404238121009</v>
      </c>
      <c r="AE242" s="21">
        <f>AE222-Baseline!AE204</f>
        <v>227.82140254939804</v>
      </c>
      <c r="AF242" s="21">
        <f>AF222-Baseline!AF204</f>
        <v>298.59336564773093</v>
      </c>
      <c r="AG242" s="21">
        <f>AG222-Baseline!AG204</f>
        <v>369.70385108776418</v>
      </c>
      <c r="AH242" s="21">
        <f>AH222-Baseline!AH204</f>
        <v>441.18696310490031</v>
      </c>
      <c r="AI242" s="21">
        <f>AI222-Baseline!AI204</f>
        <v>513.07775057946037</v>
      </c>
      <c r="AJ242" s="21">
        <f>AJ222-Baseline!AJ204</f>
        <v>585.75260818801053</v>
      </c>
      <c r="AK242" s="21">
        <f>AK222-Baseline!AK204</f>
        <v>659.25207265373228</v>
      </c>
      <c r="AL242" s="21">
        <f>AL222-Baseline!AL204</f>
        <v>733.61756565325868</v>
      </c>
      <c r="AM242" s="21">
        <f>AM222-Baseline!AM204</f>
        <v>808.82050173686821</v>
      </c>
      <c r="AN242" s="21">
        <f>AN222-Baseline!AN204</f>
        <v>884.8781983423487</v>
      </c>
      <c r="AO242" s="21">
        <f>AO222-Baseline!AO204</f>
        <v>961.80964081417642</v>
      </c>
      <c r="AP242" s="21">
        <f>AP222-Baseline!AP204</f>
        <v>1039.653445829802</v>
      </c>
      <c r="AQ242" s="21">
        <f>AQ222-Baseline!AQ204</f>
        <v>1118.4527447631899</v>
      </c>
      <c r="AR242" s="21">
        <f>AR222-Baseline!AR204</f>
        <v>1198.1034355483262</v>
      </c>
      <c r="AS242" s="21">
        <f>AS222-Baseline!AS204</f>
        <v>1278.2157169380334</v>
      </c>
      <c r="AT242" s="21">
        <f>AT222-Baseline!AT204</f>
        <v>1358.5770702079644</v>
      </c>
      <c r="AU242" s="21">
        <f>AU222-Baseline!AU204</f>
        <v>1439.2154793753671</v>
      </c>
      <c r="AV242" s="21">
        <f>AV222-Baseline!AV204</f>
        <v>1520.166815032977</v>
      </c>
      <c r="AW242" s="21">
        <f>AW222-Baseline!AW204</f>
        <v>1601.4221558838926</v>
      </c>
      <c r="AX242" s="21">
        <f>AX222-Baseline!AX204</f>
        <v>1682.9661455810619</v>
      </c>
      <c r="AY242" s="21">
        <f>AY222-Baseline!AY204</f>
        <v>1764.7357616052595</v>
      </c>
      <c r="AZ242" s="21">
        <f>AZ222-Baseline!AZ204</f>
        <v>1846.6163782475796</v>
      </c>
      <c r="BA242" s="21">
        <f>BA222-Baseline!BA204</f>
        <v>1928.5718560051009</v>
      </c>
      <c r="BB242" s="21">
        <f>BB222-Baseline!BB204</f>
        <v>2010.6540934082368</v>
      </c>
    </row>
    <row r="243" spans="1:54" outlineLevel="2">
      <c r="A243" s="477"/>
      <c r="B243" s="150" t="s">
        <v>492</v>
      </c>
      <c r="C243" s="19"/>
      <c r="D243" s="135" t="s">
        <v>383</v>
      </c>
      <c r="E243" s="21">
        <f>E223-Baseline!E205</f>
        <v>-15.047177142078688</v>
      </c>
      <c r="F243" s="21">
        <f>F223-Baseline!F205</f>
        <v>-23.241052923536586</v>
      </c>
      <c r="G243" s="21">
        <f>G223-Baseline!G205</f>
        <v>-32.957608869069134</v>
      </c>
      <c r="H243" s="21">
        <f>H223-Baseline!H205</f>
        <v>-41.451745546308757</v>
      </c>
      <c r="I243" s="21">
        <f>I223-Baseline!I205</f>
        <v>-47.103755290181368</v>
      </c>
      <c r="J243" s="21">
        <f>J223-Baseline!J205</f>
        <v>-42.043927484273524</v>
      </c>
      <c r="K243" s="21">
        <f>K223-Baseline!K205</f>
        <v>-36.681546741936586</v>
      </c>
      <c r="L243" s="21">
        <f>L223-Baseline!L205</f>
        <v>-31.057164482977214</v>
      </c>
      <c r="M243" s="21">
        <f>M223-Baseline!M205</f>
        <v>-25.23544419767461</v>
      </c>
      <c r="N243" s="21">
        <f>N223-Baseline!N205</f>
        <v>-19.24340479822024</v>
      </c>
      <c r="O243" s="21">
        <f>O223-Baseline!O205</f>
        <v>-13.041946215735038</v>
      </c>
      <c r="P243" s="21">
        <f>P223-Baseline!P205</f>
        <v>-6.6694538251864515</v>
      </c>
      <c r="Q243" s="21">
        <f>Q223-Baseline!Q205</f>
        <v>-0.14839636178419369</v>
      </c>
      <c r="R243" s="21">
        <f>R223-Baseline!R205</f>
        <v>6.5020790027256226</v>
      </c>
      <c r="S243" s="21">
        <f>S223-Baseline!S205</f>
        <v>13.273340276623003</v>
      </c>
      <c r="T243" s="21">
        <f>T223-Baseline!T205</f>
        <v>20.158473261870768</v>
      </c>
      <c r="U243" s="21">
        <f>U223-Baseline!U205</f>
        <v>27.151391840094334</v>
      </c>
      <c r="V243" s="21">
        <f>V223-Baseline!V205</f>
        <v>34.245530899936512</v>
      </c>
      <c r="W243" s="21">
        <f>W223-Baseline!W205</f>
        <v>41.435868289918517</v>
      </c>
      <c r="X243" s="21">
        <f>X223-Baseline!X205</f>
        <v>48.717998049168045</v>
      </c>
      <c r="Y243" s="21">
        <f>Y223-Baseline!Y205</f>
        <v>56.087979263118086</v>
      </c>
      <c r="Z243" s="21">
        <f>Z223-Baseline!Z205</f>
        <v>63.542240770975013</v>
      </c>
      <c r="AA243" s="21">
        <f>AA223-Baseline!AA205</f>
        <v>71.077873202234287</v>
      </c>
      <c r="AB243" s="21">
        <f>AB223-Baseline!AB205</f>
        <v>78.709866269540498</v>
      </c>
      <c r="AC243" s="21">
        <f>AC223-Baseline!AC205</f>
        <v>90.118083102534001</v>
      </c>
      <c r="AD243" s="21">
        <f>AD223-Baseline!AD205</f>
        <v>151.57095446186713</v>
      </c>
      <c r="AE243" s="21">
        <f>AE223-Baseline!AE205</f>
        <v>213.13550151432401</v>
      </c>
      <c r="AF243" s="21">
        <f>AF223-Baseline!AF205</f>
        <v>274.84594728514503</v>
      </c>
      <c r="AG243" s="21">
        <f>AG223-Baseline!AG205</f>
        <v>336.73331198456663</v>
      </c>
      <c r="AH243" s="21">
        <f>AH223-Baseline!AH205</f>
        <v>398.82800150916955</v>
      </c>
      <c r="AI243" s="21">
        <f>AI223-Baseline!AI205</f>
        <v>461.1606394895025</v>
      </c>
      <c r="AJ243" s="21">
        <f>AJ223-Baseline!AJ205</f>
        <v>524.05619126161309</v>
      </c>
      <c r="AK243" s="21">
        <f>AK223-Baseline!AK205</f>
        <v>587.5492140789429</v>
      </c>
      <c r="AL243" s="21">
        <f>AL223-Baseline!AL205</f>
        <v>651.67463331851104</v>
      </c>
      <c r="AM243" s="21">
        <f>AM223-Baseline!AM205</f>
        <v>716.4235395930973</v>
      </c>
      <c r="AN243" s="21">
        <f>AN223-Baseline!AN205</f>
        <v>781.81590684408911</v>
      </c>
      <c r="AO243" s="21">
        <f>AO223-Baseline!AO205</f>
        <v>847.8734620105397</v>
      </c>
      <c r="AP243" s="21">
        <f>AP223-Baseline!AP205</f>
        <v>914.62969861263355</v>
      </c>
      <c r="AQ243" s="21">
        <f>AQ223-Baseline!AQ205</f>
        <v>982.12081683265933</v>
      </c>
      <c r="AR243" s="21">
        <f>AR223-Baseline!AR205</f>
        <v>1050.2905225907543</v>
      </c>
      <c r="AS243" s="21">
        <f>AS223-Baseline!AS205</f>
        <v>1118.9026138205381</v>
      </c>
      <c r="AT243" s="21">
        <f>AT223-Baseline!AT205</f>
        <v>1187.8318471196362</v>
      </c>
      <c r="AU243" s="21">
        <f>AU223-Baseline!AU205</f>
        <v>1257.1063460697787</v>
      </c>
      <c r="AV243" s="21">
        <f>AV223-Baseline!AV205</f>
        <v>1326.7595731410083</v>
      </c>
      <c r="AW243" s="21">
        <f>AW223-Baseline!AW205</f>
        <v>1396.8057705725878</v>
      </c>
      <c r="AX243" s="21">
        <f>AX223-Baseline!AX205</f>
        <v>1467.2464292090208</v>
      </c>
      <c r="AY243" s="21">
        <f>AY223-Baseline!AY205</f>
        <v>1538.0549941337449</v>
      </c>
      <c r="AZ243" s="21">
        <f>AZ223-Baseline!AZ205</f>
        <v>1609.1760327926331</v>
      </c>
      <c r="BA243" s="21">
        <f>BA223-Baseline!BA205</f>
        <v>1680.598103393675</v>
      </c>
      <c r="BB243" s="21">
        <f>BB223-Baseline!BB205</f>
        <v>1752.3641873718152</v>
      </c>
    </row>
    <row r="244" spans="1:54" outlineLevel="2">
      <c r="A244" s="478"/>
      <c r="B244" s="150" t="s">
        <v>493</v>
      </c>
      <c r="C244" s="19"/>
      <c r="D244" s="135" t="s">
        <v>383</v>
      </c>
      <c r="E244" s="21">
        <f>E224-Baseline!E206</f>
        <v>-15.047177162052421</v>
      </c>
      <c r="F244" s="21">
        <f>F224-Baseline!F206</f>
        <v>-23.033135248885401</v>
      </c>
      <c r="G244" s="21">
        <f>G224-Baseline!G206</f>
        <v>-32.306504476774251</v>
      </c>
      <c r="H244" s="21">
        <f>H224-Baseline!H206</f>
        <v>-40.064807807323291</v>
      </c>
      <c r="I244" s="21">
        <f>I224-Baseline!I206</f>
        <v>-44.630825521679583</v>
      </c>
      <c r="J244" s="21">
        <f>J224-Baseline!J206</f>
        <v>-38.211917700792242</v>
      </c>
      <c r="K244" s="21">
        <f>K224-Baseline!K206</f>
        <v>-31.46760281684999</v>
      </c>
      <c r="L244" s="21">
        <f>L224-Baseline!L206</f>
        <v>-24.438261334523304</v>
      </c>
      <c r="M244" s="21">
        <f>M224-Baseline!M206</f>
        <v>-17.188256025146188</v>
      </c>
      <c r="N244" s="21">
        <f>N224-Baseline!N206</f>
        <v>-9.7441535838930804</v>
      </c>
      <c r="O244" s="21">
        <f>O224-Baseline!O206</f>
        <v>-2.0146103941031015</v>
      </c>
      <c r="P244" s="21">
        <f>P224-Baseline!P206</f>
        <v>5.9248048319313966</v>
      </c>
      <c r="Q244" s="21">
        <f>Q224-Baseline!Q206</f>
        <v>14.038632939135368</v>
      </c>
      <c r="R244" s="21">
        <f>R224-Baseline!R206</f>
        <v>22.308207652375359</v>
      </c>
      <c r="S244" s="21">
        <f>S224-Baseline!S206</f>
        <v>30.725044430458411</v>
      </c>
      <c r="T244" s="21">
        <f>T224-Baseline!T206</f>
        <v>39.282786146858598</v>
      </c>
      <c r="U244" s="21">
        <f>U224-Baseline!U206</f>
        <v>47.976004823839503</v>
      </c>
      <c r="V244" s="21">
        <f>V224-Baseline!V206</f>
        <v>56.79905507313083</v>
      </c>
      <c r="W244" s="21">
        <f>W224-Baseline!W206</f>
        <v>65.747866263778633</v>
      </c>
      <c r="X244" s="21">
        <f>X224-Baseline!X206</f>
        <v>74.819020995041228</v>
      </c>
      <c r="Y244" s="21">
        <f>Y224-Baseline!Y206</f>
        <v>84.009605490165541</v>
      </c>
      <c r="Z244" s="21">
        <f>Z224-Baseline!Z206</f>
        <v>93.31711588484086</v>
      </c>
      <c r="AA244" s="21">
        <f>AA224-Baseline!AA206</f>
        <v>102.73975189390012</v>
      </c>
      <c r="AB244" s="21">
        <f>AB224-Baseline!AB206</f>
        <v>112.3066933382911</v>
      </c>
      <c r="AC244" s="21">
        <f>AC224-Baseline!AC206</f>
        <v>84.282748454024841</v>
      </c>
      <c r="AD244" s="21">
        <f>AD224-Baseline!AD206</f>
        <v>163.17680829392521</v>
      </c>
      <c r="AE244" s="21">
        <f>AE224-Baseline!AE206</f>
        <v>242.48303765311584</v>
      </c>
      <c r="AF244" s="21">
        <f>AF224-Baseline!AF206</f>
        <v>322.24256856431475</v>
      </c>
      <c r="AG244" s="21">
        <f>AG224-Baseline!AG206</f>
        <v>402.49314479384338</v>
      </c>
      <c r="AH244" s="21">
        <f>AH224-Baseline!AH206</f>
        <v>483.27222578127294</v>
      </c>
      <c r="AI244" s="21">
        <f>AI224-Baseline!AI206</f>
        <v>564.61858281680543</v>
      </c>
      <c r="AJ244" s="21">
        <f>AJ224-Baseline!AJ206</f>
        <v>646.95923552081968</v>
      </c>
      <c r="AK244" s="21">
        <f>AK224-Baseline!AK206</f>
        <v>730.3409196344619</v>
      </c>
      <c r="AL244" s="21">
        <f>AL224-Baseline!AL206</f>
        <v>814.8112812731124</v>
      </c>
      <c r="AM244" s="21">
        <f>AM224-Baseline!AM206</f>
        <v>900.32206251538446</v>
      </c>
      <c r="AN244" s="21">
        <f>AN224-Baseline!AN206</f>
        <v>986.88781363740782</v>
      </c>
      <c r="AO244" s="21">
        <f>AO224-Baseline!AO206</f>
        <v>1074.5247522123573</v>
      </c>
      <c r="AP244" s="21">
        <f>AP224-Baseline!AP206</f>
        <v>1163.2764580326766</v>
      </c>
      <c r="AQ244" s="21">
        <f>AQ224-Baseline!AQ206</f>
        <v>1253.1927433299261</v>
      </c>
      <c r="AR244" s="21">
        <f>AR224-Baseline!AR206</f>
        <v>1344.1224164116375</v>
      </c>
      <c r="AS244" s="21">
        <f>AS224-Baseline!AS206</f>
        <v>1435.5248430996216</v>
      </c>
      <c r="AT244" s="21">
        <f>AT224-Baseline!AT206</f>
        <v>1527.1020425247534</v>
      </c>
      <c r="AU244" s="21">
        <f>AU224-Baseline!AU206</f>
        <v>1618.8821228163742</v>
      </c>
      <c r="AV244" s="21">
        <f>AV224-Baseline!AV206</f>
        <v>1710.9035650676578</v>
      </c>
      <c r="AW244" s="21">
        <f>AW224-Baseline!AW206</f>
        <v>1803.1350089760199</v>
      </c>
      <c r="AX244" s="21">
        <f>AX224-Baseline!AX206</f>
        <v>1895.5448739356798</v>
      </c>
      <c r="AY244" s="21">
        <f>AY224-Baseline!AY206</f>
        <v>1988.0347433379975</v>
      </c>
      <c r="AZ244" s="21">
        <f>AZ224-Baseline!AZ206</f>
        <v>2080.4324369623391</v>
      </c>
      <c r="BA244" s="21">
        <f>BA224-Baseline!BA206</f>
        <v>2172.6780489121556</v>
      </c>
      <c r="BB244" s="21">
        <f>BB224-Baseline!BB206</f>
        <v>2264.8325603759913</v>
      </c>
    </row>
    <row r="245" spans="1:54" outlineLevel="1">
      <c r="B245" s="19"/>
      <c r="C245" s="19"/>
      <c r="D245" s="19"/>
      <c r="E245" s="15"/>
    </row>
    <row r="246" spans="1:54" ht="13.5" outlineLevel="1" thickBot="1">
      <c r="B246" s="19"/>
      <c r="C246" s="19"/>
      <c r="D246" s="19"/>
      <c r="E246" s="130">
        <v>2027</v>
      </c>
      <c r="F246" s="130">
        <v>2028</v>
      </c>
      <c r="G246" s="130">
        <v>2029</v>
      </c>
      <c r="H246" s="130">
        <v>2030</v>
      </c>
      <c r="I246" s="130">
        <v>2031</v>
      </c>
      <c r="J246" s="130">
        <v>2032</v>
      </c>
      <c r="K246" s="130">
        <v>2033</v>
      </c>
      <c r="L246" s="130">
        <v>2034</v>
      </c>
      <c r="M246" s="130">
        <v>2035</v>
      </c>
      <c r="N246" s="130">
        <v>2036</v>
      </c>
      <c r="O246" s="130">
        <v>2037</v>
      </c>
      <c r="P246" s="130">
        <v>2038</v>
      </c>
      <c r="Q246" s="130">
        <v>2039</v>
      </c>
      <c r="R246" s="130">
        <v>2040</v>
      </c>
      <c r="S246" s="130">
        <v>2041</v>
      </c>
      <c r="T246" s="130">
        <v>2042</v>
      </c>
      <c r="U246" s="130">
        <v>2043</v>
      </c>
      <c r="V246" s="130">
        <v>2044</v>
      </c>
      <c r="W246" s="130">
        <v>2045</v>
      </c>
      <c r="X246" s="130">
        <v>2046</v>
      </c>
      <c r="Y246" s="130">
        <v>2047</v>
      </c>
      <c r="Z246" s="130">
        <v>2048</v>
      </c>
      <c r="AA246" s="130">
        <v>2049</v>
      </c>
      <c r="AB246" s="130">
        <v>2050</v>
      </c>
      <c r="AC246" s="130">
        <v>2051</v>
      </c>
      <c r="AD246" s="130">
        <v>2052</v>
      </c>
      <c r="AE246" s="130">
        <v>2053</v>
      </c>
      <c r="AF246" s="130">
        <v>2054</v>
      </c>
      <c r="AG246" s="130">
        <v>2055</v>
      </c>
      <c r="AH246" s="130">
        <v>2056</v>
      </c>
      <c r="AI246" s="130">
        <v>2057</v>
      </c>
      <c r="AJ246" s="130">
        <v>2058</v>
      </c>
      <c r="AK246" s="130">
        <v>2059</v>
      </c>
      <c r="AL246" s="130">
        <v>2060</v>
      </c>
      <c r="AM246" s="130">
        <v>2061</v>
      </c>
      <c r="AN246" s="130">
        <v>2062</v>
      </c>
      <c r="AO246" s="130">
        <v>2063</v>
      </c>
      <c r="AP246" s="130">
        <v>2064</v>
      </c>
      <c r="AQ246" s="130">
        <v>2065</v>
      </c>
      <c r="AR246" s="130">
        <v>2066</v>
      </c>
      <c r="AS246" s="130">
        <v>2067</v>
      </c>
      <c r="AT246" s="130">
        <v>2068</v>
      </c>
      <c r="AU246" s="130">
        <v>2069</v>
      </c>
      <c r="AV246" s="130">
        <v>2070</v>
      </c>
      <c r="AW246" s="130">
        <v>2071</v>
      </c>
      <c r="AX246" s="130">
        <v>2072</v>
      </c>
      <c r="AY246" s="130">
        <v>2073</v>
      </c>
      <c r="AZ246" s="130">
        <v>2074</v>
      </c>
      <c r="BA246" s="130">
        <v>2075</v>
      </c>
      <c r="BB246" s="130">
        <v>2076</v>
      </c>
    </row>
    <row r="247" spans="1:54" ht="14.25" outlineLevel="1" thickTop="1" thickBot="1">
      <c r="A247" s="57"/>
      <c r="B247" s="56" t="s">
        <v>498</v>
      </c>
      <c r="C247" s="57"/>
      <c r="D247" s="56" t="s">
        <v>383</v>
      </c>
      <c r="E247" s="279">
        <v>-55.914296011330343</v>
      </c>
      <c r="F247" s="279">
        <v>-57.720216868751528</v>
      </c>
      <c r="G247" s="279">
        <v>-59.455515579978794</v>
      </c>
      <c r="H247" s="279">
        <v>-61.214285576634403</v>
      </c>
      <c r="I247" s="279">
        <v>-50.988426755742687</v>
      </c>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2"/>
      <c r="AM247" s="92"/>
      <c r="AN247" s="92"/>
      <c r="AO247" s="92"/>
      <c r="AP247" s="92"/>
      <c r="AQ247" s="92"/>
      <c r="AR247" s="92"/>
      <c r="AS247" s="92"/>
      <c r="AT247" s="92"/>
      <c r="AU247" s="92"/>
      <c r="AV247" s="92"/>
      <c r="AW247" s="92"/>
      <c r="AX247" s="92"/>
      <c r="AY247" s="92"/>
      <c r="AZ247" s="92"/>
      <c r="BA247" s="92"/>
      <c r="BB247" s="93"/>
    </row>
    <row r="248" spans="1:54" ht="13.5" outlineLevel="1" thickTop="1">
      <c r="B248" s="19"/>
      <c r="C248" s="19"/>
      <c r="D248" s="19"/>
      <c r="E248" s="15"/>
    </row>
    <row r="249" spans="1:54">
      <c r="B249" s="19"/>
      <c r="C249" s="19"/>
      <c r="D249" s="19"/>
      <c r="E249" s="15"/>
    </row>
    <row r="250" spans="1:54">
      <c r="B250" s="19"/>
      <c r="C250" s="19"/>
      <c r="D250" s="19"/>
      <c r="E250" s="15"/>
    </row>
    <row r="251" spans="1:54">
      <c r="B251" s="19"/>
      <c r="C251" s="19"/>
      <c r="D251" s="19"/>
      <c r="E251" s="15"/>
    </row>
    <row r="252" spans="1:54">
      <c r="B252" s="19"/>
      <c r="C252" s="19"/>
      <c r="D252" s="19"/>
      <c r="E252" s="15"/>
    </row>
    <row r="253" spans="1:54">
      <c r="B253" s="19"/>
      <c r="C253" s="19"/>
      <c r="D253" s="19"/>
      <c r="E253" s="15"/>
    </row>
    <row r="254" spans="1:54">
      <c r="B254" s="19"/>
      <c r="C254" s="19"/>
      <c r="D254" s="19"/>
      <c r="E254" s="15"/>
    </row>
    <row r="255" spans="1:54">
      <c r="B255" s="19"/>
      <c r="C255" s="19"/>
      <c r="D255" s="19"/>
      <c r="E255" s="15"/>
    </row>
    <row r="256" spans="1:54">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c r="B318" s="19"/>
      <c r="C318" s="19"/>
      <c r="D318" s="19"/>
      <c r="E318" s="15"/>
    </row>
    <row r="319" spans="2:5">
      <c r="B319" s="19"/>
      <c r="C319" s="19"/>
      <c r="D319" s="19"/>
      <c r="E319" s="15"/>
    </row>
    <row r="320" spans="2:5">
      <c r="B320" s="19"/>
      <c r="C320" s="19"/>
      <c r="D320" s="19"/>
      <c r="E320" s="15"/>
    </row>
    <row r="321" spans="2:5">
      <c r="B321" s="19"/>
      <c r="C321" s="19"/>
      <c r="D321" s="19"/>
      <c r="E321" s="15"/>
    </row>
    <row r="322" spans="2:5">
      <c r="B322" s="19"/>
      <c r="C322" s="19"/>
      <c r="D322" s="19"/>
      <c r="E322" s="15"/>
    </row>
    <row r="323" spans="2:5">
      <c r="B323" s="19"/>
      <c r="C323" s="19"/>
      <c r="D323" s="19"/>
      <c r="E323" s="15"/>
    </row>
    <row r="324" spans="2:5">
      <c r="B324" s="19"/>
      <c r="C324" s="19"/>
      <c r="D324" s="19"/>
      <c r="E324" s="15"/>
    </row>
    <row r="325" spans="2:5">
      <c r="B325" s="19"/>
      <c r="C325" s="19"/>
      <c r="D325" s="19"/>
      <c r="E325" s="15"/>
    </row>
    <row r="326" spans="2:5">
      <c r="B326" s="19"/>
      <c r="C326" s="19"/>
      <c r="D326" s="19"/>
      <c r="E326" s="15"/>
    </row>
    <row r="327" spans="2:5">
      <c r="B327" s="19"/>
      <c r="C327" s="19"/>
      <c r="D327" s="19"/>
      <c r="E327" s="15"/>
    </row>
    <row r="328" spans="2:5">
      <c r="B328" s="19"/>
      <c r="C328" s="19"/>
      <c r="D328" s="19"/>
      <c r="E328" s="15"/>
    </row>
    <row r="329" spans="2:5">
      <c r="B329" s="19"/>
      <c r="C329" s="19"/>
      <c r="D329" s="19"/>
      <c r="E329" s="15"/>
    </row>
    <row r="330" spans="2:5">
      <c r="B330" s="19"/>
      <c r="C330" s="19"/>
      <c r="D330" s="19"/>
      <c r="E330" s="15"/>
    </row>
    <row r="331" spans="2:5">
      <c r="B331" s="19"/>
      <c r="C331" s="19"/>
      <c r="D331" s="19"/>
      <c r="E331" s="15"/>
    </row>
    <row r="332" spans="2:5">
      <c r="B332" s="19"/>
      <c r="C332" s="19"/>
      <c r="D332" s="19"/>
      <c r="E332" s="15"/>
    </row>
    <row r="333" spans="2:5">
      <c r="B333" s="19"/>
      <c r="C333" s="19"/>
      <c r="D333" s="19"/>
      <c r="E333" s="15"/>
    </row>
    <row r="334" spans="2:5">
      <c r="B334" s="19"/>
      <c r="C334" s="19"/>
      <c r="D334" s="19"/>
      <c r="E334" s="15"/>
    </row>
    <row r="335" spans="2:5">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2:5" ht="12.75" customHeight="1">
      <c r="B353" s="19"/>
      <c r="C353" s="19"/>
      <c r="D353" s="19"/>
      <c r="E353" s="15"/>
    </row>
    <row r="354" spans="2:5" ht="12.75" customHeight="1">
      <c r="B354" s="19"/>
      <c r="C354" s="19"/>
      <c r="D354" s="19"/>
      <c r="E354" s="15"/>
    </row>
    <row r="355" spans="2:5" ht="12.75" customHeight="1">
      <c r="B355" s="19"/>
      <c r="C355" s="19"/>
      <c r="D355" s="19"/>
      <c r="E355" s="15"/>
    </row>
    <row r="356" spans="2:5" ht="12.75" customHeight="1">
      <c r="B356" s="19"/>
      <c r="C356" s="19"/>
      <c r="D356" s="19"/>
      <c r="E356" s="15"/>
    </row>
    <row r="357" spans="2:5" ht="12.75" customHeight="1">
      <c r="B357" s="19"/>
      <c r="C357" s="19"/>
      <c r="D357" s="19"/>
      <c r="E357" s="15"/>
    </row>
    <row r="358" spans="2:5" ht="12.75" customHeight="1">
      <c r="B358" s="19"/>
      <c r="C358" s="19"/>
      <c r="D358" s="19"/>
      <c r="E358" s="15"/>
    </row>
    <row r="359" spans="2:5" ht="12.75" customHeight="1">
      <c r="B359" s="19"/>
      <c r="C359" s="19"/>
      <c r="D359" s="19"/>
      <c r="E359" s="15"/>
    </row>
    <row r="360" spans="2:5" ht="12.75" customHeight="1">
      <c r="B360" s="19"/>
      <c r="C360" s="19"/>
      <c r="D360" s="19"/>
      <c r="E360" s="15"/>
    </row>
    <row r="361" spans="2:5" ht="12.75" customHeight="1">
      <c r="B361" s="19"/>
      <c r="C361" s="19"/>
      <c r="D361" s="19"/>
      <c r="E361" s="15"/>
    </row>
    <row r="362" spans="2:5" ht="12.75" customHeight="1">
      <c r="B362" s="19"/>
      <c r="C362" s="19"/>
      <c r="D362" s="19"/>
      <c r="E362" s="15"/>
    </row>
    <row r="363" spans="2:5" ht="12.75" customHeight="1">
      <c r="B363" s="19"/>
      <c r="C363" s="19"/>
      <c r="D363" s="19"/>
      <c r="E363" s="15"/>
    </row>
    <row r="364" spans="2:5" ht="12.75" customHeight="1">
      <c r="B364" s="19"/>
      <c r="C364" s="19"/>
      <c r="D364" s="19"/>
      <c r="E364" s="15"/>
    </row>
    <row r="365" spans="2:5" ht="12.75" customHeight="1">
      <c r="B365" s="19"/>
      <c r="C365" s="19"/>
      <c r="D365" s="19"/>
      <c r="E365" s="15"/>
    </row>
    <row r="366" spans="2:5" ht="12.75" customHeight="1">
      <c r="B366" s="19"/>
      <c r="C366" s="19"/>
      <c r="D366" s="19"/>
      <c r="E366" s="15"/>
    </row>
    <row r="367" spans="2:5" ht="12.75" customHeight="1">
      <c r="B367" s="19"/>
      <c r="C367" s="19"/>
      <c r="D367" s="19"/>
      <c r="E367" s="15"/>
    </row>
    <row r="368" spans="2:5" ht="12.75" customHeight="1">
      <c r="B368" s="19"/>
      <c r="C368" s="19"/>
      <c r="D368" s="19"/>
      <c r="E368" s="15"/>
    </row>
    <row r="369" spans="1:5" ht="12.75" customHeight="1">
      <c r="B369" s="19"/>
      <c r="C369" s="19"/>
      <c r="D369" s="19"/>
      <c r="E369" s="15"/>
    </row>
    <row r="370" spans="1:5" ht="12.75" customHeight="1">
      <c r="B370" s="19"/>
      <c r="C370" s="19"/>
      <c r="D370" s="19"/>
      <c r="E370" s="15"/>
    </row>
    <row r="371" spans="1:5" ht="12.75" customHeight="1">
      <c r="B371" s="19"/>
      <c r="C371" s="19"/>
      <c r="D371" s="19"/>
      <c r="E371" s="15"/>
    </row>
    <row r="372" spans="1:5" ht="12.75" customHeight="1">
      <c r="B372" s="19"/>
      <c r="C372" s="19"/>
      <c r="D372" s="19"/>
      <c r="E372" s="15"/>
    </row>
    <row r="373" spans="1:5" ht="12.75" customHeight="1">
      <c r="B373" s="19"/>
      <c r="C373" s="19"/>
      <c r="D373" s="19"/>
      <c r="E373" s="15"/>
    </row>
    <row r="374" spans="1:5" ht="12.75" customHeight="1">
      <c r="B374" s="19"/>
      <c r="C374" s="19"/>
      <c r="D374" s="19"/>
      <c r="E374" s="15"/>
    </row>
    <row r="375" spans="1:5" ht="12.75" customHeight="1">
      <c r="B375" s="19"/>
      <c r="C375" s="19"/>
      <c r="D375" s="19"/>
      <c r="E375" s="15"/>
    </row>
    <row r="376" spans="1:5" ht="12.75" customHeight="1">
      <c r="A376" s="20"/>
      <c r="B376" s="19"/>
      <c r="C376" s="19"/>
      <c r="D376" s="19"/>
      <c r="E376" s="15"/>
    </row>
    <row r="377" spans="1:5" ht="12.75" customHeight="1">
      <c r="B377" s="19"/>
      <c r="C377" s="19"/>
      <c r="D377" s="19"/>
      <c r="E377" s="15"/>
    </row>
    <row r="378" spans="1:5" ht="12.75" customHeight="1">
      <c r="B378" s="19"/>
      <c r="C378" s="19"/>
      <c r="D378" s="19"/>
      <c r="E378" s="15"/>
    </row>
    <row r="379" spans="1:5" ht="12.75" customHeight="1">
      <c r="B379" s="19"/>
      <c r="C379" s="19"/>
      <c r="D379" s="19"/>
      <c r="E379" s="15"/>
    </row>
    <row r="380" spans="1:5" ht="13.5" customHeight="1" thickBot="1">
      <c r="A380" s="29"/>
      <c r="B380" s="19"/>
      <c r="C380" s="19"/>
      <c r="D380" s="19"/>
      <c r="E380" s="15"/>
    </row>
    <row r="381" spans="1:5" ht="12.75" customHeight="1">
      <c r="B381" s="19"/>
      <c r="C381" s="19"/>
      <c r="D381" s="19"/>
      <c r="E381" s="15"/>
    </row>
    <row r="382" spans="1:5" ht="12.75" customHeight="1">
      <c r="B382" s="19"/>
      <c r="C382" s="19"/>
      <c r="D382" s="19"/>
      <c r="E382" s="15"/>
    </row>
    <row r="383" spans="1:5" ht="12.75" customHeight="1">
      <c r="B383" s="19"/>
      <c r="C383" s="19"/>
      <c r="D383" s="19"/>
      <c r="E383" s="15"/>
    </row>
    <row r="384" spans="1:5" ht="12.75" customHeight="1">
      <c r="B384" s="19"/>
      <c r="C384" s="19"/>
      <c r="D384" s="19"/>
      <c r="E384" s="15"/>
    </row>
  </sheetData>
  <mergeCells count="47">
    <mergeCell ref="A19:B19"/>
    <mergeCell ref="I2:U2"/>
    <mergeCell ref="I3:N4"/>
    <mergeCell ref="P3:U4"/>
    <mergeCell ref="I5:N18"/>
    <mergeCell ref="P5:U18"/>
    <mergeCell ref="I20:N20"/>
    <mergeCell ref="P20:U20"/>
    <mergeCell ref="I21:N45"/>
    <mergeCell ref="P21:U45"/>
    <mergeCell ref="B23:G23"/>
    <mergeCell ref="D30:G30"/>
    <mergeCell ref="AX51:BB51"/>
    <mergeCell ref="A54:A82"/>
    <mergeCell ref="Y51:AC51"/>
    <mergeCell ref="AD51:AH51"/>
    <mergeCell ref="A84:A89"/>
    <mergeCell ref="E51:I51"/>
    <mergeCell ref="J51:N51"/>
    <mergeCell ref="O51:S51"/>
    <mergeCell ref="T51:X51"/>
    <mergeCell ref="A204:A205"/>
    <mergeCell ref="A222:A224"/>
    <mergeCell ref="AI51:AM51"/>
    <mergeCell ref="AN51:AR51"/>
    <mergeCell ref="AS51:AW51"/>
    <mergeCell ref="A93:A95"/>
    <mergeCell ref="A161:A172"/>
    <mergeCell ref="A176:A187"/>
    <mergeCell ref="A190:A192"/>
    <mergeCell ref="A194:A196"/>
    <mergeCell ref="A242:A244"/>
    <mergeCell ref="A208:A216"/>
    <mergeCell ref="A218:A220"/>
    <mergeCell ref="A228:A236"/>
    <mergeCell ref="A238:A240"/>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7B0CE676-58D7-454C-B20D-DF1EF27BD513}">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B176:B187 B161:B172</xm:sqref>
        </x14:dataValidation>
        <x14:dataValidation type="list" allowBlank="1" showInputMessage="1" showErrorMessage="1" xr:uid="{B0598D84-B337-401F-B7EF-DF3FDC5A8369}">
          <x14:formula1>
            <xm:f>'Fixed Data'!$C$64:$C$65</xm:f>
          </x14:formula1>
          <xm:sqref>B84:B88</xm:sqref>
        </x14:dataValidation>
        <x14:dataValidation type="list" allowBlank="1" showInputMessage="1" showErrorMessage="1" xr:uid="{68B6272B-E00A-40F8-B3EA-C2B1F1AA056F}">
          <x14:formula1>
            <xm:f>'Fixed Data'!$C$55:$C$61</xm:f>
          </x14:formula1>
          <xm:sqref>C58:C81</xm:sqref>
        </x14:dataValidation>
        <x14:dataValidation type="list" allowBlank="1" showInputMessage="1" showErrorMessage="1" xr:uid="{44981C67-D259-46AB-9ECC-8ADD27C4852B}">
          <x14:formula1>
            <xm:f>'Fixed Data'!$A$55:$A$78</xm:f>
          </x14:formula1>
          <xm:sqref>B54:B81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4" sqref="A34"/>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6" spans="1:19">
      <c r="A6" s="4" t="s">
        <v>501</v>
      </c>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71" t="s">
        <v>504</v>
      </c>
      <c r="C23" s="471"/>
      <c r="D23" s="471"/>
      <c r="E23" s="471"/>
      <c r="F23" s="471"/>
      <c r="G23" s="471"/>
      <c r="H23" s="471"/>
      <c r="I23" s="471"/>
      <c r="J23" s="471"/>
      <c r="K23" s="471"/>
      <c r="L23" s="471"/>
      <c r="M23" s="471"/>
      <c r="N23" s="471"/>
      <c r="O23" s="471"/>
      <c r="P23" s="471"/>
      <c r="Q23" s="471"/>
      <c r="R23" s="471"/>
      <c r="S23" s="471"/>
    </row>
    <row r="24" spans="1:19">
      <c r="A24" s="158" t="s">
        <v>486</v>
      </c>
      <c r="B24" s="471" t="s">
        <v>505</v>
      </c>
      <c r="C24" s="471"/>
      <c r="D24" s="471"/>
      <c r="E24" s="471"/>
      <c r="F24" s="471"/>
      <c r="G24" s="471"/>
      <c r="H24" s="471"/>
      <c r="I24" s="471"/>
      <c r="J24" s="471"/>
      <c r="K24" s="471"/>
      <c r="L24" s="471"/>
      <c r="M24" s="471"/>
      <c r="N24" s="471"/>
      <c r="O24" s="471"/>
      <c r="P24" s="471"/>
      <c r="Q24" s="471"/>
      <c r="R24" s="471"/>
      <c r="S24" s="471"/>
    </row>
    <row r="25" spans="1:19">
      <c r="A25" s="159" t="s">
        <v>389</v>
      </c>
      <c r="B25" s="471" t="s">
        <v>506</v>
      </c>
      <c r="C25" s="471"/>
      <c r="D25" s="471"/>
      <c r="E25" s="471"/>
      <c r="F25" s="471"/>
      <c r="G25" s="471"/>
      <c r="H25" s="471"/>
      <c r="I25" s="471"/>
      <c r="J25" s="471"/>
      <c r="K25" s="471"/>
      <c r="L25" s="471"/>
      <c r="M25" s="471"/>
      <c r="N25" s="471"/>
      <c r="O25" s="471"/>
      <c r="P25" s="471"/>
      <c r="Q25" s="471"/>
      <c r="R25" s="471"/>
      <c r="S25" s="471"/>
    </row>
    <row r="26" spans="1:19">
      <c r="A26" s="159" t="s">
        <v>465</v>
      </c>
      <c r="B26" s="471" t="s">
        <v>506</v>
      </c>
      <c r="C26" s="471"/>
      <c r="D26" s="471"/>
      <c r="E26" s="471"/>
      <c r="F26" s="471"/>
      <c r="G26" s="471"/>
      <c r="H26" s="471"/>
      <c r="I26" s="471"/>
      <c r="J26" s="471"/>
      <c r="K26" s="471"/>
      <c r="L26" s="471"/>
      <c r="M26" s="471"/>
      <c r="N26" s="471"/>
      <c r="O26" s="471"/>
      <c r="P26" s="471"/>
      <c r="Q26" s="471"/>
      <c r="R26" s="471"/>
      <c r="S26" s="471"/>
    </row>
    <row r="27" spans="1:19">
      <c r="A27" s="159" t="s">
        <v>466</v>
      </c>
      <c r="B27" s="471" t="s">
        <v>506</v>
      </c>
      <c r="C27" s="471"/>
      <c r="D27" s="471"/>
      <c r="E27" s="471"/>
      <c r="F27" s="471"/>
      <c r="G27" s="471"/>
      <c r="H27" s="471"/>
      <c r="I27" s="471"/>
      <c r="J27" s="471"/>
      <c r="K27" s="471"/>
      <c r="L27" s="471"/>
      <c r="M27" s="471"/>
      <c r="N27" s="471"/>
      <c r="O27" s="471"/>
      <c r="P27" s="471"/>
      <c r="Q27" s="471"/>
      <c r="R27" s="471"/>
      <c r="S27" s="471"/>
    </row>
    <row r="31" spans="1:19">
      <c r="A31" s="4" t="s">
        <v>507</v>
      </c>
    </row>
    <row r="32" spans="1:19">
      <c r="A32" t="s">
        <v>508</v>
      </c>
    </row>
    <row r="34" spans="1:1">
      <c r="A34" s="4"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81"/>
  <sheetViews>
    <sheetView zoomScale="85" zoomScaleNormal="85" workbookViewId="0">
      <selection activeCell="C185" sqref="C181:C185"/>
    </sheetView>
  </sheetViews>
  <sheetFormatPr defaultColWidth="9" defaultRowHeight="12.75" outlineLevelRow="3"/>
  <cols>
    <col min="1" max="1" width="31.375" customWidth="1"/>
    <col min="2" max="2" width="36.12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319" t="s">
        <v>167</v>
      </c>
      <c r="E4" s="53" t="s">
        <v>335</v>
      </c>
      <c r="F4" s="91">
        <v>45632</v>
      </c>
      <c r="G4" s="28"/>
      <c r="H4" s="10"/>
      <c r="I4" s="440"/>
      <c r="J4" s="441"/>
      <c r="K4" s="441"/>
      <c r="L4" s="441"/>
      <c r="M4" s="441"/>
      <c r="N4" s="442"/>
      <c r="P4" s="446"/>
      <c r="Q4" s="447"/>
      <c r="R4" s="447"/>
      <c r="S4" s="447"/>
      <c r="T4" s="447"/>
      <c r="U4" s="448"/>
    </row>
    <row r="5" spans="1:21" outlineLevel="1">
      <c r="A5" s="13" t="s">
        <v>336</v>
      </c>
      <c r="B5" s="88" t="s">
        <v>337</v>
      </c>
      <c r="E5" s="14"/>
      <c r="H5" s="10"/>
      <c r="I5" s="449" t="s">
        <v>168</v>
      </c>
      <c r="J5" s="450"/>
      <c r="K5" s="450"/>
      <c r="L5" s="450"/>
      <c r="M5" s="450"/>
      <c r="N5" s="451"/>
      <c r="P5" s="449" t="s">
        <v>566</v>
      </c>
      <c r="Q5" s="461"/>
      <c r="R5" s="461"/>
      <c r="S5" s="461"/>
      <c r="T5" s="461"/>
      <c r="U5" s="462"/>
    </row>
    <row r="6" spans="1:21" outlineLevel="1">
      <c r="A6" s="13" t="s">
        <v>339</v>
      </c>
      <c r="B6" s="88" t="s">
        <v>340</v>
      </c>
      <c r="E6" s="53" t="s">
        <v>341</v>
      </c>
      <c r="F6" s="90" t="s">
        <v>342</v>
      </c>
      <c r="H6" s="10"/>
      <c r="I6" s="452"/>
      <c r="J6" s="453"/>
      <c r="K6" s="453"/>
      <c r="L6" s="453"/>
      <c r="M6" s="453"/>
      <c r="N6" s="454"/>
      <c r="P6" s="463"/>
      <c r="Q6" s="464"/>
      <c r="R6" s="464"/>
      <c r="S6" s="464"/>
      <c r="T6" s="464"/>
      <c r="U6" s="465"/>
    </row>
    <row r="7" spans="1:21" outlineLevel="1">
      <c r="A7" s="13" t="s">
        <v>343</v>
      </c>
      <c r="B7" s="88" t="s">
        <v>173</v>
      </c>
      <c r="E7" s="14"/>
      <c r="H7" s="10"/>
      <c r="I7" s="452"/>
      <c r="J7" s="453"/>
      <c r="K7" s="453"/>
      <c r="L7" s="453"/>
      <c r="M7" s="453"/>
      <c r="N7" s="454"/>
      <c r="P7" s="463"/>
      <c r="Q7" s="464"/>
      <c r="R7" s="464"/>
      <c r="S7" s="464"/>
      <c r="T7" s="464"/>
      <c r="U7" s="465"/>
    </row>
    <row r="8" spans="1:21" ht="39" outlineLevel="1" thickBot="1">
      <c r="A8" s="34" t="s">
        <v>344</v>
      </c>
      <c r="B8" s="89" t="s">
        <v>345</v>
      </c>
      <c r="E8" s="14"/>
      <c r="H8" s="10"/>
      <c r="I8" s="452"/>
      <c r="J8" s="453"/>
      <c r="K8" s="453"/>
      <c r="L8" s="453"/>
      <c r="M8" s="453"/>
      <c r="N8" s="454"/>
      <c r="P8" s="463"/>
      <c r="Q8" s="464"/>
      <c r="R8" s="464"/>
      <c r="S8" s="464"/>
      <c r="T8" s="464"/>
      <c r="U8" s="465"/>
    </row>
    <row r="9" spans="1:21" outlineLevel="1">
      <c r="E9" s="14"/>
      <c r="H9" s="10"/>
      <c r="I9" s="452"/>
      <c r="J9" s="453"/>
      <c r="K9" s="453"/>
      <c r="L9" s="453"/>
      <c r="M9" s="453"/>
      <c r="N9" s="454"/>
      <c r="P9" s="463"/>
      <c r="Q9" s="464"/>
      <c r="R9" s="464"/>
      <c r="S9" s="464"/>
      <c r="T9" s="464"/>
      <c r="U9" s="465"/>
    </row>
    <row r="10" spans="1:21" ht="26.25" outlineLevel="1" thickBot="1">
      <c r="A10" s="32" t="s">
        <v>346</v>
      </c>
      <c r="B10" s="35">
        <f>Baseline!B10</f>
        <v>2027</v>
      </c>
      <c r="E10" s="14"/>
      <c r="H10" s="10"/>
      <c r="I10" s="452"/>
      <c r="J10" s="453"/>
      <c r="K10" s="453"/>
      <c r="L10" s="453"/>
      <c r="M10" s="453"/>
      <c r="N10" s="454"/>
      <c r="P10" s="463"/>
      <c r="Q10" s="464"/>
      <c r="R10" s="464"/>
      <c r="S10" s="464"/>
      <c r="T10" s="464"/>
      <c r="U10" s="465"/>
    </row>
    <row r="11" spans="1:21" outlineLevel="1">
      <c r="A11" s="16"/>
      <c r="H11" s="10"/>
      <c r="I11" s="452"/>
      <c r="J11" s="453"/>
      <c r="K11" s="453"/>
      <c r="L11" s="453"/>
      <c r="M11" s="453"/>
      <c r="N11" s="454"/>
      <c r="P11" s="463"/>
      <c r="Q11" s="464"/>
      <c r="R11" s="464"/>
      <c r="S11" s="464"/>
      <c r="T11" s="464"/>
      <c r="U11" s="465"/>
    </row>
    <row r="12" spans="1:21" ht="38.25" outlineLevel="1">
      <c r="A12" s="26" t="s">
        <v>347</v>
      </c>
      <c r="B12" s="26" t="s">
        <v>348</v>
      </c>
      <c r="C12" s="26" t="s">
        <v>349</v>
      </c>
      <c r="D12" s="26" t="s">
        <v>350</v>
      </c>
      <c r="E12" s="26" t="s">
        <v>351</v>
      </c>
      <c r="F12" s="26" t="s">
        <v>352</v>
      </c>
      <c r="G12" s="26" t="s">
        <v>353</v>
      </c>
      <c r="I12" s="452"/>
      <c r="J12" s="453"/>
      <c r="K12" s="453"/>
      <c r="L12" s="453"/>
      <c r="M12" s="453"/>
      <c r="N12" s="454"/>
      <c r="P12" s="463"/>
      <c r="Q12" s="464"/>
      <c r="R12" s="464"/>
      <c r="S12" s="464"/>
      <c r="T12" s="464"/>
      <c r="U12" s="465"/>
    </row>
    <row r="13" spans="1:21" outlineLevel="1">
      <c r="A13" s="58">
        <v>2035</v>
      </c>
      <c r="B13" s="21">
        <f t="shared" ref="B13:B18" si="0">INDEX($E$227:$AW$227,1,MATCH($A13,$E$53:$BB$53,0))</f>
        <v>-722.89217722513092</v>
      </c>
      <c r="C13" s="21">
        <f>B13-Baseline!B13</f>
        <v>-28.256548815218366</v>
      </c>
      <c r="D13" s="21">
        <f t="shared" ref="D13:D18" si="1">INDEX($E$228:$AW$228,1,MATCH($A13,$E$53:$BB$53,0))</f>
        <v>-574.58828529218476</v>
      </c>
      <c r="E13" s="21">
        <f>D13-Baseline!D13</f>
        <v>-33.252292890319495</v>
      </c>
      <c r="F13" s="21">
        <f t="shared" ref="F13:F18" si="2">INDEX($E$229:$AW$229,1,MATCH($A13,$E$53:$BB$53,0))</f>
        <v>-871.18896203555539</v>
      </c>
      <c r="G13" s="21">
        <f>F13-Baseline!F13</f>
        <v>-23.26734013098519</v>
      </c>
      <c r="I13" s="452"/>
      <c r="J13" s="453"/>
      <c r="K13" s="453"/>
      <c r="L13" s="453"/>
      <c r="M13" s="453"/>
      <c r="N13" s="454"/>
      <c r="P13" s="463"/>
      <c r="Q13" s="464"/>
      <c r="R13" s="464"/>
      <c r="S13" s="464"/>
      <c r="T13" s="464"/>
      <c r="U13" s="465"/>
    </row>
    <row r="14" spans="1:21" outlineLevel="1">
      <c r="A14" s="58">
        <v>2040</v>
      </c>
      <c r="B14" s="21">
        <f t="shared" si="0"/>
        <v>-1053.3707668582815</v>
      </c>
      <c r="C14" s="21">
        <f>B14-Baseline!B14</f>
        <v>25.94535364307967</v>
      </c>
      <c r="D14" s="21">
        <f t="shared" si="1"/>
        <v>-820.77362165435591</v>
      </c>
      <c r="E14" s="21">
        <f>D14-Baseline!D14</f>
        <v>16.181296667809988</v>
      </c>
      <c r="F14" s="21">
        <f t="shared" si="2"/>
        <v>-1286.1935206409562</v>
      </c>
      <c r="G14" s="21">
        <f>F14-Baseline!F14</f>
        <v>35.71568340485851</v>
      </c>
      <c r="I14" s="452"/>
      <c r="J14" s="453"/>
      <c r="K14" s="453"/>
      <c r="L14" s="453"/>
      <c r="M14" s="453"/>
      <c r="N14" s="454"/>
      <c r="P14" s="463"/>
      <c r="Q14" s="464"/>
      <c r="R14" s="464"/>
      <c r="S14" s="464"/>
      <c r="T14" s="464"/>
      <c r="U14" s="465"/>
    </row>
    <row r="15" spans="1:21" outlineLevel="1">
      <c r="A15" s="58">
        <v>2045</v>
      </c>
      <c r="B15" s="21">
        <f t="shared" si="0"/>
        <v>-1376.4645346564141</v>
      </c>
      <c r="C15" s="21">
        <f>B15-Baseline!B15</f>
        <v>85.312681080470384</v>
      </c>
      <c r="D15" s="21">
        <f t="shared" si="1"/>
        <v>-1057.7118662081275</v>
      </c>
      <c r="E15" s="21">
        <f>D15-Baseline!D15</f>
        <v>70.330943756738179</v>
      </c>
      <c r="F15" s="21">
        <f t="shared" si="2"/>
        <v>-1695.3219190209356</v>
      </c>
      <c r="G15" s="21">
        <f>F15-Baseline!F15</f>
        <v>100.29341937249683</v>
      </c>
      <c r="I15" s="452"/>
      <c r="J15" s="453"/>
      <c r="K15" s="453"/>
      <c r="L15" s="453"/>
      <c r="M15" s="453"/>
      <c r="N15" s="454"/>
      <c r="P15" s="463"/>
      <c r="Q15" s="464"/>
      <c r="R15" s="464"/>
      <c r="S15" s="464"/>
      <c r="T15" s="464"/>
      <c r="U15" s="465"/>
    </row>
    <row r="16" spans="1:21" outlineLevel="1">
      <c r="A16" s="58">
        <v>2050</v>
      </c>
      <c r="B16" s="21">
        <f t="shared" si="0"/>
        <v>-1696.1995560035957</v>
      </c>
      <c r="C16" s="21">
        <f>B16-Baseline!B16</f>
        <v>148.58733157512461</v>
      </c>
      <c r="D16" s="21">
        <f t="shared" si="1"/>
        <v>-1289.2154026377282</v>
      </c>
      <c r="E16" s="21">
        <f>D16-Baseline!D16</f>
        <v>127.91914365286857</v>
      </c>
      <c r="F16" s="21">
        <f t="shared" si="2"/>
        <v>-2103.0737204899428</v>
      </c>
      <c r="G16" s="21">
        <f>F16-Baseline!F16</f>
        <v>169.24059256332021</v>
      </c>
      <c r="I16" s="452"/>
      <c r="J16" s="453"/>
      <c r="K16" s="453"/>
      <c r="L16" s="453"/>
      <c r="M16" s="453"/>
      <c r="N16" s="454"/>
      <c r="P16" s="463"/>
      <c r="Q16" s="464"/>
      <c r="R16" s="464"/>
      <c r="S16" s="464"/>
      <c r="T16" s="464"/>
      <c r="U16" s="465"/>
    </row>
    <row r="17" spans="1:21" outlineLevel="1">
      <c r="A17" s="58">
        <v>2060</v>
      </c>
      <c r="B17" s="21">
        <f t="shared" si="0"/>
        <v>-5680.4817527494124</v>
      </c>
      <c r="C17" s="21">
        <f>B17-Baseline!B17</f>
        <v>1200.6365592490847</v>
      </c>
      <c r="D17" s="21">
        <f t="shared" si="1"/>
        <v>-3829.9582772687081</v>
      </c>
      <c r="E17" s="21">
        <f>D17-Baseline!D17</f>
        <v>1091.1783252454279</v>
      </c>
      <c r="F17" s="21">
        <f t="shared" si="2"/>
        <v>-7517.3640903038267</v>
      </c>
      <c r="G17" s="21">
        <f>F17-Baseline!F17</f>
        <v>1309.1191134352011</v>
      </c>
      <c r="I17" s="452"/>
      <c r="J17" s="453"/>
      <c r="K17" s="453"/>
      <c r="L17" s="453"/>
      <c r="M17" s="453"/>
      <c r="N17" s="454"/>
      <c r="P17" s="463"/>
      <c r="Q17" s="464"/>
      <c r="R17" s="464"/>
      <c r="S17" s="464"/>
      <c r="T17" s="464"/>
      <c r="U17" s="465"/>
    </row>
    <row r="18" spans="1:21" outlineLevel="1">
      <c r="A18" s="58">
        <v>2070</v>
      </c>
      <c r="B18" s="21">
        <f t="shared" si="0"/>
        <v>-9859.9369175435659</v>
      </c>
      <c r="C18" s="21">
        <f>B18-Baseline!B18</f>
        <v>2443.9751475529556</v>
      </c>
      <c r="D18" s="21">
        <f t="shared" si="1"/>
        <v>-6427.1122097780717</v>
      </c>
      <c r="E18" s="21">
        <f>D18-Baseline!D18</f>
        <v>2193.7064317392505</v>
      </c>
      <c r="F18" s="21">
        <f t="shared" si="2"/>
        <v>-13251.849722519253</v>
      </c>
      <c r="G18" s="21">
        <f>F18-Baseline!F18</f>
        <v>2690.8388341661794</v>
      </c>
      <c r="I18" s="455"/>
      <c r="J18" s="456"/>
      <c r="K18" s="456"/>
      <c r="L18" s="456"/>
      <c r="M18" s="456"/>
      <c r="N18" s="457"/>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49" t="s">
        <v>357</v>
      </c>
      <c r="J21" s="461"/>
      <c r="K21" s="461"/>
      <c r="L21" s="461"/>
      <c r="M21" s="461"/>
      <c r="N21" s="462"/>
      <c r="P21" s="449" t="s">
        <v>169</v>
      </c>
      <c r="Q21" s="450"/>
      <c r="R21" s="450"/>
      <c r="S21" s="450"/>
      <c r="T21" s="450"/>
      <c r="U21" s="451"/>
    </row>
    <row r="22" spans="1:21" ht="12.75" customHeight="1" outlineLevel="1">
      <c r="A22" s="154"/>
      <c r="B22" s="155"/>
      <c r="I22" s="463"/>
      <c r="J22" s="464"/>
      <c r="K22" s="464"/>
      <c r="L22" s="464"/>
      <c r="M22" s="464"/>
      <c r="N22" s="465"/>
      <c r="P22" s="452"/>
      <c r="Q22" s="453"/>
      <c r="R22" s="453"/>
      <c r="S22" s="453"/>
      <c r="T22" s="453"/>
      <c r="U22" s="454"/>
    </row>
    <row r="23" spans="1:21" outlineLevel="1">
      <c r="A23" s="154"/>
      <c r="B23" s="406" t="s">
        <v>358</v>
      </c>
      <c r="C23" s="407"/>
      <c r="D23" s="407"/>
      <c r="E23" s="407"/>
      <c r="F23" s="407"/>
      <c r="G23" s="408"/>
      <c r="I23" s="463"/>
      <c r="J23" s="464"/>
      <c r="K23" s="464"/>
      <c r="L23" s="464"/>
      <c r="M23" s="464"/>
      <c r="N23" s="465"/>
      <c r="P23" s="452"/>
      <c r="Q23" s="453"/>
      <c r="R23" s="453"/>
      <c r="S23" s="453"/>
      <c r="T23" s="453"/>
      <c r="U23" s="454"/>
    </row>
    <row r="24" spans="1:21" outlineLevel="1">
      <c r="B24" s="17">
        <v>2027</v>
      </c>
      <c r="C24" s="17">
        <v>2028</v>
      </c>
      <c r="D24" s="17">
        <v>2029</v>
      </c>
      <c r="E24" s="17">
        <v>2030</v>
      </c>
      <c r="F24" s="17">
        <v>2031</v>
      </c>
      <c r="G24" s="17" t="s">
        <v>359</v>
      </c>
      <c r="I24" s="463"/>
      <c r="J24" s="464"/>
      <c r="K24" s="464"/>
      <c r="L24" s="464"/>
      <c r="M24" s="464"/>
      <c r="N24" s="465"/>
      <c r="P24" s="452"/>
      <c r="Q24" s="453"/>
      <c r="R24" s="453"/>
      <c r="S24" s="453"/>
      <c r="T24" s="453"/>
      <c r="U24" s="454"/>
    </row>
    <row r="25" spans="1:21" ht="13.5" outlineLevel="1" thickBot="1">
      <c r="B25" s="30" t="s">
        <v>360</v>
      </c>
      <c r="C25" s="30" t="s">
        <v>360</v>
      </c>
      <c r="D25" s="30" t="s">
        <v>360</v>
      </c>
      <c r="E25" s="30" t="s">
        <v>360</v>
      </c>
      <c r="F25" s="30" t="s">
        <v>360</v>
      </c>
      <c r="G25" s="30" t="s">
        <v>360</v>
      </c>
      <c r="I25" s="463"/>
      <c r="J25" s="464"/>
      <c r="K25" s="464"/>
      <c r="L25" s="464"/>
      <c r="M25" s="464"/>
      <c r="N25" s="465"/>
      <c r="P25" s="452"/>
      <c r="Q25" s="453"/>
      <c r="R25" s="453"/>
      <c r="S25" s="453"/>
      <c r="T25" s="453"/>
      <c r="U25" s="454"/>
    </row>
    <row r="26" spans="1:21" outlineLevel="1">
      <c r="A26" s="54" t="s">
        <v>361</v>
      </c>
      <c r="B26" s="21">
        <f>E87</f>
        <v>-30.256894106856215</v>
      </c>
      <c r="C26" s="21">
        <f>F87</f>
        <v>-25.274448949954518</v>
      </c>
      <c r="D26" s="21">
        <f>G87</f>
        <v>-29.45712090350322</v>
      </c>
      <c r="E26" s="21">
        <f>H87</f>
        <v>-29.534894106856211</v>
      </c>
      <c r="F26" s="21">
        <f>I87</f>
        <v>-25.074586927517771</v>
      </c>
      <c r="G26" s="21">
        <f>SUM(J87:BB87)</f>
        <v>0</v>
      </c>
      <c r="I26" s="463"/>
      <c r="J26" s="464"/>
      <c r="K26" s="464"/>
      <c r="L26" s="464"/>
      <c r="M26" s="464"/>
      <c r="N26" s="465"/>
      <c r="P26" s="452"/>
      <c r="Q26" s="453"/>
      <c r="R26" s="453"/>
      <c r="S26" s="453"/>
      <c r="T26" s="453"/>
      <c r="U26" s="454"/>
    </row>
    <row r="27" spans="1:21" outlineLevel="1">
      <c r="A27" s="54" t="s">
        <v>362</v>
      </c>
      <c r="B27" s="21">
        <f>E94+E100</f>
        <v>-5.5827015731337859</v>
      </c>
      <c r="C27" s="21">
        <f>F94+F100</f>
        <v>-5.6484732998501226</v>
      </c>
      <c r="D27" s="21">
        <f>G94+G100</f>
        <v>-5.7342397366390649</v>
      </c>
      <c r="E27" s="21">
        <f>H94+H100</f>
        <v>-5.8366462846334546</v>
      </c>
      <c r="F27" s="21">
        <f>I94+I100</f>
        <v>-5.9070963924381781</v>
      </c>
      <c r="G27" s="21">
        <f>SUM(J94:BB94)+SUM(J100:BB100)</f>
        <v>-2881.2622942145708</v>
      </c>
      <c r="I27" s="463"/>
      <c r="J27" s="464"/>
      <c r="K27" s="464"/>
      <c r="L27" s="464"/>
      <c r="M27" s="464"/>
      <c r="N27" s="465"/>
      <c r="P27" s="452"/>
      <c r="Q27" s="453"/>
      <c r="R27" s="453"/>
      <c r="S27" s="453"/>
      <c r="T27" s="453"/>
      <c r="U27" s="454"/>
    </row>
    <row r="28" spans="1:21" outlineLevel="1">
      <c r="A28" s="154"/>
      <c r="B28" s="248"/>
      <c r="C28" s="248"/>
      <c r="D28" s="248"/>
      <c r="E28" s="248"/>
      <c r="F28" s="248"/>
      <c r="G28" s="248"/>
      <c r="I28" s="463"/>
      <c r="J28" s="464"/>
      <c r="K28" s="464"/>
      <c r="L28" s="464"/>
      <c r="M28" s="464"/>
      <c r="N28" s="465"/>
      <c r="P28" s="452"/>
      <c r="Q28" s="453"/>
      <c r="R28" s="453"/>
      <c r="S28" s="453"/>
      <c r="T28" s="453"/>
      <c r="U28" s="454"/>
    </row>
    <row r="29" spans="1:21" ht="13.5" outlineLevel="1" thickBot="1">
      <c r="A29" s="154"/>
      <c r="B29" s="248"/>
      <c r="C29" s="248"/>
      <c r="D29" s="248"/>
      <c r="E29" s="248"/>
      <c r="F29" s="248"/>
      <c r="G29" s="248"/>
      <c r="I29" s="463"/>
      <c r="J29" s="464"/>
      <c r="K29" s="464"/>
      <c r="L29" s="464"/>
      <c r="M29" s="464"/>
      <c r="N29" s="465"/>
      <c r="P29" s="452"/>
      <c r="Q29" s="453"/>
      <c r="R29" s="453"/>
      <c r="S29" s="453"/>
      <c r="T29" s="453"/>
      <c r="U29" s="454"/>
    </row>
    <row r="30" spans="1:21" ht="13.5" outlineLevel="1" thickBot="1">
      <c r="A30" s="308"/>
      <c r="B30" s="309" t="s">
        <v>363</v>
      </c>
      <c r="C30" s="310" t="s">
        <v>364</v>
      </c>
      <c r="D30" s="410" t="s">
        <v>323</v>
      </c>
      <c r="E30" s="411"/>
      <c r="F30" s="411"/>
      <c r="G30" s="412"/>
      <c r="I30" s="463"/>
      <c r="J30" s="464"/>
      <c r="K30" s="464"/>
      <c r="L30" s="464"/>
      <c r="M30" s="464"/>
      <c r="N30" s="465"/>
      <c r="P30" s="452"/>
      <c r="Q30" s="453"/>
      <c r="R30" s="453"/>
      <c r="S30" s="453"/>
      <c r="T30" s="453"/>
      <c r="U30" s="454"/>
    </row>
    <row r="31" spans="1:21" outlineLevel="1">
      <c r="A31" s="432" t="s">
        <v>365</v>
      </c>
      <c r="B31" s="326" t="s">
        <v>366</v>
      </c>
      <c r="C31" s="307">
        <v>20</v>
      </c>
      <c r="D31" s="472" t="s">
        <v>512</v>
      </c>
      <c r="E31" s="472"/>
      <c r="F31" s="472"/>
      <c r="G31" s="473"/>
      <c r="I31" s="463"/>
      <c r="J31" s="464"/>
      <c r="K31" s="464"/>
      <c r="L31" s="464"/>
      <c r="M31" s="464"/>
      <c r="N31" s="465"/>
      <c r="P31" s="452"/>
      <c r="Q31" s="453"/>
      <c r="R31" s="453"/>
      <c r="S31" s="453"/>
      <c r="T31" s="453"/>
      <c r="U31" s="454"/>
    </row>
    <row r="32" spans="1:21" outlineLevel="1">
      <c r="A32" s="432"/>
      <c r="B32" s="326" t="s">
        <v>368</v>
      </c>
      <c r="C32" s="252">
        <v>23</v>
      </c>
      <c r="D32" s="474" t="s">
        <v>513</v>
      </c>
      <c r="E32" s="474"/>
      <c r="F32" s="474"/>
      <c r="G32" s="475"/>
      <c r="I32" s="463"/>
      <c r="J32" s="464"/>
      <c r="K32" s="464"/>
      <c r="L32" s="464"/>
      <c r="M32" s="464"/>
      <c r="N32" s="465"/>
      <c r="P32" s="452"/>
      <c r="Q32" s="453"/>
      <c r="R32" s="453"/>
      <c r="S32" s="453"/>
      <c r="T32" s="453"/>
      <c r="U32" s="454"/>
    </row>
    <row r="33" spans="1:21" outlineLevel="1">
      <c r="A33" s="432"/>
      <c r="B33" s="326" t="s">
        <v>514</v>
      </c>
      <c r="C33" s="252">
        <v>47</v>
      </c>
      <c r="D33" s="415" t="s">
        <v>515</v>
      </c>
      <c r="E33" s="415"/>
      <c r="F33" s="415"/>
      <c r="G33" s="416"/>
      <c r="I33" s="463"/>
      <c r="J33" s="464"/>
      <c r="K33" s="464"/>
      <c r="L33" s="464"/>
      <c r="M33" s="464"/>
      <c r="N33" s="465"/>
      <c r="P33" s="452"/>
      <c r="Q33" s="453"/>
      <c r="R33" s="453"/>
      <c r="S33" s="453"/>
      <c r="T33" s="453"/>
      <c r="U33" s="454"/>
    </row>
    <row r="34" spans="1:21" outlineLevel="1">
      <c r="A34" s="432"/>
      <c r="B34" s="326" t="s">
        <v>516</v>
      </c>
      <c r="C34" s="252">
        <v>12</v>
      </c>
      <c r="D34" s="415" t="s">
        <v>515</v>
      </c>
      <c r="E34" s="415"/>
      <c r="F34" s="415"/>
      <c r="G34" s="416"/>
      <c r="I34" s="463"/>
      <c r="J34" s="464"/>
      <c r="K34" s="464"/>
      <c r="L34" s="464"/>
      <c r="M34" s="464"/>
      <c r="N34" s="465"/>
      <c r="P34" s="452"/>
      <c r="Q34" s="453"/>
      <c r="R34" s="453"/>
      <c r="S34" s="453"/>
      <c r="T34" s="453"/>
      <c r="U34" s="454"/>
    </row>
    <row r="35" spans="1:21" outlineLevel="1">
      <c r="A35" s="432"/>
      <c r="B35" s="326" t="s">
        <v>370</v>
      </c>
      <c r="C35" s="252">
        <v>51</v>
      </c>
      <c r="D35" s="415" t="s">
        <v>517</v>
      </c>
      <c r="E35" s="415"/>
      <c r="F35" s="415"/>
      <c r="G35" s="416"/>
      <c r="I35" s="463"/>
      <c r="J35" s="464"/>
      <c r="K35" s="464"/>
      <c r="L35" s="464"/>
      <c r="M35" s="464"/>
      <c r="N35" s="465"/>
      <c r="P35" s="452"/>
      <c r="Q35" s="453"/>
      <c r="R35" s="453"/>
      <c r="S35" s="453"/>
      <c r="T35" s="453"/>
      <c r="U35" s="454"/>
    </row>
    <row r="36" spans="1:21" outlineLevel="1">
      <c r="A36" s="432"/>
      <c r="B36" s="327" t="s">
        <v>371</v>
      </c>
      <c r="C36" s="252">
        <v>208</v>
      </c>
      <c r="D36" s="415" t="s">
        <v>518</v>
      </c>
      <c r="E36" s="415"/>
      <c r="F36" s="415"/>
      <c r="G36" s="416"/>
      <c r="I36" s="463"/>
      <c r="J36" s="464"/>
      <c r="K36" s="464"/>
      <c r="L36" s="464"/>
      <c r="M36" s="464"/>
      <c r="N36" s="465"/>
      <c r="P36" s="452"/>
      <c r="Q36" s="453"/>
      <c r="R36" s="453"/>
      <c r="S36" s="453"/>
      <c r="T36" s="453"/>
      <c r="U36" s="454"/>
    </row>
    <row r="37" spans="1:21" outlineLevel="1">
      <c r="A37" s="432"/>
      <c r="B37" s="327" t="s">
        <v>519</v>
      </c>
      <c r="C37" s="252">
        <v>62</v>
      </c>
      <c r="D37" s="415" t="s">
        <v>520</v>
      </c>
      <c r="E37" s="415"/>
      <c r="F37" s="415"/>
      <c r="G37" s="416"/>
      <c r="I37" s="463"/>
      <c r="J37" s="464"/>
      <c r="K37" s="464"/>
      <c r="L37" s="464"/>
      <c r="M37" s="464"/>
      <c r="N37" s="465"/>
      <c r="P37" s="452"/>
      <c r="Q37" s="453"/>
      <c r="R37" s="453"/>
      <c r="S37" s="453"/>
      <c r="T37" s="453"/>
      <c r="U37" s="454"/>
    </row>
    <row r="38" spans="1:21" outlineLevel="1">
      <c r="A38" s="432"/>
      <c r="B38" s="312"/>
      <c r="C38" s="252"/>
      <c r="D38" s="415"/>
      <c r="E38" s="415"/>
      <c r="F38" s="415"/>
      <c r="G38" s="416"/>
      <c r="I38" s="463"/>
      <c r="J38" s="464"/>
      <c r="K38" s="464"/>
      <c r="L38" s="464"/>
      <c r="M38" s="464"/>
      <c r="N38" s="465"/>
      <c r="P38" s="452"/>
      <c r="Q38" s="453"/>
      <c r="R38" s="453"/>
      <c r="S38" s="453"/>
      <c r="T38" s="453"/>
      <c r="U38" s="454"/>
    </row>
    <row r="39" spans="1:21" outlineLevel="1">
      <c r="A39" s="432"/>
      <c r="B39" s="312"/>
      <c r="C39" s="252"/>
      <c r="D39" s="415"/>
      <c r="E39" s="415"/>
      <c r="F39" s="415"/>
      <c r="G39" s="416"/>
      <c r="I39" s="463"/>
      <c r="J39" s="464"/>
      <c r="K39" s="464"/>
      <c r="L39" s="464"/>
      <c r="M39" s="464"/>
      <c r="N39" s="465"/>
      <c r="P39" s="452"/>
      <c r="Q39" s="453"/>
      <c r="R39" s="453"/>
      <c r="S39" s="453"/>
      <c r="T39" s="453"/>
      <c r="U39" s="454"/>
    </row>
    <row r="40" spans="1:21" ht="13.5" outlineLevel="1" thickBot="1">
      <c r="A40" s="433"/>
      <c r="B40" s="313"/>
      <c r="C40" s="314"/>
      <c r="D40" s="413"/>
      <c r="E40" s="413"/>
      <c r="F40" s="413"/>
      <c r="G40" s="414"/>
      <c r="I40" s="463"/>
      <c r="J40" s="464"/>
      <c r="K40" s="464"/>
      <c r="L40" s="464"/>
      <c r="M40" s="464"/>
      <c r="N40" s="465"/>
      <c r="P40" s="452"/>
      <c r="Q40" s="453"/>
      <c r="R40" s="453"/>
      <c r="S40" s="453"/>
      <c r="T40" s="453"/>
      <c r="U40" s="454"/>
    </row>
    <row r="41" spans="1:21" outlineLevel="1">
      <c r="A41" s="154"/>
      <c r="B41" s="248"/>
      <c r="C41" s="248"/>
      <c r="D41" s="248"/>
      <c r="E41" s="248"/>
      <c r="F41" s="248"/>
      <c r="G41" s="248"/>
      <c r="I41" s="463"/>
      <c r="J41" s="464"/>
      <c r="K41" s="464"/>
      <c r="L41" s="464"/>
      <c r="M41" s="464"/>
      <c r="N41" s="465"/>
      <c r="P41" s="452"/>
      <c r="Q41" s="453"/>
      <c r="R41" s="453"/>
      <c r="S41" s="453"/>
      <c r="T41" s="453"/>
      <c r="U41" s="454"/>
    </row>
    <row r="42" spans="1:21" outlineLevel="1">
      <c r="A42" s="154"/>
      <c r="B42" s="248"/>
      <c r="C42" s="248"/>
      <c r="D42" s="248"/>
      <c r="E42" s="248"/>
      <c r="F42" s="248"/>
      <c r="G42" s="248"/>
      <c r="I42" s="463"/>
      <c r="J42" s="464"/>
      <c r="K42" s="464"/>
      <c r="L42" s="464"/>
      <c r="M42" s="464"/>
      <c r="N42" s="465"/>
      <c r="P42" s="452"/>
      <c r="Q42" s="453"/>
      <c r="R42" s="453"/>
      <c r="S42" s="453"/>
      <c r="T42" s="453"/>
      <c r="U42" s="454"/>
    </row>
    <row r="43" spans="1:21" outlineLevel="1">
      <c r="A43" s="154"/>
      <c r="B43" s="248"/>
      <c r="C43" s="248"/>
      <c r="D43" s="248"/>
      <c r="E43" s="248"/>
      <c r="F43" s="248"/>
      <c r="G43" s="248"/>
      <c r="I43" s="463"/>
      <c r="J43" s="464"/>
      <c r="K43" s="464"/>
      <c r="L43" s="464"/>
      <c r="M43" s="464"/>
      <c r="N43" s="465"/>
      <c r="P43" s="452"/>
      <c r="Q43" s="453"/>
      <c r="R43" s="453"/>
      <c r="S43" s="453"/>
      <c r="T43" s="453"/>
      <c r="U43" s="454"/>
    </row>
    <row r="44" spans="1:21" outlineLevel="1">
      <c r="A44" s="154"/>
      <c r="B44" s="248"/>
      <c r="C44" s="248"/>
      <c r="D44" s="248"/>
      <c r="E44" s="248"/>
      <c r="F44" s="248"/>
      <c r="G44" s="248"/>
      <c r="I44" s="463"/>
      <c r="J44" s="464"/>
      <c r="K44" s="464"/>
      <c r="L44" s="464"/>
      <c r="M44" s="464"/>
      <c r="N44" s="465"/>
      <c r="P44" s="452"/>
      <c r="Q44" s="453"/>
      <c r="R44" s="453"/>
      <c r="S44" s="453"/>
      <c r="T44" s="453"/>
      <c r="U44" s="454"/>
    </row>
    <row r="45" spans="1:21" outlineLevel="1">
      <c r="A45" s="154"/>
      <c r="B45" s="248"/>
      <c r="C45" s="248"/>
      <c r="D45" s="248"/>
      <c r="E45" s="248"/>
      <c r="F45" s="248"/>
      <c r="G45" s="248"/>
      <c r="I45" s="466"/>
      <c r="J45" s="467"/>
      <c r="K45" s="467"/>
      <c r="L45" s="467"/>
      <c r="M45" s="467"/>
      <c r="N45" s="468"/>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t="s">
        <v>310</v>
      </c>
      <c r="C54" s="127" t="s">
        <v>281</v>
      </c>
      <c r="D54" s="124" t="s">
        <v>383</v>
      </c>
      <c r="E54" s="242">
        <v>-1.05</v>
      </c>
      <c r="F54" s="242">
        <v>-1.82</v>
      </c>
      <c r="G54" s="242">
        <v>-0.28000000000000003</v>
      </c>
      <c r="H54" s="242">
        <v>-1.05</v>
      </c>
      <c r="I54" s="242">
        <v>-1.05</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t="s">
        <v>311</v>
      </c>
      <c r="C55" s="121" t="s">
        <v>281</v>
      </c>
      <c r="D55" s="2" t="s">
        <v>383</v>
      </c>
      <c r="E55" s="241">
        <v>-1.4</v>
      </c>
      <c r="F55" s="241">
        <v>-1.4</v>
      </c>
      <c r="G55" s="241">
        <v>-1.4</v>
      </c>
      <c r="H55" s="241">
        <v>-1.4</v>
      </c>
      <c r="I55" s="241">
        <v>-1.4</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t="s">
        <v>310</v>
      </c>
      <c r="C56" s="121" t="s">
        <v>290</v>
      </c>
      <c r="D56" s="2" t="s">
        <v>383</v>
      </c>
      <c r="E56" s="241">
        <v>-0.17</v>
      </c>
      <c r="F56" s="241">
        <v>-0.33</v>
      </c>
      <c r="G56" s="241">
        <v>-0.33</v>
      </c>
      <c r="H56" s="241">
        <v>-0.33</v>
      </c>
      <c r="I56" s="241">
        <v>-0.17</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t="s">
        <v>310</v>
      </c>
      <c r="C57" s="121"/>
      <c r="D57" s="2" t="s">
        <v>383</v>
      </c>
      <c r="E57" s="241">
        <v>-0.44</v>
      </c>
      <c r="F57" s="241">
        <v>-0.44</v>
      </c>
      <c r="G57" s="241">
        <v>-0.22</v>
      </c>
      <c r="H57" s="241">
        <v>-0.22</v>
      </c>
      <c r="I57" s="241">
        <v>-0.44</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t="s">
        <v>567</v>
      </c>
      <c r="C58" s="121" t="s">
        <v>281</v>
      </c>
      <c r="D58" s="2" t="s">
        <v>383</v>
      </c>
      <c r="E58" s="241">
        <v>-1.825811746019657</v>
      </c>
      <c r="F58" s="241">
        <v>-1.825811746019657</v>
      </c>
      <c r="G58" s="241">
        <v>-1.825811746019657</v>
      </c>
      <c r="H58" s="241">
        <v>-1.825811746019657</v>
      </c>
      <c r="I58" s="241">
        <v>-1.825811746019657</v>
      </c>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t="s">
        <v>287</v>
      </c>
      <c r="D59" s="2" t="s">
        <v>383</v>
      </c>
      <c r="E59" s="241">
        <v>-0.75380741024678977</v>
      </c>
      <c r="F59" s="241">
        <v>-0.75380741024678977</v>
      </c>
      <c r="G59" s="241">
        <v>-0.69582222484319067</v>
      </c>
      <c r="H59" s="241">
        <v>-0.75380741024678977</v>
      </c>
      <c r="I59" s="241">
        <v>-0.75380741024678977</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t="s">
        <v>281</v>
      </c>
      <c r="D61" s="2" t="s">
        <v>383</v>
      </c>
      <c r="E61" s="241">
        <v>-1.0732980000000001</v>
      </c>
      <c r="F61" s="241">
        <v>-1.0732980000000001</v>
      </c>
      <c r="G61" s="241">
        <v>-1.0732980000000001</v>
      </c>
      <c r="H61" s="241">
        <v>-1.0732980000000001</v>
      </c>
      <c r="I61" s="241">
        <v>-0.97572400000000004</v>
      </c>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t="s">
        <v>287</v>
      </c>
      <c r="D62" s="2" t="s">
        <v>383</v>
      </c>
      <c r="E62" s="241">
        <v>-0.96</v>
      </c>
      <c r="F62" s="241">
        <v>-1.4079999999999999</v>
      </c>
      <c r="G62" s="241">
        <v>-0.96</v>
      </c>
      <c r="H62" s="241">
        <v>-1.4079999999999999</v>
      </c>
      <c r="I62" s="241">
        <v>-0.96</v>
      </c>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t="s">
        <v>568</v>
      </c>
      <c r="C63" s="121" t="s">
        <v>281</v>
      </c>
      <c r="D63" s="2" t="s">
        <v>383</v>
      </c>
      <c r="E63" s="241">
        <v>-2.8</v>
      </c>
      <c r="F63" s="241">
        <v>-2.8</v>
      </c>
      <c r="G63" s="241">
        <v>-2.52</v>
      </c>
      <c r="H63" s="241">
        <v>-2.8</v>
      </c>
      <c r="I63" s="241">
        <v>-2.8</v>
      </c>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outlineLevel="2">
      <c r="A64" s="428"/>
      <c r="B64" s="36"/>
      <c r="C64" s="121" t="s">
        <v>290</v>
      </c>
      <c r="D64" s="2" t="s">
        <v>383</v>
      </c>
      <c r="E64" s="241">
        <v>-0.24</v>
      </c>
      <c r="F64" s="241">
        <v>-0.16</v>
      </c>
      <c r="G64" s="241">
        <v>-0.24</v>
      </c>
      <c r="H64" s="241">
        <v>-0.16</v>
      </c>
      <c r="I64" s="241">
        <v>-0.24</v>
      </c>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54"/>
    </row>
    <row r="65" spans="1:54" outlineLevel="2">
      <c r="A65" s="428"/>
      <c r="B65" s="36"/>
      <c r="C65" s="121" t="s">
        <v>281</v>
      </c>
      <c r="D65" s="2" t="s">
        <v>383</v>
      </c>
      <c r="E65" s="241"/>
      <c r="F65" s="241"/>
      <c r="G65" s="241"/>
      <c r="H65" s="241"/>
      <c r="I65" s="241"/>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54"/>
    </row>
    <row r="66" spans="1:54" outlineLevel="2">
      <c r="A66" s="428"/>
      <c r="B66" s="36" t="s">
        <v>316</v>
      </c>
      <c r="C66" s="121" t="s">
        <v>281</v>
      </c>
      <c r="D66" s="2" t="s">
        <v>383</v>
      </c>
      <c r="E66" s="241">
        <v>-0.49</v>
      </c>
      <c r="F66" s="241">
        <v>-0.75</v>
      </c>
      <c r="G66" s="241">
        <v>-0.49</v>
      </c>
      <c r="H66" s="241">
        <v>-0.75</v>
      </c>
      <c r="I66" s="241">
        <v>-0.6</v>
      </c>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54"/>
    </row>
    <row r="67" spans="1:54" outlineLevel="2">
      <c r="A67" s="428"/>
      <c r="B67" s="36" t="s">
        <v>316</v>
      </c>
      <c r="C67" s="121" t="s">
        <v>281</v>
      </c>
      <c r="D67" s="2" t="s">
        <v>383</v>
      </c>
      <c r="E67" s="241">
        <v>0</v>
      </c>
      <c r="F67" s="241">
        <v>0</v>
      </c>
      <c r="G67" s="241">
        <v>-0.62</v>
      </c>
      <c r="H67" s="241">
        <v>-0.62</v>
      </c>
      <c r="I67" s="241">
        <v>0</v>
      </c>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54"/>
    </row>
    <row r="68" spans="1:54" outlineLevel="2">
      <c r="A68" s="428"/>
      <c r="B68" s="36" t="s">
        <v>312</v>
      </c>
      <c r="C68" s="121" t="s">
        <v>281</v>
      </c>
      <c r="D68" s="2"/>
      <c r="E68" s="241">
        <v>-4.5420916994537706</v>
      </c>
      <c r="F68" s="241">
        <v>-1.1134345605014595</v>
      </c>
      <c r="G68" s="241">
        <v>-1.1134345605014595</v>
      </c>
      <c r="H68" s="241">
        <v>-1.1134345605014595</v>
      </c>
      <c r="I68" s="241">
        <v>0</v>
      </c>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54"/>
    </row>
    <row r="69" spans="1:54" outlineLevel="2">
      <c r="A69" s="428"/>
      <c r="B69" s="36" t="s">
        <v>313</v>
      </c>
      <c r="C69" s="121" t="s">
        <v>281</v>
      </c>
      <c r="D69" s="2"/>
      <c r="E69" s="241">
        <v>-7.346521197287827</v>
      </c>
      <c r="F69" s="241">
        <v>-6.144733179338437</v>
      </c>
      <c r="G69" s="241">
        <v>-9.5733903182907447</v>
      </c>
      <c r="H69" s="241">
        <v>-10.775178336240135</v>
      </c>
      <c r="I69" s="241">
        <v>-9.349243771251329</v>
      </c>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54"/>
    </row>
    <row r="70" spans="1:54" outlineLevel="2">
      <c r="A70" s="428"/>
      <c r="B70" s="36" t="s">
        <v>312</v>
      </c>
      <c r="C70" s="121" t="s">
        <v>281</v>
      </c>
      <c r="D70" s="2"/>
      <c r="E70" s="241">
        <v>-2.4035760358987801</v>
      </c>
      <c r="F70" s="241">
        <v>-2.4035760358987801</v>
      </c>
      <c r="G70" s="241">
        <v>-2.4035760358987801</v>
      </c>
      <c r="H70" s="241">
        <v>-1.2017880179493901</v>
      </c>
      <c r="I70" s="241">
        <v>0</v>
      </c>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54"/>
    </row>
    <row r="71" spans="1:54" outlineLevel="2">
      <c r="A71" s="428"/>
      <c r="B71" s="36" t="s">
        <v>313</v>
      </c>
      <c r="C71" s="121" t="s">
        <v>281</v>
      </c>
      <c r="D71" s="2"/>
      <c r="E71" s="241">
        <v>-1.2017880179493901</v>
      </c>
      <c r="F71" s="241">
        <v>-1.2017880179493901</v>
      </c>
      <c r="G71" s="241">
        <v>-1.2017880179493901</v>
      </c>
      <c r="H71" s="241">
        <v>-2.4035760358987801</v>
      </c>
      <c r="I71" s="241">
        <v>0</v>
      </c>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54"/>
    </row>
    <row r="72" spans="1:54" outlineLevel="2">
      <c r="A72" s="428"/>
      <c r="B72" s="36" t="s">
        <v>315</v>
      </c>
      <c r="C72" s="121" t="s">
        <v>281</v>
      </c>
      <c r="D72" s="2" t="s">
        <v>383</v>
      </c>
      <c r="E72" s="241">
        <v>-1.05</v>
      </c>
      <c r="F72" s="241">
        <v>0</v>
      </c>
      <c r="G72" s="241">
        <v>-2</v>
      </c>
      <c r="H72" s="241">
        <v>0</v>
      </c>
      <c r="I72" s="241">
        <v>-2</v>
      </c>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54"/>
    </row>
    <row r="73" spans="1:54" outlineLevel="2">
      <c r="A73" s="428"/>
      <c r="B73" s="36" t="s">
        <v>317</v>
      </c>
      <c r="C73" s="121" t="s">
        <v>281</v>
      </c>
      <c r="D73" s="2" t="s">
        <v>383</v>
      </c>
      <c r="E73" s="241">
        <v>-1.05</v>
      </c>
      <c r="F73" s="241">
        <v>-1.05</v>
      </c>
      <c r="G73" s="241">
        <v>-1.05</v>
      </c>
      <c r="H73" s="241">
        <v>-1.05</v>
      </c>
      <c r="I73" s="241">
        <v>-1.05</v>
      </c>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54"/>
    </row>
    <row r="74" spans="1:54" outlineLevel="2">
      <c r="A74" s="428"/>
      <c r="B74" s="36" t="s">
        <v>317</v>
      </c>
      <c r="C74" s="121" t="s">
        <v>287</v>
      </c>
      <c r="D74" s="2" t="s">
        <v>383</v>
      </c>
      <c r="E74" s="241">
        <v>-0.4</v>
      </c>
      <c r="F74" s="241">
        <v>-0.6</v>
      </c>
      <c r="G74" s="241">
        <v>-0.4</v>
      </c>
      <c r="H74" s="241">
        <v>-0.6</v>
      </c>
      <c r="I74" s="241">
        <v>-0.4</v>
      </c>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41"/>
      <c r="AV74" s="241"/>
      <c r="AW74" s="241"/>
      <c r="AX74" s="241"/>
      <c r="AY74" s="241"/>
      <c r="AZ74" s="241"/>
      <c r="BA74" s="241"/>
      <c r="BB74" s="254"/>
    </row>
    <row r="75" spans="1:54" outlineLevel="2">
      <c r="A75" s="428"/>
      <c r="B75" s="36"/>
      <c r="C75" s="121"/>
      <c r="D75" s="2"/>
      <c r="E75" s="241"/>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54"/>
    </row>
    <row r="76" spans="1:54" outlineLevel="2">
      <c r="A76" s="428"/>
      <c r="B76" s="36"/>
      <c r="C76" s="121"/>
      <c r="D76" s="2"/>
      <c r="E76" s="241"/>
      <c r="F76" s="241"/>
      <c r="G76" s="241"/>
      <c r="H76" s="241"/>
      <c r="I76" s="241"/>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54"/>
    </row>
    <row r="77" spans="1:54" outlineLevel="2">
      <c r="A77" s="428"/>
      <c r="B77" s="36" t="s">
        <v>315</v>
      </c>
      <c r="C77" s="121" t="s">
        <v>284</v>
      </c>
      <c r="D77" s="2" t="s">
        <v>383</v>
      </c>
      <c r="E77" s="241">
        <v>-1.06</v>
      </c>
      <c r="F77" s="241">
        <v>0</v>
      </c>
      <c r="G77" s="241">
        <v>0</v>
      </c>
      <c r="H77" s="241">
        <v>0</v>
      </c>
      <c r="I77" s="241">
        <v>-1.06</v>
      </c>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54"/>
    </row>
    <row r="78" spans="1:54" outlineLevel="2">
      <c r="A78" s="428"/>
      <c r="B78" s="36" t="s">
        <v>317</v>
      </c>
      <c r="C78" s="121" t="s">
        <v>284</v>
      </c>
      <c r="D78" s="2" t="s">
        <v>383</v>
      </c>
      <c r="E78" s="241">
        <v>0</v>
      </c>
      <c r="F78" s="241">
        <v>0</v>
      </c>
      <c r="G78" s="241">
        <v>-1.06</v>
      </c>
      <c r="H78" s="241">
        <v>0</v>
      </c>
      <c r="I78" s="241">
        <v>0</v>
      </c>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c r="BA78" s="241"/>
      <c r="BB78" s="254"/>
    </row>
    <row r="79" spans="1:54" outlineLevel="2">
      <c r="A79" s="428"/>
      <c r="B79" s="36"/>
      <c r="C79" s="121"/>
      <c r="D79" s="2" t="s">
        <v>383</v>
      </c>
      <c r="E79" s="241"/>
      <c r="F79" s="241"/>
      <c r="G79" s="241"/>
      <c r="H79" s="241"/>
      <c r="I79" s="241"/>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54"/>
    </row>
    <row r="80" spans="1:54" outlineLevel="2">
      <c r="A80" s="428"/>
      <c r="B80" s="36"/>
      <c r="C80" s="121"/>
      <c r="D80" s="2"/>
      <c r="E80" s="241"/>
      <c r="F80" s="241"/>
      <c r="G80" s="241"/>
      <c r="H80" s="241"/>
      <c r="I80" s="241"/>
      <c r="J80" s="241"/>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54"/>
    </row>
    <row r="81" spans="1:54" outlineLevel="2">
      <c r="A81" s="428"/>
      <c r="B81" s="36"/>
      <c r="C81" s="121"/>
      <c r="D81" s="2" t="s">
        <v>383</v>
      </c>
      <c r="E81" s="241"/>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54"/>
    </row>
    <row r="82" spans="1:54" outlineLevel="2">
      <c r="A82" s="428"/>
      <c r="B82" s="36"/>
      <c r="C82" s="121"/>
      <c r="D82" s="2" t="s">
        <v>383</v>
      </c>
      <c r="E82" s="241"/>
      <c r="F82" s="241"/>
      <c r="G82" s="241"/>
      <c r="H82" s="241"/>
      <c r="I82" s="241"/>
      <c r="J82" s="241"/>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54"/>
    </row>
    <row r="83" spans="1:54" outlineLevel="2">
      <c r="A83" s="428"/>
      <c r="B83" s="36"/>
      <c r="C83" s="121"/>
      <c r="D83" s="2" t="s">
        <v>383</v>
      </c>
      <c r="E83" s="241"/>
      <c r="F83" s="241"/>
      <c r="G83" s="24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54"/>
    </row>
    <row r="84" spans="1:54" outlineLevel="2">
      <c r="A84" s="428"/>
      <c r="B84" s="36"/>
      <c r="C84" s="121"/>
      <c r="D84" s="2" t="s">
        <v>383</v>
      </c>
      <c r="E84" s="241"/>
      <c r="F84" s="241"/>
      <c r="G84" s="24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54"/>
    </row>
    <row r="85" spans="1:54" outlineLevel="2">
      <c r="A85" s="428"/>
      <c r="B85" s="36"/>
      <c r="C85" s="121"/>
      <c r="D85" s="2" t="s">
        <v>383</v>
      </c>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54"/>
    </row>
    <row r="86" spans="1:54" outlineLevel="2">
      <c r="A86" s="428"/>
      <c r="B86" s="36"/>
      <c r="C86" s="121"/>
      <c r="D86" s="2" t="s">
        <v>383</v>
      </c>
      <c r="E86" s="241"/>
      <c r="F86" s="241"/>
      <c r="G86" s="24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54"/>
    </row>
    <row r="87" spans="1:54" ht="13.5" outlineLevel="2" thickBot="1">
      <c r="A87" s="429"/>
      <c r="B87" s="122" t="s">
        <v>384</v>
      </c>
      <c r="C87" s="296" t="s">
        <v>385</v>
      </c>
      <c r="D87" s="123" t="s">
        <v>383</v>
      </c>
      <c r="E87" s="23">
        <f t="shared" ref="E87:AJ87" si="3">SUM(E54:E86)</f>
        <v>-30.256894106856215</v>
      </c>
      <c r="F87" s="23">
        <f t="shared" si="3"/>
        <v>-25.274448949954518</v>
      </c>
      <c r="G87" s="23">
        <f t="shared" si="3"/>
        <v>-29.45712090350322</v>
      </c>
      <c r="H87" s="23">
        <f t="shared" si="3"/>
        <v>-29.534894106856211</v>
      </c>
      <c r="I87" s="23">
        <f t="shared" si="3"/>
        <v>-25.074586927517771</v>
      </c>
      <c r="J87" s="23">
        <f t="shared" si="3"/>
        <v>0</v>
      </c>
      <c r="K87" s="23">
        <f t="shared" si="3"/>
        <v>0</v>
      </c>
      <c r="L87" s="23">
        <f t="shared" si="3"/>
        <v>0</v>
      </c>
      <c r="M87" s="23">
        <f t="shared" si="3"/>
        <v>0</v>
      </c>
      <c r="N87" s="23">
        <f t="shared" si="3"/>
        <v>0</v>
      </c>
      <c r="O87" s="23">
        <f t="shared" si="3"/>
        <v>0</v>
      </c>
      <c r="P87" s="23">
        <f t="shared" si="3"/>
        <v>0</v>
      </c>
      <c r="Q87" s="23">
        <f t="shared" si="3"/>
        <v>0</v>
      </c>
      <c r="R87" s="23">
        <f t="shared" si="3"/>
        <v>0</v>
      </c>
      <c r="S87" s="23">
        <f t="shared" si="3"/>
        <v>0</v>
      </c>
      <c r="T87" s="23">
        <f t="shared" si="3"/>
        <v>0</v>
      </c>
      <c r="U87" s="23">
        <f t="shared" si="3"/>
        <v>0</v>
      </c>
      <c r="V87" s="23">
        <f t="shared" si="3"/>
        <v>0</v>
      </c>
      <c r="W87" s="23">
        <f t="shared" si="3"/>
        <v>0</v>
      </c>
      <c r="X87" s="23">
        <f t="shared" si="3"/>
        <v>0</v>
      </c>
      <c r="Y87" s="23">
        <f t="shared" si="3"/>
        <v>0</v>
      </c>
      <c r="Z87" s="23">
        <f t="shared" si="3"/>
        <v>0</v>
      </c>
      <c r="AA87" s="23">
        <f t="shared" si="3"/>
        <v>0</v>
      </c>
      <c r="AB87" s="23">
        <f t="shared" si="3"/>
        <v>0</v>
      </c>
      <c r="AC87" s="23">
        <f t="shared" si="3"/>
        <v>0</v>
      </c>
      <c r="AD87" s="23">
        <f t="shared" si="3"/>
        <v>0</v>
      </c>
      <c r="AE87" s="23">
        <f t="shared" si="3"/>
        <v>0</v>
      </c>
      <c r="AF87" s="23">
        <f t="shared" si="3"/>
        <v>0</v>
      </c>
      <c r="AG87" s="23">
        <f t="shared" si="3"/>
        <v>0</v>
      </c>
      <c r="AH87" s="23">
        <f t="shared" si="3"/>
        <v>0</v>
      </c>
      <c r="AI87" s="23">
        <f t="shared" si="3"/>
        <v>0</v>
      </c>
      <c r="AJ87" s="23">
        <f t="shared" si="3"/>
        <v>0</v>
      </c>
      <c r="AK87" s="23">
        <f t="shared" ref="AK87:BB87" si="4">SUM(AK54:AK86)</f>
        <v>0</v>
      </c>
      <c r="AL87" s="23">
        <f t="shared" si="4"/>
        <v>0</v>
      </c>
      <c r="AM87" s="23">
        <f t="shared" si="4"/>
        <v>0</v>
      </c>
      <c r="AN87" s="23">
        <f t="shared" si="4"/>
        <v>0</v>
      </c>
      <c r="AO87" s="23">
        <f t="shared" si="4"/>
        <v>0</v>
      </c>
      <c r="AP87" s="23">
        <f t="shared" si="4"/>
        <v>0</v>
      </c>
      <c r="AQ87" s="23">
        <f t="shared" si="4"/>
        <v>0</v>
      </c>
      <c r="AR87" s="23">
        <f t="shared" si="4"/>
        <v>0</v>
      </c>
      <c r="AS87" s="23">
        <f t="shared" si="4"/>
        <v>0</v>
      </c>
      <c r="AT87" s="23">
        <f t="shared" si="4"/>
        <v>0</v>
      </c>
      <c r="AU87" s="23">
        <f t="shared" si="4"/>
        <v>0</v>
      </c>
      <c r="AV87" s="23">
        <f t="shared" si="4"/>
        <v>0</v>
      </c>
      <c r="AW87" s="23">
        <f t="shared" si="4"/>
        <v>0</v>
      </c>
      <c r="AX87" s="23">
        <f t="shared" si="4"/>
        <v>0</v>
      </c>
      <c r="AY87" s="23">
        <f t="shared" si="4"/>
        <v>0</v>
      </c>
      <c r="AZ87" s="23">
        <f t="shared" si="4"/>
        <v>0</v>
      </c>
      <c r="BA87" s="23">
        <f t="shared" si="4"/>
        <v>0</v>
      </c>
      <c r="BB87" s="255">
        <f t="shared" si="4"/>
        <v>0</v>
      </c>
    </row>
    <row r="88" spans="1:54" ht="13.5" outlineLevel="2" thickBot="1">
      <c r="B88" s="19"/>
      <c r="C88" s="19"/>
      <c r="D88" s="19"/>
      <c r="E88" s="15"/>
    </row>
    <row r="89" spans="1:54" ht="12.75" customHeight="1" outlineLevel="2">
      <c r="A89" s="420" t="s">
        <v>386</v>
      </c>
      <c r="B89" s="266"/>
      <c r="C89" s="267"/>
      <c r="D89" s="268" t="s">
        <v>383</v>
      </c>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2"/>
      <c r="BA89" s="242"/>
      <c r="BB89" s="242"/>
    </row>
    <row r="90" spans="1:54" outlineLevel="2">
      <c r="A90" s="421"/>
      <c r="B90" s="252"/>
      <c r="C90" s="267"/>
      <c r="D90" s="269" t="s">
        <v>383</v>
      </c>
      <c r="E90" s="241"/>
      <c r="F90" s="241"/>
      <c r="G90" s="241"/>
      <c r="H90" s="241"/>
      <c r="I90" s="241"/>
      <c r="J90" s="241"/>
      <c r="K90" s="241"/>
      <c r="L90" s="241"/>
      <c r="M90" s="241"/>
      <c r="N90" s="241"/>
      <c r="O90" s="241"/>
      <c r="P90" s="241"/>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row>
    <row r="91" spans="1:54" outlineLevel="2">
      <c r="A91" s="421"/>
      <c r="B91" s="252"/>
      <c r="C91" s="267"/>
      <c r="D91" s="269" t="s">
        <v>383</v>
      </c>
      <c r="E91" s="241"/>
      <c r="F91" s="241"/>
      <c r="G91" s="241"/>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row>
    <row r="92" spans="1:54" outlineLevel="2">
      <c r="A92" s="421"/>
      <c r="B92" s="252"/>
      <c r="C92" s="267"/>
      <c r="D92" s="269" t="s">
        <v>383</v>
      </c>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row>
    <row r="93" spans="1:54" outlineLevel="2">
      <c r="A93" s="421"/>
      <c r="B93" s="252"/>
      <c r="C93" s="267"/>
      <c r="D93" s="269" t="s">
        <v>383</v>
      </c>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row>
    <row r="94" spans="1:54" ht="13.5" outlineLevel="2" thickBot="1">
      <c r="A94" s="422"/>
      <c r="B94" s="122" t="s">
        <v>387</v>
      </c>
      <c r="C94" s="123"/>
      <c r="D94" s="270" t="s">
        <v>383</v>
      </c>
      <c r="E94" s="21">
        <f>SUM(E89:E93)</f>
        <v>0</v>
      </c>
      <c r="F94" s="21">
        <f t="shared" ref="F94:BB94" si="5">SUM(F89:F93)</f>
        <v>0</v>
      </c>
      <c r="G94" s="21">
        <f t="shared" si="5"/>
        <v>0</v>
      </c>
      <c r="H94" s="21">
        <f t="shared" si="5"/>
        <v>0</v>
      </c>
      <c r="I94" s="21">
        <f t="shared" si="5"/>
        <v>0</v>
      </c>
      <c r="J94" s="21">
        <f t="shared" si="5"/>
        <v>0</v>
      </c>
      <c r="K94" s="21">
        <f t="shared" si="5"/>
        <v>0</v>
      </c>
      <c r="L94" s="21">
        <f t="shared" si="5"/>
        <v>0</v>
      </c>
      <c r="M94" s="21">
        <f t="shared" si="5"/>
        <v>0</v>
      </c>
      <c r="N94" s="21">
        <f t="shared" si="5"/>
        <v>0</v>
      </c>
      <c r="O94" s="21">
        <f t="shared" si="5"/>
        <v>0</v>
      </c>
      <c r="P94" s="21">
        <f t="shared" si="5"/>
        <v>0</v>
      </c>
      <c r="Q94" s="21">
        <f t="shared" si="5"/>
        <v>0</v>
      </c>
      <c r="R94" s="21">
        <f t="shared" si="5"/>
        <v>0</v>
      </c>
      <c r="S94" s="21">
        <f t="shared" si="5"/>
        <v>0</v>
      </c>
      <c r="T94" s="21">
        <f t="shared" si="5"/>
        <v>0</v>
      </c>
      <c r="U94" s="21">
        <f t="shared" si="5"/>
        <v>0</v>
      </c>
      <c r="V94" s="21">
        <f t="shared" si="5"/>
        <v>0</v>
      </c>
      <c r="W94" s="21">
        <f t="shared" si="5"/>
        <v>0</v>
      </c>
      <c r="X94" s="21">
        <f t="shared" si="5"/>
        <v>0</v>
      </c>
      <c r="Y94" s="21">
        <f t="shared" si="5"/>
        <v>0</v>
      </c>
      <c r="Z94" s="21">
        <f t="shared" si="5"/>
        <v>0</v>
      </c>
      <c r="AA94" s="21">
        <f t="shared" si="5"/>
        <v>0</v>
      </c>
      <c r="AB94" s="21">
        <f t="shared" si="5"/>
        <v>0</v>
      </c>
      <c r="AC94" s="21">
        <f t="shared" si="5"/>
        <v>0</v>
      </c>
      <c r="AD94" s="21">
        <f t="shared" si="5"/>
        <v>0</v>
      </c>
      <c r="AE94" s="21">
        <f t="shared" si="5"/>
        <v>0</v>
      </c>
      <c r="AF94" s="21">
        <f t="shared" si="5"/>
        <v>0</v>
      </c>
      <c r="AG94" s="21">
        <f t="shared" si="5"/>
        <v>0</v>
      </c>
      <c r="AH94" s="21">
        <f t="shared" si="5"/>
        <v>0</v>
      </c>
      <c r="AI94" s="21">
        <f t="shared" si="5"/>
        <v>0</v>
      </c>
      <c r="AJ94" s="21">
        <f t="shared" si="5"/>
        <v>0</v>
      </c>
      <c r="AK94" s="21">
        <f t="shared" si="5"/>
        <v>0</v>
      </c>
      <c r="AL94" s="21">
        <f t="shared" si="5"/>
        <v>0</v>
      </c>
      <c r="AM94" s="21">
        <f t="shared" si="5"/>
        <v>0</v>
      </c>
      <c r="AN94" s="21">
        <f t="shared" si="5"/>
        <v>0</v>
      </c>
      <c r="AO94" s="21">
        <f t="shared" si="5"/>
        <v>0</v>
      </c>
      <c r="AP94" s="21">
        <f t="shared" si="5"/>
        <v>0</v>
      </c>
      <c r="AQ94" s="21">
        <f t="shared" si="5"/>
        <v>0</v>
      </c>
      <c r="AR94" s="21">
        <f t="shared" si="5"/>
        <v>0</v>
      </c>
      <c r="AS94" s="21">
        <f t="shared" si="5"/>
        <v>0</v>
      </c>
      <c r="AT94" s="21">
        <f t="shared" si="5"/>
        <v>0</v>
      </c>
      <c r="AU94" s="21">
        <f t="shared" si="5"/>
        <v>0</v>
      </c>
      <c r="AV94" s="21">
        <f t="shared" si="5"/>
        <v>0</v>
      </c>
      <c r="AW94" s="21">
        <f t="shared" si="5"/>
        <v>0</v>
      </c>
      <c r="AX94" s="21">
        <f t="shared" si="5"/>
        <v>0</v>
      </c>
      <c r="AY94" s="21">
        <f t="shared" si="5"/>
        <v>0</v>
      </c>
      <c r="AZ94" s="21">
        <f t="shared" si="5"/>
        <v>0</v>
      </c>
      <c r="BA94" s="21">
        <f t="shared" si="5"/>
        <v>0</v>
      </c>
      <c r="BB94" s="21">
        <f t="shared" si="5"/>
        <v>0</v>
      </c>
    </row>
    <row r="95" spans="1:54" outlineLevel="2">
      <c r="B95" s="145"/>
      <c r="C95" s="2"/>
      <c r="D95" s="2"/>
      <c r="E95" s="15"/>
    </row>
    <row r="96" spans="1:54" outlineLevel="2">
      <c r="B96" s="145"/>
      <c r="C96" s="2"/>
      <c r="D96" s="2"/>
      <c r="E96" s="15"/>
    </row>
    <row r="97" spans="1:54" ht="13.5" outlineLevel="2" thickBot="1">
      <c r="B97" s="145"/>
      <c r="C97" s="2"/>
      <c r="D97" s="2"/>
      <c r="E97" s="15"/>
    </row>
    <row r="98" spans="1:54" ht="19.5" customHeight="1" outlineLevel="2">
      <c r="A98" s="420" t="s">
        <v>388</v>
      </c>
      <c r="B98" s="127" t="s">
        <v>389</v>
      </c>
      <c r="C98" s="274"/>
      <c r="D98" s="124" t="s">
        <v>383</v>
      </c>
      <c r="E98" s="275">
        <f>-E181*'Fixed Data'!$B$27/10^2</f>
        <v>-5.5827015731337859</v>
      </c>
      <c r="F98" s="275">
        <f>-F181*'Fixed Data'!$B$27/10^2</f>
        <v>-5.6484732998501226</v>
      </c>
      <c r="G98" s="275">
        <f>-G181*'Fixed Data'!$B$27/10^2</f>
        <v>-5.7342397366390649</v>
      </c>
      <c r="H98" s="275">
        <f>-H181*'Fixed Data'!$B$27/10^2</f>
        <v>-5.8366462846334546</v>
      </c>
      <c r="I98" s="275">
        <f>-I181*'Fixed Data'!$B$27/10^2</f>
        <v>-5.9070963924381781</v>
      </c>
      <c r="J98" s="275">
        <f>-J181*'Fixed Data'!$B$27/10^2</f>
        <v>-6.0068580766599018</v>
      </c>
      <c r="K98" s="275">
        <f>-K181*'Fixed Data'!$B$27/10^2</f>
        <v>-6.1660175613853596</v>
      </c>
      <c r="L98" s="275">
        <f>-L181*'Fixed Data'!$B$27/10^2</f>
        <v>-6.3301092084707102</v>
      </c>
      <c r="M98" s="275">
        <f>-M181*'Fixed Data'!$B$27/10^2</f>
        <v>-6.4992878015211044</v>
      </c>
      <c r="N98" s="275">
        <f>-N181*'Fixed Data'!$B$27/10^2</f>
        <v>-6.6736872989090568</v>
      </c>
      <c r="O98" s="275">
        <f>-O181*'Fixed Data'!$B$27/10^2</f>
        <v>-6.8321396846868447</v>
      </c>
      <c r="P98" s="275">
        <f>-P181*'Fixed Data'!$B$27/10^2</f>
        <v>-6.9897310659808509</v>
      </c>
      <c r="Q98" s="275">
        <f>-Q181*'Fixed Data'!$B$27/10^2</f>
        <v>-7.1522474570364487</v>
      </c>
      <c r="R98" s="275">
        <f>-R181*'Fixed Data'!$B$27/10^2</f>
        <v>-7.31987300524922</v>
      </c>
      <c r="S98" s="275">
        <f>-S181*'Fixed Data'!$B$27/10^2</f>
        <v>-7.4927647714690275</v>
      </c>
      <c r="T98" s="275">
        <f>-T181*'Fixed Data'!$B$27/10^2</f>
        <v>-7.6711294901745033</v>
      </c>
      <c r="U98" s="275">
        <f>-U181*'Fixed Data'!$B$27/10^2</f>
        <v>-7.8551273760914579</v>
      </c>
      <c r="V98" s="275">
        <f>-V181*'Fixed Data'!$B$27/10^2</f>
        <v>-8.0448831204513098</v>
      </c>
      <c r="W98" s="275">
        <f>-W181*'Fixed Data'!$B$27/10^2</f>
        <v>-8.2405952837801753</v>
      </c>
      <c r="X98" s="275">
        <f>-X181*'Fixed Data'!$B$27/10^2</f>
        <v>-8.4424701115224074</v>
      </c>
      <c r="Y98" s="275">
        <f>-Y181*'Fixed Data'!$B$27/10^2</f>
        <v>-8.6507219628178795</v>
      </c>
      <c r="Z98" s="275">
        <f>-Z181*'Fixed Data'!$B$27/10^2</f>
        <v>-8.8655713029104106</v>
      </c>
      <c r="AA98" s="275">
        <f>-AA181*'Fixed Data'!$B$27/10^2</f>
        <v>-9.0872517367370662</v>
      </c>
      <c r="AB98" s="275">
        <f>-AB181*'Fixed Data'!$B$27/10^2</f>
        <v>-9.3089050883270357</v>
      </c>
      <c r="AC98" s="275">
        <f>-AC181*'Fixed Data'!$B$27/10^2</f>
        <v>-74.554211742519939</v>
      </c>
      <c r="AD98" s="275">
        <f>-AD181*'Fixed Data'!$B$27/10^2</f>
        <v>-76.50934351795577</v>
      </c>
      <c r="AE98" s="275">
        <f>-AE181*'Fixed Data'!$B$27/10^2</f>
        <v>-78.527046982357703</v>
      </c>
      <c r="AF98" s="275">
        <f>-AF181*'Fixed Data'!$B$27/10^2</f>
        <v>-80.609572596457795</v>
      </c>
      <c r="AG98" s="275">
        <f>-AG181*'Fixed Data'!$B$27/10^2</f>
        <v>-82.759260888705626</v>
      </c>
      <c r="AH98" s="275">
        <f>-AH181*'Fixed Data'!$B$27/10^2</f>
        <v>-84.978549698154097</v>
      </c>
      <c r="AI98" s="275">
        <f>-AI181*'Fixed Data'!$B$27/10^2</f>
        <v>-87.26997882293108</v>
      </c>
      <c r="AJ98" s="275">
        <f>-AJ181*'Fixed Data'!$B$27/10^2</f>
        <v>-89.636194927086763</v>
      </c>
      <c r="AK98" s="275">
        <f>-AK181*'Fixed Data'!$B$27/10^2</f>
        <v>-92.079956669289174</v>
      </c>
      <c r="AL98" s="275">
        <f>-AL181*'Fixed Data'!$B$27/10^2</f>
        <v>-94.604140167627477</v>
      </c>
      <c r="AM98" s="275">
        <f>-AM181*'Fixed Data'!$B$27/10^2</f>
        <v>-97.208214200953861</v>
      </c>
      <c r="AN98" s="275">
        <f>-AN181*'Fixed Data'!$B$27/10^2</f>
        <v>-99.872013355123514</v>
      </c>
      <c r="AO98" s="275">
        <f>-AO181*'Fixed Data'!$B$27/10^2</f>
        <v>-102.62070370390698</v>
      </c>
      <c r="AP98" s="275">
        <f>-AP181*'Fixed Data'!$B$27/10^2</f>
        <v>-105.46166341541642</v>
      </c>
      <c r="AQ98" s="275">
        <f>-AQ181*'Fixed Data'!$B$27/10^2</f>
        <v>-108.39841442261768</v>
      </c>
      <c r="AR98" s="275">
        <f>-AR181*'Fixed Data'!$B$27/10^2</f>
        <v>-111.33672885751827</v>
      </c>
      <c r="AS98" s="275">
        <f>-AS181*'Fixed Data'!$B$27/10^2</f>
        <v>-114.15865513999229</v>
      </c>
      <c r="AT98" s="275">
        <f>-AT181*'Fixed Data'!$B$27/10^2</f>
        <v>-117.06811053310102</v>
      </c>
      <c r="AU98" s="275">
        <f>-AU181*'Fixed Data'!$B$27/10^2</f>
        <v>-120.06805332760321</v>
      </c>
      <c r="AV98" s="275">
        <f>-AV181*'Fixed Data'!$B$27/10^2</f>
        <v>-123.10509341212452</v>
      </c>
      <c r="AW98" s="275">
        <f>-AW181*'Fixed Data'!$B$27/10^2</f>
        <v>-126.11217608521838</v>
      </c>
      <c r="AX98" s="275">
        <f>-AX181*'Fixed Data'!$B$27/10^2</f>
        <v>-128.81891765705583</v>
      </c>
      <c r="AY98" s="275">
        <f>-AY181*'Fixed Data'!$B$27/10^2</f>
        <v>-131.42760670413668</v>
      </c>
      <c r="AZ98" s="275">
        <f>-AZ181*'Fixed Data'!$B$27/10^2</f>
        <v>-134.06954857386418</v>
      </c>
      <c r="BA98" s="275">
        <f>-BA181*'Fixed Data'!$B$27/10^2</f>
        <v>-136.79374880559098</v>
      </c>
      <c r="BB98" s="275">
        <f>-BB181*'Fixed Data'!$B$27/10^2</f>
        <v>-139.58501860308067</v>
      </c>
    </row>
    <row r="99" spans="1:54" ht="19.5" customHeight="1" outlineLevel="2">
      <c r="A99" s="421"/>
      <c r="B99" s="121"/>
      <c r="C99" s="272"/>
      <c r="D99" s="2" t="s">
        <v>383</v>
      </c>
      <c r="E99" s="237"/>
      <c r="F99" s="237"/>
      <c r="G99" s="237"/>
      <c r="H99" s="237"/>
      <c r="I99" s="237"/>
      <c r="J99" s="237"/>
      <c r="K99" s="237"/>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7"/>
      <c r="BA99" s="237"/>
      <c r="BB99" s="276"/>
    </row>
    <row r="100" spans="1:54" ht="13.5" outlineLevel="2" thickBot="1">
      <c r="A100" s="422"/>
      <c r="B100" s="273" t="s">
        <v>390</v>
      </c>
      <c r="C100" s="271"/>
      <c r="D100" s="123" t="s">
        <v>383</v>
      </c>
      <c r="E100" s="23">
        <f t="shared" ref="E100:AJ100" si="6">SUM(E98:E99)</f>
        <v>-5.5827015731337859</v>
      </c>
      <c r="F100" s="23">
        <f t="shared" si="6"/>
        <v>-5.6484732998501226</v>
      </c>
      <c r="G100" s="23">
        <f t="shared" si="6"/>
        <v>-5.7342397366390649</v>
      </c>
      <c r="H100" s="23">
        <f t="shared" si="6"/>
        <v>-5.8366462846334546</v>
      </c>
      <c r="I100" s="23">
        <f t="shared" si="6"/>
        <v>-5.9070963924381781</v>
      </c>
      <c r="J100" s="23">
        <f t="shared" si="6"/>
        <v>-6.0068580766599018</v>
      </c>
      <c r="K100" s="23">
        <f t="shared" si="6"/>
        <v>-6.1660175613853596</v>
      </c>
      <c r="L100" s="23">
        <f t="shared" si="6"/>
        <v>-6.3301092084707102</v>
      </c>
      <c r="M100" s="23">
        <f t="shared" si="6"/>
        <v>-6.4992878015211044</v>
      </c>
      <c r="N100" s="23">
        <f t="shared" si="6"/>
        <v>-6.6736872989090568</v>
      </c>
      <c r="O100" s="23">
        <f t="shared" si="6"/>
        <v>-6.8321396846868447</v>
      </c>
      <c r="P100" s="23">
        <f t="shared" si="6"/>
        <v>-6.9897310659808509</v>
      </c>
      <c r="Q100" s="23">
        <f t="shared" si="6"/>
        <v>-7.1522474570364487</v>
      </c>
      <c r="R100" s="23">
        <f t="shared" si="6"/>
        <v>-7.31987300524922</v>
      </c>
      <c r="S100" s="23">
        <f t="shared" si="6"/>
        <v>-7.4927647714690275</v>
      </c>
      <c r="T100" s="23">
        <f t="shared" si="6"/>
        <v>-7.6711294901745033</v>
      </c>
      <c r="U100" s="23">
        <f t="shared" si="6"/>
        <v>-7.8551273760914579</v>
      </c>
      <c r="V100" s="23">
        <f t="shared" si="6"/>
        <v>-8.0448831204513098</v>
      </c>
      <c r="W100" s="23">
        <f t="shared" si="6"/>
        <v>-8.2405952837801753</v>
      </c>
      <c r="X100" s="23">
        <f t="shared" si="6"/>
        <v>-8.4424701115224074</v>
      </c>
      <c r="Y100" s="23">
        <f t="shared" si="6"/>
        <v>-8.6507219628178795</v>
      </c>
      <c r="Z100" s="23">
        <f t="shared" si="6"/>
        <v>-8.8655713029104106</v>
      </c>
      <c r="AA100" s="23">
        <f t="shared" si="6"/>
        <v>-9.0872517367370662</v>
      </c>
      <c r="AB100" s="23">
        <f t="shared" si="6"/>
        <v>-9.3089050883270357</v>
      </c>
      <c r="AC100" s="23">
        <f t="shared" si="6"/>
        <v>-74.554211742519939</v>
      </c>
      <c r="AD100" s="23">
        <f t="shared" si="6"/>
        <v>-76.50934351795577</v>
      </c>
      <c r="AE100" s="23">
        <f t="shared" si="6"/>
        <v>-78.527046982357703</v>
      </c>
      <c r="AF100" s="23">
        <f t="shared" si="6"/>
        <v>-80.609572596457795</v>
      </c>
      <c r="AG100" s="23">
        <f t="shared" si="6"/>
        <v>-82.759260888705626</v>
      </c>
      <c r="AH100" s="23">
        <f t="shared" si="6"/>
        <v>-84.978549698154097</v>
      </c>
      <c r="AI100" s="23">
        <f t="shared" si="6"/>
        <v>-87.26997882293108</v>
      </c>
      <c r="AJ100" s="23">
        <f t="shared" si="6"/>
        <v>-89.636194927086763</v>
      </c>
      <c r="AK100" s="23">
        <f t="shared" ref="AK100:BB100" si="7">SUM(AK98:AK99)</f>
        <v>-92.079956669289174</v>
      </c>
      <c r="AL100" s="23">
        <f t="shared" si="7"/>
        <v>-94.604140167627477</v>
      </c>
      <c r="AM100" s="23">
        <f t="shared" si="7"/>
        <v>-97.208214200953861</v>
      </c>
      <c r="AN100" s="23">
        <f t="shared" si="7"/>
        <v>-99.872013355123514</v>
      </c>
      <c r="AO100" s="23">
        <f t="shared" si="7"/>
        <v>-102.62070370390698</v>
      </c>
      <c r="AP100" s="23">
        <f t="shared" si="7"/>
        <v>-105.46166341541642</v>
      </c>
      <c r="AQ100" s="23">
        <f t="shared" si="7"/>
        <v>-108.39841442261768</v>
      </c>
      <c r="AR100" s="23">
        <f t="shared" si="7"/>
        <v>-111.33672885751827</v>
      </c>
      <c r="AS100" s="23">
        <f t="shared" si="7"/>
        <v>-114.15865513999229</v>
      </c>
      <c r="AT100" s="23">
        <f t="shared" si="7"/>
        <v>-117.06811053310102</v>
      </c>
      <c r="AU100" s="23">
        <f t="shared" si="7"/>
        <v>-120.06805332760321</v>
      </c>
      <c r="AV100" s="23">
        <f t="shared" si="7"/>
        <v>-123.10509341212452</v>
      </c>
      <c r="AW100" s="23">
        <f t="shared" si="7"/>
        <v>-126.11217608521838</v>
      </c>
      <c r="AX100" s="23">
        <f t="shared" si="7"/>
        <v>-128.81891765705583</v>
      </c>
      <c r="AY100" s="23">
        <f t="shared" si="7"/>
        <v>-131.42760670413668</v>
      </c>
      <c r="AZ100" s="23">
        <f t="shared" si="7"/>
        <v>-134.06954857386418</v>
      </c>
      <c r="BA100" s="23">
        <f t="shared" si="7"/>
        <v>-136.79374880559098</v>
      </c>
      <c r="BB100" s="255">
        <f t="shared" si="7"/>
        <v>-139.58501860308067</v>
      </c>
    </row>
    <row r="101" spans="1:54" outlineLevel="2">
      <c r="B101" s="19"/>
      <c r="C101" s="19"/>
      <c r="D101" s="19"/>
      <c r="E101" s="15"/>
    </row>
    <row r="102" spans="1:54" s="7" customFormat="1" ht="13.5" outlineLevel="1" thickBot="1">
      <c r="B102" s="125"/>
      <c r="C102" s="125"/>
      <c r="D102" s="125"/>
      <c r="E102" s="247"/>
    </row>
    <row r="103" spans="1:54" outlineLevel="1">
      <c r="A103" s="4" t="s">
        <v>391</v>
      </c>
      <c r="B103" s="19"/>
      <c r="C103" s="19"/>
      <c r="D103" s="19"/>
      <c r="E103" s="246">
        <v>2027</v>
      </c>
      <c r="F103" s="246">
        <v>2028</v>
      </c>
      <c r="G103" s="246">
        <v>2029</v>
      </c>
      <c r="H103" s="246">
        <v>2030</v>
      </c>
      <c r="I103" s="246">
        <v>2031</v>
      </c>
      <c r="J103" s="246">
        <v>2032</v>
      </c>
      <c r="K103" s="246">
        <v>2033</v>
      </c>
      <c r="L103" s="246">
        <v>2034</v>
      </c>
      <c r="M103" s="246">
        <v>2035</v>
      </c>
      <c r="N103" s="246">
        <v>2036</v>
      </c>
      <c r="O103" s="246">
        <v>2037</v>
      </c>
      <c r="P103" s="246">
        <v>2038</v>
      </c>
      <c r="Q103" s="246">
        <v>2039</v>
      </c>
      <c r="R103" s="246">
        <v>2040</v>
      </c>
      <c r="S103" s="246">
        <v>2041</v>
      </c>
      <c r="T103" s="246">
        <v>2042</v>
      </c>
      <c r="U103" s="246">
        <v>2043</v>
      </c>
      <c r="V103" s="246">
        <v>2044</v>
      </c>
      <c r="W103" s="246">
        <v>2045</v>
      </c>
      <c r="X103" s="246">
        <v>2046</v>
      </c>
      <c r="Y103" s="246">
        <v>2047</v>
      </c>
      <c r="Z103" s="246">
        <v>2048</v>
      </c>
      <c r="AA103" s="246">
        <v>2049</v>
      </c>
      <c r="AB103" s="246">
        <v>2050</v>
      </c>
      <c r="AC103" s="246">
        <v>2051</v>
      </c>
      <c r="AD103" s="246">
        <v>2052</v>
      </c>
      <c r="AE103" s="246">
        <v>2053</v>
      </c>
      <c r="AF103" s="246">
        <v>2054</v>
      </c>
      <c r="AG103" s="246">
        <v>2055</v>
      </c>
      <c r="AH103" s="246">
        <v>2056</v>
      </c>
      <c r="AI103" s="246">
        <v>2057</v>
      </c>
      <c r="AJ103" s="246">
        <v>2058</v>
      </c>
      <c r="AK103" s="246">
        <v>2059</v>
      </c>
      <c r="AL103" s="246">
        <v>2060</v>
      </c>
      <c r="AM103" s="246">
        <v>2061</v>
      </c>
      <c r="AN103" s="246">
        <v>2062</v>
      </c>
      <c r="AO103" s="246">
        <v>2063</v>
      </c>
      <c r="AP103" s="246">
        <v>2064</v>
      </c>
      <c r="AQ103" s="246">
        <v>2065</v>
      </c>
      <c r="AR103" s="246">
        <v>2066</v>
      </c>
      <c r="AS103" s="246">
        <v>2067</v>
      </c>
      <c r="AT103" s="246">
        <v>2068</v>
      </c>
      <c r="AU103" s="246">
        <v>2069</v>
      </c>
      <c r="AV103" s="246">
        <v>2070</v>
      </c>
      <c r="AW103" s="246">
        <v>2071</v>
      </c>
      <c r="AX103" s="246">
        <v>2072</v>
      </c>
      <c r="AY103" s="246">
        <v>2073</v>
      </c>
      <c r="AZ103" s="246">
        <v>2074</v>
      </c>
      <c r="BA103" s="246">
        <v>2075</v>
      </c>
      <c r="BB103" s="246">
        <v>2076</v>
      </c>
    </row>
    <row r="104" spans="1:54" outlineLevel="2">
      <c r="A104" s="8"/>
      <c r="B104" t="s">
        <v>392</v>
      </c>
      <c r="C104" s="6" t="s">
        <v>393</v>
      </c>
      <c r="D104" t="s">
        <v>394</v>
      </c>
      <c r="E104" s="129">
        <f>$B$20</f>
        <v>0.33700000000000002</v>
      </c>
      <c r="F104" s="129">
        <f t="shared" ref="F104:AA104" si="8">$B$20</f>
        <v>0.33700000000000002</v>
      </c>
      <c r="G104" s="129">
        <f t="shared" si="8"/>
        <v>0.33700000000000002</v>
      </c>
      <c r="H104" s="129">
        <f t="shared" si="8"/>
        <v>0.33700000000000002</v>
      </c>
      <c r="I104" s="129">
        <f t="shared" si="8"/>
        <v>0.33700000000000002</v>
      </c>
      <c r="J104" s="129">
        <f t="shared" si="8"/>
        <v>0.33700000000000002</v>
      </c>
      <c r="K104" s="129">
        <f t="shared" si="8"/>
        <v>0.33700000000000002</v>
      </c>
      <c r="L104" s="129">
        <f t="shared" si="8"/>
        <v>0.33700000000000002</v>
      </c>
      <c r="M104" s="129">
        <f t="shared" si="8"/>
        <v>0.33700000000000002</v>
      </c>
      <c r="N104" s="129">
        <f t="shared" si="8"/>
        <v>0.33700000000000002</v>
      </c>
      <c r="O104" s="129">
        <f t="shared" si="8"/>
        <v>0.33700000000000002</v>
      </c>
      <c r="P104" s="129">
        <f t="shared" si="8"/>
        <v>0.33700000000000002</v>
      </c>
      <c r="Q104" s="129">
        <f t="shared" si="8"/>
        <v>0.33700000000000002</v>
      </c>
      <c r="R104" s="129">
        <f t="shared" si="8"/>
        <v>0.33700000000000002</v>
      </c>
      <c r="S104" s="129">
        <f t="shared" si="8"/>
        <v>0.33700000000000002</v>
      </c>
      <c r="T104" s="129">
        <f t="shared" si="8"/>
        <v>0.33700000000000002</v>
      </c>
      <c r="U104" s="129">
        <f t="shared" si="8"/>
        <v>0.33700000000000002</v>
      </c>
      <c r="V104" s="129">
        <f t="shared" si="8"/>
        <v>0.33700000000000002</v>
      </c>
      <c r="W104" s="129">
        <f t="shared" si="8"/>
        <v>0.33700000000000002</v>
      </c>
      <c r="X104" s="129">
        <f t="shared" si="8"/>
        <v>0.33700000000000002</v>
      </c>
      <c r="Y104" s="129">
        <f t="shared" si="8"/>
        <v>0.33700000000000002</v>
      </c>
      <c r="Z104" s="129">
        <f t="shared" si="8"/>
        <v>0.33700000000000002</v>
      </c>
      <c r="AA104" s="129">
        <f t="shared" si="8"/>
        <v>0.33700000000000002</v>
      </c>
      <c r="AB104" s="129">
        <v>0</v>
      </c>
      <c r="AC104" s="129">
        <v>0</v>
      </c>
      <c r="AD104" s="129">
        <v>0</v>
      </c>
      <c r="AE104" s="129">
        <v>0</v>
      </c>
      <c r="AF104" s="129">
        <v>0</v>
      </c>
      <c r="AG104" s="129">
        <v>0</v>
      </c>
      <c r="AH104" s="129">
        <v>0</v>
      </c>
      <c r="AI104" s="129">
        <v>0</v>
      </c>
      <c r="AJ104" s="129">
        <v>0</v>
      </c>
      <c r="AK104" s="129">
        <v>0</v>
      </c>
      <c r="AL104" s="129">
        <v>0</v>
      </c>
      <c r="AM104" s="129">
        <v>0</v>
      </c>
      <c r="AN104" s="129">
        <v>0</v>
      </c>
      <c r="AO104" s="129">
        <v>0</v>
      </c>
      <c r="AP104" s="129">
        <v>0</v>
      </c>
      <c r="AQ104" s="129">
        <v>0</v>
      </c>
      <c r="AR104" s="129">
        <v>0</v>
      </c>
      <c r="AS104" s="129">
        <v>0</v>
      </c>
      <c r="AT104" s="129">
        <v>0</v>
      </c>
      <c r="AU104" s="129">
        <v>0</v>
      </c>
      <c r="AV104" s="129">
        <v>0</v>
      </c>
      <c r="AW104" s="129">
        <v>0</v>
      </c>
      <c r="AX104" s="129">
        <v>0</v>
      </c>
      <c r="AY104" s="129">
        <v>0</v>
      </c>
      <c r="AZ104" s="129">
        <v>0</v>
      </c>
      <c r="BA104" s="129">
        <v>0</v>
      </c>
      <c r="BB104" s="129">
        <v>0</v>
      </c>
    </row>
    <row r="105" spans="1:54" outlineLevel="2">
      <c r="A105" s="8"/>
      <c r="B105" t="s">
        <v>395</v>
      </c>
      <c r="C105" t="s">
        <v>396</v>
      </c>
      <c r="D105" t="s">
        <v>383</v>
      </c>
      <c r="E105" s="21">
        <f t="shared" ref="E105:BB105" si="9">E87*E104</f>
        <v>-10.196573314010545</v>
      </c>
      <c r="F105" s="21">
        <f t="shared" si="9"/>
        <v>-8.5174892961346735</v>
      </c>
      <c r="G105" s="21">
        <f t="shared" si="9"/>
        <v>-9.9270497444805859</v>
      </c>
      <c r="H105" s="21">
        <f t="shared" si="9"/>
        <v>-9.953259314010543</v>
      </c>
      <c r="I105" s="21">
        <f t="shared" si="9"/>
        <v>-8.4501357945734892</v>
      </c>
      <c r="J105" s="21">
        <f t="shared" si="9"/>
        <v>0</v>
      </c>
      <c r="K105" s="21">
        <f t="shared" si="9"/>
        <v>0</v>
      </c>
      <c r="L105" s="21">
        <f t="shared" si="9"/>
        <v>0</v>
      </c>
      <c r="M105" s="21">
        <f t="shared" si="9"/>
        <v>0</v>
      </c>
      <c r="N105" s="21">
        <f t="shared" si="9"/>
        <v>0</v>
      </c>
      <c r="O105" s="21">
        <f t="shared" si="9"/>
        <v>0</v>
      </c>
      <c r="P105" s="21">
        <f t="shared" si="9"/>
        <v>0</v>
      </c>
      <c r="Q105" s="21">
        <f t="shared" si="9"/>
        <v>0</v>
      </c>
      <c r="R105" s="21">
        <f t="shared" si="9"/>
        <v>0</v>
      </c>
      <c r="S105" s="21">
        <f t="shared" si="9"/>
        <v>0</v>
      </c>
      <c r="T105" s="21">
        <f t="shared" si="9"/>
        <v>0</v>
      </c>
      <c r="U105" s="21">
        <f t="shared" si="9"/>
        <v>0</v>
      </c>
      <c r="V105" s="21">
        <f t="shared" si="9"/>
        <v>0</v>
      </c>
      <c r="W105" s="21">
        <f t="shared" si="9"/>
        <v>0</v>
      </c>
      <c r="X105" s="21">
        <f t="shared" si="9"/>
        <v>0</v>
      </c>
      <c r="Y105" s="21">
        <f t="shared" si="9"/>
        <v>0</v>
      </c>
      <c r="Z105" s="21">
        <f t="shared" si="9"/>
        <v>0</v>
      </c>
      <c r="AA105" s="21">
        <f t="shared" si="9"/>
        <v>0</v>
      </c>
      <c r="AB105" s="21">
        <f t="shared" si="9"/>
        <v>0</v>
      </c>
      <c r="AC105" s="21">
        <f t="shared" si="9"/>
        <v>0</v>
      </c>
      <c r="AD105" s="21">
        <f t="shared" si="9"/>
        <v>0</v>
      </c>
      <c r="AE105" s="21">
        <f t="shared" si="9"/>
        <v>0</v>
      </c>
      <c r="AF105" s="21">
        <f t="shared" si="9"/>
        <v>0</v>
      </c>
      <c r="AG105" s="21">
        <f t="shared" si="9"/>
        <v>0</v>
      </c>
      <c r="AH105" s="21">
        <f t="shared" si="9"/>
        <v>0</v>
      </c>
      <c r="AI105" s="21">
        <f t="shared" si="9"/>
        <v>0</v>
      </c>
      <c r="AJ105" s="21">
        <f t="shared" si="9"/>
        <v>0</v>
      </c>
      <c r="AK105" s="21">
        <f t="shared" si="9"/>
        <v>0</v>
      </c>
      <c r="AL105" s="21">
        <f t="shared" si="9"/>
        <v>0</v>
      </c>
      <c r="AM105" s="21">
        <f t="shared" si="9"/>
        <v>0</v>
      </c>
      <c r="AN105" s="21">
        <f t="shared" si="9"/>
        <v>0</v>
      </c>
      <c r="AO105" s="21">
        <f t="shared" si="9"/>
        <v>0</v>
      </c>
      <c r="AP105" s="21">
        <f t="shared" si="9"/>
        <v>0</v>
      </c>
      <c r="AQ105" s="21">
        <f t="shared" si="9"/>
        <v>0</v>
      </c>
      <c r="AR105" s="21">
        <f t="shared" si="9"/>
        <v>0</v>
      </c>
      <c r="AS105" s="21">
        <f t="shared" si="9"/>
        <v>0</v>
      </c>
      <c r="AT105" s="21">
        <f t="shared" si="9"/>
        <v>0</v>
      </c>
      <c r="AU105" s="21">
        <f t="shared" si="9"/>
        <v>0</v>
      </c>
      <c r="AV105" s="21">
        <f t="shared" si="9"/>
        <v>0</v>
      </c>
      <c r="AW105" s="21">
        <f t="shared" si="9"/>
        <v>0</v>
      </c>
      <c r="AX105" s="21">
        <f t="shared" si="9"/>
        <v>0</v>
      </c>
      <c r="AY105" s="21">
        <f t="shared" si="9"/>
        <v>0</v>
      </c>
      <c r="AZ105" s="21">
        <f t="shared" si="9"/>
        <v>0</v>
      </c>
      <c r="BA105" s="21">
        <f t="shared" si="9"/>
        <v>0</v>
      </c>
      <c r="BB105" s="21">
        <f t="shared" si="9"/>
        <v>0</v>
      </c>
    </row>
    <row r="106" spans="1:54" outlineLevel="2">
      <c r="A106" s="8"/>
      <c r="B106" t="s">
        <v>397</v>
      </c>
      <c r="C106" t="s">
        <v>398</v>
      </c>
      <c r="D106" t="s">
        <v>383</v>
      </c>
      <c r="E106" s="21">
        <f t="shared" ref="E106:BB106" si="10">E87-E105</f>
        <v>-20.060320792845673</v>
      </c>
      <c r="F106" s="21">
        <f t="shared" si="10"/>
        <v>-16.756959653819845</v>
      </c>
      <c r="G106" s="21">
        <f t="shared" si="10"/>
        <v>-19.530071159022633</v>
      </c>
      <c r="H106" s="21">
        <f t="shared" si="10"/>
        <v>-19.581634792845669</v>
      </c>
      <c r="I106" s="21">
        <f t="shared" si="10"/>
        <v>-16.62445113294428</v>
      </c>
      <c r="J106" s="21">
        <f t="shared" si="10"/>
        <v>0</v>
      </c>
      <c r="K106" s="21">
        <f t="shared" si="10"/>
        <v>0</v>
      </c>
      <c r="L106" s="21">
        <f t="shared" si="10"/>
        <v>0</v>
      </c>
      <c r="M106" s="21">
        <f t="shared" si="10"/>
        <v>0</v>
      </c>
      <c r="N106" s="21">
        <f t="shared" si="10"/>
        <v>0</v>
      </c>
      <c r="O106" s="21">
        <f t="shared" si="10"/>
        <v>0</v>
      </c>
      <c r="P106" s="21">
        <f t="shared" si="10"/>
        <v>0</v>
      </c>
      <c r="Q106" s="21">
        <f t="shared" si="10"/>
        <v>0</v>
      </c>
      <c r="R106" s="21">
        <f t="shared" si="10"/>
        <v>0</v>
      </c>
      <c r="S106" s="21">
        <f t="shared" si="10"/>
        <v>0</v>
      </c>
      <c r="T106" s="21">
        <f t="shared" si="10"/>
        <v>0</v>
      </c>
      <c r="U106" s="21">
        <f t="shared" si="10"/>
        <v>0</v>
      </c>
      <c r="V106" s="21">
        <f t="shared" si="10"/>
        <v>0</v>
      </c>
      <c r="W106" s="21">
        <f t="shared" si="10"/>
        <v>0</v>
      </c>
      <c r="X106" s="21">
        <f t="shared" si="10"/>
        <v>0</v>
      </c>
      <c r="Y106" s="21">
        <f t="shared" si="10"/>
        <v>0</v>
      </c>
      <c r="Z106" s="21">
        <f t="shared" si="10"/>
        <v>0</v>
      </c>
      <c r="AA106" s="21">
        <f t="shared" si="10"/>
        <v>0</v>
      </c>
      <c r="AB106" s="21">
        <f t="shared" si="10"/>
        <v>0</v>
      </c>
      <c r="AC106" s="21">
        <f t="shared" si="10"/>
        <v>0</v>
      </c>
      <c r="AD106" s="21">
        <f t="shared" si="10"/>
        <v>0</v>
      </c>
      <c r="AE106" s="21">
        <f t="shared" si="10"/>
        <v>0</v>
      </c>
      <c r="AF106" s="21">
        <f t="shared" si="10"/>
        <v>0</v>
      </c>
      <c r="AG106" s="21">
        <f t="shared" si="10"/>
        <v>0</v>
      </c>
      <c r="AH106" s="21">
        <f t="shared" si="10"/>
        <v>0</v>
      </c>
      <c r="AI106" s="21">
        <f t="shared" si="10"/>
        <v>0</v>
      </c>
      <c r="AJ106" s="21">
        <f t="shared" si="10"/>
        <v>0</v>
      </c>
      <c r="AK106" s="21">
        <f t="shared" si="10"/>
        <v>0</v>
      </c>
      <c r="AL106" s="21">
        <f t="shared" si="10"/>
        <v>0</v>
      </c>
      <c r="AM106" s="21">
        <f t="shared" si="10"/>
        <v>0</v>
      </c>
      <c r="AN106" s="21">
        <f t="shared" si="10"/>
        <v>0</v>
      </c>
      <c r="AO106" s="21">
        <f t="shared" si="10"/>
        <v>0</v>
      </c>
      <c r="AP106" s="21">
        <f t="shared" si="10"/>
        <v>0</v>
      </c>
      <c r="AQ106" s="21">
        <f t="shared" si="10"/>
        <v>0</v>
      </c>
      <c r="AR106" s="21">
        <f t="shared" si="10"/>
        <v>0</v>
      </c>
      <c r="AS106" s="21">
        <f t="shared" si="10"/>
        <v>0</v>
      </c>
      <c r="AT106" s="21">
        <f t="shared" si="10"/>
        <v>0</v>
      </c>
      <c r="AU106" s="21">
        <f t="shared" si="10"/>
        <v>0</v>
      </c>
      <c r="AV106" s="21">
        <f t="shared" si="10"/>
        <v>0</v>
      </c>
      <c r="AW106" s="21">
        <f t="shared" si="10"/>
        <v>0</v>
      </c>
      <c r="AX106" s="21">
        <f t="shared" si="10"/>
        <v>0</v>
      </c>
      <c r="AY106" s="21">
        <f t="shared" si="10"/>
        <v>0</v>
      </c>
      <c r="AZ106" s="21">
        <f t="shared" si="10"/>
        <v>0</v>
      </c>
      <c r="BA106" s="21">
        <f t="shared" si="10"/>
        <v>0</v>
      </c>
      <c r="BB106" s="21">
        <f t="shared" si="10"/>
        <v>0</v>
      </c>
    </row>
    <row r="107" spans="1:54" ht="14.25" hidden="1" outlineLevel="3">
      <c r="A107" s="8"/>
      <c r="B107" t="s">
        <v>399</v>
      </c>
      <c r="C107" t="s">
        <v>400</v>
      </c>
      <c r="D107" t="s">
        <v>383</v>
      </c>
      <c r="E107" s="21"/>
      <c r="F107" s="21">
        <f>IF($E$105&lt;0,(IF(2050-E$103&lt;=0,0,(2/(2050-E$103+1))*(1-(SUM($E107:E107)/$E$105))*$E$105*'Fixed Data'!C$52)),0)</f>
        <v>-0.84971444283421205</v>
      </c>
      <c r="G107" s="21">
        <f>IF($E$105&lt;0,(IF(2050-F$103&lt;=0,0,(2/(2050-F$103+1))*(1-(SUM($E107:F107)/$E$105))*$E$105*'Fixed Data'!D$52)),0)</f>
        <v>-0.81277033662402887</v>
      </c>
      <c r="H107" s="21">
        <f>IF($E$105&lt;0,(IF(2050-G$103&lt;=0,0,(2/(2050-G$103+1))*(1-(SUM($E107:G107)/$E$105))*$E$105*'Fixed Data'!E$52)),0)</f>
        <v>-0.77582623041384569</v>
      </c>
      <c r="I107" s="21">
        <f>IF($E$105&lt;0,(IF(2050-H$103&lt;=0,0,(2/(2050-H$103+1))*(1-(SUM($E107:H107)/$E$105))*$E$105*'Fixed Data'!F$52)),0)</f>
        <v>-0.73888212420366273</v>
      </c>
      <c r="J107" s="21">
        <f>IF($E$105&lt;0,(IF(2050-I$103&lt;=0,0,(2/(2050-I$103+1))*(1-(SUM($E107:I107)/$E$105))*$E$105*'Fixed Data'!G$52)),0)</f>
        <v>-0.70193801799347955</v>
      </c>
      <c r="K107" s="21">
        <f>IF($E$105&lt;0,(IF(2050-J$103&lt;=0,0,(2/(2050-J$103+1))*(1-(SUM($E107:J107)/$E$105))*$E$105*'Fixed Data'!H$52)),0)</f>
        <v>-0.66499391178329637</v>
      </c>
      <c r="L107" s="21">
        <f>IF($E$105&lt;0,(IF(2050-K$103&lt;=0,0,(2/(2050-K$103+1))*(1-(SUM($E107:K107)/$E$105))*$E$105*'Fixed Data'!I$52)),0)</f>
        <v>-0.62804980557311318</v>
      </c>
      <c r="M107" s="21">
        <f>IF($E$105&lt;0,(IF(2050-L$103&lt;=0,0,(2/(2050-L$103+1))*(1-(SUM($E107:L107)/$E$105))*$E$105*'Fixed Data'!J$52)),0)</f>
        <v>-0.59110569936293</v>
      </c>
      <c r="N107" s="21">
        <f>IF($E$105&lt;0,(IF(2050-M$103&lt;=0,0,(2/(2050-M$103+1))*(1-(SUM($E107:M107)/$E$105))*$E$105*'Fixed Data'!K$52)),0)</f>
        <v>-0.55416159315274693</v>
      </c>
      <c r="O107" s="21">
        <f>IF($E$105&lt;0,(IF(2050-N$103&lt;=0,0,(2/(2050-N$103+1))*(1-(SUM($E107:N107)/$E$105))*$E$105*'Fixed Data'!L$52)),0)</f>
        <v>-0.51721748694256375</v>
      </c>
      <c r="P107" s="21">
        <f>IF($E$105&lt;0,(IF(2050-O$103&lt;=0,0,(2/(2050-O$103+1))*(1-(SUM($E107:O107)/$E$105))*$E$105*'Fixed Data'!M$52)),0)</f>
        <v>-0.48027338073238057</v>
      </c>
      <c r="Q107" s="21">
        <f>IF($E$105&lt;0,(IF(2050-P$103&lt;=0,0,(2/(2050-P$103+1))*(1-(SUM($E107:P107)/$E$105))*$E$105*'Fixed Data'!N$52)),0)</f>
        <v>-0.4433292745221975</v>
      </c>
      <c r="R107" s="21">
        <f>IF($E$105&lt;0,(IF(2050-Q$103&lt;=0,0,(2/(2050-Q$103+1))*(1-(SUM($E107:Q107)/$E$105))*$E$105*'Fixed Data'!O$52)),0)</f>
        <v>-0.40638516831201454</v>
      </c>
      <c r="S107" s="21">
        <f>IF($E$105&lt;0,(IF(2050-R$103&lt;=0,0,(2/(2050-R$103+1))*(1-(SUM($E107:R107)/$E$105))*$E$105*'Fixed Data'!P$52)),0)</f>
        <v>-0.36944106210183136</v>
      </c>
      <c r="T107" s="21">
        <f>IF($E$105&lt;0,(IF(2050-S$103&lt;=0,0,(2/(2050-S$103+1))*(1-(SUM($E107:S107)/$E$105))*$E$105*'Fixed Data'!Q$52)),0)</f>
        <v>-0.33249695589164835</v>
      </c>
      <c r="U107" s="21">
        <f>IF($E$105&lt;0,(IF(2050-T$103&lt;=0,0,(2/(2050-T$103+1))*(1-(SUM($E107:T107)/$E$105))*$E$105*'Fixed Data'!R$52)),0)</f>
        <v>-0.29555284968146533</v>
      </c>
      <c r="V107" s="21">
        <f>IF($E$105&lt;0,(IF(2050-U$103&lt;=0,0,(2/(2050-U$103+1))*(1-(SUM($E107:U107)/$E$105))*$E$105*'Fixed Data'!S$52)),0)</f>
        <v>-0.25860874347128193</v>
      </c>
      <c r="W107" s="21">
        <f>IF($E$105&lt;0,(IF(2050-V$103&lt;=0,0,(2/(2050-V$103+1))*(1-(SUM($E107:V107)/$E$105))*$E$105*'Fixed Data'!T$52)),0)</f>
        <v>-0.22166463726109911</v>
      </c>
      <c r="X107" s="21">
        <f>IF($E$105&lt;0,(IF(2050-W$103&lt;=0,0,(2/(2050-W$103+1))*(1-(SUM($E107:W107)/$E$105))*$E$105*'Fixed Data'!U$52)),0)</f>
        <v>-0.18472053105091571</v>
      </c>
      <c r="Y107" s="21">
        <f>IF($E$105&lt;0,(IF(2050-X$103&lt;=0,0,(2/(2050-X$103+1))*(1-(SUM($E107:X107)/$E$105))*$E$105*'Fixed Data'!V$52)),0)</f>
        <v>-0.14777642484073275</v>
      </c>
      <c r="Z107" s="21">
        <f>IF($E$105&lt;0,(IF(2050-Y$103&lt;=0,0,(2/(2050-Y$103+1))*(1-(SUM($E107:Y107)/$E$105))*$E$105*'Fixed Data'!W$52)),0)</f>
        <v>-0.11083231863054875</v>
      </c>
      <c r="AA107" s="21">
        <f>IF($E$105&lt;0,(IF(2050-Z$103&lt;=0,0,(2/(2050-Z$103+1))*(1-(SUM($E107:Z107)/$E$105))*$E$105*'Fixed Data'!X$52)),0)</f>
        <v>-7.3888212420366597E-2</v>
      </c>
      <c r="AB107" s="21">
        <f>IF($E$105&lt;0,(IF(2050-AA$103&lt;=0,0,(2/(2050-AA$103+1))*(1-(SUM($E107:AA107)/$E$105))*$E$105*'Fixed Data'!Y$52)),0)</f>
        <v>-3.6944106210183299E-2</v>
      </c>
      <c r="AC107" s="21">
        <f>IF($E$105&lt;0,(IF(2050-AB$103&lt;=0,0,(2/(2050-AB$103+1))*(1-(SUM($E107:AB107)/$E$105))*$E$105*'Fixed Data'!Z$52)),0)</f>
        <v>0</v>
      </c>
      <c r="AD107" s="21">
        <f>IF($E$105&lt;0,(IF(2050-AC$103&lt;=0,0,(2/(2050-AC$103+1))*(1-(SUM($E107:AC107)/$E$105))*$E$105*'Fixed Data'!AA$52)),0)</f>
        <v>0</v>
      </c>
      <c r="AE107" s="21">
        <f>IF($E$105&lt;0,(IF(2050-AD$103&lt;=0,0,(2/(2050-AD$103+1))*(1-(SUM($E107:AD107)/$E$105))*$E$105*'Fixed Data'!AB$52)),0)</f>
        <v>0</v>
      </c>
      <c r="AF107" s="21">
        <f>IF($E$105&lt;0,(IF(2050-AE$103&lt;=0,0,(2/(2050-AE$103+1))*(1-(SUM($E107:AE107)/$E$105))*$E$105*'Fixed Data'!AC$52)),0)</f>
        <v>0</v>
      </c>
      <c r="AG107" s="21">
        <f>IF($E$105&lt;0,(IF(2050-AF$103&lt;=0,0,(2/(2050-AF$103+1))*(1-(SUM($E107:AF107)/$E$105))*$E$105*'Fixed Data'!AD$52)),0)</f>
        <v>0</v>
      </c>
      <c r="AH107" s="21">
        <f>IF($E$105&lt;0,(IF(2050-AG$103&lt;=0,0,(2/(2050-AG$103+1))*(1-(SUM($E107:AG107)/$E$105))*$E$105*'Fixed Data'!AE$52)),0)</f>
        <v>0</v>
      </c>
      <c r="AI107" s="21">
        <f>IF($E$105&lt;0,(IF(2050-AH$103&lt;=0,0,(2/(2050-AH$103+1))*(1-(SUM($E107:AH107)/$E$105))*$E$105*'Fixed Data'!AF$52)),0)</f>
        <v>0</v>
      </c>
      <c r="AJ107" s="21">
        <f>IF($E$105&lt;0,(IF(2050-AI$103&lt;=0,0,(2/(2050-AI$103+1))*(1-(SUM($E107:AI107)/$E$105))*$E$105*'Fixed Data'!AG$52)),0)</f>
        <v>0</v>
      </c>
      <c r="AK107" s="21">
        <f>IF($E$105&lt;0,(IF(2050-AJ$103&lt;=0,0,(2/(2050-AJ$103+1))*(1-(SUM($E107:AJ107)/$E$105))*$E$105*'Fixed Data'!AH$52)),0)</f>
        <v>0</v>
      </c>
      <c r="AL107" s="21">
        <f>IF($E$105&lt;0,(IF(2050-AK$103&lt;=0,0,(2/(2050-AK$103+1))*(1-(SUM($E107:AK107)/$E$105))*$E$105*'Fixed Data'!AI$52)),0)</f>
        <v>0</v>
      </c>
      <c r="AM107" s="21">
        <f>IF($E$105&lt;0,(IF(2050-AL$103&lt;=0,0,(2/(2050-AL$103+1))*(1-(SUM($E107:AL107)/$E$105))*$E$105*'Fixed Data'!AJ$52)),0)</f>
        <v>0</v>
      </c>
      <c r="AN107" s="21">
        <f>IF($E$105&lt;0,(IF(2050-AM$103&lt;=0,0,(2/(2050-AM$103+1))*(1-(SUM($E107:AM107)/$E$105))*$E$105*'Fixed Data'!AK$52)),0)</f>
        <v>0</v>
      </c>
      <c r="AO107" s="21">
        <f>IF($E$105&lt;0,(IF(2050-AN$103&lt;=0,0,(2/(2050-AN$103+1))*(1-(SUM($E107:AN107)/$E$105))*$E$105*'Fixed Data'!AL$52)),0)</f>
        <v>0</v>
      </c>
      <c r="AP107" s="21">
        <f>IF($E$105&lt;0,(IF(2050-AO$103&lt;=0,0,(2/(2050-AO$103+1))*(1-(SUM($E107:AO107)/$E$105))*$E$105*'Fixed Data'!AM$52)),0)</f>
        <v>0</v>
      </c>
      <c r="AQ107" s="21">
        <f>IF($E$105&lt;0,(IF(2050-AP$103&lt;=0,0,(2/(2050-AP$103+1))*(1-(SUM($E107:AP107)/$E$105))*$E$105*'Fixed Data'!AN$52)),0)</f>
        <v>0</v>
      </c>
      <c r="AR107" s="21">
        <f>IF($E$105&lt;0,(IF(2050-AQ$103&lt;=0,0,(2/(2050-AQ$103+1))*(1-(SUM($E107:AQ107)/$E$105))*$E$105*'Fixed Data'!AO$52)),0)</f>
        <v>0</v>
      </c>
      <c r="AS107" s="21">
        <f>IF($E$105&lt;0,(IF(2050-AR$103&lt;=0,0,(2/(2050-AR$103+1))*(1-(SUM($E107:AR107)/$E$105))*$E$105*'Fixed Data'!AP$52)),0)</f>
        <v>0</v>
      </c>
      <c r="AT107" s="21">
        <f>IF($E$105&lt;0,(IF(2050-AS$103&lt;=0,0,(2/(2050-AS$103+1))*(1-(SUM($E107:AS107)/$E$105))*$E$105*'Fixed Data'!AQ$52)),0)</f>
        <v>0</v>
      </c>
      <c r="AU107" s="21">
        <f>IF($E$105&lt;0,(IF(2050-AT$103&lt;=0,0,(2/(2050-AT$103+1))*(1-(SUM($E107:AT107)/$E$105))*$E$105*'Fixed Data'!AR$52)),0)</f>
        <v>0</v>
      </c>
      <c r="AV107" s="21">
        <f>IF($E$105&lt;0,(IF(2050-AU$103&lt;=0,0,(2/(2050-AU$103+1))*(1-(SUM($E107:AU107)/$E$105))*$E$105*'Fixed Data'!AS$52)),0)</f>
        <v>0</v>
      </c>
      <c r="AW107" s="21">
        <f>IF($E$105&lt;0,(IF(2050-AV$103&lt;=0,0,(2/(2050-AV$103+1))*(1-(SUM($E107:AV107)/$E$105))*$E$105*'Fixed Data'!AT$52)),0)</f>
        <v>0</v>
      </c>
      <c r="AX107" s="21">
        <f>IF($E$105&lt;0,(IF(2050-AW$103&lt;=0,0,(2/(2050-AW$103+1))*(1-(SUM($E107:AW107)/$E$105))*$E$105*'Fixed Data'!AU$52)),0)</f>
        <v>0</v>
      </c>
      <c r="AY107" s="21">
        <f>IF($E$105&lt;0,(IF(2050-AX$103&lt;=0,0,(2/(2050-AX$103+1))*(1-(SUM($E107:AX107)/$E$105))*$E$105*'Fixed Data'!AV$52)),0)</f>
        <v>0</v>
      </c>
      <c r="AZ107" s="21">
        <f>IF($E$105&lt;0,(IF(2050-AY$103&lt;=0,0,(2/(2050-AY$103+1))*(1-(SUM($E107:AY107)/$E$105))*$E$105*'Fixed Data'!AW$52)),0)</f>
        <v>0</v>
      </c>
      <c r="BA107" s="21">
        <f>IF($E$105&lt;0,(IF(2050-AZ$103&lt;=0,0,(2/(2050-AZ$103+1))*(1-(SUM($E107:AZ107)/$E$105))*$E$105*'Fixed Data'!AX$52)),0)</f>
        <v>0</v>
      </c>
      <c r="BB107" s="21">
        <f>IF($E$105&lt;0,(IF(2050-BA$103&lt;=0,0,(2/(2050-BA$103+1))*(1-(SUM($E107:BA107)/$E$105))*$E$105*'Fixed Data'!AY$52)),0)</f>
        <v>0</v>
      </c>
    </row>
    <row r="108" spans="1:54" ht="15" hidden="1" customHeight="1" outlineLevel="3">
      <c r="A108" s="8"/>
      <c r="B108" t="s">
        <v>401</v>
      </c>
      <c r="C108" t="s">
        <v>402</v>
      </c>
      <c r="D108" t="s">
        <v>383</v>
      </c>
      <c r="E108" s="18"/>
      <c r="F108" s="18"/>
      <c r="G108" s="21">
        <f>IF($F$105&lt;0,(IF(2050-F$103&lt;=0,0,(2/(2050-F$103+1))*(1-(SUM($E108:F108)/$F$105))*$F$105*'Fixed Data'!D$52)),0)</f>
        <v>-0.74065124314214548</v>
      </c>
      <c r="H108" s="21">
        <f>IF($F$105&lt;0,(IF(2050-G$103&lt;=0,0,(2/(2050-G$103+1))*(1-(SUM($E108:G108)/$F$105))*$F$105*'Fixed Data'!E$52)),0)</f>
        <v>-0.70698527754477536</v>
      </c>
      <c r="I108" s="21">
        <f>IF($F$105&lt;0,(IF(2050-H$103&lt;=0,0,(2/(2050-H$103+1))*(1-(SUM($E108:H108)/$F$105))*$F$105*'Fixed Data'!F$52)),0)</f>
        <v>-0.67331931194740491</v>
      </c>
      <c r="J108" s="21">
        <f>IF($F$105&lt;0,(IF(2050-I$103&lt;=0,0,(2/(2050-I$103+1))*(1-(SUM($E108:I108)/$F$105))*$F$105*'Fixed Data'!G$52)),0)</f>
        <v>-0.6396533463500349</v>
      </c>
      <c r="K108" s="21">
        <f>IF($F$105&lt;0,(IF(2050-J$103&lt;=0,0,(2/(2050-J$103+1))*(1-(SUM($E108:J108)/$F$105))*$F$105*'Fixed Data'!H$52)),0)</f>
        <v>-0.60598738075266445</v>
      </c>
      <c r="L108" s="21">
        <f>IF($F$105&lt;0,(IF(2050-K$103&lt;=0,0,(2/(2050-K$103+1))*(1-(SUM($E108:K108)/$F$105))*$F$105*'Fixed Data'!I$52)),0)</f>
        <v>-0.57232141515529422</v>
      </c>
      <c r="M108" s="21">
        <f>IF($F$105&lt;0,(IF(2050-L$103&lt;=0,0,(2/(2050-L$103+1))*(1-(SUM($E108:L108)/$F$105))*$F$105*'Fixed Data'!J$52)),0)</f>
        <v>-0.53865544955792399</v>
      </c>
      <c r="N108" s="21">
        <f>IF($F$105&lt;0,(IF(2050-M$103&lt;=0,0,(2/(2050-M$103+1))*(1-(SUM($E108:M108)/$F$105))*$F$105*'Fixed Data'!K$52)),0)</f>
        <v>-0.50498948396055376</v>
      </c>
      <c r="O108" s="21">
        <f>IF($F$105&lt;0,(IF(2050-N$103&lt;=0,0,(2/(2050-N$103+1))*(1-(SUM($E108:N108)/$F$105))*$F$105*'Fixed Data'!L$52)),0)</f>
        <v>-0.47132351836318359</v>
      </c>
      <c r="P108" s="21">
        <f>IF($F$105&lt;0,(IF(2050-O$103&lt;=0,0,(2/(2050-O$103+1))*(1-(SUM($E108:O108)/$F$105))*$F$105*'Fixed Data'!M$52)),0)</f>
        <v>-0.43765755276581331</v>
      </c>
      <c r="Q108" s="21">
        <f>IF($F$105&lt;0,(IF(2050-P$103&lt;=0,0,(2/(2050-P$103+1))*(1-(SUM($E108:P108)/$F$105))*$F$105*'Fixed Data'!N$52)),0)</f>
        <v>-0.40399158716844302</v>
      </c>
      <c r="R108" s="21">
        <f>IF($F$105&lt;0,(IF(2050-Q$103&lt;=0,0,(2/(2050-Q$103+1))*(1-(SUM($E108:Q108)/$F$105))*$F$105*'Fixed Data'!O$52)),0)</f>
        <v>-0.37032562157107279</v>
      </c>
      <c r="S108" s="21">
        <f>IF($F$105&lt;0,(IF(2050-R$103&lt;=0,0,(2/(2050-R$103+1))*(1-(SUM($E108:R108)/$F$105))*$F$105*'Fixed Data'!P$52)),0)</f>
        <v>-0.33665965597370245</v>
      </c>
      <c r="T108" s="21">
        <f>IF($F$105&lt;0,(IF(2050-S$103&lt;=0,0,(2/(2050-S$103+1))*(1-(SUM($E108:S108)/$F$105))*$F$105*'Fixed Data'!Q$52)),0)</f>
        <v>-0.30299369037633223</v>
      </c>
      <c r="U108" s="21">
        <f>IF($F$105&lt;0,(IF(2050-T$103&lt;=0,0,(2/(2050-T$103+1))*(1-(SUM($E108:T108)/$F$105))*$F$105*'Fixed Data'!R$52)),0)</f>
        <v>-0.26932772477896211</v>
      </c>
      <c r="V108" s="21">
        <f>IF($F$105&lt;0,(IF(2050-U$103&lt;=0,0,(2/(2050-U$103+1))*(1-(SUM($E108:U108)/$F$105))*$F$105*'Fixed Data'!S$52)),0)</f>
        <v>-0.23566175918159205</v>
      </c>
      <c r="W108" s="21">
        <f>IF($F$105&lt;0,(IF(2050-V$103&lt;=0,0,(2/(2050-V$103+1))*(1-(SUM($E108:V108)/$F$105))*$F$105*'Fixed Data'!T$52)),0)</f>
        <v>-0.20199579358422168</v>
      </c>
      <c r="X108" s="21">
        <f>IF($F$105&lt;0,(IF(2050-W$103&lt;=0,0,(2/(2050-W$103+1))*(1-(SUM($E108:W108)/$F$105))*$F$105*'Fixed Data'!U$52)),0)</f>
        <v>-0.16832982798685123</v>
      </c>
      <c r="Y108" s="21">
        <f>IF($F$105&lt;0,(IF(2050-X$103&lt;=0,0,(2/(2050-X$103+1))*(1-(SUM($E108:X108)/$F$105))*$F$105*'Fixed Data'!V$52)),0)</f>
        <v>-0.13466386238948139</v>
      </c>
      <c r="Z108" s="21">
        <f>IF($F$105&lt;0,(IF(2050-Y$103&lt;=0,0,(2/(2050-Y$103+1))*(1-(SUM($E108:Y108)/$F$105))*$F$105*'Fixed Data'!W$52)),0)</f>
        <v>-0.10099789679211017</v>
      </c>
      <c r="AA108" s="21">
        <f>IF($F$105&lt;0,(IF(2050-Z$103&lt;=0,0,(2/(2050-Z$103+1))*(1-(SUM($E108:Z108)/$F$105))*$F$105*'Fixed Data'!X$52)),0)</f>
        <v>-6.7331931194740111E-2</v>
      </c>
      <c r="AB108" s="21">
        <f>IF($F$105&lt;0,(IF(2050-AA$103&lt;=0,0,(2/(2050-AA$103+1))*(1-(SUM($E108:AA108)/$F$105))*$F$105*'Fixed Data'!Y$52)),0)</f>
        <v>-3.3665965597370055E-2</v>
      </c>
      <c r="AC108" s="21">
        <f>IF($F$105&lt;0,(IF(2050-AB$103&lt;=0,0,(2/(2050-AB$103+1))*(1-(SUM($E108:AB108)/$F$105))*$F$105*'Fixed Data'!Z$52)),0)</f>
        <v>0</v>
      </c>
      <c r="AD108" s="21">
        <f>IF($F$105&lt;0,(IF(2050-AC$103&lt;=0,0,(2/(2050-AC$103+1))*(1-(SUM($E108:AC108)/$F$105))*$F$105*'Fixed Data'!AA$52)),0)</f>
        <v>0</v>
      </c>
      <c r="AE108" s="21">
        <f>IF($F$105&lt;0,(IF(2050-AD$103&lt;=0,0,(2/(2050-AD$103+1))*(1-(SUM($E108:AD108)/$F$105))*$F$105*'Fixed Data'!AB$52)),0)</f>
        <v>0</v>
      </c>
      <c r="AF108" s="21">
        <f>IF($F$105&lt;0,(IF(2050-AE$103&lt;=0,0,(2/(2050-AE$103+1))*(1-(SUM($E108:AE108)/$F$105))*$F$105*'Fixed Data'!AC$52)),0)</f>
        <v>0</v>
      </c>
      <c r="AG108" s="21">
        <f>IF($F$105&lt;0,(IF(2050-AF$103&lt;=0,0,(2/(2050-AF$103+1))*(1-(SUM($E108:AF108)/$F$105))*$F$105*'Fixed Data'!AD$52)),0)</f>
        <v>0</v>
      </c>
      <c r="AH108" s="21">
        <f>IF($F$105&lt;0,(IF(2050-AG$103&lt;=0,0,(2/(2050-AG$103+1))*(1-(SUM($E108:AG108)/$F$105))*$F$105*'Fixed Data'!AE$52)),0)</f>
        <v>0</v>
      </c>
      <c r="AI108" s="21">
        <f>IF($F$105&lt;0,(IF(2050-AH$103&lt;=0,0,(2/(2050-AH$103+1))*(1-(SUM($E108:AH108)/$F$105))*$F$105*'Fixed Data'!AF$52)),0)</f>
        <v>0</v>
      </c>
      <c r="AJ108" s="21">
        <f>IF($F$105&lt;0,(IF(2050-AI$103&lt;=0,0,(2/(2050-AI$103+1))*(1-(SUM($E108:AI108)/$F$105))*$F$105*'Fixed Data'!AG$52)),0)</f>
        <v>0</v>
      </c>
      <c r="AK108" s="21">
        <f>IF($F$105&lt;0,(IF(2050-AJ$103&lt;=0,0,(2/(2050-AJ$103+1))*(1-(SUM($E108:AJ108)/$F$105))*$F$105*'Fixed Data'!AH$52)),0)</f>
        <v>0</v>
      </c>
      <c r="AL108" s="21">
        <f>IF($F$105&lt;0,(IF(2050-AK$103&lt;=0,0,(2/(2050-AK$103+1))*(1-(SUM($E108:AK108)/$F$105))*$F$105*'Fixed Data'!AI$52)),0)</f>
        <v>0</v>
      </c>
      <c r="AM108" s="21">
        <f>IF($F$105&lt;0,(IF(2050-AL$103&lt;=0,0,(2/(2050-AL$103+1))*(1-(SUM($E108:AL108)/$F$105))*$F$105*'Fixed Data'!AJ$52)),0)</f>
        <v>0</v>
      </c>
      <c r="AN108" s="21">
        <f>IF($F$105&lt;0,(IF(2050-AM$103&lt;=0,0,(2/(2050-AM$103+1))*(1-(SUM($E108:AM108)/$F$105))*$F$105*'Fixed Data'!AK$52)),0)</f>
        <v>0</v>
      </c>
      <c r="AO108" s="21">
        <f>IF($F$105&lt;0,(IF(2050-AN$103&lt;=0,0,(2/(2050-AN$103+1))*(1-(SUM($E108:AN108)/$F$105))*$F$105*'Fixed Data'!AL$52)),0)</f>
        <v>0</v>
      </c>
      <c r="AP108" s="21">
        <f>IF($F$105&lt;0,(IF(2050-AO$103&lt;=0,0,(2/(2050-AO$103+1))*(1-(SUM($E108:AO108)/$F$105))*$F$105*'Fixed Data'!AM$52)),0)</f>
        <v>0</v>
      </c>
      <c r="AQ108" s="21">
        <f>IF($F$105&lt;0,(IF(2050-AP$103&lt;=0,0,(2/(2050-AP$103+1))*(1-(SUM($E108:AP108)/$F$105))*$F$105*'Fixed Data'!AN$52)),0)</f>
        <v>0</v>
      </c>
      <c r="AR108" s="21">
        <f>IF($F$105&lt;0,(IF(2050-AQ$103&lt;=0,0,(2/(2050-AQ$103+1))*(1-(SUM($E108:AQ108)/$F$105))*$F$105*'Fixed Data'!AO$52)),0)</f>
        <v>0</v>
      </c>
      <c r="AS108" s="21">
        <f>IF($F$105&lt;0,(IF(2050-AR$103&lt;=0,0,(2/(2050-AR$103+1))*(1-(SUM($E108:AR108)/$F$105))*$F$105*'Fixed Data'!AP$52)),0)</f>
        <v>0</v>
      </c>
      <c r="AT108" s="21">
        <f>IF($F$105&lt;0,(IF(2050-AS$103&lt;=0,0,(2/(2050-AS$103+1))*(1-(SUM($E108:AS108)/$F$105))*$F$105*'Fixed Data'!AQ$52)),0)</f>
        <v>0</v>
      </c>
      <c r="AU108" s="21">
        <f>IF($F$105&lt;0,(IF(2050-AT$103&lt;=0,0,(2/(2050-AT$103+1))*(1-(SUM($E108:AT108)/$F$105))*$F$105*'Fixed Data'!AR$52)),0)</f>
        <v>0</v>
      </c>
      <c r="AV108" s="21">
        <f>IF($F$105&lt;0,(IF(2050-AU$103&lt;=0,0,(2/(2050-AU$103+1))*(1-(SUM($E108:AU108)/$F$105))*$F$105*'Fixed Data'!AS$52)),0)</f>
        <v>0</v>
      </c>
      <c r="AW108" s="21">
        <f>IF($F$105&lt;0,(IF(2050-AV$103&lt;=0,0,(2/(2050-AV$103+1))*(1-(SUM($E108:AV108)/$F$105))*$F$105*'Fixed Data'!AT$52)),0)</f>
        <v>0</v>
      </c>
      <c r="AX108" s="21">
        <f>IF($F$105&lt;0,(IF(2050-AW$103&lt;=0,0,(2/(2050-AW$103+1))*(1-(SUM($E108:AW108)/$F$105))*$F$105*'Fixed Data'!AU$52)),0)</f>
        <v>0</v>
      </c>
      <c r="AY108" s="21">
        <f>IF($F$105&lt;0,(IF(2050-AX$103&lt;=0,0,(2/(2050-AX$103+1))*(1-(SUM($E108:AX108)/$F$105))*$F$105*'Fixed Data'!AV$52)),0)</f>
        <v>0</v>
      </c>
      <c r="AZ108" s="21">
        <f>IF($F$105&lt;0,(IF(2050-AY$103&lt;=0,0,(2/(2050-AY$103+1))*(1-(SUM($E108:AY108)/$F$105))*$F$105*'Fixed Data'!AW$52)),0)</f>
        <v>0</v>
      </c>
      <c r="BA108" s="21">
        <f>IF($F$105&lt;0,(IF(2050-AZ$103&lt;=0,0,(2/(2050-AZ$103+1))*(1-(SUM($E108:AZ108)/$F$105))*$F$105*'Fixed Data'!AX$52)),0)</f>
        <v>0</v>
      </c>
      <c r="BB108" s="21">
        <f>IF($F$105&lt;0,(IF(2050-BA$103&lt;=0,0,(2/(2050-BA$103+1))*(1-(SUM($E108:BA108)/$F$105))*$F$105*'Fixed Data'!AY$52)),0)</f>
        <v>0</v>
      </c>
    </row>
    <row r="109" spans="1:54" ht="15" hidden="1" customHeight="1" outlineLevel="3">
      <c r="A109" s="8"/>
      <c r="B109" t="s">
        <v>403</v>
      </c>
      <c r="C109" t="s">
        <v>404</v>
      </c>
      <c r="D109" t="s">
        <v>383</v>
      </c>
      <c r="E109" s="18"/>
      <c r="F109" s="18"/>
      <c r="G109" s="18"/>
      <c r="H109" s="21">
        <f>IF($G$105&lt;0,(IF(2050-G$103&lt;=0,0,(2/(2050-G$103+1))*(1-(SUM($E109:G109)/$G$105))*$G$105*'Fixed Data'!E$52)),0)</f>
        <v>-0.90245906768005324</v>
      </c>
      <c r="I109" s="21">
        <f>IF($G$105&lt;0,(IF(2050-H$103&lt;=0,0,(2/(2050-H$103+1))*(1-(SUM($E109:H109)/$G$105))*$G$105*'Fixed Data'!F$52)),0)</f>
        <v>-0.85948482636195545</v>
      </c>
      <c r="J109" s="21">
        <f>IF($G$105&lt;0,(IF(2050-I$103&lt;=0,0,(2/(2050-I$103+1))*(1-(SUM($E109:I109)/$G$105))*$G$105*'Fixed Data'!G$52)),0)</f>
        <v>-0.81651058504385776</v>
      </c>
      <c r="K109" s="21">
        <f>IF($G$105&lt;0,(IF(2050-J$103&lt;=0,0,(2/(2050-J$103+1))*(1-(SUM($E109:J109)/$G$105))*$G$105*'Fixed Data'!H$52)),0)</f>
        <v>-0.77353634372575997</v>
      </c>
      <c r="L109" s="21">
        <f>IF($G$105&lt;0,(IF(2050-K$103&lt;=0,0,(2/(2050-K$103+1))*(1-(SUM($E109:K109)/$G$105))*$G$105*'Fixed Data'!I$52)),0)</f>
        <v>-0.73056210240766206</v>
      </c>
      <c r="M109" s="21">
        <f>IF($G$105&lt;0,(IF(2050-L$103&lt;=0,0,(2/(2050-L$103+1))*(1-(SUM($E109:L109)/$G$105))*$G$105*'Fixed Data'!J$52)),0)</f>
        <v>-0.68758786108956438</v>
      </c>
      <c r="N109" s="21">
        <f>IF($G$105&lt;0,(IF(2050-M$103&lt;=0,0,(2/(2050-M$103+1))*(1-(SUM($E109:M109)/$G$105))*$G$105*'Fixed Data'!K$52)),0)</f>
        <v>-0.64461361977146658</v>
      </c>
      <c r="O109" s="21">
        <f>IF($G$105&lt;0,(IF(2050-N$103&lt;=0,0,(2/(2050-N$103+1))*(1-(SUM($E109:N109)/$G$105))*$G$105*'Fixed Data'!L$52)),0)</f>
        <v>-0.60163937845336868</v>
      </c>
      <c r="P109" s="21">
        <f>IF($G$105&lt;0,(IF(2050-O$103&lt;=0,0,(2/(2050-O$103+1))*(1-(SUM($E109:O109)/$G$105))*$G$105*'Fixed Data'!M$52)),0)</f>
        <v>-0.55866513713527099</v>
      </c>
      <c r="Q109" s="21">
        <f>IF($G$105&lt;0,(IF(2050-P$103&lt;=0,0,(2/(2050-P$103+1))*(1-(SUM($E109:P109)/$G$105))*$G$105*'Fixed Data'!N$52)),0)</f>
        <v>-0.51569089581717331</v>
      </c>
      <c r="R109" s="21">
        <f>IF($G$105&lt;0,(IF(2050-Q$103&lt;=0,0,(2/(2050-Q$103+1))*(1-(SUM($E109:Q109)/$G$105))*$G$105*'Fixed Data'!O$52)),0)</f>
        <v>-0.47271665449907552</v>
      </c>
      <c r="S109" s="21">
        <f>IF($G$105&lt;0,(IF(2050-R$103&lt;=0,0,(2/(2050-R$103+1))*(1-(SUM($E109:R109)/$G$105))*$G$105*'Fixed Data'!P$52)),0)</f>
        <v>-0.42974241318097789</v>
      </c>
      <c r="T109" s="21">
        <f>IF($G$105&lt;0,(IF(2050-S$103&lt;=0,0,(2/(2050-S$103+1))*(1-(SUM($E109:S109)/$G$105))*$G$105*'Fixed Data'!Q$52)),0)</f>
        <v>-0.38676817186288009</v>
      </c>
      <c r="U109" s="21">
        <f>IF($G$105&lt;0,(IF(2050-T$103&lt;=0,0,(2/(2050-T$103+1))*(1-(SUM($E109:T109)/$G$105))*$G$105*'Fixed Data'!R$52)),0)</f>
        <v>-0.34379393054478208</v>
      </c>
      <c r="V109" s="21">
        <f>IF($G$105&lt;0,(IF(2050-U$103&lt;=0,0,(2/(2050-U$103+1))*(1-(SUM($E109:U109)/$G$105))*$G$105*'Fixed Data'!S$52)),0)</f>
        <v>-0.30081968922668445</v>
      </c>
      <c r="W109" s="21">
        <f>IF($G$105&lt;0,(IF(2050-V$103&lt;=0,0,(2/(2050-V$103+1))*(1-(SUM($E109:V109)/$G$105))*$G$105*'Fixed Data'!T$52)),0)</f>
        <v>-0.25784544790858638</v>
      </c>
      <c r="X109" s="21">
        <f>IF($G$105&lt;0,(IF(2050-W$103&lt;=0,0,(2/(2050-W$103+1))*(1-(SUM($E109:W109)/$G$105))*$G$105*'Fixed Data'!U$52)),0)</f>
        <v>-0.21487120659048856</v>
      </c>
      <c r="Y109" s="21">
        <f>IF($G$105&lt;0,(IF(2050-X$103&lt;=0,0,(2/(2050-X$103+1))*(1-(SUM($E109:X109)/$G$105))*$G$105*'Fixed Data'!V$52)),0)</f>
        <v>-0.17189696527239057</v>
      </c>
      <c r="Z109" s="21">
        <f>IF($G$105&lt;0,(IF(2050-Y$103&lt;=0,0,(2/(2050-Y$103+1))*(1-(SUM($E109:Y109)/$G$105))*$G$105*'Fixed Data'!W$52)),0)</f>
        <v>-0.12892272395429336</v>
      </c>
      <c r="AA109" s="21">
        <f>IF($G$105&lt;0,(IF(2050-Z$103&lt;=0,0,(2/(2050-Z$103+1))*(1-(SUM($E109:Z109)/$G$105))*$G$105*'Fixed Data'!X$52)),0)</f>
        <v>-8.5948482636195561E-2</v>
      </c>
      <c r="AB109" s="21">
        <f>IF($G$105&lt;0,(IF(2050-AA$103&lt;=0,0,(2/(2050-AA$103+1))*(1-(SUM($E109:AA109)/$G$105))*$G$105*'Fixed Data'!Y$52)),0)</f>
        <v>-4.297424131809742E-2</v>
      </c>
      <c r="AC109" s="21">
        <f>IF($G$105&lt;0,(IF(2050-AB$103&lt;=0,0,(2/(2050-AB$103+1))*(1-(SUM($E109:AB109)/$G$105))*$G$105*'Fixed Data'!Z$52)),0)</f>
        <v>0</v>
      </c>
      <c r="AD109" s="21">
        <f>IF($G$105&lt;0,(IF(2050-AC$103&lt;=0,0,(2/(2050-AC$103+1))*(1-(SUM($E109:AC109)/$G$105))*$G$105*'Fixed Data'!AA$52)),0)</f>
        <v>0</v>
      </c>
      <c r="AE109" s="21">
        <f>IF($G$105&lt;0,(IF(2050-AD$103&lt;=0,0,(2/(2050-AD$103+1))*(1-(SUM($E109:AD109)/$G$105))*$G$105*'Fixed Data'!AB$52)),0)</f>
        <v>0</v>
      </c>
      <c r="AF109" s="21">
        <f>IF($G$105&lt;0,(IF(2050-AE$103&lt;=0,0,(2/(2050-AE$103+1))*(1-(SUM($E109:AE109)/$G$105))*$G$105*'Fixed Data'!AC$52)),0)</f>
        <v>0</v>
      </c>
      <c r="AG109" s="21">
        <f>IF($G$105&lt;0,(IF(2050-AF$103&lt;=0,0,(2/(2050-AF$103+1))*(1-(SUM($E109:AF109)/$G$105))*$G$105*'Fixed Data'!AD$52)),0)</f>
        <v>0</v>
      </c>
      <c r="AH109" s="21">
        <f>IF($G$105&lt;0,(IF(2050-AG$103&lt;=0,0,(2/(2050-AG$103+1))*(1-(SUM($E109:AG109)/$G$105))*$G$105*'Fixed Data'!AE$52)),0)</f>
        <v>0</v>
      </c>
      <c r="AI109" s="21">
        <f>IF($G$105&lt;0,(IF(2050-AH$103&lt;=0,0,(2/(2050-AH$103+1))*(1-(SUM($E109:AH109)/$G$105))*$G$105*'Fixed Data'!AF$52)),0)</f>
        <v>0</v>
      </c>
      <c r="AJ109" s="21">
        <f>IF($G$105&lt;0,(IF(2050-AI$103&lt;=0,0,(2/(2050-AI$103+1))*(1-(SUM($E109:AI109)/$G$105))*$G$105*'Fixed Data'!AG$52)),0)</f>
        <v>0</v>
      </c>
      <c r="AK109" s="21">
        <f>IF($G$105&lt;0,(IF(2050-AJ$103&lt;=0,0,(2/(2050-AJ$103+1))*(1-(SUM($E109:AJ109)/$G$105))*$G$105*'Fixed Data'!AH$52)),0)</f>
        <v>0</v>
      </c>
      <c r="AL109" s="21">
        <f>IF($G$105&lt;0,(IF(2050-AK$103&lt;=0,0,(2/(2050-AK$103+1))*(1-(SUM($E109:AK109)/$G$105))*$G$105*'Fixed Data'!AI$52)),0)</f>
        <v>0</v>
      </c>
      <c r="AM109" s="21">
        <f>IF($G$105&lt;0,(IF(2050-AL$103&lt;=0,0,(2/(2050-AL$103+1))*(1-(SUM($E109:AL109)/$G$105))*$G$105*'Fixed Data'!AJ$52)),0)</f>
        <v>0</v>
      </c>
      <c r="AN109" s="21">
        <f>IF($G$105&lt;0,(IF(2050-AM$103&lt;=0,0,(2/(2050-AM$103+1))*(1-(SUM($E109:AM109)/$G$105))*$G$105*'Fixed Data'!AK$52)),0)</f>
        <v>0</v>
      </c>
      <c r="AO109" s="21">
        <f>IF($G$105&lt;0,(IF(2050-AN$103&lt;=0,0,(2/(2050-AN$103+1))*(1-(SUM($E109:AN109)/$G$105))*$G$105*'Fixed Data'!AL$52)),0)</f>
        <v>0</v>
      </c>
      <c r="AP109" s="21">
        <f>IF($G$105&lt;0,(IF(2050-AO$103&lt;=0,0,(2/(2050-AO$103+1))*(1-(SUM($E109:AO109)/$G$105))*$G$105*'Fixed Data'!AM$52)),0)</f>
        <v>0</v>
      </c>
      <c r="AQ109" s="21">
        <f>IF($G$105&lt;0,(IF(2050-AP$103&lt;=0,0,(2/(2050-AP$103+1))*(1-(SUM($E109:AP109)/$G$105))*$G$105*'Fixed Data'!AN$52)),0)</f>
        <v>0</v>
      </c>
      <c r="AR109" s="21">
        <f>IF($G$105&lt;0,(IF(2050-AQ$103&lt;=0,0,(2/(2050-AQ$103+1))*(1-(SUM($E109:AQ109)/$G$105))*$G$105*'Fixed Data'!AO$52)),0)</f>
        <v>0</v>
      </c>
      <c r="AS109" s="21">
        <f>IF($G$105&lt;0,(IF(2050-AR$103&lt;=0,0,(2/(2050-AR$103+1))*(1-(SUM($E109:AR109)/$G$105))*$G$105*'Fixed Data'!AP$52)),0)</f>
        <v>0</v>
      </c>
      <c r="AT109" s="21">
        <f>IF($G$105&lt;0,(IF(2050-AS$103&lt;=0,0,(2/(2050-AS$103+1))*(1-(SUM($E109:AS109)/$G$105))*$G$105*'Fixed Data'!AQ$52)),0)</f>
        <v>0</v>
      </c>
      <c r="AU109" s="21">
        <f>IF($G$105&lt;0,(IF(2050-AT$103&lt;=0,0,(2/(2050-AT$103+1))*(1-(SUM($E109:AT109)/$G$105))*$G$105*'Fixed Data'!AR$52)),0)</f>
        <v>0</v>
      </c>
      <c r="AV109" s="21">
        <f>IF($G$105&lt;0,(IF(2050-AU$103&lt;=0,0,(2/(2050-AU$103+1))*(1-(SUM($E109:AU109)/$G$105))*$G$105*'Fixed Data'!AS$52)),0)</f>
        <v>0</v>
      </c>
      <c r="AW109" s="21">
        <f>IF($G$105&lt;0,(IF(2050-AV$103&lt;=0,0,(2/(2050-AV$103+1))*(1-(SUM($E109:AV109)/$G$105))*$G$105*'Fixed Data'!AT$52)),0)</f>
        <v>0</v>
      </c>
      <c r="AX109" s="21">
        <f>IF($G$105&lt;0,(IF(2050-AW$103&lt;=0,0,(2/(2050-AW$103+1))*(1-(SUM($E109:AW109)/$G$105))*$G$105*'Fixed Data'!AU$52)),0)</f>
        <v>0</v>
      </c>
      <c r="AY109" s="21">
        <f>IF($G$105&lt;0,(IF(2050-AX$103&lt;=0,0,(2/(2050-AX$103+1))*(1-(SUM($E109:AX109)/$G$105))*$G$105*'Fixed Data'!AV$52)),0)</f>
        <v>0</v>
      </c>
      <c r="AZ109" s="21">
        <f>IF($G$105&lt;0,(IF(2050-AY$103&lt;=0,0,(2/(2050-AY$103+1))*(1-(SUM($E109:AY109)/$G$105))*$G$105*'Fixed Data'!AW$52)),0)</f>
        <v>0</v>
      </c>
      <c r="BA109" s="21">
        <f>IF($G$105&lt;0,(IF(2050-AZ$103&lt;=0,0,(2/(2050-AZ$103+1))*(1-(SUM($E109:AZ109)/$G$105))*$G$105*'Fixed Data'!AX$52)),0)</f>
        <v>0</v>
      </c>
      <c r="BB109" s="21">
        <f>IF($G$105&lt;0,(IF(2050-BA$103&lt;=0,0,(2/(2050-BA$103+1))*(1-(SUM($E109:BA109)/$G$105))*$G$105*'Fixed Data'!AY$52)),0)</f>
        <v>0</v>
      </c>
    </row>
    <row r="110" spans="1:54" ht="15" hidden="1" customHeight="1" outlineLevel="3">
      <c r="A110" s="8"/>
      <c r="B110" t="s">
        <v>405</v>
      </c>
      <c r="C110" t="s">
        <v>406</v>
      </c>
      <c r="D110" t="s">
        <v>383</v>
      </c>
      <c r="E110" s="18"/>
      <c r="F110" s="18"/>
      <c r="G110" s="18"/>
      <c r="H110" s="18"/>
      <c r="I110" s="21">
        <f>IF($H$105&lt;0,(IF(2050-H$103&lt;=0,0,(2/(2050-H$103+1))*(1-(SUM($E110:H110)/$H$105))*$H$105*'Fixed Data'!F$52)),0)</f>
        <v>-0.94792945847719456</v>
      </c>
      <c r="J110" s="21">
        <f>IF($H$105&lt;0,(IF(2050-I$103&lt;=0,0,(2/(2050-I$103+1))*(1-(SUM($E110:I110)/$H$105))*$H$105*'Fixed Data'!G$52)),0)</f>
        <v>-0.90053298555333494</v>
      </c>
      <c r="K110" s="21">
        <f>IF($H$105&lt;0,(IF(2050-J$103&lt;=0,0,(2/(2050-J$103+1))*(1-(SUM($E110:J110)/$H$105))*$H$105*'Fixed Data'!H$52)),0)</f>
        <v>-0.8531365126294751</v>
      </c>
      <c r="L110" s="21">
        <f>IF($H$105&lt;0,(IF(2050-K$103&lt;=0,0,(2/(2050-K$103+1))*(1-(SUM($E110:K110)/$H$105))*$H$105*'Fixed Data'!I$52)),0)</f>
        <v>-0.80574003970561525</v>
      </c>
      <c r="M110" s="21">
        <f>IF($H$105&lt;0,(IF(2050-L$103&lt;=0,0,(2/(2050-L$103+1))*(1-(SUM($E110:L110)/$H$105))*$H$105*'Fixed Data'!J$52)),0)</f>
        <v>-0.75834356678175563</v>
      </c>
      <c r="N110" s="21">
        <f>IF($H$105&lt;0,(IF(2050-M$103&lt;=0,0,(2/(2050-M$103+1))*(1-(SUM($E110:M110)/$H$105))*$H$105*'Fixed Data'!K$52)),0)</f>
        <v>-0.7109470938578959</v>
      </c>
      <c r="O110" s="21">
        <f>IF($H$105&lt;0,(IF(2050-N$103&lt;=0,0,(2/(2050-N$103+1))*(1-(SUM($E110:N110)/$H$105))*$H$105*'Fixed Data'!L$52)),0)</f>
        <v>-0.66355062093403616</v>
      </c>
      <c r="P110" s="21">
        <f>IF($H$105&lt;0,(IF(2050-O$103&lt;=0,0,(2/(2050-O$103+1))*(1-(SUM($E110:O110)/$H$105))*$H$105*'Fixed Data'!M$52)),0)</f>
        <v>-0.61615414801017654</v>
      </c>
      <c r="Q110" s="21">
        <f>IF($H$105&lt;0,(IF(2050-P$103&lt;=0,0,(2/(2050-P$103+1))*(1-(SUM($E110:P110)/$H$105))*$H$105*'Fixed Data'!N$52)),0)</f>
        <v>-0.56875767508631681</v>
      </c>
      <c r="R110" s="21">
        <f>IF($H$105&lt;0,(IF(2050-Q$103&lt;=0,0,(2/(2050-Q$103+1))*(1-(SUM($E110:Q110)/$H$105))*$H$105*'Fixed Data'!O$52)),0)</f>
        <v>-0.52136120216245685</v>
      </c>
      <c r="S110" s="21">
        <f>IF($H$105&lt;0,(IF(2050-R$103&lt;=0,0,(2/(2050-R$103+1))*(1-(SUM($E110:R110)/$H$105))*$H$105*'Fixed Data'!P$52)),0)</f>
        <v>-0.47396472923859717</v>
      </c>
      <c r="T110" s="21">
        <f>IF($H$105&lt;0,(IF(2050-S$103&lt;=0,0,(2/(2050-S$103+1))*(1-(SUM($E110:S110)/$H$105))*$H$105*'Fixed Data'!Q$52)),0)</f>
        <v>-0.42656825631473744</v>
      </c>
      <c r="U110" s="21">
        <f>IF($H$105&lt;0,(IF(2050-T$103&lt;=0,0,(2/(2050-T$103+1))*(1-(SUM($E110:T110)/$H$105))*$H$105*'Fixed Data'!R$52)),0)</f>
        <v>-0.37917178339087765</v>
      </c>
      <c r="V110" s="21">
        <f>IF($H$105&lt;0,(IF(2050-U$103&lt;=0,0,(2/(2050-U$103+1))*(1-(SUM($E110:U110)/$H$105))*$H$105*'Fixed Data'!S$52)),0)</f>
        <v>-0.3317753104670183</v>
      </c>
      <c r="W110" s="21">
        <f>IF($H$105&lt;0,(IF(2050-V$103&lt;=0,0,(2/(2050-V$103+1))*(1-(SUM($E110:V110)/$H$105))*$H$105*'Fixed Data'!T$52)),0)</f>
        <v>-0.28437883754315862</v>
      </c>
      <c r="X110" s="21">
        <f>IF($H$105&lt;0,(IF(2050-W$103&lt;=0,0,(2/(2050-W$103+1))*(1-(SUM($E110:W110)/$H$105))*$H$105*'Fixed Data'!U$52)),0)</f>
        <v>-0.23698236461929892</v>
      </c>
      <c r="Y110" s="21">
        <f>IF($H$105&lt;0,(IF(2050-X$103&lt;=0,0,(2/(2050-X$103+1))*(1-(SUM($E110:X110)/$H$105))*$H$105*'Fixed Data'!V$52)),0)</f>
        <v>-0.18958589169543869</v>
      </c>
      <c r="Z110" s="21">
        <f>IF($H$105&lt;0,(IF(2050-Y$103&lt;=0,0,(2/(2050-Y$103+1))*(1-(SUM($E110:Y110)/$H$105))*$H$105*'Fixed Data'!W$52)),0)</f>
        <v>-0.14218941877157923</v>
      </c>
      <c r="AA110" s="21">
        <f>IF($H$105&lt;0,(IF(2050-Z$103&lt;=0,0,(2/(2050-Z$103+1))*(1-(SUM($E110:Z110)/$H$105))*$H$105*'Fixed Data'!X$52)),0)</f>
        <v>-9.4792945847719842E-2</v>
      </c>
      <c r="AB110" s="21">
        <f>IF($H$105&lt;0,(IF(2050-AA$103&lt;=0,0,(2/(2050-AA$103+1))*(1-(SUM($E110:AA110)/$H$105))*$H$105*'Fixed Data'!Y$52)),0)</f>
        <v>-4.739647292385956E-2</v>
      </c>
      <c r="AC110" s="21">
        <f>IF($H$105&lt;0,(IF(2050-AB$103&lt;=0,0,(2/(2050-AB$103+1))*(1-(SUM($E110:AB110)/$H$105))*$H$105*'Fixed Data'!Z$52)),0)</f>
        <v>0</v>
      </c>
      <c r="AD110" s="21">
        <f>IF($H$105&lt;0,(IF(2050-AC$103&lt;=0,0,(2/(2050-AC$103+1))*(1-(SUM($E110:AC110)/$H$105))*$H$105*'Fixed Data'!AA$52)),0)</f>
        <v>0</v>
      </c>
      <c r="AE110" s="21">
        <f>IF($H$105&lt;0,(IF(2050-AD$103&lt;=0,0,(2/(2050-AD$103+1))*(1-(SUM($E110:AD110)/$H$105))*$H$105*'Fixed Data'!AB$52)),0)</f>
        <v>0</v>
      </c>
      <c r="AF110" s="21">
        <f>IF($H$105&lt;0,(IF(2050-AE$103&lt;=0,0,(2/(2050-AE$103+1))*(1-(SUM($E110:AE110)/$H$105))*$H$105*'Fixed Data'!AC$52)),0)</f>
        <v>0</v>
      </c>
      <c r="AG110" s="21">
        <f>IF($H$105&lt;0,(IF(2050-AF$103&lt;=0,0,(2/(2050-AF$103+1))*(1-(SUM($E110:AF110)/$H$105))*$H$105*'Fixed Data'!AD$52)),0)</f>
        <v>0</v>
      </c>
      <c r="AH110" s="21">
        <f>IF($H$105&lt;0,(IF(2050-AG$103&lt;=0,0,(2/(2050-AG$103+1))*(1-(SUM($E110:AG110)/$H$105))*$H$105*'Fixed Data'!AE$52)),0)</f>
        <v>0</v>
      </c>
      <c r="AI110" s="21">
        <f>IF($H$105&lt;0,(IF(2050-AH$103&lt;=0,0,(2/(2050-AH$103+1))*(1-(SUM($E110:AH110)/$H$105))*$H$105*'Fixed Data'!AF$52)),0)</f>
        <v>0</v>
      </c>
      <c r="AJ110" s="21">
        <f>IF($H$105&lt;0,(IF(2050-AI$103&lt;=0,0,(2/(2050-AI$103+1))*(1-(SUM($E110:AI110)/$H$105))*$H$105*'Fixed Data'!AG$52)),0)</f>
        <v>0</v>
      </c>
      <c r="AK110" s="21">
        <f>IF($H$105&lt;0,(IF(2050-AJ$103&lt;=0,0,(2/(2050-AJ$103+1))*(1-(SUM($E110:AJ110)/$H$105))*$H$105*'Fixed Data'!AH$52)),0)</f>
        <v>0</v>
      </c>
      <c r="AL110" s="21">
        <f>IF($H$105&lt;0,(IF(2050-AK$103&lt;=0,0,(2/(2050-AK$103+1))*(1-(SUM($E110:AK110)/$H$105))*$H$105*'Fixed Data'!AI$52)),0)</f>
        <v>0</v>
      </c>
      <c r="AM110" s="21">
        <f>IF($H$105&lt;0,(IF(2050-AL$103&lt;=0,0,(2/(2050-AL$103+1))*(1-(SUM($E110:AL110)/$H$105))*$H$105*'Fixed Data'!AJ$52)),0)</f>
        <v>0</v>
      </c>
      <c r="AN110" s="21">
        <f>IF($H$105&lt;0,(IF(2050-AM$103&lt;=0,0,(2/(2050-AM$103+1))*(1-(SUM($E110:AM110)/$H$105))*$H$105*'Fixed Data'!AK$52)),0)</f>
        <v>0</v>
      </c>
      <c r="AO110" s="21">
        <f>IF($H$105&lt;0,(IF(2050-AN$103&lt;=0,0,(2/(2050-AN$103+1))*(1-(SUM($E110:AN110)/$H$105))*$H$105*'Fixed Data'!AL$52)),0)</f>
        <v>0</v>
      </c>
      <c r="AP110" s="21">
        <f>IF($H$105&lt;0,(IF(2050-AO$103&lt;=0,0,(2/(2050-AO$103+1))*(1-(SUM($E110:AO110)/$H$105))*$H$105*'Fixed Data'!AM$52)),0)</f>
        <v>0</v>
      </c>
      <c r="AQ110" s="21">
        <f>IF($H$105&lt;0,(IF(2050-AP$103&lt;=0,0,(2/(2050-AP$103+1))*(1-(SUM($E110:AP110)/$H$105))*$H$105*'Fixed Data'!AN$52)),0)</f>
        <v>0</v>
      </c>
      <c r="AR110" s="21">
        <f>IF($H$105&lt;0,(IF(2050-AQ$103&lt;=0,0,(2/(2050-AQ$103+1))*(1-(SUM($E110:AQ110)/$H$105))*$H$105*'Fixed Data'!AO$52)),0)</f>
        <v>0</v>
      </c>
      <c r="AS110" s="21">
        <f>IF($H$105&lt;0,(IF(2050-AR$103&lt;=0,0,(2/(2050-AR$103+1))*(1-(SUM($E110:AR110)/$H$105))*$H$105*'Fixed Data'!AP$52)),0)</f>
        <v>0</v>
      </c>
      <c r="AT110" s="21">
        <f>IF($H$105&lt;0,(IF(2050-AS$103&lt;=0,0,(2/(2050-AS$103+1))*(1-(SUM($E110:AS110)/$H$105))*$H$105*'Fixed Data'!AQ$52)),0)</f>
        <v>0</v>
      </c>
      <c r="AU110" s="21">
        <f>IF($H$105&lt;0,(IF(2050-AT$103&lt;=0,0,(2/(2050-AT$103+1))*(1-(SUM($E110:AT110)/$H$105))*$H$105*'Fixed Data'!AR$52)),0)</f>
        <v>0</v>
      </c>
      <c r="AV110" s="21">
        <f>IF($H$105&lt;0,(IF(2050-AU$103&lt;=0,0,(2/(2050-AU$103+1))*(1-(SUM($E110:AU110)/$H$105))*$H$105*'Fixed Data'!AS$52)),0)</f>
        <v>0</v>
      </c>
      <c r="AW110" s="21">
        <f>IF($H$105&lt;0,(IF(2050-AV$103&lt;=0,0,(2/(2050-AV$103+1))*(1-(SUM($E110:AV110)/$H$105))*$H$105*'Fixed Data'!AT$52)),0)</f>
        <v>0</v>
      </c>
      <c r="AX110" s="21">
        <f>IF($H$105&lt;0,(IF(2050-AW$103&lt;=0,0,(2/(2050-AW$103+1))*(1-(SUM($E110:AW110)/$H$105))*$H$105*'Fixed Data'!AU$52)),0)</f>
        <v>0</v>
      </c>
      <c r="AY110" s="21">
        <f>IF($H$105&lt;0,(IF(2050-AX$103&lt;=0,0,(2/(2050-AX$103+1))*(1-(SUM($E110:AX110)/$H$105))*$H$105*'Fixed Data'!AV$52)),0)</f>
        <v>0</v>
      </c>
      <c r="AZ110" s="21">
        <f>IF($H$105&lt;0,(IF(2050-AY$103&lt;=0,0,(2/(2050-AY$103+1))*(1-(SUM($E110:AY110)/$H$105))*$H$105*'Fixed Data'!AW$52)),0)</f>
        <v>0</v>
      </c>
      <c r="BA110" s="21">
        <f>IF($H$105&lt;0,(IF(2050-AZ$103&lt;=0,0,(2/(2050-AZ$103+1))*(1-(SUM($E110:AZ110)/$H$105))*$H$105*'Fixed Data'!AX$52)),0)</f>
        <v>0</v>
      </c>
      <c r="BB110" s="21">
        <f>IF($H$105&lt;0,(IF(2050-BA$103&lt;=0,0,(2/(2050-BA$103+1))*(1-(SUM($E110:BA110)/$H$105))*$H$105*'Fixed Data'!AY$52)),0)</f>
        <v>0</v>
      </c>
    </row>
    <row r="111" spans="1:54" ht="15" hidden="1" customHeight="1" outlineLevel="3">
      <c r="A111" s="8"/>
      <c r="B111" t="s">
        <v>407</v>
      </c>
      <c r="C111" t="s">
        <v>408</v>
      </c>
      <c r="D111" t="s">
        <v>383</v>
      </c>
      <c r="E111" s="18"/>
      <c r="F111" s="18"/>
      <c r="G111" s="18"/>
      <c r="H111" s="18"/>
      <c r="I111" s="18"/>
      <c r="J111" s="21">
        <f>IF($I$105&lt;0,(IF(2050-I$103&lt;=0,0,(2/(2050-I$103+1))*(1-(SUM($E111:I111)/$I$105))*$I$105*'Fixed Data'!G$52)),0)</f>
        <v>-0.84501357945734901</v>
      </c>
      <c r="K111" s="21">
        <f>IF($I$105&lt;0,(IF(2050-J$103&lt;=0,0,(2/(2050-J$103+1))*(1-(SUM($E111:J111)/$I$105))*$I$105*'Fixed Data'!H$52)),0)</f>
        <v>-0.80053918053854112</v>
      </c>
      <c r="L111" s="21">
        <f>IF($I$105&lt;0,(IF(2050-K$103&lt;=0,0,(2/(2050-K$103+1))*(1-(SUM($E111:K111)/$I$105))*$I$105*'Fixed Data'!I$52)),0)</f>
        <v>-0.75606478161973312</v>
      </c>
      <c r="M111" s="21">
        <f>IF($I$105&lt;0,(IF(2050-L$103&lt;=0,0,(2/(2050-L$103+1))*(1-(SUM($E111:L111)/$I$105))*$I$105*'Fixed Data'!J$52)),0)</f>
        <v>-0.71159038270092534</v>
      </c>
      <c r="N111" s="21">
        <f>IF($I$105&lt;0,(IF(2050-M$103&lt;=0,0,(2/(2050-M$103+1))*(1-(SUM($E111:M111)/$I$105))*$I$105*'Fixed Data'!K$52)),0)</f>
        <v>-0.66711598378211756</v>
      </c>
      <c r="O111" s="21">
        <f>IF($I$105&lt;0,(IF(2050-N$103&lt;=0,0,(2/(2050-N$103+1))*(1-(SUM($E111:N111)/$I$105))*$I$105*'Fixed Data'!L$52)),0)</f>
        <v>-0.62264158486330967</v>
      </c>
      <c r="P111" s="21">
        <f>IF($I$105&lt;0,(IF(2050-O$103&lt;=0,0,(2/(2050-O$103+1))*(1-(SUM($E111:O111)/$I$105))*$I$105*'Fixed Data'!M$52)),0)</f>
        <v>-0.57816718594450178</v>
      </c>
      <c r="Q111" s="21">
        <f>IF($I$105&lt;0,(IF(2050-P$103&lt;=0,0,(2/(2050-P$103+1))*(1-(SUM($E111:P111)/$I$105))*$I$105*'Fixed Data'!N$52)),0)</f>
        <v>-0.533692787025694</v>
      </c>
      <c r="R111" s="21">
        <f>IF($I$105&lt;0,(IF(2050-Q$103&lt;=0,0,(2/(2050-Q$103+1))*(1-(SUM($E111:Q111)/$I$105))*$I$105*'Fixed Data'!O$52)),0)</f>
        <v>-0.48921838810688617</v>
      </c>
      <c r="S111" s="21">
        <f>IF($I$105&lt;0,(IF(2050-R$103&lt;=0,0,(2/(2050-R$103+1))*(1-(SUM($E111:R111)/$I$105))*$I$105*'Fixed Data'!P$52)),0)</f>
        <v>-0.44474398918807839</v>
      </c>
      <c r="T111" s="21">
        <f>IF($I$105&lt;0,(IF(2050-S$103&lt;=0,0,(2/(2050-S$103+1))*(1-(SUM($E111:S111)/$I$105))*$I$105*'Fixed Data'!Q$52)),0)</f>
        <v>-0.4002695902692705</v>
      </c>
      <c r="U111" s="21">
        <f>IF($I$105&lt;0,(IF(2050-T$103&lt;=0,0,(2/(2050-T$103+1))*(1-(SUM($E111:T111)/$I$105))*$I$105*'Fixed Data'!R$52)),0)</f>
        <v>-0.35579519135046278</v>
      </c>
      <c r="V111" s="21">
        <f>IF($I$105&lt;0,(IF(2050-U$103&lt;=0,0,(2/(2050-U$103+1))*(1-(SUM($E111:U111)/$I$105))*$I$105*'Fixed Data'!S$52)),0)</f>
        <v>-0.31132079243165489</v>
      </c>
      <c r="W111" s="21">
        <f>IF($I$105&lt;0,(IF(2050-V$103&lt;=0,0,(2/(2050-V$103+1))*(1-(SUM($E111:V111)/$I$105))*$I$105*'Fixed Data'!T$52)),0)</f>
        <v>-0.26684639351284706</v>
      </c>
      <c r="X111" s="21">
        <f>IF($I$105&lt;0,(IF(2050-W$103&lt;=0,0,(2/(2050-W$103+1))*(1-(SUM($E111:W111)/$I$105))*$I$105*'Fixed Data'!U$52)),0)</f>
        <v>-0.22237199459403895</v>
      </c>
      <c r="Y111" s="21">
        <f>IF($I$105&lt;0,(IF(2050-X$103&lt;=0,0,(2/(2050-X$103+1))*(1-(SUM($E111:X111)/$I$105))*$I$105*'Fixed Data'!V$52)),0)</f>
        <v>-0.17789759567523117</v>
      </c>
      <c r="Z111" s="21">
        <f>IF($I$105&lt;0,(IF(2050-Y$103&lt;=0,0,(2/(2050-Y$103+1))*(1-(SUM($E111:Y111)/$I$105))*$I$105*'Fixed Data'!W$52)),0)</f>
        <v>-0.133423196756423</v>
      </c>
      <c r="AA111" s="21">
        <f>IF($I$105&lt;0,(IF(2050-Z$103&lt;=0,0,(2/(2050-Z$103+1))*(1-(SUM($E111:Z111)/$I$105))*$I$105*'Fixed Data'!X$52)),0)</f>
        <v>-8.894879783761532E-2</v>
      </c>
      <c r="AB111" s="21">
        <f>IF($I$105&lt;0,(IF(2050-AA$103&lt;=0,0,(2/(2050-AA$103+1))*(1-(SUM($E111:AA111)/$I$105))*$I$105*'Fixed Data'!Y$52)),0)</f>
        <v>-4.4474398918807979E-2</v>
      </c>
      <c r="AC111" s="21">
        <f>IF($I$105&lt;0,(IF(2050-AB$103&lt;=0,0,(2/(2050-AB$103+1))*(1-(SUM($E111:AB111)/$I$105))*$I$105*'Fixed Data'!Z$52)),0)</f>
        <v>0</v>
      </c>
      <c r="AD111" s="21">
        <f>IF($I$105&lt;0,(IF(2050-AC$103&lt;=0,0,(2/(2050-AC$103+1))*(1-(SUM($E111:AC111)/$I$105))*$I$105*'Fixed Data'!AA$52)),0)</f>
        <v>0</v>
      </c>
      <c r="AE111" s="21">
        <f>IF($I$105&lt;0,(IF(2050-AD$103&lt;=0,0,(2/(2050-AD$103+1))*(1-(SUM($E111:AD111)/$I$105))*$I$105*'Fixed Data'!AB$52)),0)</f>
        <v>0</v>
      </c>
      <c r="AF111" s="21">
        <f>IF($I$105&lt;0,(IF(2050-AE$103&lt;=0,0,(2/(2050-AE$103+1))*(1-(SUM($E111:AE111)/$I$105))*$I$105*'Fixed Data'!AC$52)),0)</f>
        <v>0</v>
      </c>
      <c r="AG111" s="21">
        <f>IF($I$105&lt;0,(IF(2050-AF$103&lt;=0,0,(2/(2050-AF$103+1))*(1-(SUM($E111:AF111)/$I$105))*$I$105*'Fixed Data'!AD$52)),0)</f>
        <v>0</v>
      </c>
      <c r="AH111" s="21">
        <f>IF($I$105&lt;0,(IF(2050-AG$103&lt;=0,0,(2/(2050-AG$103+1))*(1-(SUM($E111:AG111)/$I$105))*$I$105*'Fixed Data'!AE$52)),0)</f>
        <v>0</v>
      </c>
      <c r="AI111" s="21">
        <f>IF($I$105&lt;0,(IF(2050-AH$103&lt;=0,0,(2/(2050-AH$103+1))*(1-(SUM($E111:AH111)/$I$105))*$I$105*'Fixed Data'!AF$52)),0)</f>
        <v>0</v>
      </c>
      <c r="AJ111" s="21">
        <f>IF($I$105&lt;0,(IF(2050-AI$103&lt;=0,0,(2/(2050-AI$103+1))*(1-(SUM($E111:AI111)/$I$105))*$I$105*'Fixed Data'!AG$52)),0)</f>
        <v>0</v>
      </c>
      <c r="AK111" s="21">
        <f>IF($I$105&lt;0,(IF(2050-AJ$103&lt;=0,0,(2/(2050-AJ$103+1))*(1-(SUM($E111:AJ111)/$I$105))*$I$105*'Fixed Data'!AH$52)),0)</f>
        <v>0</v>
      </c>
      <c r="AL111" s="21">
        <f>IF($I$105&lt;0,(IF(2050-AK$103&lt;=0,0,(2/(2050-AK$103+1))*(1-(SUM($E111:AK111)/$I$105))*$I$105*'Fixed Data'!AI$52)),0)</f>
        <v>0</v>
      </c>
      <c r="AM111" s="21">
        <f>IF($I$105&lt;0,(IF(2050-AL$103&lt;=0,0,(2/(2050-AL$103+1))*(1-(SUM($E111:AL111)/$I$105))*$I$105*'Fixed Data'!AJ$52)),0)</f>
        <v>0</v>
      </c>
      <c r="AN111" s="21">
        <f>IF($I$105&lt;0,(IF(2050-AM$103&lt;=0,0,(2/(2050-AM$103+1))*(1-(SUM($E111:AM111)/$I$105))*$I$105*'Fixed Data'!AK$52)),0)</f>
        <v>0</v>
      </c>
      <c r="AO111" s="21">
        <f>IF($I$105&lt;0,(IF(2050-AN$103&lt;=0,0,(2/(2050-AN$103+1))*(1-(SUM($E111:AN111)/$I$105))*$I$105*'Fixed Data'!AL$52)),0)</f>
        <v>0</v>
      </c>
      <c r="AP111" s="21">
        <f>IF($I$105&lt;0,(IF(2050-AO$103&lt;=0,0,(2/(2050-AO$103+1))*(1-(SUM($E111:AO111)/$I$105))*$I$105*'Fixed Data'!AM$52)),0)</f>
        <v>0</v>
      </c>
      <c r="AQ111" s="21">
        <f>IF($I$105&lt;0,(IF(2050-AP$103&lt;=0,0,(2/(2050-AP$103+1))*(1-(SUM($E111:AP111)/$I$105))*$I$105*'Fixed Data'!AN$52)),0)</f>
        <v>0</v>
      </c>
      <c r="AR111" s="21">
        <f>IF($I$105&lt;0,(IF(2050-AQ$103&lt;=0,0,(2/(2050-AQ$103+1))*(1-(SUM($E111:AQ111)/$I$105))*$I$105*'Fixed Data'!AO$52)),0)</f>
        <v>0</v>
      </c>
      <c r="AS111" s="21">
        <f>IF($I$105&lt;0,(IF(2050-AR$103&lt;=0,0,(2/(2050-AR$103+1))*(1-(SUM($E111:AR111)/$I$105))*$I$105*'Fixed Data'!AP$52)),0)</f>
        <v>0</v>
      </c>
      <c r="AT111" s="21">
        <f>IF($I$105&lt;0,(IF(2050-AS$103&lt;=0,0,(2/(2050-AS$103+1))*(1-(SUM($E111:AS111)/$I$105))*$I$105*'Fixed Data'!AQ$52)),0)</f>
        <v>0</v>
      </c>
      <c r="AU111" s="21">
        <f>IF($I$105&lt;0,(IF(2050-AT$103&lt;=0,0,(2/(2050-AT$103+1))*(1-(SUM($E111:AT111)/$I$105))*$I$105*'Fixed Data'!AR$52)),0)</f>
        <v>0</v>
      </c>
      <c r="AV111" s="21">
        <f>IF($I$105&lt;0,(IF(2050-AU$103&lt;=0,0,(2/(2050-AU$103+1))*(1-(SUM($E111:AU111)/$I$105))*$I$105*'Fixed Data'!AS$52)),0)</f>
        <v>0</v>
      </c>
      <c r="AW111" s="21">
        <f>IF($I$105&lt;0,(IF(2050-AV$103&lt;=0,0,(2/(2050-AV$103+1))*(1-(SUM($E111:AV111)/$I$105))*$I$105*'Fixed Data'!AT$52)),0)</f>
        <v>0</v>
      </c>
      <c r="AX111" s="21">
        <f>IF($I$105&lt;0,(IF(2050-AW$103&lt;=0,0,(2/(2050-AW$103+1))*(1-(SUM($E111:AW111)/$I$105))*$I$105*'Fixed Data'!AU$52)),0)</f>
        <v>0</v>
      </c>
      <c r="AY111" s="21">
        <f>IF($I$105&lt;0,(IF(2050-AX$103&lt;=0,0,(2/(2050-AX$103+1))*(1-(SUM($E111:AX111)/$I$105))*$I$105*'Fixed Data'!AV$52)),0)</f>
        <v>0</v>
      </c>
      <c r="AZ111" s="21">
        <f>IF($I$105&lt;0,(IF(2050-AY$103&lt;=0,0,(2/(2050-AY$103+1))*(1-(SUM($E111:AY111)/$I$105))*$I$105*'Fixed Data'!AW$52)),0)</f>
        <v>0</v>
      </c>
      <c r="BA111" s="21">
        <f>IF($I$105&lt;0,(IF(2050-AZ$103&lt;=0,0,(2/(2050-AZ$103+1))*(1-(SUM($E111:AZ111)/$I$105))*$I$105*'Fixed Data'!AX$52)),0)</f>
        <v>0</v>
      </c>
      <c r="BB111" s="21">
        <f>IF($I$105&lt;0,(IF(2050-BA$103&lt;=0,0,(2/(2050-BA$103+1))*(1-(SUM($E111:BA111)/$I$105))*$I$105*'Fixed Data'!AY$52)),0)</f>
        <v>0</v>
      </c>
    </row>
    <row r="112" spans="1:54" ht="15" hidden="1" customHeight="1" outlineLevel="3">
      <c r="A112" s="8"/>
      <c r="B112" t="s">
        <v>409</v>
      </c>
      <c r="C112" t="s">
        <v>410</v>
      </c>
      <c r="D112" t="s">
        <v>383</v>
      </c>
      <c r="E112" s="18"/>
      <c r="F112" s="18"/>
      <c r="G112" s="18"/>
      <c r="H112" s="18"/>
      <c r="I112" s="18"/>
      <c r="J112" s="18"/>
      <c r="K112" s="21">
        <f>IF($J$105&lt;0,(IF(2050-J$103&lt;=0,0,(2/(2050-J$103+1))*(1-(SUM($E112:J112)/$J$105))*$J$105*'Fixed Data'!H$52)),0)</f>
        <v>0</v>
      </c>
      <c r="L112" s="21">
        <f>IF($J$105&lt;0,(IF(2050-K$103&lt;=0,0,(2/(2050-K$103+1))*(1-(SUM($E112:K112)/$J$105))*$J$105*'Fixed Data'!I$52)),0)</f>
        <v>0</v>
      </c>
      <c r="M112" s="21">
        <f>IF($J$105&lt;0,(IF(2050-L$103&lt;=0,0,(2/(2050-L$103+1))*(1-(SUM($E112:L112)/$J$105))*$J$105*'Fixed Data'!J$52)),0)</f>
        <v>0</v>
      </c>
      <c r="N112" s="21">
        <f>IF($J$105&lt;0,(IF(2050-M$103&lt;=0,0,(2/(2050-M$103+1))*(1-(SUM($E112:M112)/$J$105))*$J$105*'Fixed Data'!K$52)),0)</f>
        <v>0</v>
      </c>
      <c r="O112" s="21">
        <f>IF($J$105&lt;0,(IF(2050-N$103&lt;=0,0,(2/(2050-N$103+1))*(1-(SUM($E112:N112)/$J$105))*$J$105*'Fixed Data'!L$52)),0)</f>
        <v>0</v>
      </c>
      <c r="P112" s="21">
        <f>IF($J$105&lt;0,(IF(2050-O$103&lt;=0,0,(2/(2050-O$103+1))*(1-(SUM($E112:O112)/$J$105))*$J$105*'Fixed Data'!M$52)),0)</f>
        <v>0</v>
      </c>
      <c r="Q112" s="21">
        <f>IF($J$105&lt;0,(IF(2050-P$103&lt;=0,0,(2/(2050-P$103+1))*(1-(SUM($E112:P112)/$J$105))*$J$105*'Fixed Data'!N$52)),0)</f>
        <v>0</v>
      </c>
      <c r="R112" s="21">
        <f>IF($J$105&lt;0,(IF(2050-Q$103&lt;=0,0,(2/(2050-Q$103+1))*(1-(SUM($E112:Q112)/$J$105))*$J$105*'Fixed Data'!O$52)),0)</f>
        <v>0</v>
      </c>
      <c r="S112" s="21">
        <f>IF($J$105&lt;0,(IF(2050-R$103&lt;=0,0,(2/(2050-R$103+1))*(1-(SUM($E112:R112)/$J$105))*$J$105*'Fixed Data'!P$52)),0)</f>
        <v>0</v>
      </c>
      <c r="T112" s="21">
        <f>IF($J$105&lt;0,(IF(2050-S$103&lt;=0,0,(2/(2050-S$103+1))*(1-(SUM($E112:S112)/$J$105))*$J$105*'Fixed Data'!Q$52)),0)</f>
        <v>0</v>
      </c>
      <c r="U112" s="21">
        <f>IF($J$105&lt;0,(IF(2050-T$103&lt;=0,0,(2/(2050-T$103+1))*(1-(SUM($E112:T112)/$J$105))*$J$105*'Fixed Data'!R$52)),0)</f>
        <v>0</v>
      </c>
      <c r="V112" s="21">
        <f>IF($J$105&lt;0,(IF(2050-U$103&lt;=0,0,(2/(2050-U$103+1))*(1-(SUM($E112:U112)/$J$105))*$J$105*'Fixed Data'!S$52)),0)</f>
        <v>0</v>
      </c>
      <c r="W112" s="21">
        <f>IF($J$105&lt;0,(IF(2050-V$103&lt;=0,0,(2/(2050-V$103+1))*(1-(SUM($E112:V112)/$J$105))*$J$105*'Fixed Data'!T$52)),0)</f>
        <v>0</v>
      </c>
      <c r="X112" s="21">
        <f>IF($J$105&lt;0,(IF(2050-W$103&lt;=0,0,(2/(2050-W$103+1))*(1-(SUM($E112:W112)/$J$105))*$J$105*'Fixed Data'!U$52)),0)</f>
        <v>0</v>
      </c>
      <c r="Y112" s="21">
        <f>IF($J$105&lt;0,(IF(2050-X$103&lt;=0,0,(2/(2050-X$103+1))*(1-(SUM($E112:X112)/$J$105))*$J$105*'Fixed Data'!V$52)),0)</f>
        <v>0</v>
      </c>
      <c r="Z112" s="21">
        <f>IF($J$105&lt;0,(IF(2050-Y$103&lt;=0,0,(2/(2050-Y$103+1))*(1-(SUM($E112:Y112)/$J$105))*$J$105*'Fixed Data'!W$52)),0)</f>
        <v>0</v>
      </c>
      <c r="AA112" s="21">
        <f>IF($J$105&lt;0,(IF(2050-Z$103&lt;=0,0,(2/(2050-Z$103+1))*(1-(SUM($E112:Z112)/$J$105))*$J$105*'Fixed Data'!X$52)),0)</f>
        <v>0</v>
      </c>
      <c r="AB112" s="21">
        <f>IF($J$105&lt;0,(IF(2050-AA$103&lt;=0,0,(2/(2050-AA$103+1))*(1-(SUM($E112:AA112)/$J$105))*$J$105*'Fixed Data'!Y$52)),0)</f>
        <v>0</v>
      </c>
      <c r="AC112" s="21">
        <f>IF($J$105&lt;0,(IF(2050-AB$103&lt;=0,0,(2/(2050-AB$103+1))*(1-(SUM($E112:AB112)/$J$105))*$J$105*'Fixed Data'!Z$52)),0)</f>
        <v>0</v>
      </c>
      <c r="AD112" s="21">
        <f>IF($J$105&lt;0,(IF(2050-AC$103&lt;=0,0,(2/(2050-AC$103+1))*(1-(SUM($E112:AC112)/$J$105))*$J$105*'Fixed Data'!AA$52)),0)</f>
        <v>0</v>
      </c>
      <c r="AE112" s="21">
        <f>IF($J$105&lt;0,(IF(2050-AD$103&lt;=0,0,(2/(2050-AD$103+1))*(1-(SUM($E112:AD112)/$J$105))*$J$105*'Fixed Data'!AB$52)),0)</f>
        <v>0</v>
      </c>
      <c r="AF112" s="21">
        <f>IF($J$105&lt;0,(IF(2050-AE$103&lt;=0,0,(2/(2050-AE$103+1))*(1-(SUM($E112:AE112)/$J$105))*$J$105*'Fixed Data'!AC$52)),0)</f>
        <v>0</v>
      </c>
      <c r="AG112" s="21">
        <f>IF($J$105&lt;0,(IF(2050-AF$103&lt;=0,0,(2/(2050-AF$103+1))*(1-(SUM($E112:AF112)/$J$105))*$J$105*'Fixed Data'!AD$52)),0)</f>
        <v>0</v>
      </c>
      <c r="AH112" s="21">
        <f>IF($J$105&lt;0,(IF(2050-AG$103&lt;=0,0,(2/(2050-AG$103+1))*(1-(SUM($E112:AG112)/$J$105))*$J$105*'Fixed Data'!AE$52)),0)</f>
        <v>0</v>
      </c>
      <c r="AI112" s="21">
        <f>IF($J$105&lt;0,(IF(2050-AH$103&lt;=0,0,(2/(2050-AH$103+1))*(1-(SUM($E112:AH112)/$J$105))*$J$105*'Fixed Data'!AF$52)),0)</f>
        <v>0</v>
      </c>
      <c r="AJ112" s="21">
        <f>IF($J$105&lt;0,(IF(2050-AI$103&lt;=0,0,(2/(2050-AI$103+1))*(1-(SUM($E112:AI112)/$J$105))*$J$105*'Fixed Data'!AG$52)),0)</f>
        <v>0</v>
      </c>
      <c r="AK112" s="21">
        <f>IF($J$105&lt;0,(IF(2050-AJ$103&lt;=0,0,(2/(2050-AJ$103+1))*(1-(SUM($E112:AJ112)/$J$105))*$J$105*'Fixed Data'!AH$52)),0)</f>
        <v>0</v>
      </c>
      <c r="AL112" s="21">
        <f>IF($J$105&lt;0,(IF(2050-AK$103&lt;=0,0,(2/(2050-AK$103+1))*(1-(SUM($E112:AK112)/$J$105))*$J$105*'Fixed Data'!AI$52)),0)</f>
        <v>0</v>
      </c>
      <c r="AM112" s="21">
        <f>IF($J$105&lt;0,(IF(2050-AL$103&lt;=0,0,(2/(2050-AL$103+1))*(1-(SUM($E112:AL112)/$J$105))*$J$105*'Fixed Data'!AJ$52)),0)</f>
        <v>0</v>
      </c>
      <c r="AN112" s="21">
        <f>IF($J$105&lt;0,(IF(2050-AM$103&lt;=0,0,(2/(2050-AM$103+1))*(1-(SUM($E112:AM112)/$J$105))*$J$105*'Fixed Data'!AK$52)),0)</f>
        <v>0</v>
      </c>
      <c r="AO112" s="21">
        <f>IF($J$105&lt;0,(IF(2050-AN$103&lt;=0,0,(2/(2050-AN$103+1))*(1-(SUM($E112:AN112)/$J$105))*$J$105*'Fixed Data'!AL$52)),0)</f>
        <v>0</v>
      </c>
      <c r="AP112" s="21">
        <f>IF($J$105&lt;0,(IF(2050-AO$103&lt;=0,0,(2/(2050-AO$103+1))*(1-(SUM($E112:AO112)/$J$105))*$J$105*'Fixed Data'!AM$52)),0)</f>
        <v>0</v>
      </c>
      <c r="AQ112" s="21">
        <f>IF($J$105&lt;0,(IF(2050-AP$103&lt;=0,0,(2/(2050-AP$103+1))*(1-(SUM($E112:AP112)/$J$105))*$J$105*'Fixed Data'!AN$52)),0)</f>
        <v>0</v>
      </c>
      <c r="AR112" s="21">
        <f>IF($J$105&lt;0,(IF(2050-AQ$103&lt;=0,0,(2/(2050-AQ$103+1))*(1-(SUM($E112:AQ112)/$J$105))*$J$105*'Fixed Data'!AO$52)),0)</f>
        <v>0</v>
      </c>
      <c r="AS112" s="21">
        <f>IF($J$105&lt;0,(IF(2050-AR$103&lt;=0,0,(2/(2050-AR$103+1))*(1-(SUM($E112:AR112)/$J$105))*$J$105*'Fixed Data'!AP$52)),0)</f>
        <v>0</v>
      </c>
      <c r="AT112" s="21">
        <f>IF($J$105&lt;0,(IF(2050-AS$103&lt;=0,0,(2/(2050-AS$103+1))*(1-(SUM($E112:AS112)/$J$105))*$J$105*'Fixed Data'!AQ$52)),0)</f>
        <v>0</v>
      </c>
      <c r="AU112" s="21">
        <f>IF($J$105&lt;0,(IF(2050-AT$103&lt;=0,0,(2/(2050-AT$103+1))*(1-(SUM($E112:AT112)/$J$105))*$J$105*'Fixed Data'!AR$52)),0)</f>
        <v>0</v>
      </c>
      <c r="AV112" s="21">
        <f>IF($J$105&lt;0,(IF(2050-AU$103&lt;=0,0,(2/(2050-AU$103+1))*(1-(SUM($E112:AU112)/$J$105))*$J$105*'Fixed Data'!AS$52)),0)</f>
        <v>0</v>
      </c>
      <c r="AW112" s="21">
        <f>IF($J$105&lt;0,(IF(2050-AV$103&lt;=0,0,(2/(2050-AV$103+1))*(1-(SUM($E112:AV112)/$J$105))*$J$105*'Fixed Data'!AT$52)),0)</f>
        <v>0</v>
      </c>
      <c r="AX112" s="21">
        <f>IF($J$105&lt;0,(IF(2050-AW$103&lt;=0,0,(2/(2050-AW$103+1))*(1-(SUM($E112:AW112)/$J$105))*$J$105*'Fixed Data'!AU$52)),0)</f>
        <v>0</v>
      </c>
      <c r="AY112" s="21">
        <f>IF($J$105&lt;0,(IF(2050-AX$103&lt;=0,0,(2/(2050-AX$103+1))*(1-(SUM($E112:AX112)/$J$105))*$J$105*'Fixed Data'!AV$52)),0)</f>
        <v>0</v>
      </c>
      <c r="AZ112" s="21">
        <f>IF($J$105&lt;0,(IF(2050-AY$103&lt;=0,0,(2/(2050-AY$103+1))*(1-(SUM($E112:AY112)/$J$105))*$J$105*'Fixed Data'!AW$52)),0)</f>
        <v>0</v>
      </c>
      <c r="BA112" s="21">
        <f>IF($J$105&lt;0,(IF(2050-AZ$103&lt;=0,0,(2/(2050-AZ$103+1))*(1-(SUM($E112:AZ112)/$J$105))*$J$105*'Fixed Data'!AX$52)),0)</f>
        <v>0</v>
      </c>
      <c r="BB112" s="21">
        <f>IF($J$105&lt;0,(IF(2050-BA$103&lt;=0,0,(2/(2050-BA$103+1))*(1-(SUM($E112:BA112)/$J$105))*$J$105*'Fixed Data'!AY$52)),0)</f>
        <v>0</v>
      </c>
    </row>
    <row r="113" spans="1:54" ht="15" hidden="1" customHeight="1" outlineLevel="3">
      <c r="A113" s="8"/>
      <c r="B113" t="s">
        <v>411</v>
      </c>
      <c r="C113" t="s">
        <v>412</v>
      </c>
      <c r="D113" t="s">
        <v>383</v>
      </c>
      <c r="E113" s="18"/>
      <c r="F113" s="18"/>
      <c r="G113" s="18"/>
      <c r="H113" s="18"/>
      <c r="I113" s="18"/>
      <c r="J113" s="18"/>
      <c r="K113" s="18"/>
      <c r="L113" s="21">
        <f>IF($K$105&lt;0,(IF(2050-K$103&lt;=0,0,(2/(2050-K$103+1))*(1-(SUM($E113:K113)/$K$105))*$K$105*'Fixed Data'!I$52)),0)</f>
        <v>0</v>
      </c>
      <c r="M113" s="21">
        <f>IF($K$105&lt;0,(IF(2050-L$103&lt;=0,0,(2/(2050-L$103+1))*(1-(SUM($E113:L113)/$K$105))*$K$105*'Fixed Data'!J$52)),0)</f>
        <v>0</v>
      </c>
      <c r="N113" s="21">
        <f>IF($K$105&lt;0,(IF(2050-M$103&lt;=0,0,(2/(2050-M$103+1))*(1-(SUM($E113:M113)/$K$105))*$K$105*'Fixed Data'!K$52)),0)</f>
        <v>0</v>
      </c>
      <c r="O113" s="21">
        <f>IF($K$105&lt;0,(IF(2050-N$103&lt;=0,0,(2/(2050-N$103+1))*(1-(SUM($E113:N113)/$K$105))*$K$105*'Fixed Data'!L$52)),0)</f>
        <v>0</v>
      </c>
      <c r="P113" s="21">
        <f>IF($K$105&lt;0,(IF(2050-O$103&lt;=0,0,(2/(2050-O$103+1))*(1-(SUM($E113:O113)/$K$105))*$K$105*'Fixed Data'!M$52)),0)</f>
        <v>0</v>
      </c>
      <c r="Q113" s="21">
        <f>IF($K$105&lt;0,(IF(2050-P$103&lt;=0,0,(2/(2050-P$103+1))*(1-(SUM($E113:P113)/$K$105))*$K$105*'Fixed Data'!N$52)),0)</f>
        <v>0</v>
      </c>
      <c r="R113" s="21">
        <f>IF($K$105&lt;0,(IF(2050-Q$103&lt;=0,0,(2/(2050-Q$103+1))*(1-(SUM($E113:Q113)/$K$105))*$K$105*'Fixed Data'!O$52)),0)</f>
        <v>0</v>
      </c>
      <c r="S113" s="21">
        <f>IF($K$105&lt;0,(IF(2050-R$103&lt;=0,0,(2/(2050-R$103+1))*(1-(SUM($E113:R113)/$K$105))*$K$105*'Fixed Data'!P$52)),0)</f>
        <v>0</v>
      </c>
      <c r="T113" s="21">
        <f>IF($K$105&lt;0,(IF(2050-S$103&lt;=0,0,(2/(2050-S$103+1))*(1-(SUM($E113:S113)/$K$105))*$K$105*'Fixed Data'!Q$52)),0)</f>
        <v>0</v>
      </c>
      <c r="U113" s="21">
        <f>IF($K$105&lt;0,(IF(2050-T$103&lt;=0,0,(2/(2050-T$103+1))*(1-(SUM($E113:T113)/$K$105))*$K$105*'Fixed Data'!R$52)),0)</f>
        <v>0</v>
      </c>
      <c r="V113" s="21">
        <f>IF($K$105&lt;0,(IF(2050-U$103&lt;=0,0,(2/(2050-U$103+1))*(1-(SUM($E113:U113)/$K$105))*$K$105*'Fixed Data'!S$52)),0)</f>
        <v>0</v>
      </c>
      <c r="W113" s="21">
        <f>IF($K$105&lt;0,(IF(2050-V$103&lt;=0,0,(2/(2050-V$103+1))*(1-(SUM($E113:V113)/$K$105))*$K$105*'Fixed Data'!T$52)),0)</f>
        <v>0</v>
      </c>
      <c r="X113" s="21">
        <f>IF($K$105&lt;0,(IF(2050-W$103&lt;=0,0,(2/(2050-W$103+1))*(1-(SUM($E113:W113)/$K$105))*$K$105*'Fixed Data'!U$52)),0)</f>
        <v>0</v>
      </c>
      <c r="Y113" s="21">
        <f>IF($K$105&lt;0,(IF(2050-X$103&lt;=0,0,(2/(2050-X$103+1))*(1-(SUM($E113:X113)/$K$105))*$K$105*'Fixed Data'!V$52)),0)</f>
        <v>0</v>
      </c>
      <c r="Z113" s="21">
        <f>IF($K$105&lt;0,(IF(2050-Y$103&lt;=0,0,(2/(2050-Y$103+1))*(1-(SUM($E113:Y113)/$K$105))*$K$105*'Fixed Data'!W$52)),0)</f>
        <v>0</v>
      </c>
      <c r="AA113" s="21">
        <f>IF($K$105&lt;0,(IF(2050-Z$103&lt;=0,0,(2/(2050-Z$103+1))*(1-(SUM($E113:Z113)/$K$105))*$K$105*'Fixed Data'!X$52)),0)</f>
        <v>0</v>
      </c>
      <c r="AB113" s="21">
        <f>IF($K$105&lt;0,(IF(2050-AA$103&lt;=0,0,(2/(2050-AA$103+1))*(1-(SUM($E113:AA113)/$K$105))*$K$105*'Fixed Data'!Y$52)),0)</f>
        <v>0</v>
      </c>
      <c r="AC113" s="21">
        <f>IF($K$105&lt;0,(IF(2050-AB$103&lt;=0,0,(2/(2050-AB$103+1))*(1-(SUM($E113:AB113)/$K$105))*$K$105*'Fixed Data'!Z$52)),0)</f>
        <v>0</v>
      </c>
      <c r="AD113" s="21">
        <f>IF($K$105&lt;0,(IF(2050-AC$103&lt;=0,0,(2/(2050-AC$103+1))*(1-(SUM($E113:AC113)/$K$105))*$K$105*'Fixed Data'!AA$52)),0)</f>
        <v>0</v>
      </c>
      <c r="AE113" s="21">
        <f>IF($K$105&lt;0,(IF(2050-AD$103&lt;=0,0,(2/(2050-AD$103+1))*(1-(SUM($E113:AD113)/$K$105))*$K$105*'Fixed Data'!AB$52)),0)</f>
        <v>0</v>
      </c>
      <c r="AF113" s="21">
        <f>IF($K$105&lt;0,(IF(2050-AE$103&lt;=0,0,(2/(2050-AE$103+1))*(1-(SUM($E113:AE113)/$K$105))*$K$105*'Fixed Data'!AC$52)),0)</f>
        <v>0</v>
      </c>
      <c r="AG113" s="21">
        <f>IF($K$105&lt;0,(IF(2050-AF$103&lt;=0,0,(2/(2050-AF$103+1))*(1-(SUM($E113:AF113)/$K$105))*$K$105*'Fixed Data'!AD$52)),0)</f>
        <v>0</v>
      </c>
      <c r="AH113" s="21">
        <f>IF($K$105&lt;0,(IF(2050-AG$103&lt;=0,0,(2/(2050-AG$103+1))*(1-(SUM($E113:AG113)/$K$105))*$K$105*'Fixed Data'!AE$52)),0)</f>
        <v>0</v>
      </c>
      <c r="AI113" s="21">
        <f>IF($K$105&lt;0,(IF(2050-AH$103&lt;=0,0,(2/(2050-AH$103+1))*(1-(SUM($E113:AH113)/$K$105))*$K$105*'Fixed Data'!AF$52)),0)</f>
        <v>0</v>
      </c>
      <c r="AJ113" s="21">
        <f>IF($K$105&lt;0,(IF(2050-AI$103&lt;=0,0,(2/(2050-AI$103+1))*(1-(SUM($E113:AI113)/$K$105))*$K$105*'Fixed Data'!AG$52)),0)</f>
        <v>0</v>
      </c>
      <c r="AK113" s="21">
        <f>IF($K$105&lt;0,(IF(2050-AJ$103&lt;=0,0,(2/(2050-AJ$103+1))*(1-(SUM($E113:AJ113)/$K$105))*$K$105*'Fixed Data'!AH$52)),0)</f>
        <v>0</v>
      </c>
      <c r="AL113" s="21">
        <f>IF($K$105&lt;0,(IF(2050-AK$103&lt;=0,0,(2/(2050-AK$103+1))*(1-(SUM($E113:AK113)/$K$105))*$K$105*'Fixed Data'!AI$52)),0)</f>
        <v>0</v>
      </c>
      <c r="AM113" s="21">
        <f>IF($K$105&lt;0,(IF(2050-AL$103&lt;=0,0,(2/(2050-AL$103+1))*(1-(SUM($E113:AL113)/$K$105))*$K$105*'Fixed Data'!AJ$52)),0)</f>
        <v>0</v>
      </c>
      <c r="AN113" s="21">
        <f>IF($K$105&lt;0,(IF(2050-AM$103&lt;=0,0,(2/(2050-AM$103+1))*(1-(SUM($E113:AM113)/$K$105))*$K$105*'Fixed Data'!AK$52)),0)</f>
        <v>0</v>
      </c>
      <c r="AO113" s="21">
        <f>IF($K$105&lt;0,(IF(2050-AN$103&lt;=0,0,(2/(2050-AN$103+1))*(1-(SUM($E113:AN113)/$K$105))*$K$105*'Fixed Data'!AL$52)),0)</f>
        <v>0</v>
      </c>
      <c r="AP113" s="21">
        <f>IF($K$105&lt;0,(IF(2050-AO$103&lt;=0,0,(2/(2050-AO$103+1))*(1-(SUM($E113:AO113)/$K$105))*$K$105*'Fixed Data'!AM$52)),0)</f>
        <v>0</v>
      </c>
      <c r="AQ113" s="21">
        <f>IF($K$105&lt;0,(IF(2050-AP$103&lt;=0,0,(2/(2050-AP$103+1))*(1-(SUM($E113:AP113)/$K$105))*$K$105*'Fixed Data'!AN$52)),0)</f>
        <v>0</v>
      </c>
      <c r="AR113" s="21">
        <f>IF($K$105&lt;0,(IF(2050-AQ$103&lt;=0,0,(2/(2050-AQ$103+1))*(1-(SUM($E113:AQ113)/$K$105))*$K$105*'Fixed Data'!AO$52)),0)</f>
        <v>0</v>
      </c>
      <c r="AS113" s="21">
        <f>IF($K$105&lt;0,(IF(2050-AR$103&lt;=0,0,(2/(2050-AR$103+1))*(1-(SUM($E113:AR113)/$K$105))*$K$105*'Fixed Data'!AP$52)),0)</f>
        <v>0</v>
      </c>
      <c r="AT113" s="21">
        <f>IF($K$105&lt;0,(IF(2050-AS$103&lt;=0,0,(2/(2050-AS$103+1))*(1-(SUM($E113:AS113)/$K$105))*$K$105*'Fixed Data'!AQ$52)),0)</f>
        <v>0</v>
      </c>
      <c r="AU113" s="21">
        <f>IF($K$105&lt;0,(IF(2050-AT$103&lt;=0,0,(2/(2050-AT$103+1))*(1-(SUM($E113:AT113)/$K$105))*$K$105*'Fixed Data'!AR$52)),0)</f>
        <v>0</v>
      </c>
      <c r="AV113" s="21">
        <f>IF($K$105&lt;0,(IF(2050-AU$103&lt;=0,0,(2/(2050-AU$103+1))*(1-(SUM($E113:AU113)/$K$105))*$K$105*'Fixed Data'!AS$52)),0)</f>
        <v>0</v>
      </c>
      <c r="AW113" s="21">
        <f>IF($K$105&lt;0,(IF(2050-AV$103&lt;=0,0,(2/(2050-AV$103+1))*(1-(SUM($E113:AV113)/$K$105))*$K$105*'Fixed Data'!AT$52)),0)</f>
        <v>0</v>
      </c>
      <c r="AX113" s="21">
        <f>IF($K$105&lt;0,(IF(2050-AW$103&lt;=0,0,(2/(2050-AW$103+1))*(1-(SUM($E113:AW113)/$K$105))*$K$105*'Fixed Data'!AU$52)),0)</f>
        <v>0</v>
      </c>
      <c r="AY113" s="21">
        <f>IF($K$105&lt;0,(IF(2050-AX$103&lt;=0,0,(2/(2050-AX$103+1))*(1-(SUM($E113:AX113)/$K$105))*$K$105*'Fixed Data'!AV$52)),0)</f>
        <v>0</v>
      </c>
      <c r="AZ113" s="21">
        <f>IF($K$105&lt;0,(IF(2050-AY$103&lt;=0,0,(2/(2050-AY$103+1))*(1-(SUM($E113:AY113)/$K$105))*$K$105*'Fixed Data'!AW$52)),0)</f>
        <v>0</v>
      </c>
      <c r="BA113" s="21">
        <f>IF($K$105&lt;0,(IF(2050-AZ$103&lt;=0,0,(2/(2050-AZ$103+1))*(1-(SUM($E113:AZ113)/$K$105))*$K$105*'Fixed Data'!AX$52)),0)</f>
        <v>0</v>
      </c>
      <c r="BB113" s="21">
        <f>IF($K$105&lt;0,(IF(2050-BA$103&lt;=0,0,(2/(2050-BA$103+1))*(1-(SUM($E113:BA113)/$K$105))*$K$105*'Fixed Data'!AY$52)),0)</f>
        <v>0</v>
      </c>
    </row>
    <row r="114" spans="1:54" ht="15" hidden="1" customHeight="1" outlineLevel="3">
      <c r="A114" s="8"/>
      <c r="B114" t="s">
        <v>413</v>
      </c>
      <c r="C114" t="s">
        <v>414</v>
      </c>
      <c r="D114" t="s">
        <v>383</v>
      </c>
      <c r="E114" s="18"/>
      <c r="F114" s="18"/>
      <c r="G114" s="18"/>
      <c r="H114" s="18"/>
      <c r="I114" s="18"/>
      <c r="J114" s="18"/>
      <c r="K114" s="18"/>
      <c r="L114" s="18"/>
      <c r="M114" s="21">
        <f>IF($L$105&lt;0,(IF(2050-L$103&lt;=0,0,(2/(2050-L$103+1))*(1-(SUM($E114:L114)/$L$105))*$L$105*'Fixed Data'!J$52)),0)</f>
        <v>0</v>
      </c>
      <c r="N114" s="21">
        <f>IF($L$105&lt;0,(IF(2050-M$103&lt;=0,0,(2/(2050-M$103+1))*(1-(SUM($E114:M114)/$L$105))*$L$105*'Fixed Data'!K$52)),0)</f>
        <v>0</v>
      </c>
      <c r="O114" s="21">
        <f>IF($L$105&lt;0,(IF(2050-N$103&lt;=0,0,(2/(2050-N$103+1))*(1-(SUM($E114:N114)/$L$105))*$L$105*'Fixed Data'!L$52)),0)</f>
        <v>0</v>
      </c>
      <c r="P114" s="21">
        <f>IF($L$105&lt;0,(IF(2050-O$103&lt;=0,0,(2/(2050-O$103+1))*(1-(SUM($E114:O114)/$L$105))*$L$105*'Fixed Data'!M$52)),0)</f>
        <v>0</v>
      </c>
      <c r="Q114" s="21">
        <f>IF($L$105&lt;0,(IF(2050-P$103&lt;=0,0,(2/(2050-P$103+1))*(1-(SUM($E114:P114)/$L$105))*$L$105*'Fixed Data'!N$52)),0)</f>
        <v>0</v>
      </c>
      <c r="R114" s="21">
        <f>IF($L$105&lt;0,(IF(2050-Q$103&lt;=0,0,(2/(2050-Q$103+1))*(1-(SUM($E114:Q114)/$L$105))*$L$105*'Fixed Data'!O$52)),0)</f>
        <v>0</v>
      </c>
      <c r="S114" s="21">
        <f>IF($L$105&lt;0,(IF(2050-R$103&lt;=0,0,(2/(2050-R$103+1))*(1-(SUM($E114:R114)/$L$105))*$L$105*'Fixed Data'!P$52)),0)</f>
        <v>0</v>
      </c>
      <c r="T114" s="21">
        <f>IF($L$105&lt;0,(IF(2050-S$103&lt;=0,0,(2/(2050-S$103+1))*(1-(SUM($E114:S114)/$L$105))*$L$105*'Fixed Data'!Q$52)),0)</f>
        <v>0</v>
      </c>
      <c r="U114" s="21">
        <f>IF($L$105&lt;0,(IF(2050-T$103&lt;=0,0,(2/(2050-T$103+1))*(1-(SUM($E114:T114)/$L$105))*$L$105*'Fixed Data'!R$52)),0)</f>
        <v>0</v>
      </c>
      <c r="V114" s="21">
        <f>IF($L$105&lt;0,(IF(2050-U$103&lt;=0,0,(2/(2050-U$103+1))*(1-(SUM($E114:U114)/$L$105))*$L$105*'Fixed Data'!S$52)),0)</f>
        <v>0</v>
      </c>
      <c r="W114" s="21">
        <f>IF($L$105&lt;0,(IF(2050-V$103&lt;=0,0,(2/(2050-V$103+1))*(1-(SUM($E114:V114)/$L$105))*$L$105*'Fixed Data'!T$52)),0)</f>
        <v>0</v>
      </c>
      <c r="X114" s="21">
        <f>IF($L$105&lt;0,(IF(2050-W$103&lt;=0,0,(2/(2050-W$103+1))*(1-(SUM($E114:W114)/$L$105))*$L$105*'Fixed Data'!U$52)),0)</f>
        <v>0</v>
      </c>
      <c r="Y114" s="21">
        <f>IF($L$105&lt;0,(IF(2050-X$103&lt;=0,0,(2/(2050-X$103+1))*(1-(SUM($E114:X114)/$L$105))*$L$105*'Fixed Data'!V$52)),0)</f>
        <v>0</v>
      </c>
      <c r="Z114" s="21">
        <f>IF($L$105&lt;0,(IF(2050-Y$103&lt;=0,0,(2/(2050-Y$103+1))*(1-(SUM($E114:Y114)/$L$105))*$L$105*'Fixed Data'!W$52)),0)</f>
        <v>0</v>
      </c>
      <c r="AA114" s="21">
        <f>IF($L$105&lt;0,(IF(2050-Z$103&lt;=0,0,(2/(2050-Z$103+1))*(1-(SUM($E114:Z114)/$L$105))*$L$105*'Fixed Data'!X$52)),0)</f>
        <v>0</v>
      </c>
      <c r="AB114" s="21">
        <f>IF($L$105&lt;0,(IF(2050-AA$103&lt;=0,0,(2/(2050-AA$103+1))*(1-(SUM($E114:AA114)/$L$105))*$L$105*'Fixed Data'!Y$52)),0)</f>
        <v>0</v>
      </c>
      <c r="AC114" s="21">
        <f>IF($L$105&lt;0,(IF(2050-AB$103&lt;=0,0,(2/(2050-AB$103+1))*(1-(SUM($E114:AB114)/$L$105))*$L$105*'Fixed Data'!Z$52)),0)</f>
        <v>0</v>
      </c>
      <c r="AD114" s="21">
        <f>IF($L$105&lt;0,(IF(2050-AC$103&lt;=0,0,(2/(2050-AC$103+1))*(1-(SUM($E114:AC114)/$L$105))*$L$105*'Fixed Data'!AA$52)),0)</f>
        <v>0</v>
      </c>
      <c r="AE114" s="21">
        <f>IF($L$105&lt;0,(IF(2050-AD$103&lt;=0,0,(2/(2050-AD$103+1))*(1-(SUM($E114:AD114)/$L$105))*$L$105*'Fixed Data'!AB$52)),0)</f>
        <v>0</v>
      </c>
      <c r="AF114" s="21">
        <f>IF($L$105&lt;0,(IF(2050-AE$103&lt;=0,0,(2/(2050-AE$103+1))*(1-(SUM($E114:AE114)/$L$105))*$L$105*'Fixed Data'!AC$52)),0)</f>
        <v>0</v>
      </c>
      <c r="AG114" s="21">
        <f>IF($L$105&lt;0,(IF(2050-AF$103&lt;=0,0,(2/(2050-AF$103+1))*(1-(SUM($E114:AF114)/$L$105))*$L$105*'Fixed Data'!AD$52)),0)</f>
        <v>0</v>
      </c>
      <c r="AH114" s="21">
        <f>IF($L$105&lt;0,(IF(2050-AG$103&lt;=0,0,(2/(2050-AG$103+1))*(1-(SUM($E114:AG114)/$L$105))*$L$105*'Fixed Data'!AE$52)),0)</f>
        <v>0</v>
      </c>
      <c r="AI114" s="21">
        <f>IF($L$105&lt;0,(IF(2050-AH$103&lt;=0,0,(2/(2050-AH$103+1))*(1-(SUM($E114:AH114)/$L$105))*$L$105*'Fixed Data'!AF$52)),0)</f>
        <v>0</v>
      </c>
      <c r="AJ114" s="21">
        <f>IF($L$105&lt;0,(IF(2050-AI$103&lt;=0,0,(2/(2050-AI$103+1))*(1-(SUM($E114:AI114)/$L$105))*$L$105*'Fixed Data'!AG$52)),0)</f>
        <v>0</v>
      </c>
      <c r="AK114" s="21">
        <f>IF($L$105&lt;0,(IF(2050-AJ$103&lt;=0,0,(2/(2050-AJ$103+1))*(1-(SUM($E114:AJ114)/$L$105))*$L$105*'Fixed Data'!AH$52)),0)</f>
        <v>0</v>
      </c>
      <c r="AL114" s="21">
        <f>IF($L$105&lt;0,(IF(2050-AK$103&lt;=0,0,(2/(2050-AK$103+1))*(1-(SUM($E114:AK114)/$L$105))*$L$105*'Fixed Data'!AI$52)),0)</f>
        <v>0</v>
      </c>
      <c r="AM114" s="21">
        <f>IF($L$105&lt;0,(IF(2050-AL$103&lt;=0,0,(2/(2050-AL$103+1))*(1-(SUM($E114:AL114)/$L$105))*$L$105*'Fixed Data'!AJ$52)),0)</f>
        <v>0</v>
      </c>
      <c r="AN114" s="21">
        <f>IF($L$105&lt;0,(IF(2050-AM$103&lt;=0,0,(2/(2050-AM$103+1))*(1-(SUM($E114:AM114)/$L$105))*$L$105*'Fixed Data'!AK$52)),0)</f>
        <v>0</v>
      </c>
      <c r="AO114" s="21">
        <f>IF($L$105&lt;0,(IF(2050-AN$103&lt;=0,0,(2/(2050-AN$103+1))*(1-(SUM($E114:AN114)/$L$105))*$L$105*'Fixed Data'!AL$52)),0)</f>
        <v>0</v>
      </c>
      <c r="AP114" s="21">
        <f>IF($L$105&lt;0,(IF(2050-AO$103&lt;=0,0,(2/(2050-AO$103+1))*(1-(SUM($E114:AO114)/$L$105))*$L$105*'Fixed Data'!AM$52)),0)</f>
        <v>0</v>
      </c>
      <c r="AQ114" s="21">
        <f>IF($L$105&lt;0,(IF(2050-AP$103&lt;=0,0,(2/(2050-AP$103+1))*(1-(SUM($E114:AP114)/$L$105))*$L$105*'Fixed Data'!AN$52)),0)</f>
        <v>0</v>
      </c>
      <c r="AR114" s="21">
        <f>IF($L$105&lt;0,(IF(2050-AQ$103&lt;=0,0,(2/(2050-AQ$103+1))*(1-(SUM($E114:AQ114)/$L$105))*$L$105*'Fixed Data'!AO$52)),0)</f>
        <v>0</v>
      </c>
      <c r="AS114" s="21">
        <f>IF($L$105&lt;0,(IF(2050-AR$103&lt;=0,0,(2/(2050-AR$103+1))*(1-(SUM($E114:AR114)/$L$105))*$L$105*'Fixed Data'!AP$52)),0)</f>
        <v>0</v>
      </c>
      <c r="AT114" s="21">
        <f>IF($L$105&lt;0,(IF(2050-AS$103&lt;=0,0,(2/(2050-AS$103+1))*(1-(SUM($E114:AS114)/$L$105))*$L$105*'Fixed Data'!AQ$52)),0)</f>
        <v>0</v>
      </c>
      <c r="AU114" s="21">
        <f>IF($L$105&lt;0,(IF(2050-AT$103&lt;=0,0,(2/(2050-AT$103+1))*(1-(SUM($E114:AT114)/$L$105))*$L$105*'Fixed Data'!AR$52)),0)</f>
        <v>0</v>
      </c>
      <c r="AV114" s="21">
        <f>IF($L$105&lt;0,(IF(2050-AU$103&lt;=0,0,(2/(2050-AU$103+1))*(1-(SUM($E114:AU114)/$L$105))*$L$105*'Fixed Data'!AS$52)),0)</f>
        <v>0</v>
      </c>
      <c r="AW114" s="21">
        <f>IF($L$105&lt;0,(IF(2050-AV$103&lt;=0,0,(2/(2050-AV$103+1))*(1-(SUM($E114:AV114)/$L$105))*$L$105*'Fixed Data'!AT$52)),0)</f>
        <v>0</v>
      </c>
      <c r="AX114" s="21">
        <f>IF($L$105&lt;0,(IF(2050-AW$103&lt;=0,0,(2/(2050-AW$103+1))*(1-(SUM($E114:AW114)/$L$105))*$L$105*'Fixed Data'!AU$52)),0)</f>
        <v>0</v>
      </c>
      <c r="AY114" s="21">
        <f>IF($L$105&lt;0,(IF(2050-AX$103&lt;=0,0,(2/(2050-AX$103+1))*(1-(SUM($E114:AX114)/$L$105))*$L$105*'Fixed Data'!AV$52)),0)</f>
        <v>0</v>
      </c>
      <c r="AZ114" s="21">
        <f>IF($L$105&lt;0,(IF(2050-AY$103&lt;=0,0,(2/(2050-AY$103+1))*(1-(SUM($E114:AY114)/$L$105))*$L$105*'Fixed Data'!AW$52)),0)</f>
        <v>0</v>
      </c>
      <c r="BA114" s="21">
        <f>IF($L$105&lt;0,(IF(2050-AZ$103&lt;=0,0,(2/(2050-AZ$103+1))*(1-(SUM($E114:AZ114)/$L$105))*$L$105*'Fixed Data'!AX$52)),0)</f>
        <v>0</v>
      </c>
      <c r="BB114" s="21">
        <f>IF($L$105&lt;0,(IF(2050-BA$103&lt;=0,0,(2/(2050-BA$103+1))*(1-(SUM($E114:BA114)/$L$105))*$L$105*'Fixed Data'!AY$52)),0)</f>
        <v>0</v>
      </c>
    </row>
    <row r="115" spans="1:54" ht="15" hidden="1" customHeight="1" outlineLevel="3">
      <c r="A115" s="8"/>
      <c r="B115" t="s">
        <v>415</v>
      </c>
      <c r="C115" t="s">
        <v>416</v>
      </c>
      <c r="D115" t="s">
        <v>383</v>
      </c>
      <c r="E115" s="18"/>
      <c r="F115" s="18"/>
      <c r="G115" s="18"/>
      <c r="H115" s="18"/>
      <c r="I115" s="18"/>
      <c r="J115" s="18"/>
      <c r="K115" s="18"/>
      <c r="L115" s="18"/>
      <c r="M115" s="18"/>
      <c r="N115" s="21">
        <f>IF($M$105&lt;0,(IF(2050-M$103&lt;=0,0,(2/(2050-M$103+1))*(1-(SUM($E115:M115)/$M$105))*$M$105*'Fixed Data'!K$52)),0)</f>
        <v>0</v>
      </c>
      <c r="O115" s="21">
        <f>IF($M$105&lt;0,(IF(2050-N$103&lt;=0,0,(2/(2050-N$103+1))*(1-(SUM($E115:N115)/$M$105))*$M$105*'Fixed Data'!L$52)),0)</f>
        <v>0</v>
      </c>
      <c r="P115" s="21">
        <f>IF($M$105&lt;0,(IF(2050-O$103&lt;=0,0,(2/(2050-O$103+1))*(1-(SUM($E115:O115)/$M$105))*$M$105*'Fixed Data'!M$52)),0)</f>
        <v>0</v>
      </c>
      <c r="Q115" s="21">
        <f>IF($M$105&lt;0,(IF(2050-P$103&lt;=0,0,(2/(2050-P$103+1))*(1-(SUM($E115:P115)/$M$105))*$M$105*'Fixed Data'!N$52)),0)</f>
        <v>0</v>
      </c>
      <c r="R115" s="21">
        <f>IF($M$105&lt;0,(IF(2050-Q$103&lt;=0,0,(2/(2050-Q$103+1))*(1-(SUM($E115:Q115)/$M$105))*$M$105*'Fixed Data'!O$52)),0)</f>
        <v>0</v>
      </c>
      <c r="S115" s="21">
        <f>IF($M$105&lt;0,(IF(2050-R$103&lt;=0,0,(2/(2050-R$103+1))*(1-(SUM($E115:R115)/$M$105))*$M$105*'Fixed Data'!P$52)),0)</f>
        <v>0</v>
      </c>
      <c r="T115" s="21">
        <f>IF($M$105&lt;0,(IF(2050-S$103&lt;=0,0,(2/(2050-S$103+1))*(1-(SUM($E115:S115)/$M$105))*$M$105*'Fixed Data'!Q$52)),0)</f>
        <v>0</v>
      </c>
      <c r="U115" s="21">
        <f>IF($M$105&lt;0,(IF(2050-T$103&lt;=0,0,(2/(2050-T$103+1))*(1-(SUM($E115:T115)/$M$105))*$M$105*'Fixed Data'!R$52)),0)</f>
        <v>0</v>
      </c>
      <c r="V115" s="21">
        <f>IF($M$105&lt;0,(IF(2050-U$103&lt;=0,0,(2/(2050-U$103+1))*(1-(SUM($E115:U115)/$M$105))*$M$105*'Fixed Data'!S$52)),0)</f>
        <v>0</v>
      </c>
      <c r="W115" s="21">
        <f>IF($M$105&lt;0,(IF(2050-V$103&lt;=0,0,(2/(2050-V$103+1))*(1-(SUM($E115:V115)/$M$105))*$M$105*'Fixed Data'!T$52)),0)</f>
        <v>0</v>
      </c>
      <c r="X115" s="21">
        <f>IF($M$105&lt;0,(IF(2050-W$103&lt;=0,0,(2/(2050-W$103+1))*(1-(SUM($E115:W115)/$M$105))*$M$105*'Fixed Data'!U$52)),0)</f>
        <v>0</v>
      </c>
      <c r="Y115" s="21">
        <f>IF($M$105&lt;0,(IF(2050-X$103&lt;=0,0,(2/(2050-X$103+1))*(1-(SUM($E115:X115)/$M$105))*$M$105*'Fixed Data'!V$52)),0)</f>
        <v>0</v>
      </c>
      <c r="Z115" s="21">
        <f>IF($M$105&lt;0,(IF(2050-Y$103&lt;=0,0,(2/(2050-Y$103+1))*(1-(SUM($E115:Y115)/$M$105))*$M$105*'Fixed Data'!W$52)),0)</f>
        <v>0</v>
      </c>
      <c r="AA115" s="21">
        <f>IF($M$105&lt;0,(IF(2050-Z$103&lt;=0,0,(2/(2050-Z$103+1))*(1-(SUM($E115:Z115)/$M$105))*$M$105*'Fixed Data'!X$52)),0)</f>
        <v>0</v>
      </c>
      <c r="AB115" s="21">
        <f>IF($M$105&lt;0,(IF(2050-AA$103&lt;=0,0,(2/(2050-AA$103+1))*(1-(SUM($E115:AA115)/$M$105))*$M$105*'Fixed Data'!Y$52)),0)</f>
        <v>0</v>
      </c>
      <c r="AC115" s="21">
        <f>IF($M$105&lt;0,(IF(2050-AB$103&lt;=0,0,(2/(2050-AB$103+1))*(1-(SUM($E115:AB115)/$M$105))*$M$105*'Fixed Data'!Z$52)),0)</f>
        <v>0</v>
      </c>
      <c r="AD115" s="21">
        <f>IF($M$105&lt;0,(IF(2050-AC$103&lt;=0,0,(2/(2050-AC$103+1))*(1-(SUM($E115:AC115)/$M$105))*$M$105*'Fixed Data'!AA$52)),0)</f>
        <v>0</v>
      </c>
      <c r="AE115" s="21">
        <f>IF($M$105&lt;0,(IF(2050-AD$103&lt;=0,0,(2/(2050-AD$103+1))*(1-(SUM($E115:AD115)/$M$105))*$M$105*'Fixed Data'!AB$52)),0)</f>
        <v>0</v>
      </c>
      <c r="AF115" s="21">
        <f>IF($M$105&lt;0,(IF(2050-AE$103&lt;=0,0,(2/(2050-AE$103+1))*(1-(SUM($E115:AE115)/$M$105))*$M$105*'Fixed Data'!AC$52)),0)</f>
        <v>0</v>
      </c>
      <c r="AG115" s="21">
        <f>IF($M$105&lt;0,(IF(2050-AF$103&lt;=0,0,(2/(2050-AF$103+1))*(1-(SUM($E115:AF115)/$M$105))*$M$105*'Fixed Data'!AD$52)),0)</f>
        <v>0</v>
      </c>
      <c r="AH115" s="21">
        <f>IF($M$105&lt;0,(IF(2050-AG$103&lt;=0,0,(2/(2050-AG$103+1))*(1-(SUM($E115:AG115)/$M$105))*$M$105*'Fixed Data'!AE$52)),0)</f>
        <v>0</v>
      </c>
      <c r="AI115" s="21">
        <f>IF($M$105&lt;0,(IF(2050-AH$103&lt;=0,0,(2/(2050-AH$103+1))*(1-(SUM($E115:AH115)/$M$105))*$M$105*'Fixed Data'!AF$52)),0)</f>
        <v>0</v>
      </c>
      <c r="AJ115" s="21">
        <f>IF($M$105&lt;0,(IF(2050-AI$103&lt;=0,0,(2/(2050-AI$103+1))*(1-(SUM($E115:AI115)/$M$105))*$M$105*'Fixed Data'!AG$52)),0)</f>
        <v>0</v>
      </c>
      <c r="AK115" s="21">
        <f>IF($M$105&lt;0,(IF(2050-AJ$103&lt;=0,0,(2/(2050-AJ$103+1))*(1-(SUM($E115:AJ115)/$M$105))*$M$105*'Fixed Data'!AH$52)),0)</f>
        <v>0</v>
      </c>
      <c r="AL115" s="21">
        <f>IF($M$105&lt;0,(IF(2050-AK$103&lt;=0,0,(2/(2050-AK$103+1))*(1-(SUM($E115:AK115)/$M$105))*$M$105*'Fixed Data'!AI$52)),0)</f>
        <v>0</v>
      </c>
      <c r="AM115" s="21">
        <f>IF($M$105&lt;0,(IF(2050-AL$103&lt;=0,0,(2/(2050-AL$103+1))*(1-(SUM($E115:AL115)/$M$105))*$M$105*'Fixed Data'!AJ$52)),0)</f>
        <v>0</v>
      </c>
      <c r="AN115" s="21">
        <f>IF($M$105&lt;0,(IF(2050-AM$103&lt;=0,0,(2/(2050-AM$103+1))*(1-(SUM($E115:AM115)/$M$105))*$M$105*'Fixed Data'!AK$52)),0)</f>
        <v>0</v>
      </c>
      <c r="AO115" s="21">
        <f>IF($M$105&lt;0,(IF(2050-AN$103&lt;=0,0,(2/(2050-AN$103+1))*(1-(SUM($E115:AN115)/$M$105))*$M$105*'Fixed Data'!AL$52)),0)</f>
        <v>0</v>
      </c>
      <c r="AP115" s="21">
        <f>IF($M$105&lt;0,(IF(2050-AO$103&lt;=0,0,(2/(2050-AO$103+1))*(1-(SUM($E115:AO115)/$M$105))*$M$105*'Fixed Data'!AM$52)),0)</f>
        <v>0</v>
      </c>
      <c r="AQ115" s="21">
        <f>IF($M$105&lt;0,(IF(2050-AP$103&lt;=0,0,(2/(2050-AP$103+1))*(1-(SUM($E115:AP115)/$M$105))*$M$105*'Fixed Data'!AN$52)),0)</f>
        <v>0</v>
      </c>
      <c r="AR115" s="21">
        <f>IF($M$105&lt;0,(IF(2050-AQ$103&lt;=0,0,(2/(2050-AQ$103+1))*(1-(SUM($E115:AQ115)/$M$105))*$M$105*'Fixed Data'!AO$52)),0)</f>
        <v>0</v>
      </c>
      <c r="AS115" s="21">
        <f>IF($M$105&lt;0,(IF(2050-AR$103&lt;=0,0,(2/(2050-AR$103+1))*(1-(SUM($E115:AR115)/$M$105))*$M$105*'Fixed Data'!AP$52)),0)</f>
        <v>0</v>
      </c>
      <c r="AT115" s="21">
        <f>IF($M$105&lt;0,(IF(2050-AS$103&lt;=0,0,(2/(2050-AS$103+1))*(1-(SUM($E115:AS115)/$M$105))*$M$105*'Fixed Data'!AQ$52)),0)</f>
        <v>0</v>
      </c>
      <c r="AU115" s="21">
        <f>IF($M$105&lt;0,(IF(2050-AT$103&lt;=0,0,(2/(2050-AT$103+1))*(1-(SUM($E115:AT115)/$M$105))*$M$105*'Fixed Data'!AR$52)),0)</f>
        <v>0</v>
      </c>
      <c r="AV115" s="21">
        <f>IF($M$105&lt;0,(IF(2050-AU$103&lt;=0,0,(2/(2050-AU$103+1))*(1-(SUM($E115:AU115)/$M$105))*$M$105*'Fixed Data'!AS$52)),0)</f>
        <v>0</v>
      </c>
      <c r="AW115" s="21">
        <f>IF($M$105&lt;0,(IF(2050-AV$103&lt;=0,0,(2/(2050-AV$103+1))*(1-(SUM($E115:AV115)/$M$105))*$M$105*'Fixed Data'!AT$52)),0)</f>
        <v>0</v>
      </c>
      <c r="AX115" s="21">
        <f>IF($M$105&lt;0,(IF(2050-AW$103&lt;=0,0,(2/(2050-AW$103+1))*(1-(SUM($E115:AW115)/$M$105))*$M$105*'Fixed Data'!AU$52)),0)</f>
        <v>0</v>
      </c>
      <c r="AY115" s="21">
        <f>IF($M$105&lt;0,(IF(2050-AX$103&lt;=0,0,(2/(2050-AX$103+1))*(1-(SUM($E115:AX115)/$M$105))*$M$105*'Fixed Data'!AV$52)),0)</f>
        <v>0</v>
      </c>
      <c r="AZ115" s="21">
        <f>IF($M$105&lt;0,(IF(2050-AY$103&lt;=0,0,(2/(2050-AY$103+1))*(1-(SUM($E115:AY115)/$M$105))*$M$105*'Fixed Data'!AW$52)),0)</f>
        <v>0</v>
      </c>
      <c r="BA115" s="21">
        <f>IF($M$105&lt;0,(IF(2050-AZ$103&lt;=0,0,(2/(2050-AZ$103+1))*(1-(SUM($E115:AZ115)/$M$105))*$M$105*'Fixed Data'!AX$52)),0)</f>
        <v>0</v>
      </c>
      <c r="BB115" s="21">
        <f>IF($M$105&lt;0,(IF(2050-BA$103&lt;=0,0,(2/(2050-BA$103+1))*(1-(SUM($E115:BA115)/$M$105))*$M$105*'Fixed Data'!AY$52)),0)</f>
        <v>0</v>
      </c>
    </row>
    <row r="116" spans="1:54" ht="15" hidden="1" customHeight="1" outlineLevel="3">
      <c r="A116" s="8"/>
      <c r="B116" t="s">
        <v>417</v>
      </c>
      <c r="C116" t="s">
        <v>418</v>
      </c>
      <c r="D116" t="s">
        <v>383</v>
      </c>
      <c r="E116" s="18"/>
      <c r="F116" s="18"/>
      <c r="G116" s="18"/>
      <c r="H116" s="18"/>
      <c r="I116" s="18"/>
      <c r="J116" s="18"/>
      <c r="K116" s="18"/>
      <c r="L116" s="18"/>
      <c r="M116" s="18"/>
      <c r="N116" s="18"/>
      <c r="O116" s="21">
        <f>IF($N$105&lt;0,(IF(2050-N$103&lt;=0,0,(2/(2050-N$103+1))*(1-(SUM($E116:N116)/$N$105))*$N$105*'Fixed Data'!L$52)),0)</f>
        <v>0</v>
      </c>
      <c r="P116" s="21">
        <f>IF($N$105&lt;0,(IF(2050-O$103&lt;=0,0,(2/(2050-O$103+1))*(1-(SUM($E116:O116)/$N$105))*$N$105*'Fixed Data'!M$52)),0)</f>
        <v>0</v>
      </c>
      <c r="Q116" s="21">
        <f>IF($N$105&lt;0,(IF(2050-P$103&lt;=0,0,(2/(2050-P$103+1))*(1-(SUM($E116:P116)/$N$105))*$N$105*'Fixed Data'!N$52)),0)</f>
        <v>0</v>
      </c>
      <c r="R116" s="21">
        <f>IF($N$105&lt;0,(IF(2050-Q$103&lt;=0,0,(2/(2050-Q$103+1))*(1-(SUM($E116:Q116)/$N$105))*$N$105*'Fixed Data'!O$52)),0)</f>
        <v>0</v>
      </c>
      <c r="S116" s="21">
        <f>IF($N$105&lt;0,(IF(2050-R$103&lt;=0,0,(2/(2050-R$103+1))*(1-(SUM($E116:R116)/$N$105))*$N$105*'Fixed Data'!P$52)),0)</f>
        <v>0</v>
      </c>
      <c r="T116" s="21">
        <f>IF($N$105&lt;0,(IF(2050-S$103&lt;=0,0,(2/(2050-S$103+1))*(1-(SUM($E116:S116)/$N$105))*$N$105*'Fixed Data'!Q$52)),0)</f>
        <v>0</v>
      </c>
      <c r="U116" s="21">
        <f>IF($N$105&lt;0,(IF(2050-T$103&lt;=0,0,(2/(2050-T$103+1))*(1-(SUM($E116:T116)/$N$105))*$N$105*'Fixed Data'!R$52)),0)</f>
        <v>0</v>
      </c>
      <c r="V116" s="21">
        <f>IF($N$105&lt;0,(IF(2050-U$103&lt;=0,0,(2/(2050-U$103+1))*(1-(SUM($E116:U116)/$N$105))*$N$105*'Fixed Data'!S$52)),0)</f>
        <v>0</v>
      </c>
      <c r="W116" s="21">
        <f>IF($N$105&lt;0,(IF(2050-V$103&lt;=0,0,(2/(2050-V$103+1))*(1-(SUM($E116:V116)/$N$105))*$N$105*'Fixed Data'!T$52)),0)</f>
        <v>0</v>
      </c>
      <c r="X116" s="21">
        <f>IF($N$105&lt;0,(IF(2050-W$103&lt;=0,0,(2/(2050-W$103+1))*(1-(SUM($E116:W116)/$N$105))*$N$105*'Fixed Data'!U$52)),0)</f>
        <v>0</v>
      </c>
      <c r="Y116" s="21">
        <f>IF($N$105&lt;0,(IF(2050-X$103&lt;=0,0,(2/(2050-X$103+1))*(1-(SUM($E116:X116)/$N$105))*$N$105*'Fixed Data'!V$52)),0)</f>
        <v>0</v>
      </c>
      <c r="Z116" s="21">
        <f>IF($N$105&lt;0,(IF(2050-Y$103&lt;=0,0,(2/(2050-Y$103+1))*(1-(SUM($E116:Y116)/$N$105))*$N$105*'Fixed Data'!W$52)),0)</f>
        <v>0</v>
      </c>
      <c r="AA116" s="21">
        <f>IF($N$105&lt;0,(IF(2050-Z$103&lt;=0,0,(2/(2050-Z$103+1))*(1-(SUM($E116:Z116)/$N$105))*$N$105*'Fixed Data'!X$52)),0)</f>
        <v>0</v>
      </c>
      <c r="AB116" s="21">
        <f>IF($N$105&lt;0,(IF(2050-AA$103&lt;=0,0,(2/(2050-AA$103+1))*(1-(SUM($E116:AA116)/$N$105))*$N$105*'Fixed Data'!Y$52)),0)</f>
        <v>0</v>
      </c>
      <c r="AC116" s="21">
        <f>IF($N$105&lt;0,(IF(2050-AB$103&lt;=0,0,(2/(2050-AB$103+1))*(1-(SUM($E116:AB116)/$N$105))*$N$105*'Fixed Data'!Z$52)),0)</f>
        <v>0</v>
      </c>
      <c r="AD116" s="21">
        <f>IF($N$105&lt;0,(IF(2050-AC$103&lt;=0,0,(2/(2050-AC$103+1))*(1-(SUM($E116:AC116)/$N$105))*$N$105*'Fixed Data'!AA$52)),0)</f>
        <v>0</v>
      </c>
      <c r="AE116" s="21">
        <f>IF($N$105&lt;0,(IF(2050-AD$103&lt;=0,0,(2/(2050-AD$103+1))*(1-(SUM($E116:AD116)/$N$105))*$N$105*'Fixed Data'!AB$52)),0)</f>
        <v>0</v>
      </c>
      <c r="AF116" s="21">
        <f>IF($N$105&lt;0,(IF(2050-AE$103&lt;=0,0,(2/(2050-AE$103+1))*(1-(SUM($E116:AE116)/$N$105))*$N$105*'Fixed Data'!AC$52)),0)</f>
        <v>0</v>
      </c>
      <c r="AG116" s="21">
        <f>IF($N$105&lt;0,(IF(2050-AF$103&lt;=0,0,(2/(2050-AF$103+1))*(1-(SUM($E116:AF116)/$N$105))*$N$105*'Fixed Data'!AD$52)),0)</f>
        <v>0</v>
      </c>
      <c r="AH116" s="21">
        <f>IF($N$105&lt;0,(IF(2050-AG$103&lt;=0,0,(2/(2050-AG$103+1))*(1-(SUM($E116:AG116)/$N$105))*$N$105*'Fixed Data'!AE$52)),0)</f>
        <v>0</v>
      </c>
      <c r="AI116" s="21">
        <f>IF($N$105&lt;0,(IF(2050-AH$103&lt;=0,0,(2/(2050-AH$103+1))*(1-(SUM($E116:AH116)/$N$105))*$N$105*'Fixed Data'!AF$52)),0)</f>
        <v>0</v>
      </c>
      <c r="AJ116" s="21">
        <f>IF($N$105&lt;0,(IF(2050-AI$103&lt;=0,0,(2/(2050-AI$103+1))*(1-(SUM($E116:AI116)/$N$105))*$N$105*'Fixed Data'!AG$52)),0)</f>
        <v>0</v>
      </c>
      <c r="AK116" s="21">
        <f>IF($N$105&lt;0,(IF(2050-AJ$103&lt;=0,0,(2/(2050-AJ$103+1))*(1-(SUM($E116:AJ116)/$N$105))*$N$105*'Fixed Data'!AH$52)),0)</f>
        <v>0</v>
      </c>
      <c r="AL116" s="21">
        <f>IF($N$105&lt;0,(IF(2050-AK$103&lt;=0,0,(2/(2050-AK$103+1))*(1-(SUM($E116:AK116)/$N$105))*$N$105*'Fixed Data'!AI$52)),0)</f>
        <v>0</v>
      </c>
      <c r="AM116" s="21">
        <f>IF($N$105&lt;0,(IF(2050-AL$103&lt;=0,0,(2/(2050-AL$103+1))*(1-(SUM($E116:AL116)/$N$105))*$N$105*'Fixed Data'!AJ$52)),0)</f>
        <v>0</v>
      </c>
      <c r="AN116" s="21">
        <f>IF($N$105&lt;0,(IF(2050-AM$103&lt;=0,0,(2/(2050-AM$103+1))*(1-(SUM($E116:AM116)/$N$105))*$N$105*'Fixed Data'!AK$52)),0)</f>
        <v>0</v>
      </c>
      <c r="AO116" s="21">
        <f>IF($N$105&lt;0,(IF(2050-AN$103&lt;=0,0,(2/(2050-AN$103+1))*(1-(SUM($E116:AN116)/$N$105))*$N$105*'Fixed Data'!AL$52)),0)</f>
        <v>0</v>
      </c>
      <c r="AP116" s="21">
        <f>IF($N$105&lt;0,(IF(2050-AO$103&lt;=0,0,(2/(2050-AO$103+1))*(1-(SUM($E116:AO116)/$N$105))*$N$105*'Fixed Data'!AM$52)),0)</f>
        <v>0</v>
      </c>
      <c r="AQ116" s="21">
        <f>IF($N$105&lt;0,(IF(2050-AP$103&lt;=0,0,(2/(2050-AP$103+1))*(1-(SUM($E116:AP116)/$N$105))*$N$105*'Fixed Data'!AN$52)),0)</f>
        <v>0</v>
      </c>
      <c r="AR116" s="21">
        <f>IF($N$105&lt;0,(IF(2050-AQ$103&lt;=0,0,(2/(2050-AQ$103+1))*(1-(SUM($E116:AQ116)/$N$105))*$N$105*'Fixed Data'!AO$52)),0)</f>
        <v>0</v>
      </c>
      <c r="AS116" s="21">
        <f>IF($N$105&lt;0,(IF(2050-AR$103&lt;=0,0,(2/(2050-AR$103+1))*(1-(SUM($E116:AR116)/$N$105))*$N$105*'Fixed Data'!AP$52)),0)</f>
        <v>0</v>
      </c>
      <c r="AT116" s="21">
        <f>IF($N$105&lt;0,(IF(2050-AS$103&lt;=0,0,(2/(2050-AS$103+1))*(1-(SUM($E116:AS116)/$N$105))*$N$105*'Fixed Data'!AQ$52)),0)</f>
        <v>0</v>
      </c>
      <c r="AU116" s="21">
        <f>IF($N$105&lt;0,(IF(2050-AT$103&lt;=0,0,(2/(2050-AT$103+1))*(1-(SUM($E116:AT116)/$N$105))*$N$105*'Fixed Data'!AR$52)),0)</f>
        <v>0</v>
      </c>
      <c r="AV116" s="21">
        <f>IF($N$105&lt;0,(IF(2050-AU$103&lt;=0,0,(2/(2050-AU$103+1))*(1-(SUM($E116:AU116)/$N$105))*$N$105*'Fixed Data'!AS$52)),0)</f>
        <v>0</v>
      </c>
      <c r="AW116" s="21">
        <f>IF($N$105&lt;0,(IF(2050-AV$103&lt;=0,0,(2/(2050-AV$103+1))*(1-(SUM($E116:AV116)/$N$105))*$N$105*'Fixed Data'!AT$52)),0)</f>
        <v>0</v>
      </c>
      <c r="AX116" s="21">
        <f>IF($N$105&lt;0,(IF(2050-AW$103&lt;=0,0,(2/(2050-AW$103+1))*(1-(SUM($E116:AW116)/$N$105))*$N$105*'Fixed Data'!AU$52)),0)</f>
        <v>0</v>
      </c>
      <c r="AY116" s="21">
        <f>IF($N$105&lt;0,(IF(2050-AX$103&lt;=0,0,(2/(2050-AX$103+1))*(1-(SUM($E116:AX116)/$N$105))*$N$105*'Fixed Data'!AV$52)),0)</f>
        <v>0</v>
      </c>
      <c r="AZ116" s="21">
        <f>IF($N$105&lt;0,(IF(2050-AY$103&lt;=0,0,(2/(2050-AY$103+1))*(1-(SUM($E116:AY116)/$N$105))*$N$105*'Fixed Data'!AW$52)),0)</f>
        <v>0</v>
      </c>
      <c r="BA116" s="21">
        <f>IF($N$105&lt;0,(IF(2050-AZ$103&lt;=0,0,(2/(2050-AZ$103+1))*(1-(SUM($E116:AZ116)/$N$105))*$N$105*'Fixed Data'!AX$52)),0)</f>
        <v>0</v>
      </c>
      <c r="BB116" s="21">
        <f>IF($N$105&lt;0,(IF(2050-BA$103&lt;=0,0,(2/(2050-BA$103+1))*(1-(SUM($E116:BA116)/$N$105))*$N$105*'Fixed Data'!AY$52)),0)</f>
        <v>0</v>
      </c>
    </row>
    <row r="117" spans="1:54" ht="15" hidden="1" customHeight="1" outlineLevel="3">
      <c r="A117" s="8"/>
      <c r="B117" t="s">
        <v>419</v>
      </c>
      <c r="C117" t="s">
        <v>420</v>
      </c>
      <c r="D117" t="s">
        <v>383</v>
      </c>
      <c r="E117" s="18"/>
      <c r="F117" s="18"/>
      <c r="G117" s="18"/>
      <c r="H117" s="18"/>
      <c r="I117" s="18"/>
      <c r="J117" s="18"/>
      <c r="K117" s="18"/>
      <c r="L117" s="18"/>
      <c r="M117" s="18"/>
      <c r="N117" s="18"/>
      <c r="O117" s="18"/>
      <c r="P117" s="21">
        <f>IF($O$105&lt;0,(IF(2050-O$103&lt;=0,0,(2/(2050-O$103+1))*(1-(SUM($E117:O117)/$O$105))*$O$105*'Fixed Data'!M$52)),0)</f>
        <v>0</v>
      </c>
      <c r="Q117" s="21">
        <f>IF($O$105&lt;0,(IF(2050-P$103&lt;=0,0,(2/(2050-P$103+1))*(1-(SUM($E117:P117)/$O$105))*$O$105*'Fixed Data'!N$52)),0)</f>
        <v>0</v>
      </c>
      <c r="R117" s="21">
        <f>IF($O$105&lt;0,(IF(2050-Q$103&lt;=0,0,(2/(2050-Q$103+1))*(1-(SUM($E117:Q117)/$O$105))*$O$105*'Fixed Data'!O$52)),0)</f>
        <v>0</v>
      </c>
      <c r="S117" s="21">
        <f>IF($O$105&lt;0,(IF(2050-R$103&lt;=0,0,(2/(2050-R$103+1))*(1-(SUM($E117:R117)/$O$105))*$O$105*'Fixed Data'!P$52)),0)</f>
        <v>0</v>
      </c>
      <c r="T117" s="21">
        <f>IF($O$105&lt;0,(IF(2050-S$103&lt;=0,0,(2/(2050-S$103+1))*(1-(SUM($E117:S117)/$O$105))*$O$105*'Fixed Data'!Q$52)),0)</f>
        <v>0</v>
      </c>
      <c r="U117" s="21">
        <f>IF($O$105&lt;0,(IF(2050-T$103&lt;=0,0,(2/(2050-T$103+1))*(1-(SUM($E117:T117)/$O$105))*$O$105*'Fixed Data'!R$52)),0)</f>
        <v>0</v>
      </c>
      <c r="V117" s="21">
        <f>IF($O$105&lt;0,(IF(2050-U$103&lt;=0,0,(2/(2050-U$103+1))*(1-(SUM($E117:U117)/$O$105))*$O$105*'Fixed Data'!S$52)),0)</f>
        <v>0</v>
      </c>
      <c r="W117" s="21">
        <f>IF($O$105&lt;0,(IF(2050-V$103&lt;=0,0,(2/(2050-V$103+1))*(1-(SUM($E117:V117)/$O$105))*$O$105*'Fixed Data'!T$52)),0)</f>
        <v>0</v>
      </c>
      <c r="X117" s="21">
        <f>IF($O$105&lt;0,(IF(2050-W$103&lt;=0,0,(2/(2050-W$103+1))*(1-(SUM($E117:W117)/$O$105))*$O$105*'Fixed Data'!U$52)),0)</f>
        <v>0</v>
      </c>
      <c r="Y117" s="21">
        <f>IF($O$105&lt;0,(IF(2050-X$103&lt;=0,0,(2/(2050-X$103+1))*(1-(SUM($E117:X117)/$O$105))*$O$105*'Fixed Data'!V$52)),0)</f>
        <v>0</v>
      </c>
      <c r="Z117" s="21">
        <f>IF($O$105&lt;0,(IF(2050-Y$103&lt;=0,0,(2/(2050-Y$103+1))*(1-(SUM($E117:Y117)/$O$105))*$O$105*'Fixed Data'!W$52)),0)</f>
        <v>0</v>
      </c>
      <c r="AA117" s="21">
        <f>IF($O$105&lt;0,(IF(2050-Z$103&lt;=0,0,(2/(2050-Z$103+1))*(1-(SUM($E117:Z117)/$O$105))*$O$105*'Fixed Data'!X$52)),0)</f>
        <v>0</v>
      </c>
      <c r="AB117" s="21">
        <f>IF($O$105&lt;0,(IF(2050-AA$103&lt;=0,0,(2/(2050-AA$103+1))*(1-(SUM($E117:AA117)/$O$105))*$O$105*'Fixed Data'!Y$52)),0)</f>
        <v>0</v>
      </c>
      <c r="AC117" s="21">
        <f>IF($O$105&lt;0,(IF(2050-AB$103&lt;=0,0,(2/(2050-AB$103+1))*(1-(SUM($E117:AB117)/$O$105))*$O$105*'Fixed Data'!Z$52)),0)</f>
        <v>0</v>
      </c>
      <c r="AD117" s="21">
        <f>IF($O$105&lt;0,(IF(2050-AC$103&lt;=0,0,(2/(2050-AC$103+1))*(1-(SUM($E117:AC117)/$O$105))*$O$105*'Fixed Data'!AA$52)),0)</f>
        <v>0</v>
      </c>
      <c r="AE117" s="21">
        <f>IF($O$105&lt;0,(IF(2050-AD$103&lt;=0,0,(2/(2050-AD$103+1))*(1-(SUM($E117:AD117)/$O$105))*$O$105*'Fixed Data'!AB$52)),0)</f>
        <v>0</v>
      </c>
      <c r="AF117" s="21">
        <f>IF($O$105&lt;0,(IF(2050-AE$103&lt;=0,0,(2/(2050-AE$103+1))*(1-(SUM($E117:AE117)/$O$105))*$O$105*'Fixed Data'!AC$52)),0)</f>
        <v>0</v>
      </c>
      <c r="AG117" s="21">
        <f>IF($O$105&lt;0,(IF(2050-AF$103&lt;=0,0,(2/(2050-AF$103+1))*(1-(SUM($E117:AF117)/$O$105))*$O$105*'Fixed Data'!AD$52)),0)</f>
        <v>0</v>
      </c>
      <c r="AH117" s="21">
        <f>IF($O$105&lt;0,(IF(2050-AG$103&lt;=0,0,(2/(2050-AG$103+1))*(1-(SUM($E117:AG117)/$O$105))*$O$105*'Fixed Data'!AE$52)),0)</f>
        <v>0</v>
      </c>
      <c r="AI117" s="21">
        <f>IF($O$105&lt;0,(IF(2050-AH$103&lt;=0,0,(2/(2050-AH$103+1))*(1-(SUM($E117:AH117)/$O$105))*$O$105*'Fixed Data'!AF$52)),0)</f>
        <v>0</v>
      </c>
      <c r="AJ117" s="21">
        <f>IF($O$105&lt;0,(IF(2050-AI$103&lt;=0,0,(2/(2050-AI$103+1))*(1-(SUM($E117:AI117)/$O$105))*$O$105*'Fixed Data'!AG$52)),0)</f>
        <v>0</v>
      </c>
      <c r="AK117" s="21">
        <f>IF($O$105&lt;0,(IF(2050-AJ$103&lt;=0,0,(2/(2050-AJ$103+1))*(1-(SUM($E117:AJ117)/$O$105))*$O$105*'Fixed Data'!AH$52)),0)</f>
        <v>0</v>
      </c>
      <c r="AL117" s="21">
        <f>IF($O$105&lt;0,(IF(2050-AK$103&lt;=0,0,(2/(2050-AK$103+1))*(1-(SUM($E117:AK117)/$O$105))*$O$105*'Fixed Data'!AI$52)),0)</f>
        <v>0</v>
      </c>
      <c r="AM117" s="21">
        <f>IF($O$105&lt;0,(IF(2050-AL$103&lt;=0,0,(2/(2050-AL$103+1))*(1-(SUM($E117:AL117)/$O$105))*$O$105*'Fixed Data'!AJ$52)),0)</f>
        <v>0</v>
      </c>
      <c r="AN117" s="21">
        <f>IF($O$105&lt;0,(IF(2050-AM$103&lt;=0,0,(2/(2050-AM$103+1))*(1-(SUM($E117:AM117)/$O$105))*$O$105*'Fixed Data'!AK$52)),0)</f>
        <v>0</v>
      </c>
      <c r="AO117" s="21">
        <f>IF($O$105&lt;0,(IF(2050-AN$103&lt;=0,0,(2/(2050-AN$103+1))*(1-(SUM($E117:AN117)/$O$105))*$O$105*'Fixed Data'!AL$52)),0)</f>
        <v>0</v>
      </c>
      <c r="AP117" s="21">
        <f>IF($O$105&lt;0,(IF(2050-AO$103&lt;=0,0,(2/(2050-AO$103+1))*(1-(SUM($E117:AO117)/$O$105))*$O$105*'Fixed Data'!AM$52)),0)</f>
        <v>0</v>
      </c>
      <c r="AQ117" s="21">
        <f>IF($O$105&lt;0,(IF(2050-AP$103&lt;=0,0,(2/(2050-AP$103+1))*(1-(SUM($E117:AP117)/$O$105))*$O$105*'Fixed Data'!AN$52)),0)</f>
        <v>0</v>
      </c>
      <c r="AR117" s="21">
        <f>IF($O$105&lt;0,(IF(2050-AQ$103&lt;=0,0,(2/(2050-AQ$103+1))*(1-(SUM($E117:AQ117)/$O$105))*$O$105*'Fixed Data'!AO$52)),0)</f>
        <v>0</v>
      </c>
      <c r="AS117" s="21">
        <f>IF($O$105&lt;0,(IF(2050-AR$103&lt;=0,0,(2/(2050-AR$103+1))*(1-(SUM($E117:AR117)/$O$105))*$O$105*'Fixed Data'!AP$52)),0)</f>
        <v>0</v>
      </c>
      <c r="AT117" s="21">
        <f>IF($O$105&lt;0,(IF(2050-AS$103&lt;=0,0,(2/(2050-AS$103+1))*(1-(SUM($E117:AS117)/$O$105))*$O$105*'Fixed Data'!AQ$52)),0)</f>
        <v>0</v>
      </c>
      <c r="AU117" s="21">
        <f>IF($O$105&lt;0,(IF(2050-AT$103&lt;=0,0,(2/(2050-AT$103+1))*(1-(SUM($E117:AT117)/$O$105))*$O$105*'Fixed Data'!AR$52)),0)</f>
        <v>0</v>
      </c>
      <c r="AV117" s="21">
        <f>IF($O$105&lt;0,(IF(2050-AU$103&lt;=0,0,(2/(2050-AU$103+1))*(1-(SUM($E117:AU117)/$O$105))*$O$105*'Fixed Data'!AS$52)),0)</f>
        <v>0</v>
      </c>
      <c r="AW117" s="21">
        <f>IF($O$105&lt;0,(IF(2050-AV$103&lt;=0,0,(2/(2050-AV$103+1))*(1-(SUM($E117:AV117)/$O$105))*$O$105*'Fixed Data'!AT$52)),0)</f>
        <v>0</v>
      </c>
      <c r="AX117" s="21">
        <f>IF($O$105&lt;0,(IF(2050-AW$103&lt;=0,0,(2/(2050-AW$103+1))*(1-(SUM($E117:AW117)/$O$105))*$O$105*'Fixed Data'!AU$52)),0)</f>
        <v>0</v>
      </c>
      <c r="AY117" s="21">
        <f>IF($O$105&lt;0,(IF(2050-AX$103&lt;=0,0,(2/(2050-AX$103+1))*(1-(SUM($E117:AX117)/$O$105))*$O$105*'Fixed Data'!AV$52)),0)</f>
        <v>0</v>
      </c>
      <c r="AZ117" s="21">
        <f>IF($O$105&lt;0,(IF(2050-AY$103&lt;=0,0,(2/(2050-AY$103+1))*(1-(SUM($E117:AY117)/$O$105))*$O$105*'Fixed Data'!AW$52)),0)</f>
        <v>0</v>
      </c>
      <c r="BA117" s="21">
        <f>IF($O$105&lt;0,(IF(2050-AZ$103&lt;=0,0,(2/(2050-AZ$103+1))*(1-(SUM($E117:AZ117)/$O$105))*$O$105*'Fixed Data'!AX$52)),0)</f>
        <v>0</v>
      </c>
      <c r="BB117" s="21">
        <f>IF($O$105&lt;0,(IF(2050-BA$103&lt;=0,0,(2/(2050-BA$103+1))*(1-(SUM($E117:BA117)/$O$105))*$O$105*'Fixed Data'!AY$52)),0)</f>
        <v>0</v>
      </c>
    </row>
    <row r="118" spans="1:54" ht="15" hidden="1" customHeight="1" outlineLevel="3">
      <c r="A118" s="8"/>
      <c r="B118" t="s">
        <v>421</v>
      </c>
      <c r="C118" t="s">
        <v>422</v>
      </c>
      <c r="D118" t="s">
        <v>383</v>
      </c>
      <c r="E118" s="18"/>
      <c r="F118" s="18"/>
      <c r="G118" s="18"/>
      <c r="H118" s="18"/>
      <c r="I118" s="18"/>
      <c r="J118" s="18"/>
      <c r="K118" s="18"/>
      <c r="L118" s="18"/>
      <c r="M118" s="18"/>
      <c r="N118" s="18"/>
      <c r="O118" s="18"/>
      <c r="P118" s="18"/>
      <c r="Q118" s="21">
        <f>IF($P$105&lt;0,(IF(2050-P$103&lt;=0,0,(2/(2050-P$103+1))*(1-(SUM($E118:P118)/$P$105))*$P$105*'Fixed Data'!N$52)),0)</f>
        <v>0</v>
      </c>
      <c r="R118" s="21">
        <f>IF($P$105&lt;0,(IF(2050-Q$103&lt;=0,0,(2/(2050-Q$103+1))*(1-(SUM($E118:Q118)/$P$105))*$P$105*'Fixed Data'!O$52)),0)</f>
        <v>0</v>
      </c>
      <c r="S118" s="21">
        <f>IF($P$105&lt;0,(IF(2050-R$103&lt;=0,0,(2/(2050-R$103+1))*(1-(SUM($E118:R118)/$P$105))*$P$105*'Fixed Data'!P$52)),0)</f>
        <v>0</v>
      </c>
      <c r="T118" s="21">
        <f>IF($P$105&lt;0,(IF(2050-S$103&lt;=0,0,(2/(2050-S$103+1))*(1-(SUM($E118:S118)/$P$105))*$P$105*'Fixed Data'!Q$52)),0)</f>
        <v>0</v>
      </c>
      <c r="U118" s="21">
        <f>IF($P$105&lt;0,(IF(2050-T$103&lt;=0,0,(2/(2050-T$103+1))*(1-(SUM($E118:T118)/$P$105))*$P$105*'Fixed Data'!R$52)),0)</f>
        <v>0</v>
      </c>
      <c r="V118" s="21">
        <f>IF($P$105&lt;0,(IF(2050-U$103&lt;=0,0,(2/(2050-U$103+1))*(1-(SUM($E118:U118)/$P$105))*$P$105*'Fixed Data'!S$52)),0)</f>
        <v>0</v>
      </c>
      <c r="W118" s="21">
        <f>IF($P$105&lt;0,(IF(2050-V$103&lt;=0,0,(2/(2050-V$103+1))*(1-(SUM($E118:V118)/$P$105))*$P$105*'Fixed Data'!T$52)),0)</f>
        <v>0</v>
      </c>
      <c r="X118" s="21">
        <f>IF($P$105&lt;0,(IF(2050-W$103&lt;=0,0,(2/(2050-W$103+1))*(1-(SUM($E118:W118)/$P$105))*$P$105*'Fixed Data'!U$52)),0)</f>
        <v>0</v>
      </c>
      <c r="Y118" s="21">
        <f>IF($P$105&lt;0,(IF(2050-X$103&lt;=0,0,(2/(2050-X$103+1))*(1-(SUM($E118:X118)/$P$105))*$P$105*'Fixed Data'!V$52)),0)</f>
        <v>0</v>
      </c>
      <c r="Z118" s="21">
        <f>IF($P$105&lt;0,(IF(2050-Y$103&lt;=0,0,(2/(2050-Y$103+1))*(1-(SUM($E118:Y118)/$P$105))*$P$105*'Fixed Data'!W$52)),0)</f>
        <v>0</v>
      </c>
      <c r="AA118" s="21">
        <f>IF($P$105&lt;0,(IF(2050-Z$103&lt;=0,0,(2/(2050-Z$103+1))*(1-(SUM($E118:Z118)/$P$105))*$P$105*'Fixed Data'!X$52)),0)</f>
        <v>0</v>
      </c>
      <c r="AB118" s="21">
        <f>IF($P$105&lt;0,(IF(2050-AA$103&lt;=0,0,(2/(2050-AA$103+1))*(1-(SUM($E118:AA118)/$P$105))*$P$105*'Fixed Data'!Y$52)),0)</f>
        <v>0</v>
      </c>
      <c r="AC118" s="21">
        <f>IF($P$105&lt;0,(IF(2050-AB$103&lt;=0,0,(2/(2050-AB$103+1))*(1-(SUM($E118:AB118)/$P$105))*$P$105*'Fixed Data'!Z$52)),0)</f>
        <v>0</v>
      </c>
      <c r="AD118" s="21">
        <f>IF($P$105&lt;0,(IF(2050-AC$103&lt;=0,0,(2/(2050-AC$103+1))*(1-(SUM($E118:AC118)/$P$105))*$P$105*'Fixed Data'!AA$52)),0)</f>
        <v>0</v>
      </c>
      <c r="AE118" s="21">
        <f>IF($P$105&lt;0,(IF(2050-AD$103&lt;=0,0,(2/(2050-AD$103+1))*(1-(SUM($E118:AD118)/$P$105))*$P$105*'Fixed Data'!AB$52)),0)</f>
        <v>0</v>
      </c>
      <c r="AF118" s="21">
        <f>IF($P$105&lt;0,(IF(2050-AE$103&lt;=0,0,(2/(2050-AE$103+1))*(1-(SUM($E118:AE118)/$P$105))*$P$105*'Fixed Data'!AC$52)),0)</f>
        <v>0</v>
      </c>
      <c r="AG118" s="21">
        <f>IF($P$105&lt;0,(IF(2050-AF$103&lt;=0,0,(2/(2050-AF$103+1))*(1-(SUM($E118:AF118)/$P$105))*$P$105*'Fixed Data'!AD$52)),0)</f>
        <v>0</v>
      </c>
      <c r="AH118" s="21">
        <f>IF($P$105&lt;0,(IF(2050-AG$103&lt;=0,0,(2/(2050-AG$103+1))*(1-(SUM($E118:AG118)/$P$105))*$P$105*'Fixed Data'!AE$52)),0)</f>
        <v>0</v>
      </c>
      <c r="AI118" s="21">
        <f>IF($P$105&lt;0,(IF(2050-AH$103&lt;=0,0,(2/(2050-AH$103+1))*(1-(SUM($E118:AH118)/$P$105))*$P$105*'Fixed Data'!AF$52)),0)</f>
        <v>0</v>
      </c>
      <c r="AJ118" s="21">
        <f>IF($P$105&lt;0,(IF(2050-AI$103&lt;=0,0,(2/(2050-AI$103+1))*(1-(SUM($E118:AI118)/$P$105))*$P$105*'Fixed Data'!AG$52)),0)</f>
        <v>0</v>
      </c>
      <c r="AK118" s="21">
        <f>IF($P$105&lt;0,(IF(2050-AJ$103&lt;=0,0,(2/(2050-AJ$103+1))*(1-(SUM($E118:AJ118)/$P$105))*$P$105*'Fixed Data'!AH$52)),0)</f>
        <v>0</v>
      </c>
      <c r="AL118" s="21">
        <f>IF($P$105&lt;0,(IF(2050-AK$103&lt;=0,0,(2/(2050-AK$103+1))*(1-(SUM($E118:AK118)/$P$105))*$P$105*'Fixed Data'!AI$52)),0)</f>
        <v>0</v>
      </c>
      <c r="AM118" s="21">
        <f>IF($P$105&lt;0,(IF(2050-AL$103&lt;=0,0,(2/(2050-AL$103+1))*(1-(SUM($E118:AL118)/$P$105))*$P$105*'Fixed Data'!AJ$52)),0)</f>
        <v>0</v>
      </c>
      <c r="AN118" s="21">
        <f>IF($P$105&lt;0,(IF(2050-AM$103&lt;=0,0,(2/(2050-AM$103+1))*(1-(SUM($E118:AM118)/$P$105))*$P$105*'Fixed Data'!AK$52)),0)</f>
        <v>0</v>
      </c>
      <c r="AO118" s="21">
        <f>IF($P$105&lt;0,(IF(2050-AN$103&lt;=0,0,(2/(2050-AN$103+1))*(1-(SUM($E118:AN118)/$P$105))*$P$105*'Fixed Data'!AL$52)),0)</f>
        <v>0</v>
      </c>
      <c r="AP118" s="21">
        <f>IF($P$105&lt;0,(IF(2050-AO$103&lt;=0,0,(2/(2050-AO$103+1))*(1-(SUM($E118:AO118)/$P$105))*$P$105*'Fixed Data'!AM$52)),0)</f>
        <v>0</v>
      </c>
      <c r="AQ118" s="21">
        <f>IF($P$105&lt;0,(IF(2050-AP$103&lt;=0,0,(2/(2050-AP$103+1))*(1-(SUM($E118:AP118)/$P$105))*$P$105*'Fixed Data'!AN$52)),0)</f>
        <v>0</v>
      </c>
      <c r="AR118" s="21">
        <f>IF($P$105&lt;0,(IF(2050-AQ$103&lt;=0,0,(2/(2050-AQ$103+1))*(1-(SUM($E118:AQ118)/$P$105))*$P$105*'Fixed Data'!AO$52)),0)</f>
        <v>0</v>
      </c>
      <c r="AS118" s="21">
        <f>IF($P$105&lt;0,(IF(2050-AR$103&lt;=0,0,(2/(2050-AR$103+1))*(1-(SUM($E118:AR118)/$P$105))*$P$105*'Fixed Data'!AP$52)),0)</f>
        <v>0</v>
      </c>
      <c r="AT118" s="21">
        <f>IF($P$105&lt;0,(IF(2050-AS$103&lt;=0,0,(2/(2050-AS$103+1))*(1-(SUM($E118:AS118)/$P$105))*$P$105*'Fixed Data'!AQ$52)),0)</f>
        <v>0</v>
      </c>
      <c r="AU118" s="21">
        <f>IF($P$105&lt;0,(IF(2050-AT$103&lt;=0,0,(2/(2050-AT$103+1))*(1-(SUM($E118:AT118)/$P$105))*$P$105*'Fixed Data'!AR$52)),0)</f>
        <v>0</v>
      </c>
      <c r="AV118" s="21">
        <f>IF($P$105&lt;0,(IF(2050-AU$103&lt;=0,0,(2/(2050-AU$103+1))*(1-(SUM($E118:AU118)/$P$105))*$P$105*'Fixed Data'!AS$52)),0)</f>
        <v>0</v>
      </c>
      <c r="AW118" s="21">
        <f>IF($P$105&lt;0,(IF(2050-AV$103&lt;=0,0,(2/(2050-AV$103+1))*(1-(SUM($E118:AV118)/$P$105))*$P$105*'Fixed Data'!AT$52)),0)</f>
        <v>0</v>
      </c>
      <c r="AX118" s="21">
        <f>IF($P$105&lt;0,(IF(2050-AW$103&lt;=0,0,(2/(2050-AW$103+1))*(1-(SUM($E118:AW118)/$P$105))*$P$105*'Fixed Data'!AU$52)),0)</f>
        <v>0</v>
      </c>
      <c r="AY118" s="21">
        <f>IF($P$105&lt;0,(IF(2050-AX$103&lt;=0,0,(2/(2050-AX$103+1))*(1-(SUM($E118:AX118)/$P$105))*$P$105*'Fixed Data'!AV$52)),0)</f>
        <v>0</v>
      </c>
      <c r="AZ118" s="21">
        <f>IF($P$105&lt;0,(IF(2050-AY$103&lt;=0,0,(2/(2050-AY$103+1))*(1-(SUM($E118:AY118)/$P$105))*$P$105*'Fixed Data'!AW$52)),0)</f>
        <v>0</v>
      </c>
      <c r="BA118" s="21">
        <f>IF($P$105&lt;0,(IF(2050-AZ$103&lt;=0,0,(2/(2050-AZ$103+1))*(1-(SUM($E118:AZ118)/$P$105))*$P$105*'Fixed Data'!AX$52)),0)</f>
        <v>0</v>
      </c>
      <c r="BB118" s="21">
        <f>IF($P$105&lt;0,(IF(2050-BA$103&lt;=0,0,(2/(2050-BA$103+1))*(1-(SUM($E118:BA118)/$P$105))*$P$105*'Fixed Data'!AY$52)),0)</f>
        <v>0</v>
      </c>
    </row>
    <row r="119" spans="1:54" ht="15" hidden="1" customHeight="1" outlineLevel="3">
      <c r="A119" s="8"/>
      <c r="B119" t="s">
        <v>423</v>
      </c>
      <c r="C119" t="s">
        <v>424</v>
      </c>
      <c r="D119" t="s">
        <v>383</v>
      </c>
      <c r="E119" s="18"/>
      <c r="F119" s="18"/>
      <c r="G119" s="18"/>
      <c r="H119" s="18"/>
      <c r="I119" s="18"/>
      <c r="J119" s="18"/>
      <c r="K119" s="18"/>
      <c r="L119" s="18"/>
      <c r="M119" s="18"/>
      <c r="N119" s="18"/>
      <c r="O119" s="18"/>
      <c r="P119" s="18"/>
      <c r="Q119" s="18"/>
      <c r="R119" s="21">
        <f>IF($Q$105&lt;0,(IF(2050-Q$103&lt;=0,0,(2/(2050-Q$103+1))*(1-(SUM($E119:Q119)/$Q$105))*$Q$105*'Fixed Data'!O$52)),0)</f>
        <v>0</v>
      </c>
      <c r="S119" s="21">
        <f>IF($Q$105&lt;0,(IF(2050-R$103&lt;=0,0,(2/(2050-R$103+1))*(1-(SUM($E119:R119)/$Q$105))*$Q$105*'Fixed Data'!P$52)),0)</f>
        <v>0</v>
      </c>
      <c r="T119" s="21">
        <f>IF($Q$105&lt;0,(IF(2050-S$103&lt;=0,0,(2/(2050-S$103+1))*(1-(SUM($E119:S119)/$Q$105))*$Q$105*'Fixed Data'!Q$52)),0)</f>
        <v>0</v>
      </c>
      <c r="U119" s="21">
        <f>IF($Q$105&lt;0,(IF(2050-T$103&lt;=0,0,(2/(2050-T$103+1))*(1-(SUM($E119:T119)/$Q$105))*$Q$105*'Fixed Data'!R$52)),0)</f>
        <v>0</v>
      </c>
      <c r="V119" s="21">
        <f>IF($Q$105&lt;0,(IF(2050-U$103&lt;=0,0,(2/(2050-U$103+1))*(1-(SUM($E119:U119)/$Q$105))*$Q$105*'Fixed Data'!S$52)),0)</f>
        <v>0</v>
      </c>
      <c r="W119" s="21">
        <f>IF($Q$105&lt;0,(IF(2050-V$103&lt;=0,0,(2/(2050-V$103+1))*(1-(SUM($E119:V119)/$Q$105))*$Q$105*'Fixed Data'!T$52)),0)</f>
        <v>0</v>
      </c>
      <c r="X119" s="21">
        <f>IF($Q$105&lt;0,(IF(2050-W$103&lt;=0,0,(2/(2050-W$103+1))*(1-(SUM($E119:W119)/$Q$105))*$Q$105*'Fixed Data'!U$52)),0)</f>
        <v>0</v>
      </c>
      <c r="Y119" s="21">
        <f>IF($Q$105&lt;0,(IF(2050-X$103&lt;=0,0,(2/(2050-X$103+1))*(1-(SUM($E119:X119)/$Q$105))*$Q$105*'Fixed Data'!V$52)),0)</f>
        <v>0</v>
      </c>
      <c r="Z119" s="21">
        <f>IF($Q$105&lt;0,(IF(2050-Y$103&lt;=0,0,(2/(2050-Y$103+1))*(1-(SUM($E119:Y119)/$Q$105))*$Q$105*'Fixed Data'!W$52)),0)</f>
        <v>0</v>
      </c>
      <c r="AA119" s="21">
        <f>IF($Q$105&lt;0,(IF(2050-Z$103&lt;=0,0,(2/(2050-Z$103+1))*(1-(SUM($E119:Z119)/$Q$105))*$Q$105*'Fixed Data'!X$52)),0)</f>
        <v>0</v>
      </c>
      <c r="AB119" s="21">
        <f>IF($Q$105&lt;0,(IF(2050-AA$103&lt;=0,0,(2/(2050-AA$103+1))*(1-(SUM($E119:AA119)/$Q$105))*$Q$105*'Fixed Data'!Y$52)),0)</f>
        <v>0</v>
      </c>
      <c r="AC119" s="21">
        <f>IF($Q$105&lt;0,(IF(2050-AB$103&lt;=0,0,(2/(2050-AB$103+1))*(1-(SUM($E119:AB119)/$Q$105))*$Q$105*'Fixed Data'!Z$52)),0)</f>
        <v>0</v>
      </c>
      <c r="AD119" s="21">
        <f>IF($Q$105&lt;0,(IF(2050-AC$103&lt;=0,0,(2/(2050-AC$103+1))*(1-(SUM($E119:AC119)/$Q$105))*$Q$105*'Fixed Data'!AA$52)),0)</f>
        <v>0</v>
      </c>
      <c r="AE119" s="21">
        <f>IF($Q$105&lt;0,(IF(2050-AD$103&lt;=0,0,(2/(2050-AD$103+1))*(1-(SUM($E119:AD119)/$Q$105))*$Q$105*'Fixed Data'!AB$52)),0)</f>
        <v>0</v>
      </c>
      <c r="AF119" s="21">
        <f>IF($Q$105&lt;0,(IF(2050-AE$103&lt;=0,0,(2/(2050-AE$103+1))*(1-(SUM($E119:AE119)/$Q$105))*$Q$105*'Fixed Data'!AC$52)),0)</f>
        <v>0</v>
      </c>
      <c r="AG119" s="21">
        <f>IF($Q$105&lt;0,(IF(2050-AF$103&lt;=0,0,(2/(2050-AF$103+1))*(1-(SUM($E119:AF119)/$Q$105))*$Q$105*'Fixed Data'!AD$52)),0)</f>
        <v>0</v>
      </c>
      <c r="AH119" s="21">
        <f>IF($Q$105&lt;0,(IF(2050-AG$103&lt;=0,0,(2/(2050-AG$103+1))*(1-(SUM($E119:AG119)/$Q$105))*$Q$105*'Fixed Data'!AE$52)),0)</f>
        <v>0</v>
      </c>
      <c r="AI119" s="21">
        <f>IF($Q$105&lt;0,(IF(2050-AH$103&lt;=0,0,(2/(2050-AH$103+1))*(1-(SUM($E119:AH119)/$Q$105))*$Q$105*'Fixed Data'!AF$52)),0)</f>
        <v>0</v>
      </c>
      <c r="AJ119" s="21">
        <f>IF($Q$105&lt;0,(IF(2050-AI$103&lt;=0,0,(2/(2050-AI$103+1))*(1-(SUM($E119:AI119)/$Q$105))*$Q$105*'Fixed Data'!AG$52)),0)</f>
        <v>0</v>
      </c>
      <c r="AK119" s="21">
        <f>IF($Q$105&lt;0,(IF(2050-AJ$103&lt;=0,0,(2/(2050-AJ$103+1))*(1-(SUM($E119:AJ119)/$Q$105))*$Q$105*'Fixed Data'!AH$52)),0)</f>
        <v>0</v>
      </c>
      <c r="AL119" s="21">
        <f>IF($Q$105&lt;0,(IF(2050-AK$103&lt;=0,0,(2/(2050-AK$103+1))*(1-(SUM($E119:AK119)/$Q$105))*$Q$105*'Fixed Data'!AI$52)),0)</f>
        <v>0</v>
      </c>
      <c r="AM119" s="21">
        <f>IF($Q$105&lt;0,(IF(2050-AL$103&lt;=0,0,(2/(2050-AL$103+1))*(1-(SUM($E119:AL119)/$Q$105))*$Q$105*'Fixed Data'!AJ$52)),0)</f>
        <v>0</v>
      </c>
      <c r="AN119" s="21">
        <f>IF($Q$105&lt;0,(IF(2050-AM$103&lt;=0,0,(2/(2050-AM$103+1))*(1-(SUM($E119:AM119)/$Q$105))*$Q$105*'Fixed Data'!AK$52)),0)</f>
        <v>0</v>
      </c>
      <c r="AO119" s="21">
        <f>IF($Q$105&lt;0,(IF(2050-AN$103&lt;=0,0,(2/(2050-AN$103+1))*(1-(SUM($E119:AN119)/$Q$105))*$Q$105*'Fixed Data'!AL$52)),0)</f>
        <v>0</v>
      </c>
      <c r="AP119" s="21">
        <f>IF($Q$105&lt;0,(IF(2050-AO$103&lt;=0,0,(2/(2050-AO$103+1))*(1-(SUM($E119:AO119)/$Q$105))*$Q$105*'Fixed Data'!AM$52)),0)</f>
        <v>0</v>
      </c>
      <c r="AQ119" s="21">
        <f>IF($Q$105&lt;0,(IF(2050-AP$103&lt;=0,0,(2/(2050-AP$103+1))*(1-(SUM($E119:AP119)/$Q$105))*$Q$105*'Fixed Data'!AN$52)),0)</f>
        <v>0</v>
      </c>
      <c r="AR119" s="21">
        <f>IF($Q$105&lt;0,(IF(2050-AQ$103&lt;=0,0,(2/(2050-AQ$103+1))*(1-(SUM($E119:AQ119)/$Q$105))*$Q$105*'Fixed Data'!AO$52)),0)</f>
        <v>0</v>
      </c>
      <c r="AS119" s="21">
        <f>IF($Q$105&lt;0,(IF(2050-AR$103&lt;=0,0,(2/(2050-AR$103+1))*(1-(SUM($E119:AR119)/$Q$105))*$Q$105*'Fixed Data'!AP$52)),0)</f>
        <v>0</v>
      </c>
      <c r="AT119" s="21">
        <f>IF($Q$105&lt;0,(IF(2050-AS$103&lt;=0,0,(2/(2050-AS$103+1))*(1-(SUM($E119:AS119)/$Q$105))*$Q$105*'Fixed Data'!AQ$52)),0)</f>
        <v>0</v>
      </c>
      <c r="AU119" s="21">
        <f>IF($Q$105&lt;0,(IF(2050-AT$103&lt;=0,0,(2/(2050-AT$103+1))*(1-(SUM($E119:AT119)/$Q$105))*$Q$105*'Fixed Data'!AR$52)),0)</f>
        <v>0</v>
      </c>
      <c r="AV119" s="21">
        <f>IF($Q$105&lt;0,(IF(2050-AU$103&lt;=0,0,(2/(2050-AU$103+1))*(1-(SUM($E119:AU119)/$Q$105))*$Q$105*'Fixed Data'!AS$52)),0)</f>
        <v>0</v>
      </c>
      <c r="AW119" s="21">
        <f>IF($Q$105&lt;0,(IF(2050-AV$103&lt;=0,0,(2/(2050-AV$103+1))*(1-(SUM($E119:AV119)/$Q$105))*$Q$105*'Fixed Data'!AT$52)),0)</f>
        <v>0</v>
      </c>
      <c r="AX119" s="21">
        <f>IF($Q$105&lt;0,(IF(2050-AW$103&lt;=0,0,(2/(2050-AW$103+1))*(1-(SUM($E119:AW119)/$Q$105))*$Q$105*'Fixed Data'!AU$52)),0)</f>
        <v>0</v>
      </c>
      <c r="AY119" s="21">
        <f>IF($Q$105&lt;0,(IF(2050-AX$103&lt;=0,0,(2/(2050-AX$103+1))*(1-(SUM($E119:AX119)/$Q$105))*$Q$105*'Fixed Data'!AV$52)),0)</f>
        <v>0</v>
      </c>
      <c r="AZ119" s="21">
        <f>IF($Q$105&lt;0,(IF(2050-AY$103&lt;=0,0,(2/(2050-AY$103+1))*(1-(SUM($E119:AY119)/$Q$105))*$Q$105*'Fixed Data'!AW$52)),0)</f>
        <v>0</v>
      </c>
      <c r="BA119" s="21">
        <f>IF($Q$105&lt;0,(IF(2050-AZ$103&lt;=0,0,(2/(2050-AZ$103+1))*(1-(SUM($E119:AZ119)/$Q$105))*$Q$105*'Fixed Data'!AX$52)),0)</f>
        <v>0</v>
      </c>
      <c r="BB119" s="21">
        <f>IF($Q$105&lt;0,(IF(2050-BA$103&lt;=0,0,(2/(2050-BA$103+1))*(1-(SUM($E119:BA119)/$Q$105))*$Q$105*'Fixed Data'!AY$52)),0)</f>
        <v>0</v>
      </c>
    </row>
    <row r="120" spans="1:54" ht="15" hidden="1" customHeight="1" outlineLevel="3">
      <c r="A120" s="8"/>
      <c r="B120" t="s">
        <v>425</v>
      </c>
      <c r="C120" t="s">
        <v>426</v>
      </c>
      <c r="D120" t="s">
        <v>383</v>
      </c>
      <c r="E120" s="18"/>
      <c r="F120" s="18"/>
      <c r="G120" s="18"/>
      <c r="H120" s="18"/>
      <c r="I120" s="18"/>
      <c r="J120" s="18"/>
      <c r="K120" s="18"/>
      <c r="L120" s="18"/>
      <c r="M120" s="18"/>
      <c r="N120" s="18"/>
      <c r="O120" s="18"/>
      <c r="P120" s="18"/>
      <c r="Q120" s="18"/>
      <c r="R120" s="18"/>
      <c r="S120" s="21">
        <f>IF($R$105&lt;0,(IF(2050-R$103&lt;=0,0,(2/(2050-R$103+1))*(1-(SUM($E120:R120)/$R$105))*$R$105*'Fixed Data'!P$52)),0)</f>
        <v>0</v>
      </c>
      <c r="T120" s="21">
        <f>IF($R$105&lt;0,(IF(2050-S$103&lt;=0,0,(2/(2050-S$103+1))*(1-(SUM($E120:S120)/$R$105))*$R$105*'Fixed Data'!Q$52)),0)</f>
        <v>0</v>
      </c>
      <c r="U120" s="21">
        <f>IF($R$105&lt;0,(IF(2050-T$103&lt;=0,0,(2/(2050-T$103+1))*(1-(SUM($E120:T120)/$R$105))*$R$105*'Fixed Data'!R$52)),0)</f>
        <v>0</v>
      </c>
      <c r="V120" s="21">
        <f>IF($R$105&lt;0,(IF(2050-U$103&lt;=0,0,(2/(2050-U$103+1))*(1-(SUM($E120:U120)/$R$105))*$R$105*'Fixed Data'!S$52)),0)</f>
        <v>0</v>
      </c>
      <c r="W120" s="21">
        <f>IF($R$105&lt;0,(IF(2050-V$103&lt;=0,0,(2/(2050-V$103+1))*(1-(SUM($E120:V120)/$R$105))*$R$105*'Fixed Data'!T$52)),0)</f>
        <v>0</v>
      </c>
      <c r="X120" s="21">
        <f>IF($R$105&lt;0,(IF(2050-W$103&lt;=0,0,(2/(2050-W$103+1))*(1-(SUM($E120:W120)/$R$105))*$R$105*'Fixed Data'!U$52)),0)</f>
        <v>0</v>
      </c>
      <c r="Y120" s="21">
        <f>IF($R$105&lt;0,(IF(2050-X$103&lt;=0,0,(2/(2050-X$103+1))*(1-(SUM($E120:X120)/$R$105))*$R$105*'Fixed Data'!V$52)),0)</f>
        <v>0</v>
      </c>
      <c r="Z120" s="21">
        <f>IF($R$105&lt;0,(IF(2050-Y$103&lt;=0,0,(2/(2050-Y$103+1))*(1-(SUM($E120:Y120)/$R$105))*$R$105*'Fixed Data'!W$52)),0)</f>
        <v>0</v>
      </c>
      <c r="AA120" s="21">
        <f>IF($R$105&lt;0,(IF(2050-Z$103&lt;=0,0,(2/(2050-Z$103+1))*(1-(SUM($E120:Z120)/$R$105))*$R$105*'Fixed Data'!X$52)),0)</f>
        <v>0</v>
      </c>
      <c r="AB120" s="21">
        <f>IF($R$105&lt;0,(IF(2050-AA$103&lt;=0,0,(2/(2050-AA$103+1))*(1-(SUM($E120:AA120)/$R$105))*$R$105*'Fixed Data'!Y$52)),0)</f>
        <v>0</v>
      </c>
      <c r="AC120" s="21">
        <f>IF($R$105&lt;0,(IF(2050-AB$103&lt;=0,0,(2/(2050-AB$103+1))*(1-(SUM($E120:AB120)/$R$105))*$R$105*'Fixed Data'!Z$52)),0)</f>
        <v>0</v>
      </c>
      <c r="AD120" s="21">
        <f>IF($R$105&lt;0,(IF(2050-AC$103&lt;=0,0,(2/(2050-AC$103+1))*(1-(SUM($E120:AC120)/$R$105))*$R$105*'Fixed Data'!AA$52)),0)</f>
        <v>0</v>
      </c>
      <c r="AE120" s="21">
        <f>IF($R$105&lt;0,(IF(2050-AD$103&lt;=0,0,(2/(2050-AD$103+1))*(1-(SUM($E120:AD120)/$R$105))*$R$105*'Fixed Data'!AB$52)),0)</f>
        <v>0</v>
      </c>
      <c r="AF120" s="21">
        <f>IF($R$105&lt;0,(IF(2050-AE$103&lt;=0,0,(2/(2050-AE$103+1))*(1-(SUM($E120:AE120)/$R$105))*$R$105*'Fixed Data'!AC$52)),0)</f>
        <v>0</v>
      </c>
      <c r="AG120" s="21">
        <f>IF($R$105&lt;0,(IF(2050-AF$103&lt;=0,0,(2/(2050-AF$103+1))*(1-(SUM($E120:AF120)/$R$105))*$R$105*'Fixed Data'!AD$52)),0)</f>
        <v>0</v>
      </c>
      <c r="AH120" s="21">
        <f>IF($R$105&lt;0,(IF(2050-AG$103&lt;=0,0,(2/(2050-AG$103+1))*(1-(SUM($E120:AG120)/$R$105))*$R$105*'Fixed Data'!AE$52)),0)</f>
        <v>0</v>
      </c>
      <c r="AI120" s="21">
        <f>IF($R$105&lt;0,(IF(2050-AH$103&lt;=0,0,(2/(2050-AH$103+1))*(1-(SUM($E120:AH120)/$R$105))*$R$105*'Fixed Data'!AF$52)),0)</f>
        <v>0</v>
      </c>
      <c r="AJ120" s="21">
        <f>IF($R$105&lt;0,(IF(2050-AI$103&lt;=0,0,(2/(2050-AI$103+1))*(1-(SUM($E120:AI120)/$R$105))*$R$105*'Fixed Data'!AG$52)),0)</f>
        <v>0</v>
      </c>
      <c r="AK120" s="21">
        <f>IF($R$105&lt;0,(IF(2050-AJ$103&lt;=0,0,(2/(2050-AJ$103+1))*(1-(SUM($E120:AJ120)/$R$105))*$R$105*'Fixed Data'!AH$52)),0)</f>
        <v>0</v>
      </c>
      <c r="AL120" s="21">
        <f>IF($R$105&lt;0,(IF(2050-AK$103&lt;=0,0,(2/(2050-AK$103+1))*(1-(SUM($E120:AK120)/$R$105))*$R$105*'Fixed Data'!AI$52)),0)</f>
        <v>0</v>
      </c>
      <c r="AM120" s="21">
        <f>IF($R$105&lt;0,(IF(2050-AL$103&lt;=0,0,(2/(2050-AL$103+1))*(1-(SUM($E120:AL120)/$R$105))*$R$105*'Fixed Data'!AJ$52)),0)</f>
        <v>0</v>
      </c>
      <c r="AN120" s="21">
        <f>IF($R$105&lt;0,(IF(2050-AM$103&lt;=0,0,(2/(2050-AM$103+1))*(1-(SUM($E120:AM120)/$R$105))*$R$105*'Fixed Data'!AK$52)),0)</f>
        <v>0</v>
      </c>
      <c r="AO120" s="21">
        <f>IF($R$105&lt;0,(IF(2050-AN$103&lt;=0,0,(2/(2050-AN$103+1))*(1-(SUM($E120:AN120)/$R$105))*$R$105*'Fixed Data'!AL$52)),0)</f>
        <v>0</v>
      </c>
      <c r="AP120" s="21">
        <f>IF($R$105&lt;0,(IF(2050-AO$103&lt;=0,0,(2/(2050-AO$103+1))*(1-(SUM($E120:AO120)/$R$105))*$R$105*'Fixed Data'!AM$52)),0)</f>
        <v>0</v>
      </c>
      <c r="AQ120" s="21">
        <f>IF($R$105&lt;0,(IF(2050-AP$103&lt;=0,0,(2/(2050-AP$103+1))*(1-(SUM($E120:AP120)/$R$105))*$R$105*'Fixed Data'!AN$52)),0)</f>
        <v>0</v>
      </c>
      <c r="AR120" s="21">
        <f>IF($R$105&lt;0,(IF(2050-AQ$103&lt;=0,0,(2/(2050-AQ$103+1))*(1-(SUM($E120:AQ120)/$R$105))*$R$105*'Fixed Data'!AO$52)),0)</f>
        <v>0</v>
      </c>
      <c r="AS120" s="21">
        <f>IF($R$105&lt;0,(IF(2050-AR$103&lt;=0,0,(2/(2050-AR$103+1))*(1-(SUM($E120:AR120)/$R$105))*$R$105*'Fixed Data'!AP$52)),0)</f>
        <v>0</v>
      </c>
      <c r="AT120" s="21">
        <f>IF($R$105&lt;0,(IF(2050-AS$103&lt;=0,0,(2/(2050-AS$103+1))*(1-(SUM($E120:AS120)/$R$105))*$R$105*'Fixed Data'!AQ$52)),0)</f>
        <v>0</v>
      </c>
      <c r="AU120" s="21">
        <f>IF($R$105&lt;0,(IF(2050-AT$103&lt;=0,0,(2/(2050-AT$103+1))*(1-(SUM($E120:AT120)/$R$105))*$R$105*'Fixed Data'!AR$52)),0)</f>
        <v>0</v>
      </c>
      <c r="AV120" s="21">
        <f>IF($R$105&lt;0,(IF(2050-AU$103&lt;=0,0,(2/(2050-AU$103+1))*(1-(SUM($E120:AU120)/$R$105))*$R$105*'Fixed Data'!AS$52)),0)</f>
        <v>0</v>
      </c>
      <c r="AW120" s="21">
        <f>IF($R$105&lt;0,(IF(2050-AV$103&lt;=0,0,(2/(2050-AV$103+1))*(1-(SUM($E120:AV120)/$R$105))*$R$105*'Fixed Data'!AT$52)),0)</f>
        <v>0</v>
      </c>
      <c r="AX120" s="21">
        <f>IF($R$105&lt;0,(IF(2050-AW$103&lt;=0,0,(2/(2050-AW$103+1))*(1-(SUM($E120:AW120)/$R$105))*$R$105*'Fixed Data'!AU$52)),0)</f>
        <v>0</v>
      </c>
      <c r="AY120" s="21">
        <f>IF($R$105&lt;0,(IF(2050-AX$103&lt;=0,0,(2/(2050-AX$103+1))*(1-(SUM($E120:AX120)/$R$105))*$R$105*'Fixed Data'!AV$52)),0)</f>
        <v>0</v>
      </c>
      <c r="AZ120" s="21">
        <f>IF($R$105&lt;0,(IF(2050-AY$103&lt;=0,0,(2/(2050-AY$103+1))*(1-(SUM($E120:AY120)/$R$105))*$R$105*'Fixed Data'!AW$52)),0)</f>
        <v>0</v>
      </c>
      <c r="BA120" s="21">
        <f>IF($R$105&lt;0,(IF(2050-AZ$103&lt;=0,0,(2/(2050-AZ$103+1))*(1-(SUM($E120:AZ120)/$R$105))*$R$105*'Fixed Data'!AX$52)),0)</f>
        <v>0</v>
      </c>
      <c r="BB120" s="21">
        <f>IF($R$105&lt;0,(IF(2050-BA$103&lt;=0,0,(2/(2050-BA$103+1))*(1-(SUM($E120:BA120)/$R$105))*$R$105*'Fixed Data'!AY$52)),0)</f>
        <v>0</v>
      </c>
    </row>
    <row r="121" spans="1:54" ht="15" hidden="1" customHeight="1" outlineLevel="3">
      <c r="A121" s="8"/>
      <c r="B121" t="s">
        <v>427</v>
      </c>
      <c r="C121" t="s">
        <v>428</v>
      </c>
      <c r="D121" t="s">
        <v>383</v>
      </c>
      <c r="E121" s="18"/>
      <c r="F121" s="18"/>
      <c r="G121" s="18"/>
      <c r="H121" s="18"/>
      <c r="I121" s="18"/>
      <c r="J121" s="18"/>
      <c r="K121" s="18"/>
      <c r="L121" s="18"/>
      <c r="M121" s="18"/>
      <c r="N121" s="18"/>
      <c r="O121" s="18"/>
      <c r="P121" s="18"/>
      <c r="Q121" s="18"/>
      <c r="R121" s="18"/>
      <c r="S121" s="18"/>
      <c r="T121" s="21">
        <f>IF($S$105&lt;0,(IF(2050-S$103&lt;=0,0,(2/(2050-S$103+1))*(1-(SUM($E121:S121)/$S$105))*$S$105*'Fixed Data'!Q$52)),0)</f>
        <v>0</v>
      </c>
      <c r="U121" s="21">
        <f>IF($S$105&lt;0,(IF(2050-T$103&lt;=0,0,(2/(2050-T$103+1))*(1-(SUM($E121:T121)/$S$105))*$S$105*'Fixed Data'!R$52)),0)</f>
        <v>0</v>
      </c>
      <c r="V121" s="21">
        <f>IF($S$105&lt;0,(IF(2050-U$103&lt;=0,0,(2/(2050-U$103+1))*(1-(SUM($E121:U121)/$S$105))*$S$105*'Fixed Data'!S$52)),0)</f>
        <v>0</v>
      </c>
      <c r="W121" s="21">
        <f>IF($S$105&lt;0,(IF(2050-V$103&lt;=0,0,(2/(2050-V$103+1))*(1-(SUM($E121:V121)/$S$105))*$S$105*'Fixed Data'!T$52)),0)</f>
        <v>0</v>
      </c>
      <c r="X121" s="21">
        <f>IF($S$105&lt;0,(IF(2050-W$103&lt;=0,0,(2/(2050-W$103+1))*(1-(SUM($E121:W121)/$S$105))*$S$105*'Fixed Data'!U$52)),0)</f>
        <v>0</v>
      </c>
      <c r="Y121" s="21">
        <f>IF($S$105&lt;0,(IF(2050-X$103&lt;=0,0,(2/(2050-X$103+1))*(1-(SUM($E121:X121)/$S$105))*$S$105*'Fixed Data'!V$52)),0)</f>
        <v>0</v>
      </c>
      <c r="Z121" s="21">
        <f>IF($S$105&lt;0,(IF(2050-Y$103&lt;=0,0,(2/(2050-Y$103+1))*(1-(SUM($E121:Y121)/$S$105))*$S$105*'Fixed Data'!W$52)),0)</f>
        <v>0</v>
      </c>
      <c r="AA121" s="21">
        <f>IF($S$105&lt;0,(IF(2050-Z$103&lt;=0,0,(2/(2050-Z$103+1))*(1-(SUM($E121:Z121)/$S$105))*$S$105*'Fixed Data'!X$52)),0)</f>
        <v>0</v>
      </c>
      <c r="AB121" s="21">
        <f>IF($S$105&lt;0,(IF(2050-AA$103&lt;=0,0,(2/(2050-AA$103+1))*(1-(SUM($E121:AA121)/$S$105))*$S$105*'Fixed Data'!Y$52)),0)</f>
        <v>0</v>
      </c>
      <c r="AC121" s="21">
        <f>IF($S$105&lt;0,(IF(2050-AB$103&lt;=0,0,(2/(2050-AB$103+1))*(1-(SUM($E121:AB121)/$S$105))*$S$105*'Fixed Data'!Z$52)),0)</f>
        <v>0</v>
      </c>
      <c r="AD121" s="21">
        <f>IF($S$105&lt;0,(IF(2050-AC$103&lt;=0,0,(2/(2050-AC$103+1))*(1-(SUM($E121:AC121)/$S$105))*$S$105*'Fixed Data'!AA$52)),0)</f>
        <v>0</v>
      </c>
      <c r="AE121" s="21">
        <f>IF($S$105&lt;0,(IF(2050-AD$103&lt;=0,0,(2/(2050-AD$103+1))*(1-(SUM($E121:AD121)/$S$105))*$S$105*'Fixed Data'!AB$52)),0)</f>
        <v>0</v>
      </c>
      <c r="AF121" s="21">
        <f>IF($S$105&lt;0,(IF(2050-AE$103&lt;=0,0,(2/(2050-AE$103+1))*(1-(SUM($E121:AE121)/$S$105))*$S$105*'Fixed Data'!AC$52)),0)</f>
        <v>0</v>
      </c>
      <c r="AG121" s="21">
        <f>IF($S$105&lt;0,(IF(2050-AF$103&lt;=0,0,(2/(2050-AF$103+1))*(1-(SUM($E121:AF121)/$S$105))*$S$105*'Fixed Data'!AD$52)),0)</f>
        <v>0</v>
      </c>
      <c r="AH121" s="21">
        <f>IF($S$105&lt;0,(IF(2050-AG$103&lt;=0,0,(2/(2050-AG$103+1))*(1-(SUM($E121:AG121)/$S$105))*$S$105*'Fixed Data'!AE$52)),0)</f>
        <v>0</v>
      </c>
      <c r="AI121" s="21">
        <f>IF($S$105&lt;0,(IF(2050-AH$103&lt;=0,0,(2/(2050-AH$103+1))*(1-(SUM($E121:AH121)/$S$105))*$S$105*'Fixed Data'!AF$52)),0)</f>
        <v>0</v>
      </c>
      <c r="AJ121" s="21">
        <f>IF($S$105&lt;0,(IF(2050-AI$103&lt;=0,0,(2/(2050-AI$103+1))*(1-(SUM($E121:AI121)/$S$105))*$S$105*'Fixed Data'!AG$52)),0)</f>
        <v>0</v>
      </c>
      <c r="AK121" s="21">
        <f>IF($S$105&lt;0,(IF(2050-AJ$103&lt;=0,0,(2/(2050-AJ$103+1))*(1-(SUM($E121:AJ121)/$S$105))*$S$105*'Fixed Data'!AH$52)),0)</f>
        <v>0</v>
      </c>
      <c r="AL121" s="21">
        <f>IF($S$105&lt;0,(IF(2050-AK$103&lt;=0,0,(2/(2050-AK$103+1))*(1-(SUM($E121:AK121)/$S$105))*$S$105*'Fixed Data'!AI$52)),0)</f>
        <v>0</v>
      </c>
      <c r="AM121" s="21">
        <f>IF($S$105&lt;0,(IF(2050-AL$103&lt;=0,0,(2/(2050-AL$103+1))*(1-(SUM($E121:AL121)/$S$105))*$S$105*'Fixed Data'!AJ$52)),0)</f>
        <v>0</v>
      </c>
      <c r="AN121" s="21">
        <f>IF($S$105&lt;0,(IF(2050-AM$103&lt;=0,0,(2/(2050-AM$103+1))*(1-(SUM($E121:AM121)/$S$105))*$S$105*'Fixed Data'!AK$52)),0)</f>
        <v>0</v>
      </c>
      <c r="AO121" s="21">
        <f>IF($S$105&lt;0,(IF(2050-AN$103&lt;=0,0,(2/(2050-AN$103+1))*(1-(SUM($E121:AN121)/$S$105))*$S$105*'Fixed Data'!AL$52)),0)</f>
        <v>0</v>
      </c>
      <c r="AP121" s="21">
        <f>IF($S$105&lt;0,(IF(2050-AO$103&lt;=0,0,(2/(2050-AO$103+1))*(1-(SUM($E121:AO121)/$S$105))*$S$105*'Fixed Data'!AM$52)),0)</f>
        <v>0</v>
      </c>
      <c r="AQ121" s="21">
        <f>IF($S$105&lt;0,(IF(2050-AP$103&lt;=0,0,(2/(2050-AP$103+1))*(1-(SUM($E121:AP121)/$S$105))*$S$105*'Fixed Data'!AN$52)),0)</f>
        <v>0</v>
      </c>
      <c r="AR121" s="21">
        <f>IF($S$105&lt;0,(IF(2050-AQ$103&lt;=0,0,(2/(2050-AQ$103+1))*(1-(SUM($E121:AQ121)/$S$105))*$S$105*'Fixed Data'!AO$52)),0)</f>
        <v>0</v>
      </c>
      <c r="AS121" s="21">
        <f>IF($S$105&lt;0,(IF(2050-AR$103&lt;=0,0,(2/(2050-AR$103+1))*(1-(SUM($E121:AR121)/$S$105))*$S$105*'Fixed Data'!AP$52)),0)</f>
        <v>0</v>
      </c>
      <c r="AT121" s="21">
        <f>IF($S$105&lt;0,(IF(2050-AS$103&lt;=0,0,(2/(2050-AS$103+1))*(1-(SUM($E121:AS121)/$S$105))*$S$105*'Fixed Data'!AQ$52)),0)</f>
        <v>0</v>
      </c>
      <c r="AU121" s="21">
        <f>IF($S$105&lt;0,(IF(2050-AT$103&lt;=0,0,(2/(2050-AT$103+1))*(1-(SUM($E121:AT121)/$S$105))*$S$105*'Fixed Data'!AR$52)),0)</f>
        <v>0</v>
      </c>
      <c r="AV121" s="21">
        <f>IF($S$105&lt;0,(IF(2050-AU$103&lt;=0,0,(2/(2050-AU$103+1))*(1-(SUM($E121:AU121)/$S$105))*$S$105*'Fixed Data'!AS$52)),0)</f>
        <v>0</v>
      </c>
      <c r="AW121" s="21">
        <f>IF($S$105&lt;0,(IF(2050-AV$103&lt;=0,0,(2/(2050-AV$103+1))*(1-(SUM($E121:AV121)/$S$105))*$S$105*'Fixed Data'!AT$52)),0)</f>
        <v>0</v>
      </c>
      <c r="AX121" s="21">
        <f>IF($S$105&lt;0,(IF(2050-AW$103&lt;=0,0,(2/(2050-AW$103+1))*(1-(SUM($E121:AW121)/$S$105))*$S$105*'Fixed Data'!AU$52)),0)</f>
        <v>0</v>
      </c>
      <c r="AY121" s="21">
        <f>IF($S$105&lt;0,(IF(2050-AX$103&lt;=0,0,(2/(2050-AX$103+1))*(1-(SUM($E121:AX121)/$S$105))*$S$105*'Fixed Data'!AV$52)),0)</f>
        <v>0</v>
      </c>
      <c r="AZ121" s="21">
        <f>IF($S$105&lt;0,(IF(2050-AY$103&lt;=0,0,(2/(2050-AY$103+1))*(1-(SUM($E121:AY121)/$S$105))*$S$105*'Fixed Data'!AW$52)),0)</f>
        <v>0</v>
      </c>
      <c r="BA121" s="21">
        <f>IF($S$105&lt;0,(IF(2050-AZ$103&lt;=0,0,(2/(2050-AZ$103+1))*(1-(SUM($E121:AZ121)/$S$105))*$S$105*'Fixed Data'!AX$52)),0)</f>
        <v>0</v>
      </c>
      <c r="BB121" s="21">
        <f>IF($S$105&lt;0,(IF(2050-BA$103&lt;=0,0,(2/(2050-BA$103+1))*(1-(SUM($E121:BA121)/$S$105))*$S$105*'Fixed Data'!AY$52)),0)</f>
        <v>0</v>
      </c>
    </row>
    <row r="122" spans="1:54" ht="15" hidden="1" customHeight="1" outlineLevel="3">
      <c r="A122" s="8"/>
      <c r="B122" t="s">
        <v>429</v>
      </c>
      <c r="C122" t="s">
        <v>430</v>
      </c>
      <c r="D122" t="s">
        <v>383</v>
      </c>
      <c r="E122" s="18"/>
      <c r="F122" s="18"/>
      <c r="G122" s="18"/>
      <c r="H122" s="18"/>
      <c r="I122" s="18"/>
      <c r="J122" s="18"/>
      <c r="K122" s="18"/>
      <c r="L122" s="18"/>
      <c r="M122" s="18"/>
      <c r="N122" s="18"/>
      <c r="O122" s="18"/>
      <c r="P122" s="18"/>
      <c r="Q122" s="18"/>
      <c r="R122" s="18"/>
      <c r="S122" s="18"/>
      <c r="T122" s="18"/>
      <c r="U122" s="21">
        <f>IF($T$105&lt;0,(IF(2050-T$103&lt;=0,0,(2/(2050-T$103+1))*(1-(SUM($E122:T122)/$T$105))*$T$105*'Fixed Data'!R$52)),0)</f>
        <v>0</v>
      </c>
      <c r="V122" s="21">
        <f>IF($T$105&lt;0,(IF(2050-U$103&lt;=0,0,(2/(2050-U$103+1))*(1-(SUM($E122:U122)/$T$105))*$T$105*'Fixed Data'!S$52)),0)</f>
        <v>0</v>
      </c>
      <c r="W122" s="21">
        <f>IF($T$105&lt;0,(IF(2050-V$103&lt;=0,0,(2/(2050-V$103+1))*(1-(SUM($E122:V122)/$T$105))*$T$105*'Fixed Data'!T$52)),0)</f>
        <v>0</v>
      </c>
      <c r="X122" s="21">
        <f>IF($T$105&lt;0,(IF(2050-W$103&lt;=0,0,(2/(2050-W$103+1))*(1-(SUM($E122:W122)/$T$105))*$T$105*'Fixed Data'!U$52)),0)</f>
        <v>0</v>
      </c>
      <c r="Y122" s="21">
        <f>IF($T$105&lt;0,(IF(2050-X$103&lt;=0,0,(2/(2050-X$103+1))*(1-(SUM($E122:X122)/$T$105))*$T$105*'Fixed Data'!V$52)),0)</f>
        <v>0</v>
      </c>
      <c r="Z122" s="21">
        <f>IF($T$105&lt;0,(IF(2050-Y$103&lt;=0,0,(2/(2050-Y$103+1))*(1-(SUM($E122:Y122)/$T$105))*$T$105*'Fixed Data'!W$52)),0)</f>
        <v>0</v>
      </c>
      <c r="AA122" s="21">
        <f>IF($T$105&lt;0,(IF(2050-Z$103&lt;=0,0,(2/(2050-Z$103+1))*(1-(SUM($E122:Z122)/$T$105))*$T$105*'Fixed Data'!X$52)),0)</f>
        <v>0</v>
      </c>
      <c r="AB122" s="21">
        <f>IF($T$105&lt;0,(IF(2050-AA$103&lt;=0,0,(2/(2050-AA$103+1))*(1-(SUM($E122:AA122)/$T$105))*$T$105*'Fixed Data'!Y$52)),0)</f>
        <v>0</v>
      </c>
      <c r="AC122" s="21">
        <f>IF($T$105&lt;0,(IF(2050-AB$103&lt;=0,0,(2/(2050-AB$103+1))*(1-(SUM($E122:AB122)/$T$105))*$T$105*'Fixed Data'!Z$52)),0)</f>
        <v>0</v>
      </c>
      <c r="AD122" s="21">
        <f>IF($T$105&lt;0,(IF(2050-AC$103&lt;=0,0,(2/(2050-AC$103+1))*(1-(SUM($E122:AC122)/$T$105))*$T$105*'Fixed Data'!AA$52)),0)</f>
        <v>0</v>
      </c>
      <c r="AE122" s="21">
        <f>IF($T$105&lt;0,(IF(2050-AD$103&lt;=0,0,(2/(2050-AD$103+1))*(1-(SUM($E122:AD122)/$T$105))*$T$105*'Fixed Data'!AB$52)),0)</f>
        <v>0</v>
      </c>
      <c r="AF122" s="21">
        <f>IF($T$105&lt;0,(IF(2050-AE$103&lt;=0,0,(2/(2050-AE$103+1))*(1-(SUM($E122:AE122)/$T$105))*$T$105*'Fixed Data'!AC$52)),0)</f>
        <v>0</v>
      </c>
      <c r="AG122" s="21">
        <f>IF($T$105&lt;0,(IF(2050-AF$103&lt;=0,0,(2/(2050-AF$103+1))*(1-(SUM($E122:AF122)/$T$105))*$T$105*'Fixed Data'!AD$52)),0)</f>
        <v>0</v>
      </c>
      <c r="AH122" s="21">
        <f>IF($T$105&lt;0,(IF(2050-AG$103&lt;=0,0,(2/(2050-AG$103+1))*(1-(SUM($E122:AG122)/$T$105))*$T$105*'Fixed Data'!AE$52)),0)</f>
        <v>0</v>
      </c>
      <c r="AI122" s="21">
        <f>IF($T$105&lt;0,(IF(2050-AH$103&lt;=0,0,(2/(2050-AH$103+1))*(1-(SUM($E122:AH122)/$T$105))*$T$105*'Fixed Data'!AF$52)),0)</f>
        <v>0</v>
      </c>
      <c r="AJ122" s="21">
        <f>IF($T$105&lt;0,(IF(2050-AI$103&lt;=0,0,(2/(2050-AI$103+1))*(1-(SUM($E122:AI122)/$T$105))*$T$105*'Fixed Data'!AG$52)),0)</f>
        <v>0</v>
      </c>
      <c r="AK122" s="21">
        <f>IF($T$105&lt;0,(IF(2050-AJ$103&lt;=0,0,(2/(2050-AJ$103+1))*(1-(SUM($E122:AJ122)/$T$105))*$T$105*'Fixed Data'!AH$52)),0)</f>
        <v>0</v>
      </c>
      <c r="AL122" s="21">
        <f>IF($T$105&lt;0,(IF(2050-AK$103&lt;=0,0,(2/(2050-AK$103+1))*(1-(SUM($E122:AK122)/$T$105))*$T$105*'Fixed Data'!AI$52)),0)</f>
        <v>0</v>
      </c>
      <c r="AM122" s="21">
        <f>IF($T$105&lt;0,(IF(2050-AL$103&lt;=0,0,(2/(2050-AL$103+1))*(1-(SUM($E122:AL122)/$T$105))*$T$105*'Fixed Data'!AJ$52)),0)</f>
        <v>0</v>
      </c>
      <c r="AN122" s="21">
        <f>IF($T$105&lt;0,(IF(2050-AM$103&lt;=0,0,(2/(2050-AM$103+1))*(1-(SUM($E122:AM122)/$T$105))*$T$105*'Fixed Data'!AK$52)),0)</f>
        <v>0</v>
      </c>
      <c r="AO122" s="21">
        <f>IF($T$105&lt;0,(IF(2050-AN$103&lt;=0,0,(2/(2050-AN$103+1))*(1-(SUM($E122:AN122)/$T$105))*$T$105*'Fixed Data'!AL$52)),0)</f>
        <v>0</v>
      </c>
      <c r="AP122" s="21">
        <f>IF($T$105&lt;0,(IF(2050-AO$103&lt;=0,0,(2/(2050-AO$103+1))*(1-(SUM($E122:AO122)/$T$105))*$T$105*'Fixed Data'!AM$52)),0)</f>
        <v>0</v>
      </c>
      <c r="AQ122" s="21">
        <f>IF($T$105&lt;0,(IF(2050-AP$103&lt;=0,0,(2/(2050-AP$103+1))*(1-(SUM($E122:AP122)/$T$105))*$T$105*'Fixed Data'!AN$52)),0)</f>
        <v>0</v>
      </c>
      <c r="AR122" s="21">
        <f>IF($T$105&lt;0,(IF(2050-AQ$103&lt;=0,0,(2/(2050-AQ$103+1))*(1-(SUM($E122:AQ122)/$T$105))*$T$105*'Fixed Data'!AO$52)),0)</f>
        <v>0</v>
      </c>
      <c r="AS122" s="21">
        <f>IF($T$105&lt;0,(IF(2050-AR$103&lt;=0,0,(2/(2050-AR$103+1))*(1-(SUM($E122:AR122)/$T$105))*$T$105*'Fixed Data'!AP$52)),0)</f>
        <v>0</v>
      </c>
      <c r="AT122" s="21">
        <f>IF($T$105&lt;0,(IF(2050-AS$103&lt;=0,0,(2/(2050-AS$103+1))*(1-(SUM($E122:AS122)/$T$105))*$T$105*'Fixed Data'!AQ$52)),0)</f>
        <v>0</v>
      </c>
      <c r="AU122" s="21">
        <f>IF($T$105&lt;0,(IF(2050-AT$103&lt;=0,0,(2/(2050-AT$103+1))*(1-(SUM($E122:AT122)/$T$105))*$T$105*'Fixed Data'!AR$52)),0)</f>
        <v>0</v>
      </c>
      <c r="AV122" s="21">
        <f>IF($T$105&lt;0,(IF(2050-AU$103&lt;=0,0,(2/(2050-AU$103+1))*(1-(SUM($E122:AU122)/$T$105))*$T$105*'Fixed Data'!AS$52)),0)</f>
        <v>0</v>
      </c>
      <c r="AW122" s="21">
        <f>IF($T$105&lt;0,(IF(2050-AV$103&lt;=0,0,(2/(2050-AV$103+1))*(1-(SUM($E122:AV122)/$T$105))*$T$105*'Fixed Data'!AT$52)),0)</f>
        <v>0</v>
      </c>
      <c r="AX122" s="21">
        <f>IF($T$105&lt;0,(IF(2050-AW$103&lt;=0,0,(2/(2050-AW$103+1))*(1-(SUM($E122:AW122)/$T$105))*$T$105*'Fixed Data'!AU$52)),0)</f>
        <v>0</v>
      </c>
      <c r="AY122" s="21">
        <f>IF($T$105&lt;0,(IF(2050-AX$103&lt;=0,0,(2/(2050-AX$103+1))*(1-(SUM($E122:AX122)/$T$105))*$T$105*'Fixed Data'!AV$52)),0)</f>
        <v>0</v>
      </c>
      <c r="AZ122" s="21">
        <f>IF($T$105&lt;0,(IF(2050-AY$103&lt;=0,0,(2/(2050-AY$103+1))*(1-(SUM($E122:AY122)/$T$105))*$T$105*'Fixed Data'!AW$52)),0)</f>
        <v>0</v>
      </c>
      <c r="BA122" s="21">
        <f>IF($T$105&lt;0,(IF(2050-AZ$103&lt;=0,0,(2/(2050-AZ$103+1))*(1-(SUM($E122:AZ122)/$T$105))*$T$105*'Fixed Data'!AX$52)),0)</f>
        <v>0</v>
      </c>
      <c r="BB122" s="21">
        <f>IF($T$105&lt;0,(IF(2050-BA$103&lt;=0,0,(2/(2050-BA$103+1))*(1-(SUM($E122:BA122)/$T$105))*$T$105*'Fixed Data'!AY$52)),0)</f>
        <v>0</v>
      </c>
    </row>
    <row r="123" spans="1:54" ht="15" hidden="1" customHeight="1" outlineLevel="3">
      <c r="A123" s="8"/>
      <c r="B123" t="s">
        <v>431</v>
      </c>
      <c r="C123" t="s">
        <v>432</v>
      </c>
      <c r="D123" t="s">
        <v>383</v>
      </c>
      <c r="E123" s="18"/>
      <c r="F123" s="18"/>
      <c r="G123" s="18"/>
      <c r="H123" s="18"/>
      <c r="I123" s="18"/>
      <c r="J123" s="18"/>
      <c r="K123" s="18"/>
      <c r="L123" s="18"/>
      <c r="M123" s="18"/>
      <c r="N123" s="18"/>
      <c r="O123" s="18"/>
      <c r="P123" s="18"/>
      <c r="Q123" s="18"/>
      <c r="R123" s="18"/>
      <c r="S123" s="18"/>
      <c r="T123" s="18"/>
      <c r="U123" s="18"/>
      <c r="V123" s="21">
        <f>IF($U$105&lt;0,(IF(2050-U$103&lt;=0,0,(2/(2050-U$103+1))*(1-(SUM($E123:U123)/$U$105))*$U$105*'Fixed Data'!S$52)),0)</f>
        <v>0</v>
      </c>
      <c r="W123" s="21">
        <f>IF($U$105&lt;0,(IF(2050-V$103&lt;=0,0,(2/(2050-V$103+1))*(1-(SUM($E123:V123)/$U$105))*$U$105*'Fixed Data'!T$52)),0)</f>
        <v>0</v>
      </c>
      <c r="X123" s="21">
        <f>IF($U$105&lt;0,(IF(2050-W$103&lt;=0,0,(2/(2050-W$103+1))*(1-(SUM($E123:W123)/$U$105))*$U$105*'Fixed Data'!U$52)),0)</f>
        <v>0</v>
      </c>
      <c r="Y123" s="21">
        <f>IF($U$105&lt;0,(IF(2050-X$103&lt;=0,0,(2/(2050-X$103+1))*(1-(SUM($E123:X123)/$U$105))*$U$105*'Fixed Data'!V$52)),0)</f>
        <v>0</v>
      </c>
      <c r="Z123" s="21">
        <f>IF($U$105&lt;0,(IF(2050-Y$103&lt;=0,0,(2/(2050-Y$103+1))*(1-(SUM($E123:Y123)/$U$105))*$U$105*'Fixed Data'!W$52)),0)</f>
        <v>0</v>
      </c>
      <c r="AA123" s="21">
        <f>IF($U$105&lt;0,(IF(2050-Z$103&lt;=0,0,(2/(2050-Z$103+1))*(1-(SUM($E123:Z123)/$U$105))*$U$105*'Fixed Data'!X$52)),0)</f>
        <v>0</v>
      </c>
      <c r="AB123" s="21">
        <f>IF($U$105&lt;0,(IF(2050-AA$103&lt;=0,0,(2/(2050-AA$103+1))*(1-(SUM($E123:AA123)/$U$105))*$U$105*'Fixed Data'!Y$52)),0)</f>
        <v>0</v>
      </c>
      <c r="AC123" s="21">
        <f>IF($U$105&lt;0,(IF(2050-AB$103&lt;=0,0,(2/(2050-AB$103+1))*(1-(SUM($E123:AB123)/$U$105))*$U$105*'Fixed Data'!Z$52)),0)</f>
        <v>0</v>
      </c>
      <c r="AD123" s="21">
        <f>IF($U$105&lt;0,(IF(2050-AC$103&lt;=0,0,(2/(2050-AC$103+1))*(1-(SUM($E123:AC123)/$U$105))*$U$105*'Fixed Data'!AA$52)),0)</f>
        <v>0</v>
      </c>
      <c r="AE123" s="21">
        <f>IF($U$105&lt;0,(IF(2050-AD$103&lt;=0,0,(2/(2050-AD$103+1))*(1-(SUM($E123:AD123)/$U$105))*$U$105*'Fixed Data'!AB$52)),0)</f>
        <v>0</v>
      </c>
      <c r="AF123" s="21">
        <f>IF($U$105&lt;0,(IF(2050-AE$103&lt;=0,0,(2/(2050-AE$103+1))*(1-(SUM($E123:AE123)/$U$105))*$U$105*'Fixed Data'!AC$52)),0)</f>
        <v>0</v>
      </c>
      <c r="AG123" s="21">
        <f>IF($U$105&lt;0,(IF(2050-AF$103&lt;=0,0,(2/(2050-AF$103+1))*(1-(SUM($E123:AF123)/$U$105))*$U$105*'Fixed Data'!AD$52)),0)</f>
        <v>0</v>
      </c>
      <c r="AH123" s="21">
        <f>IF($U$105&lt;0,(IF(2050-AG$103&lt;=0,0,(2/(2050-AG$103+1))*(1-(SUM($E123:AG123)/$U$105))*$U$105*'Fixed Data'!AE$52)),0)</f>
        <v>0</v>
      </c>
      <c r="AI123" s="21">
        <f>IF($U$105&lt;0,(IF(2050-AH$103&lt;=0,0,(2/(2050-AH$103+1))*(1-(SUM($E123:AH123)/$U$105))*$U$105*'Fixed Data'!AF$52)),0)</f>
        <v>0</v>
      </c>
      <c r="AJ123" s="21">
        <f>IF($U$105&lt;0,(IF(2050-AI$103&lt;=0,0,(2/(2050-AI$103+1))*(1-(SUM($E123:AI123)/$U$105))*$U$105*'Fixed Data'!AG$52)),0)</f>
        <v>0</v>
      </c>
      <c r="AK123" s="21">
        <f>IF($U$105&lt;0,(IF(2050-AJ$103&lt;=0,0,(2/(2050-AJ$103+1))*(1-(SUM($E123:AJ123)/$U$105))*$U$105*'Fixed Data'!AH$52)),0)</f>
        <v>0</v>
      </c>
      <c r="AL123" s="21">
        <f>IF($U$105&lt;0,(IF(2050-AK$103&lt;=0,0,(2/(2050-AK$103+1))*(1-(SUM($E123:AK123)/$U$105))*$U$105*'Fixed Data'!AI$52)),0)</f>
        <v>0</v>
      </c>
      <c r="AM123" s="21">
        <f>IF($U$105&lt;0,(IF(2050-AL$103&lt;=0,0,(2/(2050-AL$103+1))*(1-(SUM($E123:AL123)/$U$105))*$U$105*'Fixed Data'!AJ$52)),0)</f>
        <v>0</v>
      </c>
      <c r="AN123" s="21">
        <f>IF($U$105&lt;0,(IF(2050-AM$103&lt;=0,0,(2/(2050-AM$103+1))*(1-(SUM($E123:AM123)/$U$105))*$U$105*'Fixed Data'!AK$52)),0)</f>
        <v>0</v>
      </c>
      <c r="AO123" s="21">
        <f>IF($U$105&lt;0,(IF(2050-AN$103&lt;=0,0,(2/(2050-AN$103+1))*(1-(SUM($E123:AN123)/$U$105))*$U$105*'Fixed Data'!AL$52)),0)</f>
        <v>0</v>
      </c>
      <c r="AP123" s="21">
        <f>IF($U$105&lt;0,(IF(2050-AO$103&lt;=0,0,(2/(2050-AO$103+1))*(1-(SUM($E123:AO123)/$U$105))*$U$105*'Fixed Data'!AM$52)),0)</f>
        <v>0</v>
      </c>
      <c r="AQ123" s="21">
        <f>IF($U$105&lt;0,(IF(2050-AP$103&lt;=0,0,(2/(2050-AP$103+1))*(1-(SUM($E123:AP123)/$U$105))*$U$105*'Fixed Data'!AN$52)),0)</f>
        <v>0</v>
      </c>
      <c r="AR123" s="21">
        <f>IF($U$105&lt;0,(IF(2050-AQ$103&lt;=0,0,(2/(2050-AQ$103+1))*(1-(SUM($E123:AQ123)/$U$105))*$U$105*'Fixed Data'!AO$52)),0)</f>
        <v>0</v>
      </c>
      <c r="AS123" s="21">
        <f>IF($U$105&lt;0,(IF(2050-AR$103&lt;=0,0,(2/(2050-AR$103+1))*(1-(SUM($E123:AR123)/$U$105))*$U$105*'Fixed Data'!AP$52)),0)</f>
        <v>0</v>
      </c>
      <c r="AT123" s="21">
        <f>IF($U$105&lt;0,(IF(2050-AS$103&lt;=0,0,(2/(2050-AS$103+1))*(1-(SUM($E123:AS123)/$U$105))*$U$105*'Fixed Data'!AQ$52)),0)</f>
        <v>0</v>
      </c>
      <c r="AU123" s="21">
        <f>IF($U$105&lt;0,(IF(2050-AT$103&lt;=0,0,(2/(2050-AT$103+1))*(1-(SUM($E123:AT123)/$U$105))*$U$105*'Fixed Data'!AR$52)),0)</f>
        <v>0</v>
      </c>
      <c r="AV123" s="21">
        <f>IF($U$105&lt;0,(IF(2050-AU$103&lt;=0,0,(2/(2050-AU$103+1))*(1-(SUM($E123:AU123)/$U$105))*$U$105*'Fixed Data'!AS$52)),0)</f>
        <v>0</v>
      </c>
      <c r="AW123" s="21">
        <f>IF($U$105&lt;0,(IF(2050-AV$103&lt;=0,0,(2/(2050-AV$103+1))*(1-(SUM($E123:AV123)/$U$105))*$U$105*'Fixed Data'!AT$52)),0)</f>
        <v>0</v>
      </c>
      <c r="AX123" s="21">
        <f>IF($U$105&lt;0,(IF(2050-AW$103&lt;=0,0,(2/(2050-AW$103+1))*(1-(SUM($E123:AW123)/$U$105))*$U$105*'Fixed Data'!AU$52)),0)</f>
        <v>0</v>
      </c>
      <c r="AY123" s="21">
        <f>IF($U$105&lt;0,(IF(2050-AX$103&lt;=0,0,(2/(2050-AX$103+1))*(1-(SUM($E123:AX123)/$U$105))*$U$105*'Fixed Data'!AV$52)),0)</f>
        <v>0</v>
      </c>
      <c r="AZ123" s="21">
        <f>IF($U$105&lt;0,(IF(2050-AY$103&lt;=0,0,(2/(2050-AY$103+1))*(1-(SUM($E123:AY123)/$U$105))*$U$105*'Fixed Data'!AW$52)),0)</f>
        <v>0</v>
      </c>
      <c r="BA123" s="21">
        <f>IF($U$105&lt;0,(IF(2050-AZ$103&lt;=0,0,(2/(2050-AZ$103+1))*(1-(SUM($E123:AZ123)/$U$105))*$U$105*'Fixed Data'!AX$52)),0)</f>
        <v>0</v>
      </c>
      <c r="BB123" s="21">
        <f>IF($U$105&lt;0,(IF(2050-BA$103&lt;=0,0,(2/(2050-BA$103+1))*(1-(SUM($E123:BA123)/$U$105))*$U$105*'Fixed Data'!AY$52)),0)</f>
        <v>0</v>
      </c>
    </row>
    <row r="124" spans="1:54" ht="15" hidden="1" customHeight="1" outlineLevel="3">
      <c r="A124" s="8"/>
      <c r="B124" t="s">
        <v>433</v>
      </c>
      <c r="C124" t="s">
        <v>434</v>
      </c>
      <c r="D124" t="s">
        <v>383</v>
      </c>
      <c r="E124" s="18"/>
      <c r="F124" s="18"/>
      <c r="G124" s="18"/>
      <c r="H124" s="18"/>
      <c r="I124" s="18"/>
      <c r="J124" s="18"/>
      <c r="K124" s="18"/>
      <c r="L124" s="18"/>
      <c r="M124" s="18"/>
      <c r="N124" s="18"/>
      <c r="O124" s="18"/>
      <c r="P124" s="18"/>
      <c r="Q124" s="18"/>
      <c r="R124" s="18"/>
      <c r="S124" s="18"/>
      <c r="T124" s="18"/>
      <c r="U124" s="18"/>
      <c r="V124" s="18"/>
      <c r="W124" s="21">
        <f>IF($V$105&lt;0,(IF(2050-V$103&lt;=0,0,(2/(2050-V$103+1))*(1-(SUM($E124:V124)/$V$105))*$V$105*'Fixed Data'!T$52)),0)</f>
        <v>0</v>
      </c>
      <c r="X124" s="21">
        <f>IF($V$105&lt;0,(IF(2050-W$103&lt;=0,0,(2/(2050-W$103+1))*(1-(SUM($E124:W124)/$V$105))*$V$105*'Fixed Data'!U$52)),0)</f>
        <v>0</v>
      </c>
      <c r="Y124" s="21">
        <f>IF($V$105&lt;0,(IF(2050-X$103&lt;=0,0,(2/(2050-X$103+1))*(1-(SUM($E124:X124)/$V$105))*$V$105*'Fixed Data'!V$52)),0)</f>
        <v>0</v>
      </c>
      <c r="Z124" s="21">
        <f>IF($V$105&lt;0,(IF(2050-Y$103&lt;=0,0,(2/(2050-Y$103+1))*(1-(SUM($E124:Y124)/$V$105))*$V$105*'Fixed Data'!W$52)),0)</f>
        <v>0</v>
      </c>
      <c r="AA124" s="21">
        <f>IF($V$105&lt;0,(IF(2050-Z$103&lt;=0,0,(2/(2050-Z$103+1))*(1-(SUM($E124:Z124)/$V$105))*$V$105*'Fixed Data'!X$52)),0)</f>
        <v>0</v>
      </c>
      <c r="AB124" s="21">
        <f>IF($V$105&lt;0,(IF(2050-AA$103&lt;=0,0,(2/(2050-AA$103+1))*(1-(SUM($E124:AA124)/$V$105))*$V$105*'Fixed Data'!Y$52)),0)</f>
        <v>0</v>
      </c>
      <c r="AC124" s="21">
        <f>IF($V$105&lt;0,(IF(2050-AB$103&lt;=0,0,(2/(2050-AB$103+1))*(1-(SUM($E124:AB124)/$V$105))*$V$105*'Fixed Data'!Z$52)),0)</f>
        <v>0</v>
      </c>
      <c r="AD124" s="21">
        <f>IF($V$105&lt;0,(IF(2050-AC$103&lt;=0,0,(2/(2050-AC$103+1))*(1-(SUM($E124:AC124)/$V$105))*$V$105*'Fixed Data'!AA$52)),0)</f>
        <v>0</v>
      </c>
      <c r="AE124" s="21">
        <f>IF($V$105&lt;0,(IF(2050-AD$103&lt;=0,0,(2/(2050-AD$103+1))*(1-(SUM($E124:AD124)/$V$105))*$V$105*'Fixed Data'!AB$52)),0)</f>
        <v>0</v>
      </c>
      <c r="AF124" s="21">
        <f>IF($V$105&lt;0,(IF(2050-AE$103&lt;=0,0,(2/(2050-AE$103+1))*(1-(SUM($E124:AE124)/$V$105))*$V$105*'Fixed Data'!AC$52)),0)</f>
        <v>0</v>
      </c>
      <c r="AG124" s="21">
        <f>IF($V$105&lt;0,(IF(2050-AF$103&lt;=0,0,(2/(2050-AF$103+1))*(1-(SUM($E124:AF124)/$V$105))*$V$105*'Fixed Data'!AD$52)),0)</f>
        <v>0</v>
      </c>
      <c r="AH124" s="21">
        <f>IF($V$105&lt;0,(IF(2050-AG$103&lt;=0,0,(2/(2050-AG$103+1))*(1-(SUM($E124:AG124)/$V$105))*$V$105*'Fixed Data'!AE$52)),0)</f>
        <v>0</v>
      </c>
      <c r="AI124" s="21">
        <f>IF($V$105&lt;0,(IF(2050-AH$103&lt;=0,0,(2/(2050-AH$103+1))*(1-(SUM($E124:AH124)/$V$105))*$V$105*'Fixed Data'!AF$52)),0)</f>
        <v>0</v>
      </c>
      <c r="AJ124" s="21">
        <f>IF($V$105&lt;0,(IF(2050-AI$103&lt;=0,0,(2/(2050-AI$103+1))*(1-(SUM($E124:AI124)/$V$105))*$V$105*'Fixed Data'!AG$52)),0)</f>
        <v>0</v>
      </c>
      <c r="AK124" s="21">
        <f>IF($V$105&lt;0,(IF(2050-AJ$103&lt;=0,0,(2/(2050-AJ$103+1))*(1-(SUM($E124:AJ124)/$V$105))*$V$105*'Fixed Data'!AH$52)),0)</f>
        <v>0</v>
      </c>
      <c r="AL124" s="21">
        <f>IF($V$105&lt;0,(IF(2050-AK$103&lt;=0,0,(2/(2050-AK$103+1))*(1-(SUM($E124:AK124)/$V$105))*$V$105*'Fixed Data'!AI$52)),0)</f>
        <v>0</v>
      </c>
      <c r="AM124" s="21">
        <f>IF($V$105&lt;0,(IF(2050-AL$103&lt;=0,0,(2/(2050-AL$103+1))*(1-(SUM($E124:AL124)/$V$105))*$V$105*'Fixed Data'!AJ$52)),0)</f>
        <v>0</v>
      </c>
      <c r="AN124" s="21">
        <f>IF($V$105&lt;0,(IF(2050-AM$103&lt;=0,0,(2/(2050-AM$103+1))*(1-(SUM($E124:AM124)/$V$105))*$V$105*'Fixed Data'!AK$52)),0)</f>
        <v>0</v>
      </c>
      <c r="AO124" s="21">
        <f>IF($V$105&lt;0,(IF(2050-AN$103&lt;=0,0,(2/(2050-AN$103+1))*(1-(SUM($E124:AN124)/$V$105))*$V$105*'Fixed Data'!AL$52)),0)</f>
        <v>0</v>
      </c>
      <c r="AP124" s="21">
        <f>IF($V$105&lt;0,(IF(2050-AO$103&lt;=0,0,(2/(2050-AO$103+1))*(1-(SUM($E124:AO124)/$V$105))*$V$105*'Fixed Data'!AM$52)),0)</f>
        <v>0</v>
      </c>
      <c r="AQ124" s="21">
        <f>IF($V$105&lt;0,(IF(2050-AP$103&lt;=0,0,(2/(2050-AP$103+1))*(1-(SUM($E124:AP124)/$V$105))*$V$105*'Fixed Data'!AN$52)),0)</f>
        <v>0</v>
      </c>
      <c r="AR124" s="21">
        <f>IF($V$105&lt;0,(IF(2050-AQ$103&lt;=0,0,(2/(2050-AQ$103+1))*(1-(SUM($E124:AQ124)/$V$105))*$V$105*'Fixed Data'!AO$52)),0)</f>
        <v>0</v>
      </c>
      <c r="AS124" s="21">
        <f>IF($V$105&lt;0,(IF(2050-AR$103&lt;=0,0,(2/(2050-AR$103+1))*(1-(SUM($E124:AR124)/$V$105))*$V$105*'Fixed Data'!AP$52)),0)</f>
        <v>0</v>
      </c>
      <c r="AT124" s="21">
        <f>IF($V$105&lt;0,(IF(2050-AS$103&lt;=0,0,(2/(2050-AS$103+1))*(1-(SUM($E124:AS124)/$V$105))*$V$105*'Fixed Data'!AQ$52)),0)</f>
        <v>0</v>
      </c>
      <c r="AU124" s="21">
        <f>IF($V$105&lt;0,(IF(2050-AT$103&lt;=0,0,(2/(2050-AT$103+1))*(1-(SUM($E124:AT124)/$V$105))*$V$105*'Fixed Data'!AR$52)),0)</f>
        <v>0</v>
      </c>
      <c r="AV124" s="21">
        <f>IF($V$105&lt;0,(IF(2050-AU$103&lt;=0,0,(2/(2050-AU$103+1))*(1-(SUM($E124:AU124)/$V$105))*$V$105*'Fixed Data'!AS$52)),0)</f>
        <v>0</v>
      </c>
      <c r="AW124" s="21">
        <f>IF($V$105&lt;0,(IF(2050-AV$103&lt;=0,0,(2/(2050-AV$103+1))*(1-(SUM($E124:AV124)/$V$105))*$V$105*'Fixed Data'!AT$52)),0)</f>
        <v>0</v>
      </c>
      <c r="AX124" s="21">
        <f>IF($V$105&lt;0,(IF(2050-AW$103&lt;=0,0,(2/(2050-AW$103+1))*(1-(SUM($E124:AW124)/$V$105))*$V$105*'Fixed Data'!AU$52)),0)</f>
        <v>0</v>
      </c>
      <c r="AY124" s="21">
        <f>IF($V$105&lt;0,(IF(2050-AX$103&lt;=0,0,(2/(2050-AX$103+1))*(1-(SUM($E124:AX124)/$V$105))*$V$105*'Fixed Data'!AV$52)),0)</f>
        <v>0</v>
      </c>
      <c r="AZ124" s="21">
        <f>IF($V$105&lt;0,(IF(2050-AY$103&lt;=0,0,(2/(2050-AY$103+1))*(1-(SUM($E124:AY124)/$V$105))*$V$105*'Fixed Data'!AW$52)),0)</f>
        <v>0</v>
      </c>
      <c r="BA124" s="21">
        <f>IF($V$105&lt;0,(IF(2050-AZ$103&lt;=0,0,(2/(2050-AZ$103+1))*(1-(SUM($E124:AZ124)/$V$105))*$V$105*'Fixed Data'!AX$52)),0)</f>
        <v>0</v>
      </c>
      <c r="BB124" s="21">
        <f>IF($V$105&lt;0,(IF(2050-BA$103&lt;=0,0,(2/(2050-BA$103+1))*(1-(SUM($E124:BA124)/$V$105))*$V$105*'Fixed Data'!AY$52)),0)</f>
        <v>0</v>
      </c>
    </row>
    <row r="125" spans="1:54" ht="15" hidden="1" customHeight="1" outlineLevel="3">
      <c r="A125" s="8"/>
      <c r="B125" t="s">
        <v>435</v>
      </c>
      <c r="C125" t="s">
        <v>436</v>
      </c>
      <c r="D125" t="s">
        <v>383</v>
      </c>
      <c r="E125" s="18"/>
      <c r="F125" s="18"/>
      <c r="G125" s="18"/>
      <c r="H125" s="18"/>
      <c r="I125" s="18"/>
      <c r="J125" s="18"/>
      <c r="K125" s="18"/>
      <c r="L125" s="18"/>
      <c r="M125" s="18"/>
      <c r="N125" s="18"/>
      <c r="O125" s="18"/>
      <c r="P125" s="18"/>
      <c r="Q125" s="18"/>
      <c r="R125" s="18"/>
      <c r="S125" s="18"/>
      <c r="T125" s="18"/>
      <c r="U125" s="18"/>
      <c r="V125" s="18"/>
      <c r="W125" s="18"/>
      <c r="X125" s="21">
        <f>IF($W$105&lt;0,(IF(2050-W$103&lt;=0,0,(2/(2050-W$103+1))*(1-(SUM($E125:W125)/$W$105))*$W$105*'Fixed Data'!U$52)),0)</f>
        <v>0</v>
      </c>
      <c r="Y125" s="21">
        <f>IF($W$105&lt;0,(IF(2050-X$103&lt;=0,0,(2/(2050-X$103+1))*(1-(SUM($E125:X125)/$W$105))*$W$105*'Fixed Data'!V$52)),0)</f>
        <v>0</v>
      </c>
      <c r="Z125" s="21">
        <f>IF($W$105&lt;0,(IF(2050-Y$103&lt;=0,0,(2/(2050-Y$103+1))*(1-(SUM($E125:Y125)/$W$105))*$W$105*'Fixed Data'!W$52)),0)</f>
        <v>0</v>
      </c>
      <c r="AA125" s="21">
        <f>IF($W$105&lt;0,(IF(2050-Z$103&lt;=0,0,(2/(2050-Z$103+1))*(1-(SUM($E125:Z125)/$W$105))*$W$105*'Fixed Data'!X$52)),0)</f>
        <v>0</v>
      </c>
      <c r="AB125" s="21">
        <f>IF($W$105&lt;0,(IF(2050-AA$103&lt;=0,0,(2/(2050-AA$103+1))*(1-(SUM($E125:AA125)/$W$105))*$W$105*'Fixed Data'!Y$52)),0)</f>
        <v>0</v>
      </c>
      <c r="AC125" s="21">
        <f>IF($W$105&lt;0,(IF(2050-AB$103&lt;=0,0,(2/(2050-AB$103+1))*(1-(SUM($E125:AB125)/$W$105))*$W$105*'Fixed Data'!Z$52)),0)</f>
        <v>0</v>
      </c>
      <c r="AD125" s="21">
        <f>IF($W$105&lt;0,(IF(2050-AC$103&lt;=0,0,(2/(2050-AC$103+1))*(1-(SUM($E125:AC125)/$W$105))*$W$105*'Fixed Data'!AA$52)),0)</f>
        <v>0</v>
      </c>
      <c r="AE125" s="21">
        <f>IF($W$105&lt;0,(IF(2050-AD$103&lt;=0,0,(2/(2050-AD$103+1))*(1-(SUM($E125:AD125)/$W$105))*$W$105*'Fixed Data'!AB$52)),0)</f>
        <v>0</v>
      </c>
      <c r="AF125" s="21">
        <f>IF($W$105&lt;0,(IF(2050-AE$103&lt;=0,0,(2/(2050-AE$103+1))*(1-(SUM($E125:AE125)/$W$105))*$W$105*'Fixed Data'!AC$52)),0)</f>
        <v>0</v>
      </c>
      <c r="AG125" s="21">
        <f>IF($W$105&lt;0,(IF(2050-AF$103&lt;=0,0,(2/(2050-AF$103+1))*(1-(SUM($E125:AF125)/$W$105))*$W$105*'Fixed Data'!AD$52)),0)</f>
        <v>0</v>
      </c>
      <c r="AH125" s="21">
        <f>IF($W$105&lt;0,(IF(2050-AG$103&lt;=0,0,(2/(2050-AG$103+1))*(1-(SUM($E125:AG125)/$W$105))*$W$105*'Fixed Data'!AE$52)),0)</f>
        <v>0</v>
      </c>
      <c r="AI125" s="21">
        <f>IF($W$105&lt;0,(IF(2050-AH$103&lt;=0,0,(2/(2050-AH$103+1))*(1-(SUM($E125:AH125)/$W$105))*$W$105*'Fixed Data'!AF$52)),0)</f>
        <v>0</v>
      </c>
      <c r="AJ125" s="21">
        <f>IF($W$105&lt;0,(IF(2050-AI$103&lt;=0,0,(2/(2050-AI$103+1))*(1-(SUM($E125:AI125)/$W$105))*$W$105*'Fixed Data'!AG$52)),0)</f>
        <v>0</v>
      </c>
      <c r="AK125" s="21">
        <f>IF($W$105&lt;0,(IF(2050-AJ$103&lt;=0,0,(2/(2050-AJ$103+1))*(1-(SUM($E125:AJ125)/$W$105))*$W$105*'Fixed Data'!AH$52)),0)</f>
        <v>0</v>
      </c>
      <c r="AL125" s="21">
        <f>IF($W$105&lt;0,(IF(2050-AK$103&lt;=0,0,(2/(2050-AK$103+1))*(1-(SUM($E125:AK125)/$W$105))*$W$105*'Fixed Data'!AI$52)),0)</f>
        <v>0</v>
      </c>
      <c r="AM125" s="21">
        <f>IF($W$105&lt;0,(IF(2050-AL$103&lt;=0,0,(2/(2050-AL$103+1))*(1-(SUM($E125:AL125)/$W$105))*$W$105*'Fixed Data'!AJ$52)),0)</f>
        <v>0</v>
      </c>
      <c r="AN125" s="21">
        <f>IF($W$105&lt;0,(IF(2050-AM$103&lt;=0,0,(2/(2050-AM$103+1))*(1-(SUM($E125:AM125)/$W$105))*$W$105*'Fixed Data'!AK$52)),0)</f>
        <v>0</v>
      </c>
      <c r="AO125" s="21">
        <f>IF($W$105&lt;0,(IF(2050-AN$103&lt;=0,0,(2/(2050-AN$103+1))*(1-(SUM($E125:AN125)/$W$105))*$W$105*'Fixed Data'!AL$52)),0)</f>
        <v>0</v>
      </c>
      <c r="AP125" s="21">
        <f>IF($W$105&lt;0,(IF(2050-AO$103&lt;=0,0,(2/(2050-AO$103+1))*(1-(SUM($E125:AO125)/$W$105))*$W$105*'Fixed Data'!AM$52)),0)</f>
        <v>0</v>
      </c>
      <c r="AQ125" s="21">
        <f>IF($W$105&lt;0,(IF(2050-AP$103&lt;=0,0,(2/(2050-AP$103+1))*(1-(SUM($E125:AP125)/$W$105))*$W$105*'Fixed Data'!AN$52)),0)</f>
        <v>0</v>
      </c>
      <c r="AR125" s="21">
        <f>IF($W$105&lt;0,(IF(2050-AQ$103&lt;=0,0,(2/(2050-AQ$103+1))*(1-(SUM($E125:AQ125)/$W$105))*$W$105*'Fixed Data'!AO$52)),0)</f>
        <v>0</v>
      </c>
      <c r="AS125" s="21">
        <f>IF($W$105&lt;0,(IF(2050-AR$103&lt;=0,0,(2/(2050-AR$103+1))*(1-(SUM($E125:AR125)/$W$105))*$W$105*'Fixed Data'!AP$52)),0)</f>
        <v>0</v>
      </c>
      <c r="AT125" s="21">
        <f>IF($W$105&lt;0,(IF(2050-AS$103&lt;=0,0,(2/(2050-AS$103+1))*(1-(SUM($E125:AS125)/$W$105))*$W$105*'Fixed Data'!AQ$52)),0)</f>
        <v>0</v>
      </c>
      <c r="AU125" s="21">
        <f>IF($W$105&lt;0,(IF(2050-AT$103&lt;=0,0,(2/(2050-AT$103+1))*(1-(SUM($E125:AT125)/$W$105))*$W$105*'Fixed Data'!AR$52)),0)</f>
        <v>0</v>
      </c>
      <c r="AV125" s="21">
        <f>IF($W$105&lt;0,(IF(2050-AU$103&lt;=0,0,(2/(2050-AU$103+1))*(1-(SUM($E125:AU125)/$W$105))*$W$105*'Fixed Data'!AS$52)),0)</f>
        <v>0</v>
      </c>
      <c r="AW125" s="21">
        <f>IF($W$105&lt;0,(IF(2050-AV$103&lt;=0,0,(2/(2050-AV$103+1))*(1-(SUM($E125:AV125)/$W$105))*$W$105*'Fixed Data'!AT$52)),0)</f>
        <v>0</v>
      </c>
      <c r="AX125" s="21">
        <f>IF($W$105&lt;0,(IF(2050-AW$103&lt;=0,0,(2/(2050-AW$103+1))*(1-(SUM($E125:AW125)/$W$105))*$W$105*'Fixed Data'!AU$52)),0)</f>
        <v>0</v>
      </c>
      <c r="AY125" s="21">
        <f>IF($W$105&lt;0,(IF(2050-AX$103&lt;=0,0,(2/(2050-AX$103+1))*(1-(SUM($E125:AX125)/$W$105))*$W$105*'Fixed Data'!AV$52)),0)</f>
        <v>0</v>
      </c>
      <c r="AZ125" s="21">
        <f>IF($W$105&lt;0,(IF(2050-AY$103&lt;=0,0,(2/(2050-AY$103+1))*(1-(SUM($E125:AY125)/$W$105))*$W$105*'Fixed Data'!AW$52)),0)</f>
        <v>0</v>
      </c>
      <c r="BA125" s="21">
        <f>IF($W$105&lt;0,(IF(2050-AZ$103&lt;=0,0,(2/(2050-AZ$103+1))*(1-(SUM($E125:AZ125)/$W$105))*$W$105*'Fixed Data'!AX$52)),0)</f>
        <v>0</v>
      </c>
      <c r="BB125" s="21">
        <f>IF($W$105&lt;0,(IF(2050-BA$103&lt;=0,0,(2/(2050-BA$103+1))*(1-(SUM($E125:BA125)/$W$105))*$W$105*'Fixed Data'!AY$52)),0)</f>
        <v>0</v>
      </c>
    </row>
    <row r="126" spans="1:54" ht="15" hidden="1" customHeight="1" outlineLevel="3">
      <c r="A126" s="8"/>
      <c r="B126" t="s">
        <v>437</v>
      </c>
      <c r="C126" t="s">
        <v>438</v>
      </c>
      <c r="D126" t="s">
        <v>383</v>
      </c>
      <c r="E126" s="18"/>
      <c r="F126" s="18"/>
      <c r="G126" s="18"/>
      <c r="H126" s="18"/>
      <c r="I126" s="18"/>
      <c r="J126" s="18"/>
      <c r="K126" s="18"/>
      <c r="L126" s="18"/>
      <c r="M126" s="18"/>
      <c r="N126" s="18"/>
      <c r="O126" s="18"/>
      <c r="P126" s="18"/>
      <c r="Q126" s="18"/>
      <c r="R126" s="18"/>
      <c r="S126" s="18"/>
      <c r="T126" s="18"/>
      <c r="U126" s="18"/>
      <c r="V126" s="18"/>
      <c r="W126" s="18"/>
      <c r="X126" s="18"/>
      <c r="Y126" s="21">
        <f>IF($X$105&lt;0,(IF(2050-X$103&lt;=0,0,(2/(2050-X$103+1))*(1-(SUM($E126:X126)/$X$105))*$X$105*'Fixed Data'!V$52)),0)</f>
        <v>0</v>
      </c>
      <c r="Z126" s="21">
        <f>IF($X$105&lt;0,(IF(2050-Y$103&lt;=0,0,(2/(2050-Y$103+1))*(1-(SUM($E126:Y126)/$X$105))*$X$105*'Fixed Data'!W$52)),0)</f>
        <v>0</v>
      </c>
      <c r="AA126" s="21">
        <f>IF($X$105&lt;0,(IF(2050-Z$103&lt;=0,0,(2/(2050-Z$103+1))*(1-(SUM($E126:Z126)/$X$105))*$X$105*'Fixed Data'!X$52)),0)</f>
        <v>0</v>
      </c>
      <c r="AB126" s="21">
        <f>IF($X$105&lt;0,(IF(2050-AA$103&lt;=0,0,(2/(2050-AA$103+1))*(1-(SUM($E126:AA126)/$X$105))*$X$105*'Fixed Data'!Y$52)),0)</f>
        <v>0</v>
      </c>
      <c r="AC126" s="21">
        <f>IF($X$105&lt;0,(IF(2050-AB$103&lt;=0,0,(2/(2050-AB$103+1))*(1-(SUM($E126:AB126)/$X$105))*$X$105*'Fixed Data'!Z$52)),0)</f>
        <v>0</v>
      </c>
      <c r="AD126" s="21">
        <f>IF($X$105&lt;0,(IF(2050-AC$103&lt;=0,0,(2/(2050-AC$103+1))*(1-(SUM($E126:AC126)/$X$105))*$X$105*'Fixed Data'!AA$52)),0)</f>
        <v>0</v>
      </c>
      <c r="AE126" s="21">
        <f>IF($X$105&lt;0,(IF(2050-AD$103&lt;=0,0,(2/(2050-AD$103+1))*(1-(SUM($E126:AD126)/$X$105))*$X$105*'Fixed Data'!AB$52)),0)</f>
        <v>0</v>
      </c>
      <c r="AF126" s="21">
        <f>IF($X$105&lt;0,(IF(2050-AE$103&lt;=0,0,(2/(2050-AE$103+1))*(1-(SUM($E126:AE126)/$X$105))*$X$105*'Fixed Data'!AC$52)),0)</f>
        <v>0</v>
      </c>
      <c r="AG126" s="21">
        <f>IF($X$105&lt;0,(IF(2050-AF$103&lt;=0,0,(2/(2050-AF$103+1))*(1-(SUM($E126:AF126)/$X$105))*$X$105*'Fixed Data'!AD$52)),0)</f>
        <v>0</v>
      </c>
      <c r="AH126" s="21">
        <f>IF($X$105&lt;0,(IF(2050-AG$103&lt;=0,0,(2/(2050-AG$103+1))*(1-(SUM($E126:AG126)/$X$105))*$X$105*'Fixed Data'!AE$52)),0)</f>
        <v>0</v>
      </c>
      <c r="AI126" s="21">
        <f>IF($X$105&lt;0,(IF(2050-AH$103&lt;=0,0,(2/(2050-AH$103+1))*(1-(SUM($E126:AH126)/$X$105))*$X$105*'Fixed Data'!AF$52)),0)</f>
        <v>0</v>
      </c>
      <c r="AJ126" s="21">
        <f>IF($X$105&lt;0,(IF(2050-AI$103&lt;=0,0,(2/(2050-AI$103+1))*(1-(SUM($E126:AI126)/$X$105))*$X$105*'Fixed Data'!AG$52)),0)</f>
        <v>0</v>
      </c>
      <c r="AK126" s="21">
        <f>IF($X$105&lt;0,(IF(2050-AJ$103&lt;=0,0,(2/(2050-AJ$103+1))*(1-(SUM($E126:AJ126)/$X$105))*$X$105*'Fixed Data'!AH$52)),0)</f>
        <v>0</v>
      </c>
      <c r="AL126" s="21">
        <f>IF($X$105&lt;0,(IF(2050-AK$103&lt;=0,0,(2/(2050-AK$103+1))*(1-(SUM($E126:AK126)/$X$105))*$X$105*'Fixed Data'!AI$52)),0)</f>
        <v>0</v>
      </c>
      <c r="AM126" s="21">
        <f>IF($X$105&lt;0,(IF(2050-AL$103&lt;=0,0,(2/(2050-AL$103+1))*(1-(SUM($E126:AL126)/$X$105))*$X$105*'Fixed Data'!AJ$52)),0)</f>
        <v>0</v>
      </c>
      <c r="AN126" s="21">
        <f>IF($X$105&lt;0,(IF(2050-AM$103&lt;=0,0,(2/(2050-AM$103+1))*(1-(SUM($E126:AM126)/$X$105))*$X$105*'Fixed Data'!AK$52)),0)</f>
        <v>0</v>
      </c>
      <c r="AO126" s="21">
        <f>IF($X$105&lt;0,(IF(2050-AN$103&lt;=0,0,(2/(2050-AN$103+1))*(1-(SUM($E126:AN126)/$X$105))*$X$105*'Fixed Data'!AL$52)),0)</f>
        <v>0</v>
      </c>
      <c r="AP126" s="21">
        <f>IF($X$105&lt;0,(IF(2050-AO$103&lt;=0,0,(2/(2050-AO$103+1))*(1-(SUM($E126:AO126)/$X$105))*$X$105*'Fixed Data'!AM$52)),0)</f>
        <v>0</v>
      </c>
      <c r="AQ126" s="21">
        <f>IF($X$105&lt;0,(IF(2050-AP$103&lt;=0,0,(2/(2050-AP$103+1))*(1-(SUM($E126:AP126)/$X$105))*$X$105*'Fixed Data'!AN$52)),0)</f>
        <v>0</v>
      </c>
      <c r="AR126" s="21">
        <f>IF($X$105&lt;0,(IF(2050-AQ$103&lt;=0,0,(2/(2050-AQ$103+1))*(1-(SUM($E126:AQ126)/$X$105))*$X$105*'Fixed Data'!AO$52)),0)</f>
        <v>0</v>
      </c>
      <c r="AS126" s="21">
        <f>IF($X$105&lt;0,(IF(2050-AR$103&lt;=0,0,(2/(2050-AR$103+1))*(1-(SUM($E126:AR126)/$X$105))*$X$105*'Fixed Data'!AP$52)),0)</f>
        <v>0</v>
      </c>
      <c r="AT126" s="21">
        <f>IF($X$105&lt;0,(IF(2050-AS$103&lt;=0,0,(2/(2050-AS$103+1))*(1-(SUM($E126:AS126)/$X$105))*$X$105*'Fixed Data'!AQ$52)),0)</f>
        <v>0</v>
      </c>
      <c r="AU126" s="21">
        <f>IF($X$105&lt;0,(IF(2050-AT$103&lt;=0,0,(2/(2050-AT$103+1))*(1-(SUM($E126:AT126)/$X$105))*$X$105*'Fixed Data'!AR$52)),0)</f>
        <v>0</v>
      </c>
      <c r="AV126" s="21">
        <f>IF($X$105&lt;0,(IF(2050-AU$103&lt;=0,0,(2/(2050-AU$103+1))*(1-(SUM($E126:AU126)/$X$105))*$X$105*'Fixed Data'!AS$52)),0)</f>
        <v>0</v>
      </c>
      <c r="AW126" s="21">
        <f>IF($X$105&lt;0,(IF(2050-AV$103&lt;=0,0,(2/(2050-AV$103+1))*(1-(SUM($E126:AV126)/$X$105))*$X$105*'Fixed Data'!AT$52)),0)</f>
        <v>0</v>
      </c>
      <c r="AX126" s="21">
        <f>IF($X$105&lt;0,(IF(2050-AW$103&lt;=0,0,(2/(2050-AW$103+1))*(1-(SUM($E126:AW126)/$X$105))*$X$105*'Fixed Data'!AU$52)),0)</f>
        <v>0</v>
      </c>
      <c r="AY126" s="21">
        <f>IF($X$105&lt;0,(IF(2050-AX$103&lt;=0,0,(2/(2050-AX$103+1))*(1-(SUM($E126:AX126)/$X$105))*$X$105*'Fixed Data'!AV$52)),0)</f>
        <v>0</v>
      </c>
      <c r="AZ126" s="21">
        <f>IF($X$105&lt;0,(IF(2050-AY$103&lt;=0,0,(2/(2050-AY$103+1))*(1-(SUM($E126:AY126)/$X$105))*$X$105*'Fixed Data'!AW$52)),0)</f>
        <v>0</v>
      </c>
      <c r="BA126" s="21">
        <f>IF($X$105&lt;0,(IF(2050-AZ$103&lt;=0,0,(2/(2050-AZ$103+1))*(1-(SUM($E126:AZ126)/$X$105))*$X$105*'Fixed Data'!AX$52)),0)</f>
        <v>0</v>
      </c>
      <c r="BB126" s="21">
        <f>IF($X$105&lt;0,(IF(2050-BA$103&lt;=0,0,(2/(2050-BA$103+1))*(1-(SUM($E126:BA126)/$X$105))*$X$105*'Fixed Data'!AY$52)),0)</f>
        <v>0</v>
      </c>
    </row>
    <row r="127" spans="1:54" ht="15" hidden="1" customHeight="1" outlineLevel="3">
      <c r="A127" s="8"/>
      <c r="B127" t="s">
        <v>439</v>
      </c>
      <c r="C127" t="s">
        <v>440</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21">
        <f>IF($Y$105&lt;0,(IF(2050-Y$103&lt;=0,0,(2/(2050-Y$103+1))*(1-(SUM($E127:Y127)/$Y$105))*$Y$105*'Fixed Data'!W$52)),0)</f>
        <v>0</v>
      </c>
      <c r="AA127" s="21">
        <f>IF($Y$105&lt;0,(IF(2050-Z$103&lt;=0,0,(2/(2050-Z$103+1))*(1-(SUM($E127:Z127)/$Y$105))*$Y$105*'Fixed Data'!X$52)),0)</f>
        <v>0</v>
      </c>
      <c r="AB127" s="21">
        <f>IF($Y$105&lt;0,(IF(2050-AA$103&lt;=0,0,(2/(2050-AA$103+1))*(1-(SUM($E127:AA127)/$Y$105))*$Y$105*'Fixed Data'!Y$52)),0)</f>
        <v>0</v>
      </c>
      <c r="AC127" s="21">
        <f>IF($Y$105&lt;0,(IF(2050-AB$103&lt;=0,0,(2/(2050-AB$103+1))*(1-(SUM($E127:AB127)/$Y$105))*$Y$105*'Fixed Data'!Z$52)),0)</f>
        <v>0</v>
      </c>
      <c r="AD127" s="21">
        <f>IF($Y$105&lt;0,(IF(2050-AC$103&lt;=0,0,(2/(2050-AC$103+1))*(1-(SUM($E127:AC127)/$Y$105))*$Y$105*'Fixed Data'!AA$52)),0)</f>
        <v>0</v>
      </c>
      <c r="AE127" s="21">
        <f>IF($Y$105&lt;0,(IF(2050-AD$103&lt;=0,0,(2/(2050-AD$103+1))*(1-(SUM($E127:AD127)/$Y$105))*$Y$105*'Fixed Data'!AB$52)),0)</f>
        <v>0</v>
      </c>
      <c r="AF127" s="21">
        <f>IF($Y$105&lt;0,(IF(2050-AE$103&lt;=0,0,(2/(2050-AE$103+1))*(1-(SUM($E127:AE127)/$Y$105))*$Y$105*'Fixed Data'!AC$52)),0)</f>
        <v>0</v>
      </c>
      <c r="AG127" s="21">
        <f>IF($Y$105&lt;0,(IF(2050-AF$103&lt;=0,0,(2/(2050-AF$103+1))*(1-(SUM($E127:AF127)/$Y$105))*$Y$105*'Fixed Data'!AD$52)),0)</f>
        <v>0</v>
      </c>
      <c r="AH127" s="21">
        <f>IF($Y$105&lt;0,(IF(2050-AG$103&lt;=0,0,(2/(2050-AG$103+1))*(1-(SUM($E127:AG127)/$Y$105))*$Y$105*'Fixed Data'!AE$52)),0)</f>
        <v>0</v>
      </c>
      <c r="AI127" s="21">
        <f>IF($Y$105&lt;0,(IF(2050-AH$103&lt;=0,0,(2/(2050-AH$103+1))*(1-(SUM($E127:AH127)/$Y$105))*$Y$105*'Fixed Data'!AF$52)),0)</f>
        <v>0</v>
      </c>
      <c r="AJ127" s="21">
        <f>IF($Y$105&lt;0,(IF(2050-AI$103&lt;=0,0,(2/(2050-AI$103+1))*(1-(SUM($E127:AI127)/$Y$105))*$Y$105*'Fixed Data'!AG$52)),0)</f>
        <v>0</v>
      </c>
      <c r="AK127" s="21">
        <f>IF($Y$105&lt;0,(IF(2050-AJ$103&lt;=0,0,(2/(2050-AJ$103+1))*(1-(SUM($E127:AJ127)/$Y$105))*$Y$105*'Fixed Data'!AH$52)),0)</f>
        <v>0</v>
      </c>
      <c r="AL127" s="21">
        <f>IF($Y$105&lt;0,(IF(2050-AK$103&lt;=0,0,(2/(2050-AK$103+1))*(1-(SUM($E127:AK127)/$Y$105))*$Y$105*'Fixed Data'!AI$52)),0)</f>
        <v>0</v>
      </c>
      <c r="AM127" s="21">
        <f>IF($Y$105&lt;0,(IF(2050-AL$103&lt;=0,0,(2/(2050-AL$103+1))*(1-(SUM($E127:AL127)/$Y$105))*$Y$105*'Fixed Data'!AJ$52)),0)</f>
        <v>0</v>
      </c>
      <c r="AN127" s="21">
        <f>IF($Y$105&lt;0,(IF(2050-AM$103&lt;=0,0,(2/(2050-AM$103+1))*(1-(SUM($E127:AM127)/$Y$105))*$Y$105*'Fixed Data'!AK$52)),0)</f>
        <v>0</v>
      </c>
      <c r="AO127" s="21">
        <f>IF($Y$105&lt;0,(IF(2050-AN$103&lt;=0,0,(2/(2050-AN$103+1))*(1-(SUM($E127:AN127)/$Y$105))*$Y$105*'Fixed Data'!AL$52)),0)</f>
        <v>0</v>
      </c>
      <c r="AP127" s="21">
        <f>IF($Y$105&lt;0,(IF(2050-AO$103&lt;=0,0,(2/(2050-AO$103+1))*(1-(SUM($E127:AO127)/$Y$105))*$Y$105*'Fixed Data'!AM$52)),0)</f>
        <v>0</v>
      </c>
      <c r="AQ127" s="21">
        <f>IF($Y$105&lt;0,(IF(2050-AP$103&lt;=0,0,(2/(2050-AP$103+1))*(1-(SUM($E127:AP127)/$Y$105))*$Y$105*'Fixed Data'!AN$52)),0)</f>
        <v>0</v>
      </c>
      <c r="AR127" s="21">
        <f>IF($Y$105&lt;0,(IF(2050-AQ$103&lt;=0,0,(2/(2050-AQ$103+1))*(1-(SUM($E127:AQ127)/$Y$105))*$Y$105*'Fixed Data'!AO$52)),0)</f>
        <v>0</v>
      </c>
      <c r="AS127" s="21">
        <f>IF($Y$105&lt;0,(IF(2050-AR$103&lt;=0,0,(2/(2050-AR$103+1))*(1-(SUM($E127:AR127)/$Y$105))*$Y$105*'Fixed Data'!AP$52)),0)</f>
        <v>0</v>
      </c>
      <c r="AT127" s="21">
        <f>IF($Y$105&lt;0,(IF(2050-AS$103&lt;=0,0,(2/(2050-AS$103+1))*(1-(SUM($E127:AS127)/$Y$105))*$Y$105*'Fixed Data'!AQ$52)),0)</f>
        <v>0</v>
      </c>
      <c r="AU127" s="21">
        <f>IF($Y$105&lt;0,(IF(2050-AT$103&lt;=0,0,(2/(2050-AT$103+1))*(1-(SUM($E127:AT127)/$Y$105))*$Y$105*'Fixed Data'!AR$52)),0)</f>
        <v>0</v>
      </c>
      <c r="AV127" s="21">
        <f>IF($Y$105&lt;0,(IF(2050-AU$103&lt;=0,0,(2/(2050-AU$103+1))*(1-(SUM($E127:AU127)/$Y$105))*$Y$105*'Fixed Data'!AS$52)),0)</f>
        <v>0</v>
      </c>
      <c r="AW127" s="21">
        <f>IF($Y$105&lt;0,(IF(2050-AV$103&lt;=0,0,(2/(2050-AV$103+1))*(1-(SUM($E127:AV127)/$Y$105))*$Y$105*'Fixed Data'!AT$52)),0)</f>
        <v>0</v>
      </c>
      <c r="AX127" s="21">
        <f>IF($Y$105&lt;0,(IF(2050-AW$103&lt;=0,0,(2/(2050-AW$103+1))*(1-(SUM($E127:AW127)/$Y$105))*$Y$105*'Fixed Data'!AU$52)),0)</f>
        <v>0</v>
      </c>
      <c r="AY127" s="21">
        <f>IF($Y$105&lt;0,(IF(2050-AX$103&lt;=0,0,(2/(2050-AX$103+1))*(1-(SUM($E127:AX127)/$Y$105))*$Y$105*'Fixed Data'!AV$52)),0)</f>
        <v>0</v>
      </c>
      <c r="AZ127" s="21">
        <f>IF($Y$105&lt;0,(IF(2050-AY$103&lt;=0,0,(2/(2050-AY$103+1))*(1-(SUM($E127:AY127)/$Y$105))*$Y$105*'Fixed Data'!AW$52)),0)</f>
        <v>0</v>
      </c>
      <c r="BA127" s="21">
        <f>IF($Y$105&lt;0,(IF(2050-AZ$103&lt;=0,0,(2/(2050-AZ$103+1))*(1-(SUM($E127:AZ127)/$Y$105))*$Y$105*'Fixed Data'!AX$52)),0)</f>
        <v>0</v>
      </c>
      <c r="BB127" s="21">
        <f>IF($Y$105&lt;0,(IF(2050-BA$103&lt;=0,0,(2/(2050-BA$103+1))*(1-(SUM($E127:BA127)/$Y$105))*$Y$105*'Fixed Data'!AY$52)),0)</f>
        <v>0</v>
      </c>
    </row>
    <row r="128" spans="1:54" ht="15" hidden="1" customHeight="1" outlineLevel="3">
      <c r="A128" s="8"/>
      <c r="B128" t="s">
        <v>441</v>
      </c>
      <c r="C128" t="s">
        <v>442</v>
      </c>
      <c r="D128" t="s">
        <v>383</v>
      </c>
      <c r="E128" s="18"/>
      <c r="F128" s="18"/>
      <c r="G128" s="18"/>
      <c r="H128" s="18"/>
      <c r="I128" s="18"/>
      <c r="J128" s="18"/>
      <c r="K128" s="18"/>
      <c r="L128" s="18"/>
      <c r="M128" s="18"/>
      <c r="N128" s="18"/>
      <c r="O128" s="18"/>
      <c r="P128" s="18"/>
      <c r="Q128" s="18"/>
      <c r="R128" s="18"/>
      <c r="S128" s="18"/>
      <c r="T128" s="18"/>
      <c r="U128" s="18"/>
      <c r="V128" s="18"/>
      <c r="W128" s="18"/>
      <c r="X128" s="18"/>
      <c r="Y128" s="18"/>
      <c r="Z128" s="18"/>
      <c r="AA128" s="21">
        <f>IF($Z$105&lt;0,(IF(2050-Z$103&lt;=0,0,(2/(2050-Z$103+1))*(1-(SUM($E128:Z128)/$Z$105))*$Z$105*'Fixed Data'!X$52)),0)</f>
        <v>0</v>
      </c>
      <c r="AB128" s="21">
        <f>IF($Z$105&lt;0,(IF(2050-AA$103&lt;=0,0,(2/(2050-AA$103+1))*(1-(SUM($E128:AA128)/$Z$105))*$Z$105*'Fixed Data'!Y$52)),0)</f>
        <v>0</v>
      </c>
      <c r="AC128" s="21">
        <f>IF($Z$105&lt;0,(IF(2050-AB$103&lt;=0,0,(2/(2050-AB$103+1))*(1-(SUM($E128:AB128)/$Z$105))*$Z$105*'Fixed Data'!Z$52)),0)</f>
        <v>0</v>
      </c>
      <c r="AD128" s="21">
        <f>IF($Z$105&lt;0,(IF(2050-AC$103&lt;=0,0,(2/(2050-AC$103+1))*(1-(SUM($E128:AC128)/$Z$105))*$Z$105*'Fixed Data'!AA$52)),0)</f>
        <v>0</v>
      </c>
      <c r="AE128" s="21">
        <f>IF($Z$105&lt;0,(IF(2050-AD$103&lt;=0,0,(2/(2050-AD$103+1))*(1-(SUM($E128:AD128)/$Z$105))*$Z$105*'Fixed Data'!AB$52)),0)</f>
        <v>0</v>
      </c>
      <c r="AF128" s="21">
        <f>IF($Z$105&lt;0,(IF(2050-AE$103&lt;=0,0,(2/(2050-AE$103+1))*(1-(SUM($E128:AE128)/$Z$105))*$Z$105*'Fixed Data'!AC$52)),0)</f>
        <v>0</v>
      </c>
      <c r="AG128" s="21">
        <f>IF($Z$105&lt;0,(IF(2050-AF$103&lt;=0,0,(2/(2050-AF$103+1))*(1-(SUM($E128:AF128)/$Z$105))*$Z$105*'Fixed Data'!AD$52)),0)</f>
        <v>0</v>
      </c>
      <c r="AH128" s="21">
        <f>IF($Z$105&lt;0,(IF(2050-AG$103&lt;=0,0,(2/(2050-AG$103+1))*(1-(SUM($E128:AG128)/$Z$105))*$Z$105*'Fixed Data'!AE$52)),0)</f>
        <v>0</v>
      </c>
      <c r="AI128" s="21">
        <f>IF($Z$105&lt;0,(IF(2050-AH$103&lt;=0,0,(2/(2050-AH$103+1))*(1-(SUM($E128:AH128)/$Z$105))*$Z$105*'Fixed Data'!AF$52)),0)</f>
        <v>0</v>
      </c>
      <c r="AJ128" s="21">
        <f>IF($Z$105&lt;0,(IF(2050-AI$103&lt;=0,0,(2/(2050-AI$103+1))*(1-(SUM($E128:AI128)/$Z$105))*$Z$105*'Fixed Data'!AG$52)),0)</f>
        <v>0</v>
      </c>
      <c r="AK128" s="21">
        <f>IF($Z$105&lt;0,(IF(2050-AJ$103&lt;=0,0,(2/(2050-AJ$103+1))*(1-(SUM($E128:AJ128)/$Z$105))*$Z$105*'Fixed Data'!AH$52)),0)</f>
        <v>0</v>
      </c>
      <c r="AL128" s="21">
        <f>IF($Z$105&lt;0,(IF(2050-AK$103&lt;=0,0,(2/(2050-AK$103+1))*(1-(SUM($E128:AK128)/$Z$105))*$Z$105*'Fixed Data'!AI$52)),0)</f>
        <v>0</v>
      </c>
      <c r="AM128" s="21">
        <f>IF($Z$105&lt;0,(IF(2050-AL$103&lt;=0,0,(2/(2050-AL$103+1))*(1-(SUM($E128:AL128)/$Z$105))*$Z$105*'Fixed Data'!AJ$52)),0)</f>
        <v>0</v>
      </c>
      <c r="AN128" s="21">
        <f>IF($Z$105&lt;0,(IF(2050-AM$103&lt;=0,0,(2/(2050-AM$103+1))*(1-(SUM($E128:AM128)/$Z$105))*$Z$105*'Fixed Data'!AK$52)),0)</f>
        <v>0</v>
      </c>
      <c r="AO128" s="21">
        <f>IF($Z$105&lt;0,(IF(2050-AN$103&lt;=0,0,(2/(2050-AN$103+1))*(1-(SUM($E128:AN128)/$Z$105))*$Z$105*'Fixed Data'!AL$52)),0)</f>
        <v>0</v>
      </c>
      <c r="AP128" s="21">
        <f>IF($Z$105&lt;0,(IF(2050-AO$103&lt;=0,0,(2/(2050-AO$103+1))*(1-(SUM($E128:AO128)/$Z$105))*$Z$105*'Fixed Data'!AM$52)),0)</f>
        <v>0</v>
      </c>
      <c r="AQ128" s="21">
        <f>IF($Z$105&lt;0,(IF(2050-AP$103&lt;=0,0,(2/(2050-AP$103+1))*(1-(SUM($E128:AP128)/$Z$105))*$Z$105*'Fixed Data'!AN$52)),0)</f>
        <v>0</v>
      </c>
      <c r="AR128" s="21">
        <f>IF($Z$105&lt;0,(IF(2050-AQ$103&lt;=0,0,(2/(2050-AQ$103+1))*(1-(SUM($E128:AQ128)/$Z$105))*$Z$105*'Fixed Data'!AO$52)),0)</f>
        <v>0</v>
      </c>
      <c r="AS128" s="21">
        <f>IF($Z$105&lt;0,(IF(2050-AR$103&lt;=0,0,(2/(2050-AR$103+1))*(1-(SUM($E128:AR128)/$Z$105))*$Z$105*'Fixed Data'!AP$52)),0)</f>
        <v>0</v>
      </c>
      <c r="AT128" s="21">
        <f>IF($Z$105&lt;0,(IF(2050-AS$103&lt;=0,0,(2/(2050-AS$103+1))*(1-(SUM($E128:AS128)/$Z$105))*$Z$105*'Fixed Data'!AQ$52)),0)</f>
        <v>0</v>
      </c>
      <c r="AU128" s="21">
        <f>IF($Z$105&lt;0,(IF(2050-AT$103&lt;=0,0,(2/(2050-AT$103+1))*(1-(SUM($E128:AT128)/$Z$105))*$Z$105*'Fixed Data'!AR$52)),0)</f>
        <v>0</v>
      </c>
      <c r="AV128" s="21">
        <f>IF($Z$105&lt;0,(IF(2050-AU$103&lt;=0,0,(2/(2050-AU$103+1))*(1-(SUM($E128:AU128)/$Z$105))*$Z$105*'Fixed Data'!AS$52)),0)</f>
        <v>0</v>
      </c>
      <c r="AW128" s="21">
        <f>IF($Z$105&lt;0,(IF(2050-AV$103&lt;=0,0,(2/(2050-AV$103+1))*(1-(SUM($E128:AV128)/$Z$105))*$Z$105*'Fixed Data'!AT$52)),0)</f>
        <v>0</v>
      </c>
      <c r="AX128" s="21">
        <f>IF($Z$105&lt;0,(IF(2050-AW$103&lt;=0,0,(2/(2050-AW$103+1))*(1-(SUM($E128:AW128)/$Z$105))*$Z$105*'Fixed Data'!AU$52)),0)</f>
        <v>0</v>
      </c>
      <c r="AY128" s="21">
        <f>IF($Z$105&lt;0,(IF(2050-AX$103&lt;=0,0,(2/(2050-AX$103+1))*(1-(SUM($E128:AX128)/$Z$105))*$Z$105*'Fixed Data'!AV$52)),0)</f>
        <v>0</v>
      </c>
      <c r="AZ128" s="21">
        <f>IF($Z$105&lt;0,(IF(2050-AY$103&lt;=0,0,(2/(2050-AY$103+1))*(1-(SUM($E128:AY128)/$Z$105))*$Z$105*'Fixed Data'!AW$52)),0)</f>
        <v>0</v>
      </c>
      <c r="BA128" s="21">
        <f>IF($Z$105&lt;0,(IF(2050-AZ$103&lt;=0,0,(2/(2050-AZ$103+1))*(1-(SUM($E128:AZ128)/$Z$105))*$Z$105*'Fixed Data'!AX$52)),0)</f>
        <v>0</v>
      </c>
      <c r="BB128" s="21">
        <f>IF($Z$105&lt;0,(IF(2050-BA$103&lt;=0,0,(2/(2050-BA$103+1))*(1-(SUM($E128:BA128)/$Z$105))*$Z$105*'Fixed Data'!AY$52)),0)</f>
        <v>0</v>
      </c>
    </row>
    <row r="129" spans="1:54" ht="15" hidden="1" customHeight="1" outlineLevel="3">
      <c r="A129" s="8"/>
      <c r="B129" t="s">
        <v>443</v>
      </c>
      <c r="C129" t="s">
        <v>444</v>
      </c>
      <c r="D129" t="s">
        <v>383</v>
      </c>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21">
        <f>IF($AA$105&lt;0,(IF(2050-AA$103&lt;=0,0,(2/(2050-AA$103+1))*(1-(SUM($E129:AA129)/$AA$105))*$AA$105*'Fixed Data'!Y$52)),0)</f>
        <v>0</v>
      </c>
      <c r="AC129" s="21">
        <f>IF($AA$105&lt;0,(IF(2050-AB$103&lt;=0,0,(2/(2050-AB$103+1))*(1-(SUM($E129:AB129)/$AA$105))*$AA$105*'Fixed Data'!Z$52)),0)</f>
        <v>0</v>
      </c>
      <c r="AD129" s="21">
        <f>IF($AA$105&lt;0,(IF(2050-AC$103&lt;=0,0,(2/(2050-AC$103+1))*(1-(SUM($E129:AC129)/$AA$105))*$AA$105*'Fixed Data'!AA$52)),0)</f>
        <v>0</v>
      </c>
      <c r="AE129" s="21">
        <f>IF($AA$105&lt;0,(IF(2050-AD$103&lt;=0,0,(2/(2050-AD$103+1))*(1-(SUM($E129:AD129)/$AA$105))*$AA$105*'Fixed Data'!AB$52)),0)</f>
        <v>0</v>
      </c>
      <c r="AF129" s="21">
        <f>IF($AA$105&lt;0,(IF(2050-AE$103&lt;=0,0,(2/(2050-AE$103+1))*(1-(SUM($E129:AE129)/$AA$105))*$AA$105*'Fixed Data'!AC$52)),0)</f>
        <v>0</v>
      </c>
      <c r="AG129" s="21">
        <f>IF($AA$105&lt;0,(IF(2050-AF$103&lt;=0,0,(2/(2050-AF$103+1))*(1-(SUM($E129:AF129)/$AA$105))*$AA$105*'Fixed Data'!AD$52)),0)</f>
        <v>0</v>
      </c>
      <c r="AH129" s="21">
        <f>IF($AA$105&lt;0,(IF(2050-AG$103&lt;=0,0,(2/(2050-AG$103+1))*(1-(SUM($E129:AG129)/$AA$105))*$AA$105*'Fixed Data'!AE$52)),0)</f>
        <v>0</v>
      </c>
      <c r="AI129" s="21">
        <f>IF($AA$105&lt;0,(IF(2050-AH$103&lt;=0,0,(2/(2050-AH$103+1))*(1-(SUM($E129:AH129)/$AA$105))*$AA$105*'Fixed Data'!AF$52)),0)</f>
        <v>0</v>
      </c>
      <c r="AJ129" s="21">
        <f>IF($AA$105&lt;0,(IF(2050-AI$103&lt;=0,0,(2/(2050-AI$103+1))*(1-(SUM($E129:AI129)/$AA$105))*$AA$105*'Fixed Data'!AG$52)),0)</f>
        <v>0</v>
      </c>
      <c r="AK129" s="21">
        <f>IF($AA$105&lt;0,(IF(2050-AJ$103&lt;=0,0,(2/(2050-AJ$103+1))*(1-(SUM($E129:AJ129)/$AA$105))*$AA$105*'Fixed Data'!AH$52)),0)</f>
        <v>0</v>
      </c>
      <c r="AL129" s="21">
        <f>IF($AA$105&lt;0,(IF(2050-AK$103&lt;=0,0,(2/(2050-AK$103+1))*(1-(SUM($E129:AK129)/$AA$105))*$AA$105*'Fixed Data'!AI$52)),0)</f>
        <v>0</v>
      </c>
      <c r="AM129" s="21">
        <f>IF($AA$105&lt;0,(IF(2050-AL$103&lt;=0,0,(2/(2050-AL$103+1))*(1-(SUM($E129:AL129)/$AA$105))*$AA$105*'Fixed Data'!AJ$52)),0)</f>
        <v>0</v>
      </c>
      <c r="AN129" s="21">
        <f>IF($AA$105&lt;0,(IF(2050-AM$103&lt;=0,0,(2/(2050-AM$103+1))*(1-(SUM($E129:AM129)/$AA$105))*$AA$105*'Fixed Data'!AK$52)),0)</f>
        <v>0</v>
      </c>
      <c r="AO129" s="21">
        <f>IF($AA$105&lt;0,(IF(2050-AN$103&lt;=0,0,(2/(2050-AN$103+1))*(1-(SUM($E129:AN129)/$AA$105))*$AA$105*'Fixed Data'!AL$52)),0)</f>
        <v>0</v>
      </c>
      <c r="AP129" s="21">
        <f>IF($AA$105&lt;0,(IF(2050-AO$103&lt;=0,0,(2/(2050-AO$103+1))*(1-(SUM($E129:AO129)/$AA$105))*$AA$105*'Fixed Data'!AM$52)),0)</f>
        <v>0</v>
      </c>
      <c r="AQ129" s="21">
        <f>IF($AA$105&lt;0,(IF(2050-AP$103&lt;=0,0,(2/(2050-AP$103+1))*(1-(SUM($E129:AP129)/$AA$105))*$AA$105*'Fixed Data'!AN$52)),0)</f>
        <v>0</v>
      </c>
      <c r="AR129" s="21">
        <f>IF($AA$105&lt;0,(IF(2050-AQ$103&lt;=0,0,(2/(2050-AQ$103+1))*(1-(SUM($E129:AQ129)/$AA$105))*$AA$105*'Fixed Data'!AO$52)),0)</f>
        <v>0</v>
      </c>
      <c r="AS129" s="21">
        <f>IF($AA$105&lt;0,(IF(2050-AR$103&lt;=0,0,(2/(2050-AR$103+1))*(1-(SUM($E129:AR129)/$AA$105))*$AA$105*'Fixed Data'!AP$52)),0)</f>
        <v>0</v>
      </c>
      <c r="AT129" s="21">
        <f>IF($AA$105&lt;0,(IF(2050-AS$103&lt;=0,0,(2/(2050-AS$103+1))*(1-(SUM($E129:AS129)/$AA$105))*$AA$105*'Fixed Data'!AQ$52)),0)</f>
        <v>0</v>
      </c>
      <c r="AU129" s="21">
        <f>IF($AA$105&lt;0,(IF(2050-AT$103&lt;=0,0,(2/(2050-AT$103+1))*(1-(SUM($E129:AT129)/$AA$105))*$AA$105*'Fixed Data'!AR$52)),0)</f>
        <v>0</v>
      </c>
      <c r="AV129" s="21">
        <f>IF($AA$105&lt;0,(IF(2050-AU$103&lt;=0,0,(2/(2050-AU$103+1))*(1-(SUM($E129:AU129)/$AA$105))*$AA$105*'Fixed Data'!AS$52)),0)</f>
        <v>0</v>
      </c>
      <c r="AW129" s="21">
        <f>IF($AA$105&lt;0,(IF(2050-AV$103&lt;=0,0,(2/(2050-AV$103+1))*(1-(SUM($E129:AV129)/$AA$105))*$AA$105*'Fixed Data'!AT$52)),0)</f>
        <v>0</v>
      </c>
      <c r="AX129" s="21">
        <f>IF($AA$105&lt;0,(IF(2050-AW$103&lt;=0,0,(2/(2050-AW$103+1))*(1-(SUM($E129:AW129)/$AA$105))*$AA$105*'Fixed Data'!AU$52)),0)</f>
        <v>0</v>
      </c>
      <c r="AY129" s="21">
        <f>IF($AA$105&lt;0,(IF(2050-AX$103&lt;=0,0,(2/(2050-AX$103+1))*(1-(SUM($E129:AX129)/$AA$105))*$AA$105*'Fixed Data'!AV$52)),0)</f>
        <v>0</v>
      </c>
      <c r="AZ129" s="21">
        <f>IF($AA$105&lt;0,(IF(2050-AY$103&lt;=0,0,(2/(2050-AY$103+1))*(1-(SUM($E129:AY129)/$AA$105))*$AA$105*'Fixed Data'!AW$52)),0)</f>
        <v>0</v>
      </c>
      <c r="BA129" s="21">
        <f>IF($AA$105&lt;0,(IF(2050-AZ$103&lt;=0,0,(2/(2050-AZ$103+1))*(1-(SUM($E129:AZ129)/$AA$105))*$AA$105*'Fixed Data'!AX$52)),0)</f>
        <v>0</v>
      </c>
      <c r="BB129" s="21">
        <f>IF($AA$105&lt;0,(IF(2050-BA$103&lt;=0,0,(2/(2050-BA$103+1))*(1-(SUM($E129:BA129)/$AA$105))*$AA$105*'Fixed Data'!AY$52)),0)</f>
        <v>0</v>
      </c>
    </row>
    <row r="130" spans="1:54" ht="15" hidden="1" customHeight="1" outlineLevel="3">
      <c r="A130" s="8"/>
      <c r="B130" t="s">
        <v>445</v>
      </c>
      <c r="C130" t="s">
        <v>446</v>
      </c>
      <c r="D130" t="s">
        <v>383</v>
      </c>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row>
    <row r="131" spans="1:54" ht="15" hidden="1" customHeight="1" outlineLevel="3">
      <c r="A131" s="8"/>
      <c r="B131" t="s">
        <v>521</v>
      </c>
      <c r="C131" t="s">
        <v>522</v>
      </c>
      <c r="D131" t="s">
        <v>383</v>
      </c>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row>
    <row r="132" spans="1:54" ht="15" hidden="1" customHeight="1" outlineLevel="3">
      <c r="A132" s="8"/>
      <c r="B132" t="s">
        <v>523</v>
      </c>
      <c r="C132" t="s">
        <v>524</v>
      </c>
      <c r="D132" t="s">
        <v>383</v>
      </c>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row>
    <row r="133" spans="1:54" ht="15" hidden="1" customHeight="1" outlineLevel="3">
      <c r="A133" s="8"/>
      <c r="B133" t="s">
        <v>525</v>
      </c>
      <c r="C133" t="s">
        <v>526</v>
      </c>
      <c r="D133" t="s">
        <v>383</v>
      </c>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row>
    <row r="134" spans="1:54" ht="15" hidden="1" customHeight="1" outlineLevel="3">
      <c r="A134" s="8"/>
      <c r="B134" t="s">
        <v>527</v>
      </c>
      <c r="C134" t="s">
        <v>528</v>
      </c>
      <c r="D134" t="s">
        <v>383</v>
      </c>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row>
    <row r="135" spans="1:54" ht="15" hidden="1" customHeight="1" outlineLevel="3">
      <c r="A135" s="8"/>
      <c r="B135" t="s">
        <v>529</v>
      </c>
      <c r="C135" t="s">
        <v>530</v>
      </c>
      <c r="D135" t="s">
        <v>383</v>
      </c>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21"/>
      <c r="AI135" s="21"/>
      <c r="AJ135" s="21"/>
      <c r="AK135" s="21"/>
      <c r="AL135" s="21"/>
      <c r="AM135" s="21"/>
      <c r="AN135" s="21"/>
      <c r="AO135" s="21"/>
      <c r="AP135" s="21"/>
      <c r="AQ135" s="21"/>
      <c r="AR135" s="21"/>
      <c r="AS135" s="21"/>
      <c r="AT135" s="21"/>
      <c r="AU135" s="21"/>
      <c r="AV135" s="21"/>
      <c r="AW135" s="21"/>
      <c r="AX135" s="21"/>
      <c r="AY135" s="21"/>
      <c r="AZ135" s="21"/>
      <c r="BA135" s="21"/>
      <c r="BB135" s="21"/>
    </row>
    <row r="136" spans="1:54" ht="15" hidden="1" customHeight="1" outlineLevel="3">
      <c r="A136" s="8"/>
      <c r="B136" t="s">
        <v>531</v>
      </c>
      <c r="C136" t="s">
        <v>532</v>
      </c>
      <c r="D136" t="s">
        <v>383</v>
      </c>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21"/>
      <c r="AJ136" s="21"/>
      <c r="AK136" s="21"/>
      <c r="AL136" s="21"/>
      <c r="AM136" s="21"/>
      <c r="AN136" s="21"/>
      <c r="AO136" s="21"/>
      <c r="AP136" s="21"/>
      <c r="AQ136" s="21"/>
      <c r="AR136" s="21"/>
      <c r="AS136" s="21"/>
      <c r="AT136" s="21"/>
      <c r="AU136" s="21"/>
      <c r="AV136" s="21"/>
      <c r="AW136" s="21"/>
      <c r="AX136" s="21"/>
      <c r="AY136" s="21"/>
      <c r="AZ136" s="21"/>
      <c r="BA136" s="21"/>
      <c r="BB136" s="21"/>
    </row>
    <row r="137" spans="1:54" ht="15" hidden="1" customHeight="1" outlineLevel="3">
      <c r="A137" s="8"/>
      <c r="B137" t="s">
        <v>533</v>
      </c>
      <c r="C137" t="s">
        <v>534</v>
      </c>
      <c r="D137" t="s">
        <v>383</v>
      </c>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21"/>
      <c r="AK137" s="21"/>
      <c r="AL137" s="21"/>
      <c r="AM137" s="21"/>
      <c r="AN137" s="21"/>
      <c r="AO137" s="21"/>
      <c r="AP137" s="21"/>
      <c r="AQ137" s="21"/>
      <c r="AR137" s="21"/>
      <c r="AS137" s="21"/>
      <c r="AT137" s="21"/>
      <c r="AU137" s="21"/>
      <c r="AV137" s="21"/>
      <c r="AW137" s="21"/>
      <c r="AX137" s="21"/>
      <c r="AY137" s="21"/>
      <c r="AZ137" s="21"/>
      <c r="BA137" s="21"/>
      <c r="BB137" s="21"/>
    </row>
    <row r="138" spans="1:54" ht="15" hidden="1" customHeight="1" outlineLevel="3">
      <c r="A138" s="8"/>
      <c r="B138" t="s">
        <v>535</v>
      </c>
      <c r="C138" t="s">
        <v>536</v>
      </c>
      <c r="D138" t="s">
        <v>383</v>
      </c>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21"/>
      <c r="AL138" s="21"/>
      <c r="AM138" s="21"/>
      <c r="AN138" s="21"/>
      <c r="AO138" s="21"/>
      <c r="AP138" s="21"/>
      <c r="AQ138" s="21"/>
      <c r="AR138" s="21"/>
      <c r="AS138" s="21"/>
      <c r="AT138" s="21"/>
      <c r="AU138" s="21"/>
      <c r="AV138" s="21"/>
      <c r="AW138" s="21"/>
      <c r="AX138" s="21"/>
      <c r="AY138" s="21"/>
      <c r="AZ138" s="21"/>
      <c r="BA138" s="21"/>
      <c r="BB138" s="21"/>
    </row>
    <row r="139" spans="1:54" ht="15" hidden="1" customHeight="1" outlineLevel="3">
      <c r="A139" s="8"/>
      <c r="B139" t="s">
        <v>537</v>
      </c>
      <c r="C139" t="s">
        <v>538</v>
      </c>
      <c r="D139" t="s">
        <v>383</v>
      </c>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21"/>
      <c r="AM139" s="21"/>
      <c r="AN139" s="21"/>
      <c r="AO139" s="21"/>
      <c r="AP139" s="21"/>
      <c r="AQ139" s="21"/>
      <c r="AR139" s="21"/>
      <c r="AS139" s="21"/>
      <c r="AT139" s="21"/>
      <c r="AU139" s="21"/>
      <c r="AV139" s="21"/>
      <c r="AW139" s="21"/>
      <c r="AX139" s="21"/>
      <c r="AY139" s="21"/>
      <c r="AZ139" s="21"/>
      <c r="BA139" s="21"/>
      <c r="BB139" s="21"/>
    </row>
    <row r="140" spans="1:54" ht="15" hidden="1" customHeight="1" outlineLevel="3">
      <c r="A140" s="8"/>
      <c r="B140" t="s">
        <v>539</v>
      </c>
      <c r="C140" t="s">
        <v>540</v>
      </c>
      <c r="D140" t="s">
        <v>383</v>
      </c>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21"/>
      <c r="AN140" s="21"/>
      <c r="AO140" s="21"/>
      <c r="AP140" s="21"/>
      <c r="AQ140" s="21"/>
      <c r="AR140" s="21"/>
      <c r="AS140" s="21"/>
      <c r="AT140" s="21"/>
      <c r="AU140" s="21"/>
      <c r="AV140" s="21"/>
      <c r="AW140" s="21"/>
      <c r="AX140" s="21"/>
      <c r="AY140" s="21"/>
      <c r="AZ140" s="21"/>
      <c r="BA140" s="21"/>
      <c r="BB140" s="21"/>
    </row>
    <row r="141" spans="1:54" ht="15" hidden="1" customHeight="1" outlineLevel="3">
      <c r="A141" s="8"/>
      <c r="B141" t="s">
        <v>541</v>
      </c>
      <c r="C141" t="s">
        <v>542</v>
      </c>
      <c r="D141" t="s">
        <v>383</v>
      </c>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21"/>
      <c r="AO141" s="21"/>
      <c r="AP141" s="21"/>
      <c r="AQ141" s="21"/>
      <c r="AR141" s="21"/>
      <c r="AS141" s="21"/>
      <c r="AT141" s="21"/>
      <c r="AU141" s="21"/>
      <c r="AV141" s="21"/>
      <c r="AW141" s="21"/>
      <c r="AX141" s="21"/>
      <c r="AY141" s="21"/>
      <c r="AZ141" s="21"/>
      <c r="BA141" s="21"/>
      <c r="BB141" s="21"/>
    </row>
    <row r="142" spans="1:54" ht="15" hidden="1" customHeight="1" outlineLevel="3">
      <c r="A142" s="8"/>
      <c r="B142" t="s">
        <v>543</v>
      </c>
      <c r="C142" t="s">
        <v>544</v>
      </c>
      <c r="D142" t="s">
        <v>383</v>
      </c>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21"/>
      <c r="AP142" s="21"/>
      <c r="AQ142" s="21"/>
      <c r="AR142" s="21"/>
      <c r="AS142" s="21"/>
      <c r="AT142" s="21"/>
      <c r="AU142" s="21"/>
      <c r="AV142" s="21"/>
      <c r="AW142" s="21"/>
      <c r="AX142" s="21"/>
      <c r="AY142" s="21"/>
      <c r="AZ142" s="21"/>
      <c r="BA142" s="21"/>
      <c r="BB142" s="21"/>
    </row>
    <row r="143" spans="1:54" ht="15" hidden="1" customHeight="1" outlineLevel="3">
      <c r="A143" s="8"/>
      <c r="B143" t="s">
        <v>545</v>
      </c>
      <c r="C143" t="s">
        <v>546</v>
      </c>
      <c r="D143" t="s">
        <v>383</v>
      </c>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21"/>
      <c r="AQ143" s="21"/>
      <c r="AR143" s="21"/>
      <c r="AS143" s="21"/>
      <c r="AT143" s="21"/>
      <c r="AU143" s="21"/>
      <c r="AV143" s="21"/>
      <c r="AW143" s="21"/>
      <c r="AX143" s="21"/>
      <c r="AY143" s="21"/>
      <c r="AZ143" s="21"/>
      <c r="BA143" s="21"/>
      <c r="BB143" s="21"/>
    </row>
    <row r="144" spans="1:54" ht="15" hidden="1" customHeight="1" outlineLevel="3">
      <c r="A144" s="8"/>
      <c r="B144" t="s">
        <v>547</v>
      </c>
      <c r="C144" t="s">
        <v>548</v>
      </c>
      <c r="D144" t="s">
        <v>383</v>
      </c>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21"/>
      <c r="AR144" s="21"/>
      <c r="AS144" s="21"/>
      <c r="AT144" s="21"/>
      <c r="AU144" s="21"/>
      <c r="AV144" s="21"/>
      <c r="AW144" s="21"/>
      <c r="AX144" s="21"/>
      <c r="AY144" s="21"/>
      <c r="AZ144" s="21"/>
      <c r="BA144" s="21"/>
      <c r="BB144" s="21"/>
    </row>
    <row r="145" spans="1:54" ht="15" hidden="1" customHeight="1" outlineLevel="3">
      <c r="A145" s="8"/>
      <c r="B145" t="s">
        <v>549</v>
      </c>
      <c r="C145" t="s">
        <v>550</v>
      </c>
      <c r="D145" t="s">
        <v>383</v>
      </c>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21"/>
      <c r="AS145" s="21"/>
      <c r="AT145" s="21"/>
      <c r="AU145" s="21"/>
      <c r="AV145" s="21"/>
      <c r="AW145" s="21"/>
      <c r="AX145" s="21"/>
      <c r="AY145" s="21"/>
      <c r="AZ145" s="21"/>
      <c r="BA145" s="21"/>
      <c r="BB145" s="21"/>
    </row>
    <row r="146" spans="1:54" ht="15" hidden="1" customHeight="1" outlineLevel="3">
      <c r="A146" s="8"/>
      <c r="B146" t="s">
        <v>551</v>
      </c>
      <c r="C146" t="s">
        <v>552</v>
      </c>
      <c r="D146" t="s">
        <v>383</v>
      </c>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21"/>
      <c r="AT146" s="21"/>
      <c r="AU146" s="21"/>
      <c r="AV146" s="21"/>
      <c r="AW146" s="21"/>
      <c r="AX146" s="21"/>
      <c r="AY146" s="21"/>
      <c r="AZ146" s="21"/>
      <c r="BA146" s="21"/>
      <c r="BB146" s="21"/>
    </row>
    <row r="147" spans="1:54" ht="15" hidden="1" customHeight="1" outlineLevel="3">
      <c r="A147" s="8"/>
      <c r="B147" t="s">
        <v>553</v>
      </c>
      <c r="C147" t="s">
        <v>554</v>
      </c>
      <c r="D147" t="s">
        <v>383</v>
      </c>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21"/>
      <c r="AU147" s="21"/>
      <c r="AV147" s="21"/>
      <c r="AW147" s="21"/>
      <c r="AX147" s="21"/>
      <c r="AY147" s="21"/>
      <c r="AZ147" s="21"/>
      <c r="BA147" s="21"/>
      <c r="BB147" s="21"/>
    </row>
    <row r="148" spans="1:54" ht="15" hidden="1" customHeight="1" outlineLevel="3">
      <c r="A148" s="8"/>
      <c r="B148" t="s">
        <v>555</v>
      </c>
      <c r="C148" t="s">
        <v>556</v>
      </c>
      <c r="D148" t="s">
        <v>383</v>
      </c>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21"/>
      <c r="AV148" s="21"/>
      <c r="AW148" s="21"/>
      <c r="AX148" s="21"/>
      <c r="AY148" s="21"/>
      <c r="AZ148" s="21"/>
      <c r="BA148" s="21"/>
      <c r="BB148" s="21"/>
    </row>
    <row r="149" spans="1:54" ht="15" hidden="1" customHeight="1" outlineLevel="3">
      <c r="A149" s="8"/>
      <c r="B149" t="s">
        <v>557</v>
      </c>
      <c r="C149" t="s">
        <v>558</v>
      </c>
      <c r="D149" t="s">
        <v>383</v>
      </c>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21"/>
      <c r="AW149" s="21"/>
      <c r="AX149" s="21"/>
      <c r="AY149" s="21"/>
      <c r="AZ149" s="21"/>
      <c r="BA149" s="21"/>
      <c r="BB149" s="21"/>
    </row>
    <row r="150" spans="1:54" ht="15" hidden="1" customHeight="1" outlineLevel="3">
      <c r="A150" s="8"/>
      <c r="B150" t="s">
        <v>559</v>
      </c>
      <c r="C150" t="s">
        <v>560</v>
      </c>
      <c r="D150" t="s">
        <v>383</v>
      </c>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21"/>
      <c r="AX150" s="21"/>
      <c r="AY150" s="21"/>
      <c r="AZ150" s="21"/>
      <c r="BA150" s="21"/>
      <c r="BB150" s="21"/>
    </row>
    <row r="151" spans="1:54" ht="14.25" outlineLevel="2" collapsed="1">
      <c r="A151" s="8"/>
      <c r="B151" t="s">
        <v>447</v>
      </c>
      <c r="C151" t="s">
        <v>448</v>
      </c>
      <c r="D151" t="s">
        <v>383</v>
      </c>
      <c r="E151" s="21">
        <f>SUM(E107:E150)</f>
        <v>0</v>
      </c>
      <c r="F151" s="21">
        <f t="shared" ref="F151:AW151" si="11">SUM(F107:F150)</f>
        <v>-0.84971444283421205</v>
      </c>
      <c r="G151" s="21">
        <f t="shared" si="11"/>
        <v>-1.5534215797661743</v>
      </c>
      <c r="H151" s="21">
        <f t="shared" si="11"/>
        <v>-2.3852705756386743</v>
      </c>
      <c r="I151" s="21">
        <f t="shared" si="11"/>
        <v>-3.2196157209902179</v>
      </c>
      <c r="J151" s="21">
        <f t="shared" si="11"/>
        <v>-3.9036485143980562</v>
      </c>
      <c r="K151" s="21">
        <f t="shared" si="11"/>
        <v>-3.6981933294297367</v>
      </c>
      <c r="L151" s="21">
        <f t="shared" si="11"/>
        <v>-3.4927381444614181</v>
      </c>
      <c r="M151" s="21">
        <f t="shared" si="11"/>
        <v>-3.2872829594930995</v>
      </c>
      <c r="N151" s="21">
        <f t="shared" si="11"/>
        <v>-3.0818277745247804</v>
      </c>
      <c r="O151" s="21">
        <f t="shared" si="11"/>
        <v>-2.8763725895564618</v>
      </c>
      <c r="P151" s="21">
        <f t="shared" si="11"/>
        <v>-2.6709174045881432</v>
      </c>
      <c r="Q151" s="21">
        <f t="shared" si="11"/>
        <v>-2.4654622196198246</v>
      </c>
      <c r="R151" s="21">
        <f t="shared" si="11"/>
        <v>-2.260007034651506</v>
      </c>
      <c r="S151" s="21">
        <f t="shared" si="11"/>
        <v>-2.0545518496831874</v>
      </c>
      <c r="T151" s="21">
        <f t="shared" si="11"/>
        <v>-1.8490966647148688</v>
      </c>
      <c r="U151" s="21">
        <f t="shared" si="11"/>
        <v>-1.6436414797465502</v>
      </c>
      <c r="V151" s="21">
        <f t="shared" si="11"/>
        <v>-1.4381862947782316</v>
      </c>
      <c r="W151" s="21">
        <f t="shared" si="11"/>
        <v>-1.232731109809913</v>
      </c>
      <c r="X151" s="21">
        <f t="shared" si="11"/>
        <v>-1.0272759248415932</v>
      </c>
      <c r="Y151" s="21">
        <f t="shared" si="11"/>
        <v>-0.82182073987327464</v>
      </c>
      <c r="Z151" s="21">
        <f t="shared" si="11"/>
        <v>-0.61636555490495448</v>
      </c>
      <c r="AA151" s="21">
        <f t="shared" si="11"/>
        <v>-0.41091036993663743</v>
      </c>
      <c r="AB151" s="21">
        <f t="shared" si="11"/>
        <v>-0.2054551849683183</v>
      </c>
      <c r="AC151" s="21">
        <f t="shared" si="11"/>
        <v>0</v>
      </c>
      <c r="AD151" s="21">
        <f t="shared" si="11"/>
        <v>0</v>
      </c>
      <c r="AE151" s="21">
        <f t="shared" si="11"/>
        <v>0</v>
      </c>
      <c r="AF151" s="21">
        <f t="shared" si="11"/>
        <v>0</v>
      </c>
      <c r="AG151" s="21">
        <f t="shared" si="11"/>
        <v>0</v>
      </c>
      <c r="AH151" s="21">
        <f t="shared" si="11"/>
        <v>0</v>
      </c>
      <c r="AI151" s="21">
        <f t="shared" si="11"/>
        <v>0</v>
      </c>
      <c r="AJ151" s="21">
        <f t="shared" si="11"/>
        <v>0</v>
      </c>
      <c r="AK151" s="21">
        <f t="shared" si="11"/>
        <v>0</v>
      </c>
      <c r="AL151" s="21">
        <f t="shared" si="11"/>
        <v>0</v>
      </c>
      <c r="AM151" s="21">
        <f t="shared" si="11"/>
        <v>0</v>
      </c>
      <c r="AN151" s="21">
        <f t="shared" si="11"/>
        <v>0</v>
      </c>
      <c r="AO151" s="21">
        <f t="shared" si="11"/>
        <v>0</v>
      </c>
      <c r="AP151" s="21">
        <f t="shared" si="11"/>
        <v>0</v>
      </c>
      <c r="AQ151" s="21">
        <f t="shared" si="11"/>
        <v>0</v>
      </c>
      <c r="AR151" s="21">
        <f t="shared" si="11"/>
        <v>0</v>
      </c>
      <c r="AS151" s="21">
        <f t="shared" si="11"/>
        <v>0</v>
      </c>
      <c r="AT151" s="21">
        <f t="shared" si="11"/>
        <v>0</v>
      </c>
      <c r="AU151" s="21">
        <f t="shared" si="11"/>
        <v>0</v>
      </c>
      <c r="AV151" s="21">
        <f t="shared" si="11"/>
        <v>0</v>
      </c>
      <c r="AW151" s="21">
        <f t="shared" si="11"/>
        <v>0</v>
      </c>
      <c r="AX151" s="21">
        <f>SUM(AX107:AX150)</f>
        <v>0</v>
      </c>
      <c r="AY151" s="21">
        <f>SUM(AY107:AY150)</f>
        <v>0</v>
      </c>
      <c r="AZ151" s="21">
        <f>SUM(AZ107:AZ150)</f>
        <v>0</v>
      </c>
      <c r="BA151" s="21">
        <f>SUM(BA107:BA150)</f>
        <v>0</v>
      </c>
      <c r="BB151" s="21">
        <f>SUM(BB107:BB150)</f>
        <v>0</v>
      </c>
    </row>
    <row r="152" spans="1:54" ht="15" customHeight="1" outlineLevel="2">
      <c r="A152" s="8"/>
      <c r="B152" t="s">
        <v>449</v>
      </c>
      <c r="C152" t="s">
        <v>450</v>
      </c>
      <c r="D152" t="s">
        <v>383</v>
      </c>
      <c r="E152" s="21">
        <v>0</v>
      </c>
      <c r="F152" s="21">
        <f>E154</f>
        <v>-10.196573314010545</v>
      </c>
      <c r="G152" s="21">
        <f t="shared" ref="G152:AW152" si="12">F154</f>
        <v>-17.864348167311007</v>
      </c>
      <c r="H152" s="21">
        <f t="shared" si="12"/>
        <v>-26.237976332025418</v>
      </c>
      <c r="I152" s="21">
        <f t="shared" si="12"/>
        <v>-33.805965070397285</v>
      </c>
      <c r="J152" s="21">
        <f t="shared" si="12"/>
        <v>-39.036485143980556</v>
      </c>
      <c r="K152" s="21">
        <f t="shared" si="12"/>
        <v>-35.132836629582499</v>
      </c>
      <c r="L152" s="21">
        <f t="shared" si="12"/>
        <v>-31.434643300152764</v>
      </c>
      <c r="M152" s="21">
        <f t="shared" si="12"/>
        <v>-27.941905155691344</v>
      </c>
      <c r="N152" s="21">
        <f t="shared" si="12"/>
        <v>-24.654622196198247</v>
      </c>
      <c r="O152" s="21">
        <f t="shared" si="12"/>
        <v>-21.572794421673468</v>
      </c>
      <c r="P152" s="21">
        <f t="shared" si="12"/>
        <v>-18.696421832117007</v>
      </c>
      <c r="Q152" s="21">
        <f t="shared" si="12"/>
        <v>-16.025504427528865</v>
      </c>
      <c r="R152" s="21">
        <f t="shared" si="12"/>
        <v>-13.56004220790904</v>
      </c>
      <c r="S152" s="21">
        <f t="shared" si="12"/>
        <v>-11.300035173257534</v>
      </c>
      <c r="T152" s="21">
        <f t="shared" si="12"/>
        <v>-9.2454833235743461</v>
      </c>
      <c r="U152" s="21">
        <f t="shared" si="12"/>
        <v>-7.3963866588594769</v>
      </c>
      <c r="V152" s="21">
        <f t="shared" si="12"/>
        <v>-5.7527451791129263</v>
      </c>
      <c r="W152" s="21">
        <f t="shared" si="12"/>
        <v>-4.3145588843346943</v>
      </c>
      <c r="X152" s="21">
        <f t="shared" si="12"/>
        <v>-3.0818277745247813</v>
      </c>
      <c r="Y152" s="21">
        <f t="shared" si="12"/>
        <v>-2.0545518496831878</v>
      </c>
      <c r="Z152" s="21">
        <f t="shared" si="12"/>
        <v>-1.2327311098099132</v>
      </c>
      <c r="AA152" s="21">
        <f t="shared" si="12"/>
        <v>-0.6163655549049587</v>
      </c>
      <c r="AB152" s="21">
        <f t="shared" si="12"/>
        <v>-0.20545518496832127</v>
      </c>
      <c r="AC152" s="21">
        <f t="shared" si="12"/>
        <v>-2.9698465908722937E-15</v>
      </c>
      <c r="AD152" s="21">
        <f t="shared" si="12"/>
        <v>-2.9698465908722937E-15</v>
      </c>
      <c r="AE152" s="21">
        <f t="shared" si="12"/>
        <v>-2.9698465908722937E-15</v>
      </c>
      <c r="AF152" s="21">
        <f t="shared" si="12"/>
        <v>-2.9698465908722937E-15</v>
      </c>
      <c r="AG152" s="21">
        <f t="shared" si="12"/>
        <v>-2.9698465908722937E-15</v>
      </c>
      <c r="AH152" s="21">
        <f t="shared" si="12"/>
        <v>-2.9698465908722937E-15</v>
      </c>
      <c r="AI152" s="21">
        <f t="shared" si="12"/>
        <v>-2.9698465908722937E-15</v>
      </c>
      <c r="AJ152" s="21">
        <f t="shared" si="12"/>
        <v>-2.9698465908722937E-15</v>
      </c>
      <c r="AK152" s="21">
        <f t="shared" si="12"/>
        <v>-2.9698465908722937E-15</v>
      </c>
      <c r="AL152" s="21">
        <f t="shared" si="12"/>
        <v>-2.9698465908722937E-15</v>
      </c>
      <c r="AM152" s="21">
        <f t="shared" si="12"/>
        <v>-2.9698465908722937E-15</v>
      </c>
      <c r="AN152" s="21">
        <f t="shared" si="12"/>
        <v>-2.9698465908722937E-15</v>
      </c>
      <c r="AO152" s="21">
        <f t="shared" si="12"/>
        <v>-2.9698465908722937E-15</v>
      </c>
      <c r="AP152" s="21">
        <f t="shared" si="12"/>
        <v>-2.9698465908722937E-15</v>
      </c>
      <c r="AQ152" s="21">
        <f t="shared" si="12"/>
        <v>-2.9698465908722937E-15</v>
      </c>
      <c r="AR152" s="21">
        <f t="shared" si="12"/>
        <v>-2.9698465908722937E-15</v>
      </c>
      <c r="AS152" s="21">
        <f t="shared" si="12"/>
        <v>-2.9698465908722937E-15</v>
      </c>
      <c r="AT152" s="21">
        <f t="shared" si="12"/>
        <v>-2.9698465908722937E-15</v>
      </c>
      <c r="AU152" s="21">
        <f t="shared" si="12"/>
        <v>-2.9698465908722937E-15</v>
      </c>
      <c r="AV152" s="21">
        <f t="shared" si="12"/>
        <v>-2.9698465908722937E-15</v>
      </c>
      <c r="AW152" s="21">
        <f t="shared" si="12"/>
        <v>-2.9698465908722937E-15</v>
      </c>
      <c r="AX152" s="21">
        <f>AW154</f>
        <v>-2.9698465908722937E-15</v>
      </c>
      <c r="AY152" s="21">
        <f>AX154</f>
        <v>-2.9698465908722937E-15</v>
      </c>
      <c r="AZ152" s="21">
        <f>AY154</f>
        <v>-2.9698465908722937E-15</v>
      </c>
      <c r="BA152" s="21">
        <f>AZ154</f>
        <v>-2.9698465908722937E-15</v>
      </c>
      <c r="BB152" s="21">
        <f>BA154</f>
        <v>-2.9698465908722937E-15</v>
      </c>
    </row>
    <row r="153" spans="1:54" ht="15" customHeight="1" outlineLevel="2">
      <c r="A153" s="8"/>
      <c r="B153" t="s">
        <v>451</v>
      </c>
      <c r="C153" t="s">
        <v>452</v>
      </c>
      <c r="D153" t="s">
        <v>383</v>
      </c>
      <c r="E153" s="21">
        <f>E154*(1/(1+'Fixed Data'!$B$10))</f>
        <v>-9.8119450673696562</v>
      </c>
      <c r="F153" s="21">
        <f>F154*(1/(1+'Fixed Data'!$B$10))</f>
        <v>-17.190481300337769</v>
      </c>
      <c r="G153" s="21">
        <f>G154*(1/(1+'Fixed Data'!$B$10))</f>
        <v>-25.248245123196135</v>
      </c>
      <c r="H153" s="21">
        <f>H154*(1/(1+'Fixed Data'!$B$10))</f>
        <v>-32.530759305617096</v>
      </c>
      <c r="I153" s="21">
        <f>I154*(1/(1+'Fixed Data'!$B$10))</f>
        <v>-37.563977236316937</v>
      </c>
      <c r="J153" s="21">
        <f>J154*(1/(1+'Fixed Data'!$B$10))</f>
        <v>-33.807579512685244</v>
      </c>
      <c r="K153" s="21">
        <f>K154*(1/(1+'Fixed Data'!$B$10))</f>
        <v>-30.248886932402588</v>
      </c>
      <c r="L153" s="21">
        <f>L154*(1/(1+'Fixed Data'!$B$10))</f>
        <v>-26.887899495468965</v>
      </c>
      <c r="M153" s="21">
        <f>M154*(1/(1+'Fixed Data'!$B$10))</f>
        <v>-23.724617201884382</v>
      </c>
      <c r="N153" s="21">
        <f>N154*(1/(1+'Fixed Data'!$B$10))</f>
        <v>-20.759040051648835</v>
      </c>
      <c r="O153" s="21">
        <f>O154*(1/(1+'Fixed Data'!$B$10))</f>
        <v>-17.991168044762325</v>
      </c>
      <c r="P153" s="21">
        <f>P154*(1/(1+'Fixed Data'!$B$10))</f>
        <v>-15.421001181224852</v>
      </c>
      <c r="Q153" s="21">
        <f>Q154*(1/(1+'Fixed Data'!$B$10))</f>
        <v>-13.048539461036414</v>
      </c>
      <c r="R153" s="21">
        <f>R154*(1/(1+'Fixed Data'!$B$10))</f>
        <v>-10.873782884197013</v>
      </c>
      <c r="S153" s="21">
        <f>S154*(1/(1+'Fixed Data'!$B$10))</f>
        <v>-8.8967314507066462</v>
      </c>
      <c r="T153" s="21">
        <f>T154*(1/(1+'Fixed Data'!$B$10))</f>
        <v>-7.1173851605653171</v>
      </c>
      <c r="U153" s="21">
        <f>U154*(1/(1+'Fixed Data'!$B$10))</f>
        <v>-5.5357440137730247</v>
      </c>
      <c r="V153" s="21">
        <f>V154*(1/(1+'Fixed Data'!$B$10))</f>
        <v>-4.1518080103297681</v>
      </c>
      <c r="W153" s="21">
        <f>W154*(1/(1+'Fixed Data'!$B$10))</f>
        <v>-2.9655771502355481</v>
      </c>
      <c r="X153" s="21">
        <f>X154*(1/(1+'Fixed Data'!$B$10))</f>
        <v>-1.9770514334903657</v>
      </c>
      <c r="Y153" s="21">
        <f>Y154*(1/(1+'Fixed Data'!$B$10))</f>
        <v>-1.18623086009422</v>
      </c>
      <c r="Z153" s="21">
        <f>Z154*(1/(1+'Fixed Data'!$B$10))</f>
        <v>-0.59311543004711198</v>
      </c>
      <c r="AA153" s="21">
        <f>AA154*(1/(1+'Fixed Data'!$B$10))</f>
        <v>-0.19770514334903896</v>
      </c>
      <c r="AB153" s="21">
        <f>AB154*(1/(1+'Fixed Data'!$B$10))</f>
        <v>-2.8578200451042093E-15</v>
      </c>
      <c r="AC153" s="21">
        <f>AC154*(1/(1+'Fixed Data'!$B$10))</f>
        <v>-2.8578200451042093E-15</v>
      </c>
      <c r="AD153" s="21">
        <f>AD154*(1/(1+'Fixed Data'!$B$10))</f>
        <v>-2.8578200451042093E-15</v>
      </c>
      <c r="AE153" s="21">
        <f>AE154*(1/(1+'Fixed Data'!$B$10))</f>
        <v>-2.8578200451042093E-15</v>
      </c>
      <c r="AF153" s="21">
        <f>AF154*(1/(1+'Fixed Data'!$B$10))</f>
        <v>-2.8578200451042093E-15</v>
      </c>
      <c r="AG153" s="21">
        <f>AG154*(1/(1+'Fixed Data'!$B$10))</f>
        <v>-2.8578200451042093E-15</v>
      </c>
      <c r="AH153" s="21">
        <f>AH154*(1/(1+'Fixed Data'!$B$10))</f>
        <v>-2.8578200451042093E-15</v>
      </c>
      <c r="AI153" s="21">
        <f>AI154*(1/(1+'Fixed Data'!$B$10))</f>
        <v>-2.8578200451042093E-15</v>
      </c>
      <c r="AJ153" s="21">
        <f>AJ154*(1/(1+'Fixed Data'!$B$10))</f>
        <v>-2.8578200451042093E-15</v>
      </c>
      <c r="AK153" s="21">
        <f>AK154*(1/(1+'Fixed Data'!$B$10))</f>
        <v>-2.8578200451042093E-15</v>
      </c>
      <c r="AL153" s="21">
        <f>AL154*(1/(1+'Fixed Data'!$B$10))</f>
        <v>-2.8578200451042093E-15</v>
      </c>
      <c r="AM153" s="21">
        <f>AM154*(1/(1+'Fixed Data'!$B$10))</f>
        <v>-2.8578200451042093E-15</v>
      </c>
      <c r="AN153" s="21">
        <f>AN154*(1/(1+'Fixed Data'!$B$10))</f>
        <v>-2.8578200451042093E-15</v>
      </c>
      <c r="AO153" s="21">
        <f>AO154*(1/(1+'Fixed Data'!$B$10))</f>
        <v>-2.8578200451042093E-15</v>
      </c>
      <c r="AP153" s="21">
        <f>AP154*(1/(1+'Fixed Data'!$B$10))</f>
        <v>-2.8578200451042093E-15</v>
      </c>
      <c r="AQ153" s="21">
        <f>AQ154*(1/(1+'Fixed Data'!$B$10))</f>
        <v>-2.8578200451042093E-15</v>
      </c>
      <c r="AR153" s="21">
        <f>AR154*(1/(1+'Fixed Data'!$B$10))</f>
        <v>-2.8578200451042093E-15</v>
      </c>
      <c r="AS153" s="21">
        <f>AS154*(1/(1+'Fixed Data'!$B$10))</f>
        <v>-2.8578200451042093E-15</v>
      </c>
      <c r="AT153" s="21">
        <f>AT154*(1/(1+'Fixed Data'!$B$10))</f>
        <v>-2.8578200451042093E-15</v>
      </c>
      <c r="AU153" s="21">
        <f>AU154*(1/(1+'Fixed Data'!$B$10))</f>
        <v>-2.8578200451042093E-15</v>
      </c>
      <c r="AV153" s="21">
        <f>AV154*(1/(1+'Fixed Data'!$B$10))</f>
        <v>-2.8578200451042093E-15</v>
      </c>
      <c r="AW153" s="21">
        <f>AW154*(1/(1+'Fixed Data'!$B$10))</f>
        <v>-2.8578200451042093E-15</v>
      </c>
      <c r="AX153" s="21">
        <f>AX154*(1/(1+'Fixed Data'!$B$10))</f>
        <v>-2.8578200451042093E-15</v>
      </c>
      <c r="AY153" s="21">
        <f>AY154*(1/(1+'Fixed Data'!$B$10))</f>
        <v>-2.8578200451042093E-15</v>
      </c>
      <c r="AZ153" s="21">
        <f>AZ154*(1/(1+'Fixed Data'!$B$10))</f>
        <v>-2.8578200451042093E-15</v>
      </c>
      <c r="BA153" s="21">
        <f>BA154*(1/(1+'Fixed Data'!$B$10))</f>
        <v>-2.8578200451042093E-15</v>
      </c>
      <c r="BB153" s="21">
        <f>BB154*(1/(1+'Fixed Data'!$B$10))</f>
        <v>-2.8578200451042093E-15</v>
      </c>
    </row>
    <row r="154" spans="1:54" ht="13.9" customHeight="1" outlineLevel="2">
      <c r="A154" s="8"/>
      <c r="B154" t="s">
        <v>453</v>
      </c>
      <c r="C154" t="s">
        <v>454</v>
      </c>
      <c r="D154" t="s">
        <v>383</v>
      </c>
      <c r="E154" s="21">
        <f t="shared" ref="E154:BB154" si="13">E105-E151+E152</f>
        <v>-10.196573314010545</v>
      </c>
      <c r="F154" s="21">
        <f t="shared" si="13"/>
        <v>-17.864348167311007</v>
      </c>
      <c r="G154" s="21">
        <f t="shared" si="13"/>
        <v>-26.237976332025418</v>
      </c>
      <c r="H154" s="21">
        <f t="shared" si="13"/>
        <v>-33.805965070397285</v>
      </c>
      <c r="I154" s="21">
        <f t="shared" si="13"/>
        <v>-39.036485143980556</v>
      </c>
      <c r="J154" s="21">
        <f t="shared" si="13"/>
        <v>-35.132836629582499</v>
      </c>
      <c r="K154" s="21">
        <f t="shared" si="13"/>
        <v>-31.434643300152764</v>
      </c>
      <c r="L154" s="21">
        <f t="shared" si="13"/>
        <v>-27.941905155691344</v>
      </c>
      <c r="M154" s="21">
        <f t="shared" si="13"/>
        <v>-24.654622196198247</v>
      </c>
      <c r="N154" s="21">
        <f t="shared" si="13"/>
        <v>-21.572794421673468</v>
      </c>
      <c r="O154" s="21">
        <f t="shared" si="13"/>
        <v>-18.696421832117007</v>
      </c>
      <c r="P154" s="21">
        <f t="shared" si="13"/>
        <v>-16.025504427528865</v>
      </c>
      <c r="Q154" s="21">
        <f t="shared" si="13"/>
        <v>-13.56004220790904</v>
      </c>
      <c r="R154" s="21">
        <f t="shared" si="13"/>
        <v>-11.300035173257534</v>
      </c>
      <c r="S154" s="21">
        <f t="shared" si="13"/>
        <v>-9.2454833235743461</v>
      </c>
      <c r="T154" s="21">
        <f t="shared" si="13"/>
        <v>-7.3963866588594769</v>
      </c>
      <c r="U154" s="21">
        <f t="shared" si="13"/>
        <v>-5.7527451791129263</v>
      </c>
      <c r="V154" s="21">
        <f t="shared" si="13"/>
        <v>-4.3145588843346943</v>
      </c>
      <c r="W154" s="21">
        <f t="shared" si="13"/>
        <v>-3.0818277745247813</v>
      </c>
      <c r="X154" s="21">
        <f t="shared" si="13"/>
        <v>-2.0545518496831878</v>
      </c>
      <c r="Y154" s="21">
        <f t="shared" si="13"/>
        <v>-1.2327311098099132</v>
      </c>
      <c r="Z154" s="21">
        <f t="shared" si="13"/>
        <v>-0.6163655549049587</v>
      </c>
      <c r="AA154" s="21">
        <f t="shared" si="13"/>
        <v>-0.20545518496832127</v>
      </c>
      <c r="AB154" s="21">
        <f t="shared" si="13"/>
        <v>-2.9698465908722937E-15</v>
      </c>
      <c r="AC154" s="21">
        <f t="shared" si="13"/>
        <v>-2.9698465908722937E-15</v>
      </c>
      <c r="AD154" s="21">
        <f t="shared" si="13"/>
        <v>-2.9698465908722937E-15</v>
      </c>
      <c r="AE154" s="21">
        <f t="shared" si="13"/>
        <v>-2.9698465908722937E-15</v>
      </c>
      <c r="AF154" s="21">
        <f t="shared" si="13"/>
        <v>-2.9698465908722937E-15</v>
      </c>
      <c r="AG154" s="21">
        <f t="shared" si="13"/>
        <v>-2.9698465908722937E-15</v>
      </c>
      <c r="AH154" s="21">
        <f t="shared" si="13"/>
        <v>-2.9698465908722937E-15</v>
      </c>
      <c r="AI154" s="21">
        <f t="shared" si="13"/>
        <v>-2.9698465908722937E-15</v>
      </c>
      <c r="AJ154" s="21">
        <f t="shared" si="13"/>
        <v>-2.9698465908722937E-15</v>
      </c>
      <c r="AK154" s="21">
        <f t="shared" si="13"/>
        <v>-2.9698465908722937E-15</v>
      </c>
      <c r="AL154" s="21">
        <f t="shared" si="13"/>
        <v>-2.9698465908722937E-15</v>
      </c>
      <c r="AM154" s="21">
        <f t="shared" si="13"/>
        <v>-2.9698465908722937E-15</v>
      </c>
      <c r="AN154" s="21">
        <f t="shared" si="13"/>
        <v>-2.9698465908722937E-15</v>
      </c>
      <c r="AO154" s="21">
        <f t="shared" si="13"/>
        <v>-2.9698465908722937E-15</v>
      </c>
      <c r="AP154" s="21">
        <f t="shared" si="13"/>
        <v>-2.9698465908722937E-15</v>
      </c>
      <c r="AQ154" s="21">
        <f t="shared" si="13"/>
        <v>-2.9698465908722937E-15</v>
      </c>
      <c r="AR154" s="21">
        <f t="shared" si="13"/>
        <v>-2.9698465908722937E-15</v>
      </c>
      <c r="AS154" s="21">
        <f t="shared" si="13"/>
        <v>-2.9698465908722937E-15</v>
      </c>
      <c r="AT154" s="21">
        <f t="shared" si="13"/>
        <v>-2.9698465908722937E-15</v>
      </c>
      <c r="AU154" s="21">
        <f t="shared" si="13"/>
        <v>-2.9698465908722937E-15</v>
      </c>
      <c r="AV154" s="21">
        <f t="shared" si="13"/>
        <v>-2.9698465908722937E-15</v>
      </c>
      <c r="AW154" s="21">
        <f t="shared" si="13"/>
        <v>-2.9698465908722937E-15</v>
      </c>
      <c r="AX154" s="21">
        <f t="shared" si="13"/>
        <v>-2.9698465908722937E-15</v>
      </c>
      <c r="AY154" s="21">
        <f t="shared" si="13"/>
        <v>-2.9698465908722937E-15</v>
      </c>
      <c r="AZ154" s="21">
        <f t="shared" si="13"/>
        <v>-2.9698465908722937E-15</v>
      </c>
      <c r="BA154" s="21">
        <f t="shared" si="13"/>
        <v>-2.9698465908722937E-15</v>
      </c>
      <c r="BB154" s="21">
        <f t="shared" si="13"/>
        <v>-2.9698465908722937E-15</v>
      </c>
    </row>
    <row r="155" spans="1:54" ht="15" outlineLevel="2">
      <c r="A155" s="8"/>
      <c r="B155" t="s">
        <v>455</v>
      </c>
      <c r="C155" t="s">
        <v>456</v>
      </c>
      <c r="D155" t="s">
        <v>383</v>
      </c>
      <c r="E155" s="21">
        <f>AVERAGE(E152:E153)*'Fixed Data'!$B$10</f>
        <v>-0.19231412332044526</v>
      </c>
      <c r="F155" s="21">
        <f>AVERAGE(F152:F153)*'Fixed Data'!$B$10</f>
        <v>-0.53678627044122695</v>
      </c>
      <c r="G155" s="21">
        <f>AVERAGE(G152:G153)*'Fixed Data'!$B$10</f>
        <v>-0.84500682849393993</v>
      </c>
      <c r="H155" s="21">
        <f>AVERAGE(H152:H153)*'Fixed Data'!$B$10</f>
        <v>-1.1518672184977932</v>
      </c>
      <c r="I155" s="21">
        <f>AVERAGE(I152:I153)*'Fixed Data'!$B$10</f>
        <v>-1.3988508692115986</v>
      </c>
      <c r="J155" s="21">
        <f>AVERAGE(J152:J153)*'Fixed Data'!$B$10</f>
        <v>-1.4277436672706498</v>
      </c>
      <c r="K155" s="21">
        <f>AVERAGE(K152:K153)*'Fixed Data'!$B$10</f>
        <v>-1.2814817818149076</v>
      </c>
      <c r="L155" s="21">
        <f>AVERAGE(L152:L153)*'Fixed Data'!$B$10</f>
        <v>-1.1431218387941859</v>
      </c>
      <c r="M155" s="21">
        <f>AVERAGE(M152:M153)*'Fixed Data'!$B$10</f>
        <v>-1.0126638382084843</v>
      </c>
      <c r="N155" s="21">
        <f>AVERAGE(N152:N153)*'Fixed Data'!$B$10</f>
        <v>-0.89010778005780289</v>
      </c>
      <c r="O155" s="21">
        <f>AVERAGE(O152:O153)*'Fixed Data'!$B$10</f>
        <v>-0.77545366434214158</v>
      </c>
      <c r="P155" s="21">
        <f>AVERAGE(P152:P153)*'Fixed Data'!$B$10</f>
        <v>-0.66870149106150045</v>
      </c>
      <c r="Q155" s="21">
        <f>AVERAGE(Q152:Q153)*'Fixed Data'!$B$10</f>
        <v>-0.5698512602158794</v>
      </c>
      <c r="R155" s="21">
        <f>AVERAGE(R152:R153)*'Fixed Data'!$B$10</f>
        <v>-0.47890297180527869</v>
      </c>
      <c r="S155" s="21">
        <f>AVERAGE(S152:S153)*'Fixed Data'!$B$10</f>
        <v>-0.39585662582969794</v>
      </c>
      <c r="T155" s="21">
        <f>AVERAGE(T152:T153)*'Fixed Data'!$B$10</f>
        <v>-0.32071222228913743</v>
      </c>
      <c r="U155" s="21">
        <f>AVERAGE(U152:U153)*'Fixed Data'!$B$10</f>
        <v>-0.25346976118359704</v>
      </c>
      <c r="V155" s="21">
        <f>AVERAGE(V152:V153)*'Fixed Data'!$B$10</f>
        <v>-0.19412924251307681</v>
      </c>
      <c r="W155" s="21">
        <f>AVERAGE(W152:W153)*'Fixed Data'!$B$10</f>
        <v>-0.14269066627757673</v>
      </c>
      <c r="X155" s="21">
        <f>AVERAGE(X152:X153)*'Fixed Data'!$B$10</f>
        <v>-9.9154032477096893E-2</v>
      </c>
      <c r="Y155" s="21">
        <f>AVERAGE(Y152:Y153)*'Fixed Data'!$B$10</f>
        <v>-6.3519341111637193E-2</v>
      </c>
      <c r="Z155" s="21">
        <f>AVERAGE(Z152:Z153)*'Fixed Data'!$B$10</f>
        <v>-3.5786592181197695E-2</v>
      </c>
      <c r="AA155" s="21">
        <f>AVERAGE(AA152:AA153)*'Fixed Data'!$B$10</f>
        <v>-1.5955785685778354E-2</v>
      </c>
      <c r="AB155" s="21">
        <f>AVERAGE(AB152:AB153)*'Fixed Data'!$B$10</f>
        <v>-4.0269216253791531E-3</v>
      </c>
      <c r="AC155" s="21">
        <f>AVERAGE(AC152:AC153)*'Fixed Data'!$B$10</f>
        <v>-1.1422226606513944E-16</v>
      </c>
      <c r="AD155" s="21">
        <f>AVERAGE(AD152:AD153)*'Fixed Data'!$B$10</f>
        <v>-1.1422226606513944E-16</v>
      </c>
      <c r="AE155" s="21">
        <f>AVERAGE(AE152:AE153)*'Fixed Data'!$B$10</f>
        <v>-1.1422226606513944E-16</v>
      </c>
      <c r="AF155" s="21">
        <f>AVERAGE(AF152:AF153)*'Fixed Data'!$B$10</f>
        <v>-1.1422226606513944E-16</v>
      </c>
      <c r="AG155" s="21">
        <f>AVERAGE(AG152:AG153)*'Fixed Data'!$B$10</f>
        <v>-1.1422226606513944E-16</v>
      </c>
      <c r="AH155" s="21">
        <f>AVERAGE(AH152:AH153)*'Fixed Data'!$B$10</f>
        <v>-1.1422226606513944E-16</v>
      </c>
      <c r="AI155" s="21">
        <f>AVERAGE(AI152:AI153)*'Fixed Data'!$B$10</f>
        <v>-1.1422226606513944E-16</v>
      </c>
      <c r="AJ155" s="21">
        <f>AVERAGE(AJ152:AJ153)*'Fixed Data'!$B$10</f>
        <v>-1.1422226606513944E-16</v>
      </c>
      <c r="AK155" s="21">
        <f>AVERAGE(AK152:AK153)*'Fixed Data'!$B$10</f>
        <v>-1.1422226606513944E-16</v>
      </c>
      <c r="AL155" s="21">
        <f>AVERAGE(AL152:AL153)*'Fixed Data'!$B$10</f>
        <v>-1.1422226606513944E-16</v>
      </c>
      <c r="AM155" s="21">
        <f>AVERAGE(AM152:AM153)*'Fixed Data'!$B$10</f>
        <v>-1.1422226606513944E-16</v>
      </c>
      <c r="AN155" s="21">
        <f>AVERAGE(AN152:AN153)*'Fixed Data'!$B$10</f>
        <v>-1.1422226606513944E-16</v>
      </c>
      <c r="AO155" s="21">
        <f>AVERAGE(AO152:AO153)*'Fixed Data'!$B$10</f>
        <v>-1.1422226606513944E-16</v>
      </c>
      <c r="AP155" s="21">
        <f>AVERAGE(AP152:AP153)*'Fixed Data'!$B$10</f>
        <v>-1.1422226606513944E-16</v>
      </c>
      <c r="AQ155" s="21">
        <f>AVERAGE(AQ152:AQ153)*'Fixed Data'!$B$10</f>
        <v>-1.1422226606513944E-16</v>
      </c>
      <c r="AR155" s="21">
        <f>AVERAGE(AR152:AR153)*'Fixed Data'!$B$10</f>
        <v>-1.1422226606513944E-16</v>
      </c>
      <c r="AS155" s="21">
        <f>AVERAGE(AS152:AS153)*'Fixed Data'!$B$10</f>
        <v>-1.1422226606513944E-16</v>
      </c>
      <c r="AT155" s="21">
        <f>AVERAGE(AT152:AT153)*'Fixed Data'!$B$10</f>
        <v>-1.1422226606513944E-16</v>
      </c>
      <c r="AU155" s="21">
        <f>AVERAGE(AU152:AU153)*'Fixed Data'!$B$10</f>
        <v>-1.1422226606513944E-16</v>
      </c>
      <c r="AV155" s="21">
        <f>AVERAGE(AV152:AV153)*'Fixed Data'!$B$10</f>
        <v>-1.1422226606513944E-16</v>
      </c>
      <c r="AW155" s="21">
        <f>AVERAGE(AW152:AW153)*'Fixed Data'!$B$10</f>
        <v>-1.1422226606513944E-16</v>
      </c>
      <c r="AX155" s="21">
        <f>AVERAGE(AX152:AX153)*'Fixed Data'!$B$10</f>
        <v>-1.1422226606513944E-16</v>
      </c>
      <c r="AY155" s="21">
        <f>AVERAGE(AY152:AY153)*'Fixed Data'!$B$10</f>
        <v>-1.1422226606513944E-16</v>
      </c>
      <c r="AZ155" s="21">
        <f>AVERAGE(AZ152:AZ153)*'Fixed Data'!$B$10</f>
        <v>-1.1422226606513944E-16</v>
      </c>
      <c r="BA155" s="21">
        <f>AVERAGE(BA152:BA153)*'Fixed Data'!$B$10</f>
        <v>-1.1422226606513944E-16</v>
      </c>
      <c r="BB155" s="21">
        <f>AVERAGE(BB152:BB153)*'Fixed Data'!$B$10</f>
        <v>-1.1422226606513944E-16</v>
      </c>
    </row>
    <row r="156" spans="1:54" ht="13.5" outlineLevel="2" thickBot="1">
      <c r="A156" s="9"/>
      <c r="B156" s="3" t="s">
        <v>457</v>
      </c>
      <c r="C156" s="7" t="s">
        <v>458</v>
      </c>
      <c r="D156" s="7" t="s">
        <v>383</v>
      </c>
      <c r="E156" s="21">
        <f>E151+E155</f>
        <v>-0.19231412332044526</v>
      </c>
      <c r="F156" s="21">
        <f t="shared" ref="F156:BB156" si="14">F151+F155</f>
        <v>-1.386500713275439</v>
      </c>
      <c r="G156" s="21">
        <f t="shared" si="14"/>
        <v>-2.3984284082601142</v>
      </c>
      <c r="H156" s="21">
        <f t="shared" si="14"/>
        <v>-3.5371377941364672</v>
      </c>
      <c r="I156" s="21">
        <f t="shared" si="14"/>
        <v>-4.618466590201816</v>
      </c>
      <c r="J156" s="21">
        <f t="shared" si="14"/>
        <v>-5.331392181668706</v>
      </c>
      <c r="K156" s="21">
        <f t="shared" si="14"/>
        <v>-4.979675111244644</v>
      </c>
      <c r="L156" s="21">
        <f t="shared" si="14"/>
        <v>-4.635859983255604</v>
      </c>
      <c r="M156" s="21">
        <f t="shared" si="14"/>
        <v>-4.2999467977015833</v>
      </c>
      <c r="N156" s="21">
        <f t="shared" si="14"/>
        <v>-3.9719355545825832</v>
      </c>
      <c r="O156" s="21">
        <f t="shared" si="14"/>
        <v>-3.6518262538986033</v>
      </c>
      <c r="P156" s="21">
        <f t="shared" si="14"/>
        <v>-3.3396188956496435</v>
      </c>
      <c r="Q156" s="21">
        <f t="shared" si="14"/>
        <v>-3.035313479835704</v>
      </c>
      <c r="R156" s="21">
        <f t="shared" si="14"/>
        <v>-2.7389100064567846</v>
      </c>
      <c r="S156" s="21">
        <f t="shared" si="14"/>
        <v>-2.4504084755128854</v>
      </c>
      <c r="T156" s="21">
        <f t="shared" si="14"/>
        <v>-2.169808887004006</v>
      </c>
      <c r="U156" s="21">
        <f t="shared" si="14"/>
        <v>-1.8971112409301472</v>
      </c>
      <c r="V156" s="21">
        <f t="shared" si="14"/>
        <v>-1.6323155372913083</v>
      </c>
      <c r="W156" s="21">
        <f t="shared" si="14"/>
        <v>-1.3754217760874896</v>
      </c>
      <c r="X156" s="21">
        <f t="shared" si="14"/>
        <v>-1.1264299573186902</v>
      </c>
      <c r="Y156" s="21">
        <f t="shared" si="14"/>
        <v>-0.88534008098491179</v>
      </c>
      <c r="Z156" s="21">
        <f t="shared" si="14"/>
        <v>-0.65215214708615221</v>
      </c>
      <c r="AA156" s="21">
        <f t="shared" si="14"/>
        <v>-0.42686615562241581</v>
      </c>
      <c r="AB156" s="21">
        <f t="shared" si="14"/>
        <v>-0.20948210659369745</v>
      </c>
      <c r="AC156" s="21">
        <f t="shared" si="14"/>
        <v>-1.1422226606513944E-16</v>
      </c>
      <c r="AD156" s="21">
        <f t="shared" si="14"/>
        <v>-1.1422226606513944E-16</v>
      </c>
      <c r="AE156" s="21">
        <f t="shared" si="14"/>
        <v>-1.1422226606513944E-16</v>
      </c>
      <c r="AF156" s="21">
        <f t="shared" si="14"/>
        <v>-1.1422226606513944E-16</v>
      </c>
      <c r="AG156" s="21">
        <f t="shared" si="14"/>
        <v>-1.1422226606513944E-16</v>
      </c>
      <c r="AH156" s="21">
        <f t="shared" si="14"/>
        <v>-1.1422226606513944E-16</v>
      </c>
      <c r="AI156" s="21">
        <f t="shared" si="14"/>
        <v>-1.1422226606513944E-16</v>
      </c>
      <c r="AJ156" s="21">
        <f t="shared" si="14"/>
        <v>-1.1422226606513944E-16</v>
      </c>
      <c r="AK156" s="21">
        <f t="shared" si="14"/>
        <v>-1.1422226606513944E-16</v>
      </c>
      <c r="AL156" s="21">
        <f t="shared" si="14"/>
        <v>-1.1422226606513944E-16</v>
      </c>
      <c r="AM156" s="21">
        <f t="shared" si="14"/>
        <v>-1.1422226606513944E-16</v>
      </c>
      <c r="AN156" s="21">
        <f t="shared" si="14"/>
        <v>-1.1422226606513944E-16</v>
      </c>
      <c r="AO156" s="21">
        <f t="shared" si="14"/>
        <v>-1.1422226606513944E-16</v>
      </c>
      <c r="AP156" s="21">
        <f t="shared" si="14"/>
        <v>-1.1422226606513944E-16</v>
      </c>
      <c r="AQ156" s="21">
        <f t="shared" si="14"/>
        <v>-1.1422226606513944E-16</v>
      </c>
      <c r="AR156" s="21">
        <f t="shared" si="14"/>
        <v>-1.1422226606513944E-16</v>
      </c>
      <c r="AS156" s="21">
        <f t="shared" si="14"/>
        <v>-1.1422226606513944E-16</v>
      </c>
      <c r="AT156" s="21">
        <f t="shared" si="14"/>
        <v>-1.1422226606513944E-16</v>
      </c>
      <c r="AU156" s="21">
        <f t="shared" si="14"/>
        <v>-1.1422226606513944E-16</v>
      </c>
      <c r="AV156" s="21">
        <f t="shared" si="14"/>
        <v>-1.1422226606513944E-16</v>
      </c>
      <c r="AW156" s="21">
        <f t="shared" si="14"/>
        <v>-1.1422226606513944E-16</v>
      </c>
      <c r="AX156" s="21">
        <f t="shared" si="14"/>
        <v>-1.1422226606513944E-16</v>
      </c>
      <c r="AY156" s="21">
        <f t="shared" si="14"/>
        <v>-1.1422226606513944E-16</v>
      </c>
      <c r="AZ156" s="21">
        <f t="shared" si="14"/>
        <v>-1.1422226606513944E-16</v>
      </c>
      <c r="BA156" s="21">
        <f t="shared" si="14"/>
        <v>-1.1422226606513944E-16</v>
      </c>
      <c r="BB156" s="21">
        <f t="shared" si="14"/>
        <v>-1.1422226606513944E-16</v>
      </c>
    </row>
    <row r="157" spans="1:54" ht="13.5" outlineLevel="2" thickBot="1">
      <c r="A157" s="139"/>
      <c r="B157" s="142" t="s">
        <v>459</v>
      </c>
      <c r="C157" s="143"/>
      <c r="D157" s="243"/>
      <c r="E157" s="245">
        <f t="shared" ref="E157:AJ157" si="15">E106+E100+E94</f>
        <v>-25.643022365979458</v>
      </c>
      <c r="F157" s="245">
        <f t="shared" si="15"/>
        <v>-22.405432953669965</v>
      </c>
      <c r="G157" s="245">
        <f t="shared" si="15"/>
        <v>-25.264310895661698</v>
      </c>
      <c r="H157" s="245">
        <f t="shared" si="15"/>
        <v>-25.418281077479122</v>
      </c>
      <c r="I157" s="245">
        <f t="shared" si="15"/>
        <v>-22.531547525382457</v>
      </c>
      <c r="J157" s="245">
        <f t="shared" si="15"/>
        <v>-6.0068580766599018</v>
      </c>
      <c r="K157" s="245">
        <f t="shared" si="15"/>
        <v>-6.1660175613853596</v>
      </c>
      <c r="L157" s="245">
        <f t="shared" si="15"/>
        <v>-6.3301092084707102</v>
      </c>
      <c r="M157" s="245">
        <f t="shared" si="15"/>
        <v>-6.4992878015211044</v>
      </c>
      <c r="N157" s="245">
        <f t="shared" si="15"/>
        <v>-6.6736872989090568</v>
      </c>
      <c r="O157" s="245">
        <f t="shared" si="15"/>
        <v>-6.8321396846868447</v>
      </c>
      <c r="P157" s="245">
        <f t="shared" si="15"/>
        <v>-6.9897310659808509</v>
      </c>
      <c r="Q157" s="245">
        <f t="shared" si="15"/>
        <v>-7.1522474570364487</v>
      </c>
      <c r="R157" s="245">
        <f t="shared" si="15"/>
        <v>-7.31987300524922</v>
      </c>
      <c r="S157" s="245">
        <f t="shared" si="15"/>
        <v>-7.4927647714690275</v>
      </c>
      <c r="T157" s="245">
        <f t="shared" si="15"/>
        <v>-7.6711294901745033</v>
      </c>
      <c r="U157" s="245">
        <f t="shared" si="15"/>
        <v>-7.8551273760914579</v>
      </c>
      <c r="V157" s="245">
        <f t="shared" si="15"/>
        <v>-8.0448831204513098</v>
      </c>
      <c r="W157" s="245">
        <f t="shared" si="15"/>
        <v>-8.2405952837801753</v>
      </c>
      <c r="X157" s="245">
        <f t="shared" si="15"/>
        <v>-8.4424701115224074</v>
      </c>
      <c r="Y157" s="245">
        <f t="shared" si="15"/>
        <v>-8.6507219628178795</v>
      </c>
      <c r="Z157" s="245">
        <f t="shared" si="15"/>
        <v>-8.8655713029104106</v>
      </c>
      <c r="AA157" s="245">
        <f t="shared" si="15"/>
        <v>-9.0872517367370662</v>
      </c>
      <c r="AB157" s="245">
        <f t="shared" si="15"/>
        <v>-9.3089050883270357</v>
      </c>
      <c r="AC157" s="245">
        <f t="shared" si="15"/>
        <v>-74.554211742519939</v>
      </c>
      <c r="AD157" s="245">
        <f t="shared" si="15"/>
        <v>-76.50934351795577</v>
      </c>
      <c r="AE157" s="245">
        <f t="shared" si="15"/>
        <v>-78.527046982357703</v>
      </c>
      <c r="AF157" s="245">
        <f t="shared" si="15"/>
        <v>-80.609572596457795</v>
      </c>
      <c r="AG157" s="245">
        <f t="shared" si="15"/>
        <v>-82.759260888705626</v>
      </c>
      <c r="AH157" s="245">
        <f t="shared" si="15"/>
        <v>-84.978549698154097</v>
      </c>
      <c r="AI157" s="245">
        <f t="shared" si="15"/>
        <v>-87.26997882293108</v>
      </c>
      <c r="AJ157" s="245">
        <f t="shared" si="15"/>
        <v>-89.636194927086763</v>
      </c>
      <c r="AK157" s="245">
        <f t="shared" ref="AK157:BB157" si="16">AK106+AK100+AK94</f>
        <v>-92.079956669289174</v>
      </c>
      <c r="AL157" s="245">
        <f t="shared" si="16"/>
        <v>-94.604140167627477</v>
      </c>
      <c r="AM157" s="245">
        <f t="shared" si="16"/>
        <v>-97.208214200953861</v>
      </c>
      <c r="AN157" s="245">
        <f t="shared" si="16"/>
        <v>-99.872013355123514</v>
      </c>
      <c r="AO157" s="245">
        <f t="shared" si="16"/>
        <v>-102.62070370390698</v>
      </c>
      <c r="AP157" s="245">
        <f t="shared" si="16"/>
        <v>-105.46166341541642</v>
      </c>
      <c r="AQ157" s="245">
        <f t="shared" si="16"/>
        <v>-108.39841442261768</v>
      </c>
      <c r="AR157" s="245">
        <f t="shared" si="16"/>
        <v>-111.33672885751827</v>
      </c>
      <c r="AS157" s="245">
        <f t="shared" si="16"/>
        <v>-114.15865513999229</v>
      </c>
      <c r="AT157" s="245">
        <f t="shared" si="16"/>
        <v>-117.06811053310102</v>
      </c>
      <c r="AU157" s="245">
        <f t="shared" si="16"/>
        <v>-120.06805332760321</v>
      </c>
      <c r="AV157" s="245">
        <f t="shared" si="16"/>
        <v>-123.10509341212452</v>
      </c>
      <c r="AW157" s="245">
        <f t="shared" si="16"/>
        <v>-126.11217608521838</v>
      </c>
      <c r="AX157" s="245">
        <f t="shared" si="16"/>
        <v>-128.81891765705583</v>
      </c>
      <c r="AY157" s="245">
        <f t="shared" si="16"/>
        <v>-131.42760670413668</v>
      </c>
      <c r="AZ157" s="245">
        <f t="shared" si="16"/>
        <v>-134.06954857386418</v>
      </c>
      <c r="BA157" s="245">
        <f t="shared" si="16"/>
        <v>-136.79374880559098</v>
      </c>
      <c r="BB157" s="245">
        <f t="shared" si="16"/>
        <v>-139.58501860308067</v>
      </c>
    </row>
    <row r="158" spans="1:54" ht="13.5" outlineLevel="2" thickBot="1">
      <c r="A158" s="138"/>
      <c r="B158" s="140" t="s">
        <v>460</v>
      </c>
      <c r="C158" s="141"/>
      <c r="D158" s="244"/>
      <c r="E158" s="245">
        <f>E156+E157</f>
        <v>-25.835336489299905</v>
      </c>
      <c r="F158" s="245">
        <f t="shared" ref="F158:AW158" si="17">F156+F157</f>
        <v>-23.791933666945404</v>
      </c>
      <c r="G158" s="245">
        <f t="shared" si="17"/>
        <v>-27.662739303921811</v>
      </c>
      <c r="H158" s="245">
        <f t="shared" si="17"/>
        <v>-28.955418871615588</v>
      </c>
      <c r="I158" s="245">
        <f t="shared" si="17"/>
        <v>-27.150014115584273</v>
      </c>
      <c r="J158" s="245">
        <f t="shared" si="17"/>
        <v>-11.338250258328607</v>
      </c>
      <c r="K158" s="245">
        <f t="shared" si="17"/>
        <v>-11.145692672630004</v>
      </c>
      <c r="L158" s="245">
        <f t="shared" si="17"/>
        <v>-10.965969191726314</v>
      </c>
      <c r="M158" s="245">
        <f t="shared" si="17"/>
        <v>-10.799234599222688</v>
      </c>
      <c r="N158" s="245">
        <f t="shared" si="17"/>
        <v>-10.64562285349164</v>
      </c>
      <c r="O158" s="245">
        <f t="shared" si="17"/>
        <v>-10.483965938585449</v>
      </c>
      <c r="P158" s="245">
        <f t="shared" si="17"/>
        <v>-10.329349961630495</v>
      </c>
      <c r="Q158" s="245">
        <f t="shared" si="17"/>
        <v>-10.187560936872153</v>
      </c>
      <c r="R158" s="245">
        <f t="shared" si="17"/>
        <v>-10.058783011706005</v>
      </c>
      <c r="S158" s="245">
        <f t="shared" si="17"/>
        <v>-9.9431732469819138</v>
      </c>
      <c r="T158" s="245">
        <f t="shared" si="17"/>
        <v>-9.8409383771785102</v>
      </c>
      <c r="U158" s="245">
        <f t="shared" si="17"/>
        <v>-9.7522386170216055</v>
      </c>
      <c r="V158" s="245">
        <f t="shared" si="17"/>
        <v>-9.6771986577426183</v>
      </c>
      <c r="W158" s="245">
        <f t="shared" si="17"/>
        <v>-9.6160170598676658</v>
      </c>
      <c r="X158" s="245">
        <f t="shared" si="17"/>
        <v>-9.5689000688410975</v>
      </c>
      <c r="Y158" s="245">
        <f t="shared" si="17"/>
        <v>-9.5360620438027919</v>
      </c>
      <c r="Z158" s="245">
        <f t="shared" si="17"/>
        <v>-9.5177234499965628</v>
      </c>
      <c r="AA158" s="245">
        <f t="shared" si="17"/>
        <v>-9.5141178923594829</v>
      </c>
      <c r="AB158" s="245">
        <f t="shared" si="17"/>
        <v>-9.5183871949207326</v>
      </c>
      <c r="AC158" s="245">
        <f t="shared" si="17"/>
        <v>-74.554211742519939</v>
      </c>
      <c r="AD158" s="245">
        <f t="shared" si="17"/>
        <v>-76.50934351795577</v>
      </c>
      <c r="AE158" s="245">
        <f t="shared" si="17"/>
        <v>-78.527046982357703</v>
      </c>
      <c r="AF158" s="245">
        <f t="shared" si="17"/>
        <v>-80.609572596457795</v>
      </c>
      <c r="AG158" s="245">
        <f t="shared" si="17"/>
        <v>-82.759260888705626</v>
      </c>
      <c r="AH158" s="245">
        <f t="shared" si="17"/>
        <v>-84.978549698154097</v>
      </c>
      <c r="AI158" s="245">
        <f t="shared" si="17"/>
        <v>-87.26997882293108</v>
      </c>
      <c r="AJ158" s="245">
        <f t="shared" si="17"/>
        <v>-89.636194927086763</v>
      </c>
      <c r="AK158" s="245">
        <f t="shared" si="17"/>
        <v>-92.079956669289174</v>
      </c>
      <c r="AL158" s="245">
        <f t="shared" si="17"/>
        <v>-94.604140167627477</v>
      </c>
      <c r="AM158" s="245">
        <f t="shared" si="17"/>
        <v>-97.208214200953861</v>
      </c>
      <c r="AN158" s="245">
        <f t="shared" si="17"/>
        <v>-99.872013355123514</v>
      </c>
      <c r="AO158" s="245">
        <f t="shared" si="17"/>
        <v>-102.62070370390698</v>
      </c>
      <c r="AP158" s="245">
        <f t="shared" si="17"/>
        <v>-105.46166341541642</v>
      </c>
      <c r="AQ158" s="245">
        <f t="shared" si="17"/>
        <v>-108.39841442261768</v>
      </c>
      <c r="AR158" s="245">
        <f t="shared" si="17"/>
        <v>-111.33672885751827</v>
      </c>
      <c r="AS158" s="245">
        <f t="shared" si="17"/>
        <v>-114.15865513999229</v>
      </c>
      <c r="AT158" s="245">
        <f t="shared" si="17"/>
        <v>-117.06811053310102</v>
      </c>
      <c r="AU158" s="245">
        <f t="shared" si="17"/>
        <v>-120.06805332760321</v>
      </c>
      <c r="AV158" s="245">
        <f t="shared" si="17"/>
        <v>-123.10509341212452</v>
      </c>
      <c r="AW158" s="245">
        <f t="shared" si="17"/>
        <v>-126.11217608521838</v>
      </c>
      <c r="AX158" s="245">
        <f>AX156+AX157</f>
        <v>-128.81891765705583</v>
      </c>
      <c r="AY158" s="245">
        <f>AY156+AY157</f>
        <v>-131.42760670413668</v>
      </c>
      <c r="AZ158" s="245">
        <f>AZ156+AZ157</f>
        <v>-134.06954857386418</v>
      </c>
      <c r="BA158" s="245">
        <f>BA156+BA157</f>
        <v>-136.79374880559098</v>
      </c>
      <c r="BB158" s="245">
        <f>BB156+BB157</f>
        <v>-139.58501860308067</v>
      </c>
    </row>
    <row r="159" spans="1:54" outlineLevel="1">
      <c r="A159" s="133"/>
      <c r="B159" s="134"/>
      <c r="C159" s="135"/>
      <c r="D159" s="135"/>
      <c r="E159" s="136"/>
      <c r="F159" s="137"/>
      <c r="G159" s="137"/>
      <c r="H159" s="137"/>
      <c r="I159" s="137"/>
      <c r="J159" s="137"/>
      <c r="K159" s="137"/>
      <c r="L159" s="137"/>
      <c r="M159" s="137"/>
      <c r="N159" s="137"/>
      <c r="O159" s="137"/>
      <c r="P159" s="137"/>
      <c r="Q159" s="137"/>
      <c r="R159" s="137"/>
      <c r="S159" s="137"/>
      <c r="T159" s="137"/>
      <c r="U159" s="137"/>
      <c r="V159" s="137"/>
      <c r="W159" s="137"/>
      <c r="X159" s="137"/>
      <c r="Y159" s="137"/>
      <c r="Z159" s="137"/>
      <c r="AA159" s="137"/>
      <c r="AB159" s="137"/>
      <c r="AC159" s="137"/>
      <c r="AD159" s="137"/>
      <c r="AE159" s="137"/>
      <c r="AF159" s="137"/>
      <c r="AG159" s="137"/>
      <c r="AH159" s="137"/>
      <c r="AI159" s="137"/>
      <c r="AJ159" s="137"/>
      <c r="AK159" s="137"/>
      <c r="AL159" s="137"/>
      <c r="AM159" s="137"/>
      <c r="AN159" s="137"/>
      <c r="AO159" s="137"/>
      <c r="AP159" s="137"/>
      <c r="AQ159" s="137"/>
      <c r="AR159" s="137"/>
      <c r="AS159" s="137"/>
      <c r="AT159" s="137"/>
      <c r="AU159" s="137"/>
      <c r="AV159" s="137"/>
      <c r="AW159" s="137"/>
      <c r="AX159" s="137"/>
      <c r="AY159" s="137"/>
      <c r="AZ159" s="137"/>
      <c r="BA159" s="137"/>
      <c r="BB159" s="137"/>
    </row>
    <row r="160" spans="1:54" outlineLevel="1">
      <c r="A160" s="133"/>
      <c r="B160" s="134"/>
      <c r="C160" s="135"/>
      <c r="D160" s="135"/>
      <c r="E160" s="136"/>
      <c r="F160" s="137"/>
      <c r="G160" s="137"/>
      <c r="H160" s="137"/>
      <c r="I160" s="137"/>
      <c r="J160" s="137"/>
      <c r="K160" s="137"/>
      <c r="L160" s="137"/>
      <c r="M160" s="137"/>
      <c r="N160" s="137"/>
      <c r="O160" s="137"/>
      <c r="P160" s="137"/>
      <c r="Q160" s="137"/>
      <c r="R160" s="137"/>
      <c r="S160" s="137"/>
      <c r="T160" s="137"/>
      <c r="U160" s="137"/>
      <c r="V160" s="137"/>
      <c r="W160" s="137"/>
      <c r="X160" s="137"/>
      <c r="Y160" s="137"/>
      <c r="Z160" s="137"/>
      <c r="AA160" s="137"/>
      <c r="AB160" s="137"/>
      <c r="AC160" s="137"/>
      <c r="AD160" s="137"/>
      <c r="AE160" s="137"/>
      <c r="AF160" s="137"/>
      <c r="AG160" s="137"/>
      <c r="AH160" s="137"/>
      <c r="AI160" s="137"/>
      <c r="AJ160" s="137"/>
      <c r="AK160" s="137"/>
      <c r="AL160" s="137"/>
      <c r="AM160" s="137"/>
      <c r="AN160" s="137"/>
      <c r="AO160" s="137"/>
      <c r="AP160" s="137"/>
      <c r="AQ160" s="137"/>
      <c r="AR160" s="137"/>
      <c r="AS160" s="137"/>
      <c r="AT160" s="137"/>
      <c r="AU160" s="137"/>
      <c r="AV160" s="137"/>
      <c r="AW160" s="137"/>
      <c r="AX160" s="137"/>
      <c r="AY160" s="137"/>
      <c r="AZ160" s="137"/>
      <c r="BA160" s="137"/>
      <c r="BB160" s="137"/>
    </row>
    <row r="161" spans="1:54">
      <c r="A161" s="133"/>
      <c r="B161" s="134"/>
      <c r="C161" s="135"/>
      <c r="D161" s="135"/>
      <c r="E161" s="136"/>
      <c r="F161" s="137"/>
      <c r="G161" s="137"/>
      <c r="H161" s="137"/>
      <c r="I161" s="137"/>
      <c r="J161" s="137"/>
      <c r="K161" s="137"/>
      <c r="L161" s="137"/>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137"/>
      <c r="BB161" s="137"/>
    </row>
    <row r="162" spans="1:54" ht="15">
      <c r="A162" s="240" t="s">
        <v>461</v>
      </c>
      <c r="B162" s="134"/>
      <c r="C162" s="135"/>
      <c r="D162" s="135"/>
      <c r="E162" s="136"/>
      <c r="F162" s="137"/>
      <c r="G162" s="137"/>
      <c r="H162" s="137"/>
      <c r="I162" s="137"/>
      <c r="J162" s="137"/>
      <c r="K162" s="137"/>
      <c r="L162" s="137"/>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row>
    <row r="163" spans="1:54" outlineLevel="1">
      <c r="A163" s="239"/>
      <c r="B163" s="134"/>
      <c r="C163" s="135"/>
      <c r="D163" s="135"/>
      <c r="E163" s="136"/>
      <c r="F163" s="137"/>
      <c r="G163" s="137"/>
      <c r="H163" s="137"/>
      <c r="I163" s="137"/>
      <c r="J163" s="137"/>
      <c r="K163" s="137"/>
      <c r="L163" s="137"/>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7"/>
      <c r="AX163" s="137"/>
      <c r="AY163" s="137"/>
      <c r="AZ163" s="137"/>
      <c r="BA163" s="137"/>
      <c r="BB163" s="137"/>
    </row>
    <row r="164" spans="1:54" outlineLevel="1">
      <c r="A164" s="239" t="s">
        <v>462</v>
      </c>
      <c r="B164" s="134"/>
      <c r="C164" s="135"/>
      <c r="D164" s="135"/>
      <c r="E164" s="136"/>
      <c r="F164" s="137"/>
      <c r="G164" s="137"/>
      <c r="H164" s="137"/>
      <c r="I164" s="137"/>
      <c r="J164" s="137"/>
      <c r="K164" s="137"/>
      <c r="L164" s="137"/>
      <c r="M164" s="137"/>
      <c r="N164" s="137"/>
      <c r="O164" s="137"/>
      <c r="P164" s="137"/>
      <c r="Q164" s="137"/>
      <c r="R164" s="137"/>
      <c r="S164" s="137"/>
      <c r="T164" s="137"/>
      <c r="U164" s="137"/>
      <c r="V164" s="137"/>
      <c r="W164" s="137"/>
      <c r="X164" s="137"/>
      <c r="Y164" s="137"/>
      <c r="Z164" s="137"/>
      <c r="AA164" s="137"/>
      <c r="AB164" s="137"/>
      <c r="AC164" s="137"/>
      <c r="AD164" s="137"/>
      <c r="AE164" s="137"/>
      <c r="AF164" s="137"/>
      <c r="AG164" s="137"/>
      <c r="AH164" s="137"/>
      <c r="AI164" s="137"/>
      <c r="AJ164" s="137"/>
      <c r="AK164" s="137"/>
      <c r="AL164" s="137"/>
      <c r="AM164" s="137"/>
      <c r="AN164" s="137"/>
      <c r="AO164" s="137"/>
      <c r="AP164" s="137"/>
      <c r="AQ164" s="137"/>
      <c r="AR164" s="137"/>
      <c r="AS164" s="137"/>
      <c r="AT164" s="137"/>
      <c r="AU164" s="137"/>
      <c r="AV164" s="137"/>
      <c r="AW164" s="137"/>
      <c r="AX164" s="137"/>
      <c r="AY164" s="137"/>
      <c r="AZ164" s="137"/>
      <c r="BA164" s="137"/>
      <c r="BB164" s="137"/>
    </row>
    <row r="165" spans="1:54" outlineLevel="2">
      <c r="A165" s="133"/>
      <c r="B165" s="134" t="s">
        <v>463</v>
      </c>
      <c r="C165" s="134" t="s">
        <v>158</v>
      </c>
      <c r="D165" s="135"/>
      <c r="E165" s="130">
        <v>2027</v>
      </c>
      <c r="F165" s="130">
        <v>2028</v>
      </c>
      <c r="G165" s="130">
        <v>2029</v>
      </c>
      <c r="H165" s="130">
        <v>2030</v>
      </c>
      <c r="I165" s="130">
        <v>2031</v>
      </c>
      <c r="J165" s="130">
        <v>2032</v>
      </c>
      <c r="K165" s="130">
        <v>2033</v>
      </c>
      <c r="L165" s="130">
        <v>2034</v>
      </c>
      <c r="M165" s="130">
        <v>2035</v>
      </c>
      <c r="N165" s="130">
        <v>2036</v>
      </c>
      <c r="O165" s="130">
        <v>2037</v>
      </c>
      <c r="P165" s="130">
        <v>2038</v>
      </c>
      <c r="Q165" s="130">
        <v>2039</v>
      </c>
      <c r="R165" s="130">
        <v>2040</v>
      </c>
      <c r="S165" s="130">
        <v>2041</v>
      </c>
      <c r="T165" s="130">
        <v>2042</v>
      </c>
      <c r="U165" s="130">
        <v>2043</v>
      </c>
      <c r="V165" s="130">
        <v>2044</v>
      </c>
      <c r="W165" s="130">
        <v>2045</v>
      </c>
      <c r="X165" s="130">
        <v>2046</v>
      </c>
      <c r="Y165" s="130">
        <v>2047</v>
      </c>
      <c r="Z165" s="130">
        <v>2048</v>
      </c>
      <c r="AA165" s="130">
        <v>2049</v>
      </c>
      <c r="AB165" s="130">
        <v>2050</v>
      </c>
      <c r="AC165" s="130">
        <v>2051</v>
      </c>
      <c r="AD165" s="130">
        <v>2052</v>
      </c>
      <c r="AE165" s="130">
        <v>2053</v>
      </c>
      <c r="AF165" s="130">
        <v>2054</v>
      </c>
      <c r="AG165" s="130">
        <v>2055</v>
      </c>
      <c r="AH165" s="130">
        <v>2056</v>
      </c>
      <c r="AI165" s="130">
        <v>2057</v>
      </c>
      <c r="AJ165" s="130">
        <v>2058</v>
      </c>
      <c r="AK165" s="130">
        <v>2059</v>
      </c>
      <c r="AL165" s="130">
        <v>2060</v>
      </c>
      <c r="AM165" s="130">
        <v>2061</v>
      </c>
      <c r="AN165" s="130">
        <v>2062</v>
      </c>
      <c r="AO165" s="130">
        <v>2063</v>
      </c>
      <c r="AP165" s="130">
        <v>2064</v>
      </c>
      <c r="AQ165" s="130">
        <v>2065</v>
      </c>
      <c r="AR165" s="130">
        <v>2066</v>
      </c>
      <c r="AS165" s="130">
        <v>2067</v>
      </c>
      <c r="AT165" s="130">
        <v>2068</v>
      </c>
      <c r="AU165" s="130">
        <v>2069</v>
      </c>
      <c r="AV165" s="130">
        <v>2070</v>
      </c>
      <c r="AW165" s="130">
        <v>2071</v>
      </c>
      <c r="AX165" s="130">
        <v>2072</v>
      </c>
      <c r="AY165" s="130">
        <v>2073</v>
      </c>
      <c r="AZ165" s="130">
        <v>2074</v>
      </c>
      <c r="BA165" s="130">
        <v>2075</v>
      </c>
      <c r="BB165" s="130">
        <v>2076</v>
      </c>
    </row>
    <row r="166" spans="1:54" ht="12.75" customHeight="1" outlineLevel="2">
      <c r="A166" s="423" t="s">
        <v>464</v>
      </c>
      <c r="B166" s="135" t="s">
        <v>282</v>
      </c>
      <c r="C166" s="135" t="s">
        <v>389</v>
      </c>
      <c r="D166" s="135" t="s">
        <v>383</v>
      </c>
      <c r="E166" s="21">
        <f>-(E$181*'Fixed Data'!$B$25*'Fixed Data'!E$47*'Fixed Data'!$B$24*'Fixed Data'!$B$23+E$181*'Fixed Data'!$B$26)*'Fixed Data'!L42/10^6</f>
        <v>-33.287400411684082</v>
      </c>
      <c r="F166" s="21">
        <f>-(F$181*'Fixed Data'!$B$25*'Fixed Data'!F$47*'Fixed Data'!$B$24*'Fixed Data'!$B$23+F$181*'Fixed Data'!$B$26)*'Fixed Data'!M42/10^6</f>
        <v>-34.278851338851524</v>
      </c>
      <c r="G166" s="21">
        <f>-(G$181*'Fixed Data'!$B$25*'Fixed Data'!G$47*'Fixed Data'!$B$24*'Fixed Data'!$B$23+G$181*'Fixed Data'!$B$26)*'Fixed Data'!N42/10^6</f>
        <v>-35.286045605370717</v>
      </c>
      <c r="H166" s="21">
        <f>-(H$181*'Fixed Data'!$B$25*'Fixed Data'!H$47*'Fixed Data'!$B$24*'Fixed Data'!$B$23+H$181*'Fixed Data'!$B$26)*'Fixed Data'!O42/10^6</f>
        <v>-36.41160748694994</v>
      </c>
      <c r="I166" s="21">
        <f>-(I$181*'Fixed Data'!$B$25*'Fixed Data'!I$47*'Fixed Data'!$B$24*'Fixed Data'!$B$23+I$181*'Fixed Data'!$B$26)*'Fixed Data'!P42/10^6</f>
        <v>-37.477826240705603</v>
      </c>
      <c r="J166" s="21">
        <f>-(J$181*'Fixed Data'!$B$25*'Fixed Data'!J$47*'Fixed Data'!$B$24*'Fixed Data'!$B$23+J$181*'Fixed Data'!$B$26)*'Fixed Data'!Q42/10^6</f>
        <v>-38.748072343487379</v>
      </c>
      <c r="K166" s="21">
        <f>-(K$181*'Fixed Data'!$B$25*'Fixed Data'!K$47*'Fixed Data'!$B$24*'Fixed Data'!$B$23+K$181*'Fixed Data'!$B$26)*'Fixed Data'!R42/10^6</f>
        <v>-40.298104715388504</v>
      </c>
      <c r="L166" s="21">
        <f>-(L$181*'Fixed Data'!$B$25*'Fixed Data'!L$47*'Fixed Data'!$B$24*'Fixed Data'!$B$23+L$181*'Fixed Data'!$B$26)*'Fixed Data'!S42/10^6</f>
        <v>-42.042127739441298</v>
      </c>
      <c r="M166" s="21">
        <f>-(M$181*'Fixed Data'!$B$25*'Fixed Data'!M$47*'Fixed Data'!$B$24*'Fixed Data'!$B$23+M$181*'Fixed Data'!$B$26)*'Fixed Data'!T42/10^6</f>
        <v>-43.855294934499305</v>
      </c>
      <c r="N166" s="21">
        <f>-(N$181*'Fixed Data'!$B$25*'Fixed Data'!N$47*'Fixed Data'!$B$24*'Fixed Data'!$B$23+N$181*'Fixed Data'!$B$26)*'Fixed Data'!U42/10^6</f>
        <v>-45.598533187836566</v>
      </c>
      <c r="O166" s="21">
        <f>-(O$181*'Fixed Data'!$B$25*'Fixed Data'!O$47*'Fixed Data'!$B$24*'Fixed Data'!$B$23+O$181*'Fixed Data'!$B$26)*'Fixed Data'!V42/10^6</f>
        <v>-47.406035449036807</v>
      </c>
      <c r="P166" s="21">
        <f>-(P$181*'Fixed Data'!$B$25*'Fixed Data'!P$47*'Fixed Data'!$B$24*'Fixed Data'!$B$23+P$181*'Fixed Data'!$B$26)*'Fixed Data'!W42/10^6</f>
        <v>-49.241094465482284</v>
      </c>
      <c r="Q166" s="21">
        <f>-(Q$181*'Fixed Data'!$B$25*'Fixed Data'!Q$47*'Fixed Data'!$B$24*'Fixed Data'!$B$23+Q$181*'Fixed Data'!$B$26)*'Fixed Data'!X42/10^6</f>
        <v>-51.144811241124899</v>
      </c>
      <c r="R166" s="21">
        <f>-(R$181*'Fixed Data'!$B$25*'Fixed Data'!R$47*'Fixed Data'!$B$24*'Fixed Data'!$B$23+R$181*'Fixed Data'!$B$26)*'Fixed Data'!Y42/10^6</f>
        <v>-53.275411599584189</v>
      </c>
      <c r="S166" s="21">
        <f>-(S$181*'Fixed Data'!$B$25*'Fixed Data'!S$47*'Fixed Data'!$B$24*'Fixed Data'!$B$23+S$181*'Fixed Data'!$B$26)*'Fixed Data'!Z42/10^6</f>
        <v>-55.328703000757621</v>
      </c>
      <c r="T166" s="21">
        <f>-(T$181*'Fixed Data'!$B$25*'Fixed Data'!T$47*'Fixed Data'!$B$24*'Fixed Data'!$B$23+T$181*'Fixed Data'!$B$26)*'Fixed Data'!AA42/10^6</f>
        <v>-57.459675157516834</v>
      </c>
      <c r="U166" s="21">
        <f>-(U$181*'Fixed Data'!$B$25*'Fixed Data'!U$47*'Fixed Data'!$B$24*'Fixed Data'!$B$23+U$181*'Fixed Data'!$B$26)*'Fixed Data'!AB42/10^6</f>
        <v>-59.671287112858352</v>
      </c>
      <c r="V166" s="21">
        <f>-(V$181*'Fixed Data'!$B$25*'Fixed Data'!V$47*'Fixed Data'!$B$24*'Fixed Data'!$B$23+V$181*'Fixed Data'!$B$26)*'Fixed Data'!AC42/10^6</f>
        <v>-62.136998319429274</v>
      </c>
      <c r="W166" s="21">
        <f>-(W$181*'Fixed Data'!$B$25*'Fixed Data'!W$47*'Fixed Data'!$B$24*'Fixed Data'!$B$23+W$181*'Fixed Data'!$B$26)*'Fixed Data'!AD42/10^6</f>
        <v>-64.522932706532401</v>
      </c>
      <c r="X166" s="21">
        <f>-(X$181*'Fixed Data'!$B$25*'Fixed Data'!X$47*'Fixed Data'!$B$24*'Fixed Data'!$B$23+X$181*'Fixed Data'!$B$26)*'Fixed Data'!AE42/10^6</f>
        <v>-67.178444984782416</v>
      </c>
      <c r="Y166" s="21">
        <f>-(Y$181*'Fixed Data'!$B$25*'Fixed Data'!Y$47*'Fixed Data'!$B$24*'Fixed Data'!$B$23+Y$181*'Fixed Data'!$B$26)*'Fixed Data'!AF42/10^6</f>
        <v>-69.753354449371471</v>
      </c>
      <c r="Z166" s="21">
        <f>-(Z$181*'Fixed Data'!$B$25*'Fixed Data'!Z$47*'Fixed Data'!$B$24*'Fixed Data'!$B$23+Z$181*'Fixed Data'!$B$26)*'Fixed Data'!AG42/10^6</f>
        <v>-72.61447118651391</v>
      </c>
      <c r="AA166" s="21">
        <f>-(AA$181*'Fixed Data'!$B$25*'Fixed Data'!AA$47*'Fixed Data'!$B$24*'Fixed Data'!$B$23+AA$181*'Fixed Data'!$B$26)*'Fixed Data'!AH42/10^6</f>
        <v>-75.587115668189753</v>
      </c>
      <c r="AB166" s="21">
        <f>-(AB$181*'Fixed Data'!$B$25*'Fixed Data'!AB$47*'Fixed Data'!$B$24*'Fixed Data'!$B$23+AB$181*'Fixed Data'!$B$26)*'Fixed Data'!AI42/10^6</f>
        <v>-78.615978029625566</v>
      </c>
      <c r="AC166" s="21">
        <f>-(AC$181*'Fixed Data'!$B$25*'Fixed Data'!AC$47*'Fixed Data'!$B$24*'Fixed Data'!$B$23+AC$181*'Fixed Data'!$B$26)*'Fixed Data'!AJ42/10^6</f>
        <v>-638.75882665667473</v>
      </c>
      <c r="AD166" s="21">
        <f>-(AD$181*'Fixed Data'!$B$25*'Fixed Data'!AD$47*'Fixed Data'!$B$24*'Fixed Data'!$B$23+AD$181*'Fixed Data'!$B$26)*'Fixed Data'!AK42/10^6</f>
        <v>-664.965698108943</v>
      </c>
      <c r="AE166" s="21">
        <f>-(AE$181*'Fixed Data'!$B$25*'Fixed Data'!AE$47*'Fixed Data'!$B$24*'Fixed Data'!$B$23+AE$181*'Fixed Data'!$B$26)*'Fixed Data'!AL42/10^6</f>
        <v>-692.37102203752704</v>
      </c>
      <c r="AF166" s="21">
        <f>-(AF$181*'Fixed Data'!$B$25*'Fixed Data'!AF$47*'Fixed Data'!$B$24*'Fixed Data'!$B$23+AF$181*'Fixed Data'!$B$26)*'Fixed Data'!AM42/10^6</f>
        <v>-720.80738084892914</v>
      </c>
      <c r="AG166" s="21">
        <f>-(AG$181*'Fixed Data'!$B$25*'Fixed Data'!AG$47*'Fixed Data'!$B$24*'Fixed Data'!$B$23+AG$181*'Fixed Data'!$B$26)*'Fixed Data'!AN42/10^6</f>
        <v>-750.33670228691017</v>
      </c>
      <c r="AH166" s="21">
        <f>-(AH$181*'Fixed Data'!$B$25*'Fixed Data'!AH$47*'Fixed Data'!$B$24*'Fixed Data'!$B$23+AH$181*'Fixed Data'!$B$26)*'Fixed Data'!AO42/10^6</f>
        <v>-781.0308851591883</v>
      </c>
      <c r="AI166" s="21">
        <f>-(AI$181*'Fixed Data'!$B$25*'Fixed Data'!AI$47*'Fixed Data'!$B$24*'Fixed Data'!$B$23+AI$181*'Fixed Data'!$B$26)*'Fixed Data'!AP42/10^6</f>
        <v>-812.97907159866475</v>
      </c>
      <c r="AJ166" s="21">
        <f>-(AJ$181*'Fixed Data'!$B$25*'Fixed Data'!AJ$47*'Fixed Data'!$B$24*'Fixed Data'!$B$23+AJ$181*'Fixed Data'!$B$26)*'Fixed Data'!AQ42/10^6</f>
        <v>-846.20924218625953</v>
      </c>
      <c r="AK166" s="21">
        <f>-(AK$181*'Fixed Data'!$B$25*'Fixed Data'!AK$47*'Fixed Data'!$B$24*'Fixed Data'!$B$23+AK$181*'Fixed Data'!$B$26)*'Fixed Data'!AR42/10^6</f>
        <v>-880.75832476582104</v>
      </c>
      <c r="AL166" s="21">
        <f>-(AL$181*'Fixed Data'!$B$25*'Fixed Data'!AL$47*'Fixed Data'!$B$24*'Fixed Data'!$B$23+AL$181*'Fixed Data'!$B$26)*'Fixed Data'!AS42/10^6</f>
        <v>-916.69470253891063</v>
      </c>
      <c r="AM166" s="21">
        <f>-(AM$181*'Fixed Data'!$B$25*'Fixed Data'!AM$47*'Fixed Data'!$B$24*'Fixed Data'!$B$23+AM$181*'Fixed Data'!$B$26)*'Fixed Data'!AT42/10^6</f>
        <v>-954.04805588326701</v>
      </c>
      <c r="AN166" s="21">
        <f>-(AN$181*'Fixed Data'!$B$25*'Fixed Data'!AN$47*'Fixed Data'!$B$24*'Fixed Data'!$B$23+AN$181*'Fixed Data'!$B$26)*'Fixed Data'!AU42/10^6</f>
        <v>-992.64680787485497</v>
      </c>
      <c r="AO166" s="21">
        <f>-(AO$181*'Fixed Data'!$B$25*'Fixed Data'!AO$47*'Fixed Data'!$B$24*'Fixed Data'!$B$23+AO$181*'Fixed Data'!$B$26)*'Fixed Data'!AV42/10^6</f>
        <v>-1032.7624267120416</v>
      </c>
      <c r="AP166" s="21">
        <f>-(AP$181*'Fixed Data'!$B$25*'Fixed Data'!AP$47*'Fixed Data'!$B$24*'Fixed Data'!$B$23+AP$181*'Fixed Data'!$B$26)*'Fixed Data'!AW42/10^6</f>
        <v>-1074.5024028265798</v>
      </c>
      <c r="AQ166" s="21">
        <f>-(AQ$181*'Fixed Data'!$B$25*'Fixed Data'!AQ$47*'Fixed Data'!$B$24*'Fixed Data'!$B$23+AQ$181*'Fixed Data'!$B$26)*'Fixed Data'!AX42/10^6</f>
        <v>-1117.9394757709829</v>
      </c>
      <c r="AR166" s="21">
        <f>-(AR$181*'Fixed Data'!$B$25*'Fixed Data'!AR$47*'Fixed Data'!$B$24*'Fixed Data'!$B$23+AR$181*'Fixed Data'!$B$26)*'Fixed Data'!AY42/10^6</f>
        <v>-1162.1257175825315</v>
      </c>
      <c r="AS166" s="21">
        <f>-(AS$181*'Fixed Data'!$B$25*'Fixed Data'!AS$47*'Fixed Data'!$B$24*'Fixed Data'!$B$23+AS$181*'Fixed Data'!$B$26)*'Fixed Data'!AZ42/10^6</f>
        <v>-1205.815194391045</v>
      </c>
      <c r="AT166" s="21">
        <f>-(AT$181*'Fixed Data'!$B$25*'Fixed Data'!AT$47*'Fixed Data'!$B$24*'Fixed Data'!$B$23+AT$181*'Fixed Data'!$B$26)*'Fixed Data'!BA42/10^6</f>
        <v>-1251.1435486664918</v>
      </c>
      <c r="AU166" s="21">
        <f>-(AU$181*'Fixed Data'!$B$25*'Fixed Data'!AU$47*'Fixed Data'!$B$24*'Fixed Data'!$B$23+AU$181*'Fixed Data'!$B$26)*'Fixed Data'!BB42/10^6</f>
        <v>-1298.1758468930941</v>
      </c>
      <c r="AV166" s="21">
        <f>-(AV$181*'Fixed Data'!$B$25*'Fixed Data'!AV$47*'Fixed Data'!$B$24*'Fixed Data'!$B$23+AV$181*'Fixed Data'!$B$26)*'Fixed Data'!BC42/10^6</f>
        <v>-1346.3621168502589</v>
      </c>
      <c r="AW166" s="21">
        <f>-(AW$181*'Fixed Data'!$B$25*'Fixed Data'!AW$47*'Fixed Data'!$B$24*'Fixed Data'!$B$23+AW$181*'Fixed Data'!$B$26)*'Fixed Data'!BD42/10^6</f>
        <v>-1394.9743740874599</v>
      </c>
      <c r="AX166" s="21">
        <f>-(AX$181*'Fixed Data'!$B$25*'Fixed Data'!AX$47*'Fixed Data'!$B$24*'Fixed Data'!$B$23+AX$181*'Fixed Data'!$B$26)*'Fixed Data'!BE42/10^6</f>
        <v>-1440.9768367154606</v>
      </c>
      <c r="AY166" s="21">
        <f>-(AY$181*'Fixed Data'!$B$25*'Fixed Data'!AY$47*'Fixed Data'!$B$24*'Fixed Data'!$B$23+AY$181*'Fixed Data'!$B$26)*'Fixed Data'!BF42/10^6</f>
        <v>-1486.5452399929361</v>
      </c>
      <c r="AZ166" s="21">
        <f>-(AZ$181*'Fixed Data'!$B$25*'Fixed Data'!AZ$47*'Fixed Data'!$B$24*'Fixed Data'!$B$23+AZ$181*'Fixed Data'!$B$26)*'Fixed Data'!BG42/10^6</f>
        <v>-1533.1444739246449</v>
      </c>
      <c r="BA166" s="21">
        <f>-(BA$181*'Fixed Data'!$B$25*'Fixed Data'!BA$47*'Fixed Data'!$B$24*'Fixed Data'!$B$23+BA$181*'Fixed Data'!$B$26)*'Fixed Data'!BH42/10^6</f>
        <v>-1581.3534690075896</v>
      </c>
      <c r="BB166" s="21">
        <f>-(BB$181*'Fixed Data'!$B$25*'Fixed Data'!BB$47*'Fixed Data'!$B$24*'Fixed Data'!$B$23+BB$181*'Fixed Data'!$B$26)*'Fixed Data'!BI42/10^6</f>
        <v>-1631.0255002288729</v>
      </c>
    </row>
    <row r="167" spans="1:54" outlineLevel="2">
      <c r="A167" s="424"/>
      <c r="B167" s="135" t="s">
        <v>282</v>
      </c>
      <c r="C167" s="135"/>
      <c r="D167" s="135" t="s">
        <v>383</v>
      </c>
      <c r="E167" s="279"/>
      <c r="F167" s="279"/>
      <c r="G167" s="279"/>
      <c r="H167" s="279"/>
      <c r="I167" s="279"/>
      <c r="J167" s="279"/>
      <c r="K167" s="279"/>
      <c r="L167" s="279"/>
      <c r="M167" s="279"/>
      <c r="N167" s="279"/>
      <c r="O167" s="279"/>
      <c r="P167" s="279"/>
      <c r="Q167" s="279"/>
      <c r="R167" s="279"/>
      <c r="S167" s="279"/>
      <c r="T167" s="279"/>
      <c r="U167" s="279"/>
      <c r="V167" s="279"/>
      <c r="W167" s="279"/>
      <c r="X167" s="279"/>
      <c r="Y167" s="279"/>
      <c r="Z167" s="279"/>
      <c r="AA167" s="279"/>
      <c r="AB167" s="279"/>
      <c r="AC167" s="279"/>
      <c r="AD167" s="279"/>
      <c r="AE167" s="279"/>
      <c r="AF167" s="279"/>
      <c r="AG167" s="279"/>
      <c r="AH167" s="279"/>
      <c r="AI167" s="279"/>
      <c r="AJ167" s="279"/>
      <c r="AK167" s="279"/>
      <c r="AL167" s="279"/>
      <c r="AM167" s="279"/>
      <c r="AN167" s="279"/>
      <c r="AO167" s="279"/>
      <c r="AP167" s="279"/>
      <c r="AQ167" s="279"/>
      <c r="AR167" s="279"/>
      <c r="AS167" s="279"/>
      <c r="AT167" s="279"/>
      <c r="AU167" s="279"/>
      <c r="AV167" s="279"/>
      <c r="AW167" s="279"/>
      <c r="AX167" s="279"/>
      <c r="AY167" s="279"/>
      <c r="AZ167" s="279"/>
      <c r="BA167" s="279"/>
      <c r="BB167" s="279"/>
    </row>
    <row r="168" spans="1:54" outlineLevel="2">
      <c r="A168" s="424"/>
      <c r="B168" s="135" t="s">
        <v>282</v>
      </c>
      <c r="C168" s="135"/>
      <c r="D168" s="135" t="s">
        <v>383</v>
      </c>
      <c r="E168" s="279"/>
      <c r="F168" s="279"/>
      <c r="G168" s="279"/>
      <c r="H168" s="279"/>
      <c r="I168" s="279"/>
      <c r="J168" s="279"/>
      <c r="K168" s="279"/>
      <c r="L168" s="279"/>
      <c r="M168" s="279"/>
      <c r="N168" s="279"/>
      <c r="O168" s="279"/>
      <c r="P168" s="279"/>
      <c r="Q168" s="279"/>
      <c r="R168" s="279"/>
      <c r="S168" s="279"/>
      <c r="T168" s="279"/>
      <c r="U168" s="279"/>
      <c r="V168" s="279"/>
      <c r="W168" s="279"/>
      <c r="X168" s="279"/>
      <c r="Y168" s="279"/>
      <c r="Z168" s="279"/>
      <c r="AA168" s="279"/>
      <c r="AB168" s="279"/>
      <c r="AC168" s="279"/>
      <c r="AD168" s="279"/>
      <c r="AE168" s="279"/>
      <c r="AF168" s="279"/>
      <c r="AG168" s="279"/>
      <c r="AH168" s="279"/>
      <c r="AI168" s="279"/>
      <c r="AJ168" s="279"/>
      <c r="AK168" s="279"/>
      <c r="AL168" s="279"/>
      <c r="AM168" s="279"/>
      <c r="AN168" s="279"/>
      <c r="AO168" s="279"/>
      <c r="AP168" s="279"/>
      <c r="AQ168" s="279"/>
      <c r="AR168" s="279"/>
      <c r="AS168" s="279"/>
      <c r="AT168" s="279"/>
      <c r="AU168" s="279"/>
      <c r="AV168" s="279"/>
      <c r="AW168" s="279"/>
      <c r="AX168" s="279"/>
      <c r="AY168" s="279"/>
      <c r="AZ168" s="279"/>
      <c r="BA168" s="279"/>
      <c r="BB168" s="279"/>
    </row>
    <row r="169" spans="1:54" outlineLevel="2">
      <c r="A169" s="424"/>
      <c r="B169" s="135" t="s">
        <v>285</v>
      </c>
      <c r="C169" s="135" t="s">
        <v>465</v>
      </c>
      <c r="D169" s="135" t="s">
        <v>383</v>
      </c>
      <c r="E169" s="21">
        <f>-E$184*'Fixed Data'!$B$20*'Fixed Data'!$B$22</f>
        <v>-5.5079159725634579</v>
      </c>
      <c r="F169" s="21">
        <f>-F$184*'Fixed Data'!$B$20*'Fixed Data'!$B$22</f>
        <v>-5.3661136948213004</v>
      </c>
      <c r="G169" s="21">
        <f>-G$184*'Fixed Data'!$B$20*'Fixed Data'!$B$22</f>
        <v>-5.3418326291891756</v>
      </c>
      <c r="H169" s="21">
        <f>-H$184*'Fixed Data'!$B$20*'Fixed Data'!$B$22</f>
        <v>-5.2823275109989307</v>
      </c>
      <c r="I169" s="21">
        <f>-I$184*'Fixed Data'!$B$20*'Fixed Data'!$B$22</f>
        <v>-5.2078441529695096</v>
      </c>
      <c r="J169" s="21">
        <f>-J$184*'Fixed Data'!$B$20*'Fixed Data'!$B$22</f>
        <v>-5.2319224673005085</v>
      </c>
      <c r="K169" s="21">
        <f>-K$184*'Fixed Data'!$B$20*'Fixed Data'!$B$22</f>
        <v>-5.364240932059734</v>
      </c>
      <c r="L169" s="21">
        <f>-L$184*'Fixed Data'!$B$20*'Fixed Data'!$B$22</f>
        <v>-5.5017718166527949</v>
      </c>
      <c r="M169" s="21">
        <f>-M$184*'Fixed Data'!$B$20*'Fixed Data'!$B$22</f>
        <v>-5.6436989338457284</v>
      </c>
      <c r="N169" s="21">
        <f>-N$184*'Fixed Data'!$B$20*'Fixed Data'!$B$22</f>
        <v>-5.7911985698129307</v>
      </c>
      <c r="O169" s="21">
        <f>-O$184*'Fixed Data'!$B$20*'Fixed Data'!$B$22</f>
        <v>-5.9433245746811423</v>
      </c>
      <c r="P169" s="21">
        <f>-P$184*'Fixed Data'!$B$20*'Fixed Data'!$B$22</f>
        <v>-6.1008833305684531</v>
      </c>
      <c r="Q169" s="21">
        <f>-Q$184*'Fixed Data'!$B$20*'Fixed Data'!$B$22</f>
        <v>-6.2642455916759952</v>
      </c>
      <c r="R169" s="21">
        <f>-R$184*'Fixed Data'!$B$20*'Fixed Data'!$B$22</f>
        <v>-6.4336110474338239</v>
      </c>
      <c r="S169" s="21">
        <f>-S$184*'Fixed Data'!$B$20*'Fixed Data'!$B$22</f>
        <v>-6.6094939323759627</v>
      </c>
      <c r="T169" s="21">
        <f>-T$184*'Fixed Data'!$B$20*'Fixed Data'!$B$22</f>
        <v>-6.7922107398787563</v>
      </c>
      <c r="U169" s="21">
        <f>-U$184*'Fixed Data'!$B$20*'Fixed Data'!$B$22</f>
        <v>-6.982047516684907</v>
      </c>
      <c r="V169" s="21">
        <f>-V$184*'Fixed Data'!$B$20*'Fixed Data'!$B$22</f>
        <v>-7.1792779879858228</v>
      </c>
      <c r="W169" s="21">
        <f>-W$184*'Fixed Data'!$B$20*'Fixed Data'!$B$22</f>
        <v>-7.3842497012046673</v>
      </c>
      <c r="X169" s="21">
        <f>-X$184*'Fixed Data'!$B$20*'Fixed Data'!$B$22</f>
        <v>-7.5973144839441007</v>
      </c>
      <c r="Y169" s="21">
        <f>-Y$184*'Fixed Data'!$B$20*'Fixed Data'!$B$22</f>
        <v>-7.8188422830329598</v>
      </c>
      <c r="Z169" s="21">
        <f>-Z$184*'Fixed Data'!$B$20*'Fixed Data'!$B$22</f>
        <v>-8.0488236216679159</v>
      </c>
      <c r="AA169" s="21">
        <f>-AA$184*'Fixed Data'!$B$20*'Fixed Data'!$B$22</f>
        <v>-8.2879867719106262</v>
      </c>
      <c r="AB169" s="21">
        <f>-AB$184*'Fixed Data'!$B$20*'Fixed Data'!$B$22</f>
        <v>-8.5331926507447466</v>
      </c>
      <c r="AC169" s="21">
        <f>-AC$184*'Fixed Data'!$B$20*'Fixed Data'!$B$22</f>
        <v>-14.321657497736251</v>
      </c>
      <c r="AD169" s="21">
        <f>-AD$184*'Fixed Data'!$B$20*'Fixed Data'!$B$22</f>
        <v>-14.584706655292203</v>
      </c>
      <c r="AE169" s="21">
        <f>-AE$184*'Fixed Data'!$B$20*'Fixed Data'!$B$22</f>
        <v>-14.858229773294212</v>
      </c>
      <c r="AF169" s="21">
        <f>-AF$184*'Fixed Data'!$B$20*'Fixed Data'!$B$22</f>
        <v>-15.143209590778744</v>
      </c>
      <c r="AG169" s="21">
        <f>-AG$184*'Fixed Data'!$B$20*'Fixed Data'!$B$22</f>
        <v>-15.440200728551606</v>
      </c>
      <c r="AH169" s="21">
        <f>-AH$184*'Fixed Data'!$B$20*'Fixed Data'!$B$22</f>
        <v>-15.74978773583932</v>
      </c>
      <c r="AI169" s="21">
        <f>-AI$184*'Fixed Data'!$B$20*'Fixed Data'!$B$22</f>
        <v>-16.072586669403805</v>
      </c>
      <c r="AJ169" s="21">
        <f>-AJ$184*'Fixed Data'!$B$20*'Fixed Data'!$B$22</f>
        <v>-16.40924696522675</v>
      </c>
      <c r="AK169" s="21">
        <f>-AK$184*'Fixed Data'!$B$20*'Fixed Data'!$B$22</f>
        <v>-16.760453473958812</v>
      </c>
      <c r="AL169" s="21">
        <f>-AL$184*'Fixed Data'!$B$20*'Fixed Data'!$B$22</f>
        <v>-17.126928352463789</v>
      </c>
      <c r="AM169" s="21">
        <f>-AM$184*'Fixed Data'!$B$20*'Fixed Data'!$B$22</f>
        <v>-17.507280861861517</v>
      </c>
      <c r="AN169" s="21">
        <f>-AN$184*'Fixed Data'!$B$20*'Fixed Data'!$B$22</f>
        <v>-17.902033004188873</v>
      </c>
      <c r="AO169" s="21">
        <f>-AO$184*'Fixed Data'!$B$20*'Fixed Data'!$B$22</f>
        <v>-18.314012908762539</v>
      </c>
      <c r="AP169" s="21">
        <f>-AP$184*'Fixed Data'!$B$20*'Fixed Data'!$B$22</f>
        <v>-18.744324180254274</v>
      </c>
      <c r="AQ169" s="21">
        <f>-AQ$184*'Fixed Data'!$B$20*'Fixed Data'!$B$22</f>
        <v>-19.193897328001331</v>
      </c>
      <c r="AR169" s="21">
        <f>-AR$184*'Fixed Data'!$B$20*'Fixed Data'!$B$22</f>
        <v>-19.625020779407766</v>
      </c>
      <c r="AS169" s="21">
        <f>-AS$184*'Fixed Data'!$B$20*'Fixed Data'!$B$22</f>
        <v>-19.990597271983344</v>
      </c>
      <c r="AT169" s="21">
        <f>-AT$184*'Fixed Data'!$B$20*'Fixed Data'!$B$22</f>
        <v>-20.370727484367805</v>
      </c>
      <c r="AU169" s="21">
        <f>-AU$184*'Fixed Data'!$B$20*'Fixed Data'!$B$22</f>
        <v>-20.766079970869519</v>
      </c>
      <c r="AV169" s="21">
        <f>-AV$184*'Fixed Data'!$B$20*'Fixed Data'!$B$22</f>
        <v>-21.153273609207478</v>
      </c>
      <c r="AW169" s="21">
        <f>-AW$184*'Fixed Data'!$B$20*'Fixed Data'!$B$22</f>
        <v>-21.502198158077785</v>
      </c>
      <c r="AX169" s="21">
        <f>-AX$184*'Fixed Data'!$B$20*'Fixed Data'!$B$22</f>
        <v>-21.833692265063867</v>
      </c>
      <c r="AY169" s="21">
        <f>-AY$184*'Fixed Data'!$B$20*'Fixed Data'!$B$22</f>
        <v>-22.164667728272356</v>
      </c>
      <c r="AZ169" s="21">
        <f>-AZ$184*'Fixed Data'!$B$20*'Fixed Data'!$B$22</f>
        <v>-22.50393410058043</v>
      </c>
      <c r="BA169" s="21">
        <f>-BA$184*'Fixed Data'!$B$20*'Fixed Data'!$B$22</f>
        <v>-22.855007183180838</v>
      </c>
      <c r="BB169" s="21">
        <f>-BB$184*'Fixed Data'!$B$20*'Fixed Data'!$B$22</f>
        <v>-23.212435961580674</v>
      </c>
    </row>
    <row r="170" spans="1:54" outlineLevel="2">
      <c r="A170" s="424"/>
      <c r="B170" s="135" t="s">
        <v>285</v>
      </c>
      <c r="C170" s="135" t="s">
        <v>466</v>
      </c>
      <c r="D170" s="135" t="s">
        <v>383</v>
      </c>
      <c r="E170" s="21">
        <f>-E$185*'Fixed Data'!$B$21*'Fixed Data'!$B$22</f>
        <v>-8.2324929639390629E-2</v>
      </c>
      <c r="F170" s="21">
        <f>-F$185*'Fixed Data'!$B$21*'Fixed Data'!$B$22</f>
        <v>-8.0085759106780841E-2</v>
      </c>
      <c r="G170" s="21">
        <f>-G$185*'Fixed Data'!$B$21*'Fixed Data'!$B$22</f>
        <v>-7.9503075164473719E-2</v>
      </c>
      <c r="H170" s="21">
        <f>-H$185*'Fixed Data'!$B$21*'Fixed Data'!$B$22</f>
        <v>-7.8474725922144092E-2</v>
      </c>
      <c r="I170" s="21">
        <f>-I$185*'Fixed Data'!$B$21*'Fixed Data'!$B$22</f>
        <v>-7.7289509341066182E-2</v>
      </c>
      <c r="J170" s="21">
        <f>-J$185*'Fixed Data'!$B$21*'Fixed Data'!$B$22</f>
        <v>-7.7330022751312191E-2</v>
      </c>
      <c r="K170" s="21">
        <f>-K$185*'Fixed Data'!$B$21*'Fixed Data'!$B$22</f>
        <v>-7.9288709960886078E-2</v>
      </c>
      <c r="L170" s="21">
        <f>-L$185*'Fixed Data'!$B$21*'Fixed Data'!$B$22</f>
        <v>-8.1329058847269944E-2</v>
      </c>
      <c r="M170" s="21">
        <f>-M$185*'Fixed Data'!$B$21*'Fixed Data'!$B$22</f>
        <v>-8.3434909641002392E-2</v>
      </c>
      <c r="N170" s="21">
        <f>-N$185*'Fixed Data'!$B$21*'Fixed Data'!$B$22</f>
        <v>-8.562357701082729E-2</v>
      </c>
      <c r="O170" s="21">
        <f>-O$185*'Fixed Data'!$B$21*'Fixed Data'!$B$22</f>
        <v>-8.7880850136921512E-2</v>
      </c>
      <c r="P170" s="21">
        <f>-P$185*'Fixed Data'!$B$21*'Fixed Data'!$B$22</f>
        <v>-9.0218759921309816E-2</v>
      </c>
      <c r="Q170" s="21">
        <f>-Q$185*'Fixed Data'!$B$21*'Fixed Data'!$B$22</f>
        <v>-9.2643211415517554E-2</v>
      </c>
      <c r="R170" s="21">
        <f>-R$185*'Fixed Data'!$B$21*'Fixed Data'!$B$22</f>
        <v>-9.5158839776347148E-2</v>
      </c>
      <c r="S170" s="21">
        <f>-S$185*'Fixed Data'!$B$21*'Fixed Data'!$B$22</f>
        <v>-9.7771375300595098E-2</v>
      </c>
      <c r="T170" s="21">
        <f>-T$185*'Fixed Data'!$B$21*'Fixed Data'!$B$22</f>
        <v>-0.10048552822346149</v>
      </c>
      <c r="U170" s="21">
        <f>-U$185*'Fixed Data'!$B$21*'Fixed Data'!$B$22</f>
        <v>-0.10330555510430703</v>
      </c>
      <c r="V170" s="21">
        <f>-V$185*'Fixed Data'!$B$21*'Fixed Data'!$B$22</f>
        <v>-0.10623552583657971</v>
      </c>
      <c r="W170" s="21">
        <f>-W$185*'Fixed Data'!$B$21*'Fixed Data'!$B$22</f>
        <v>-0.10928061288290618</v>
      </c>
      <c r="X170" s="21">
        <f>-X$185*'Fixed Data'!$B$21*'Fixed Data'!$B$22</f>
        <v>-0.11244605219282347</v>
      </c>
      <c r="Y170" s="21">
        <f>-Y$185*'Fixed Data'!$B$21*'Fixed Data'!$B$22</f>
        <v>-0.11573734842438421</v>
      </c>
      <c r="Z170" s="21">
        <f>-Z$185*'Fixed Data'!$B$21*'Fixed Data'!$B$22</f>
        <v>-0.11915433447802026</v>
      </c>
      <c r="AA170" s="21">
        <f>-AA$185*'Fixed Data'!$B$21*'Fixed Data'!$B$22</f>
        <v>-0.12270786950841389</v>
      </c>
      <c r="AB170" s="21">
        <f>-AB$185*'Fixed Data'!$B$21*'Fixed Data'!$B$22</f>
        <v>-0.12635199926469709</v>
      </c>
      <c r="AC170" s="21">
        <f>-AC$185*'Fixed Data'!$B$21*'Fixed Data'!$B$22</f>
        <v>-0.2117147458917322</v>
      </c>
      <c r="AD170" s="21">
        <f>-AD$185*'Fixed Data'!$B$21*'Fixed Data'!$B$22</f>
        <v>-0.2156695237771809</v>
      </c>
      <c r="AE170" s="21">
        <f>-AE$185*'Fixed Data'!$B$21*'Fixed Data'!$B$22</f>
        <v>-0.21973970284378866</v>
      </c>
      <c r="AF170" s="21">
        <f>-AF$185*'Fixed Data'!$B$21*'Fixed Data'!$B$22</f>
        <v>-0.22398050522882934</v>
      </c>
      <c r="AG170" s="21">
        <f>-AG$185*'Fixed Data'!$B$21*'Fixed Data'!$B$22</f>
        <v>-0.22840019344924745</v>
      </c>
      <c r="AH170" s="21">
        <f>-AH$185*'Fixed Data'!$B$21*'Fixed Data'!$B$22</f>
        <v>-0.2330037918794492</v>
      </c>
      <c r="AI170" s="21">
        <f>-AI$185*'Fixed Data'!$B$21*'Fixed Data'!$B$22</f>
        <v>-0.23778449877315333</v>
      </c>
      <c r="AJ170" s="21">
        <f>-AJ$185*'Fixed Data'!$B$21*'Fixed Data'!$B$22</f>
        <v>-0.24277042650122727</v>
      </c>
      <c r="AK170" s="21">
        <f>-AK$185*'Fixed Data'!$B$21*'Fixed Data'!$B$22</f>
        <v>-0.24797171266053669</v>
      </c>
      <c r="AL170" s="21">
        <f>-AL$185*'Fixed Data'!$B$21*'Fixed Data'!$B$22</f>
        <v>-0.25339904787649736</v>
      </c>
      <c r="AM170" s="21">
        <f>-AM$185*'Fixed Data'!$B$21*'Fixed Data'!$B$22</f>
        <v>-0.25903153441368137</v>
      </c>
      <c r="AN170" s="21">
        <f>-AN$185*'Fixed Data'!$B$21*'Fixed Data'!$B$22</f>
        <v>-0.26487703581959632</v>
      </c>
      <c r="AO170" s="21">
        <f>-AO$185*'Fixed Data'!$B$21*'Fixed Data'!$B$22</f>
        <v>-0.2709775571753667</v>
      </c>
      <c r="AP170" s="21">
        <f>-AP$185*'Fixed Data'!$B$21*'Fixed Data'!$B$22</f>
        <v>-0.2773494381740278</v>
      </c>
      <c r="AQ170" s="21">
        <f>-AQ$185*'Fixed Data'!$B$21*'Fixed Data'!$B$22</f>
        <v>-0.28400645081421372</v>
      </c>
      <c r="AR170" s="21">
        <f>-AR$185*'Fixed Data'!$B$21*'Fixed Data'!$B$22</f>
        <v>-0.29039002728982599</v>
      </c>
      <c r="AS170" s="21">
        <f>-AS$185*'Fixed Data'!$B$21*'Fixed Data'!$B$22</f>
        <v>-0.29580258391953584</v>
      </c>
      <c r="AT170" s="21">
        <f>-AT$185*'Fixed Data'!$B$21*'Fixed Data'!$B$22</f>
        <v>-0.30143050637460056</v>
      </c>
      <c r="AU170" s="21">
        <f>-AU$185*'Fixed Data'!$B$21*'Fixed Data'!$B$22</f>
        <v>-0.3072836849700854</v>
      </c>
      <c r="AV170" s="21">
        <f>-AV$185*'Fixed Data'!$B$21*'Fixed Data'!$B$22</f>
        <v>-0.31301841832442678</v>
      </c>
      <c r="AW170" s="21">
        <f>-AW$185*'Fixed Data'!$B$21*'Fixed Data'!$B$22</f>
        <v>-0.3181918554521726</v>
      </c>
      <c r="AX170" s="21">
        <f>-AX$185*'Fixed Data'!$B$21*'Fixed Data'!$B$22</f>
        <v>-0.32310541923217184</v>
      </c>
      <c r="AY170" s="21">
        <f>-AY$185*'Fixed Data'!$B$21*'Fixed Data'!$B$22</f>
        <v>-0.32801261415919303</v>
      </c>
      <c r="AZ170" s="21">
        <f>-AZ$185*'Fixed Data'!$B$21*'Fixed Data'!$B$22</f>
        <v>-0.3330432597215327</v>
      </c>
      <c r="BA170" s="21">
        <f>-BA$185*'Fixed Data'!$B$21*'Fixed Data'!$B$22</f>
        <v>-0.33824895338544042</v>
      </c>
      <c r="BB170" s="21">
        <f>-BB$185*'Fixed Data'!$B$21*'Fixed Data'!$B$22</f>
        <v>-0.34354912035861657</v>
      </c>
    </row>
    <row r="171" spans="1:54" outlineLevel="2">
      <c r="A171" s="424"/>
      <c r="B171" s="135" t="s">
        <v>285</v>
      </c>
      <c r="C171" s="135"/>
      <c r="D171" s="135" t="s">
        <v>383</v>
      </c>
      <c r="E171" s="279"/>
      <c r="F171" s="279"/>
      <c r="G171" s="279"/>
      <c r="H171" s="279"/>
      <c r="I171" s="279"/>
      <c r="J171" s="279"/>
      <c r="K171" s="279"/>
      <c r="L171" s="279"/>
      <c r="M171" s="279"/>
      <c r="N171" s="279"/>
      <c r="O171" s="279"/>
      <c r="P171" s="279"/>
      <c r="Q171" s="279"/>
      <c r="R171" s="279"/>
      <c r="S171" s="279"/>
      <c r="T171" s="279"/>
      <c r="U171" s="279"/>
      <c r="V171" s="279"/>
      <c r="W171" s="279"/>
      <c r="X171" s="279"/>
      <c r="Y171" s="279"/>
      <c r="Z171" s="279"/>
      <c r="AA171" s="279"/>
      <c r="AB171" s="279"/>
      <c r="AC171" s="279"/>
      <c r="AD171" s="279"/>
      <c r="AE171" s="279"/>
      <c r="AF171" s="279"/>
      <c r="AG171" s="279"/>
      <c r="AH171" s="279"/>
      <c r="AI171" s="279"/>
      <c r="AJ171" s="279"/>
      <c r="AK171" s="279"/>
      <c r="AL171" s="279"/>
      <c r="AM171" s="279"/>
      <c r="AN171" s="279"/>
      <c r="AO171" s="279"/>
      <c r="AP171" s="279"/>
      <c r="AQ171" s="279"/>
      <c r="AR171" s="279"/>
      <c r="AS171" s="279"/>
      <c r="AT171" s="279"/>
      <c r="AU171" s="279"/>
      <c r="AV171" s="279"/>
      <c r="AW171" s="279"/>
      <c r="AX171" s="279"/>
      <c r="AY171" s="279"/>
      <c r="AZ171" s="279"/>
      <c r="BA171" s="279"/>
      <c r="BB171" s="279"/>
    </row>
    <row r="172" spans="1:54" outlineLevel="2">
      <c r="A172" s="424"/>
      <c r="B172" s="135" t="s">
        <v>285</v>
      </c>
      <c r="C172" s="135"/>
      <c r="D172" s="135" t="s">
        <v>383</v>
      </c>
      <c r="E172" s="279"/>
      <c r="F172" s="279"/>
      <c r="G172" s="279"/>
      <c r="H172" s="279"/>
      <c r="I172" s="279"/>
      <c r="J172" s="279"/>
      <c r="K172" s="279"/>
      <c r="L172" s="279"/>
      <c r="M172" s="279"/>
      <c r="N172" s="279"/>
      <c r="O172" s="279"/>
      <c r="P172" s="279"/>
      <c r="Q172" s="279"/>
      <c r="R172" s="279"/>
      <c r="S172" s="279"/>
      <c r="T172" s="279"/>
      <c r="U172" s="279"/>
      <c r="V172" s="279"/>
      <c r="W172" s="279"/>
      <c r="X172" s="279"/>
      <c r="Y172" s="279"/>
      <c r="Z172" s="279"/>
      <c r="AA172" s="279"/>
      <c r="AB172" s="279"/>
      <c r="AC172" s="279"/>
      <c r="AD172" s="279"/>
      <c r="AE172" s="279"/>
      <c r="AF172" s="279"/>
      <c r="AG172" s="279"/>
      <c r="AH172" s="279"/>
      <c r="AI172" s="279"/>
      <c r="AJ172" s="279"/>
      <c r="AK172" s="279"/>
      <c r="AL172" s="279"/>
      <c r="AM172" s="279"/>
      <c r="AN172" s="279"/>
      <c r="AO172" s="279"/>
      <c r="AP172" s="279"/>
      <c r="AQ172" s="279"/>
      <c r="AR172" s="279"/>
      <c r="AS172" s="279"/>
      <c r="AT172" s="279"/>
      <c r="AU172" s="279"/>
      <c r="AV172" s="279"/>
      <c r="AW172" s="279"/>
      <c r="AX172" s="279"/>
      <c r="AY172" s="279"/>
      <c r="AZ172" s="279"/>
      <c r="BA172" s="279"/>
      <c r="BB172" s="279"/>
    </row>
    <row r="173" spans="1:54" outlineLevel="2">
      <c r="A173" s="424"/>
      <c r="B173" s="135" t="s">
        <v>288</v>
      </c>
      <c r="C173" s="135" t="s">
        <v>467</v>
      </c>
      <c r="D173" s="135" t="s">
        <v>383</v>
      </c>
      <c r="E173" s="279">
        <v>-8.0577540914205681</v>
      </c>
      <c r="F173" s="279">
        <v>-7.5110598944813853</v>
      </c>
      <c r="G173" s="279">
        <v>-7.2767961183429195</v>
      </c>
      <c r="H173" s="279">
        <v>-6.9249765203022084</v>
      </c>
      <c r="I173" s="279">
        <v>-6.562130410451803</v>
      </c>
      <c r="J173" s="279">
        <v>-6.41279955951478</v>
      </c>
      <c r="K173" s="279">
        <v>-6.5774961126570846</v>
      </c>
      <c r="L173" s="279">
        <v>-6.7491060059418597</v>
      </c>
      <c r="M173" s="279">
        <v>-6.9261502731966509</v>
      </c>
      <c r="N173" s="279">
        <v>-7.1096912537694124</v>
      </c>
      <c r="O173" s="279">
        <v>-7.2774878744217135</v>
      </c>
      <c r="P173" s="279">
        <v>-7.4448650355977657</v>
      </c>
      <c r="Q173" s="279">
        <v>-7.6174101070700768</v>
      </c>
      <c r="R173" s="279">
        <v>-7.7954905412723088</v>
      </c>
      <c r="S173" s="279">
        <v>-7.9794370431768318</v>
      </c>
      <c r="T173" s="279">
        <v>-8.1695050589291647</v>
      </c>
      <c r="U173" s="279">
        <v>-8.3659058913148563</v>
      </c>
      <c r="V173" s="279">
        <v>-8.5688008837054515</v>
      </c>
      <c r="W173" s="279">
        <v>-8.7785124968193582</v>
      </c>
      <c r="X173" s="279">
        <v>-8.9952988601509887</v>
      </c>
      <c r="Y173" s="279">
        <v>-9.2186729706165185</v>
      </c>
      <c r="Z173" s="279">
        <v>-9.4481018185049397</v>
      </c>
      <c r="AA173" s="279">
        <v>-9.6852653656834633</v>
      </c>
      <c r="AB173" s="279">
        <v>-9.923362447606749</v>
      </c>
      <c r="AC173" s="279">
        <v>-73.412626620546803</v>
      </c>
      <c r="AD173" s="279">
        <v>-75.364583746527089</v>
      </c>
      <c r="AE173" s="279">
        <v>-77.381270649541989</v>
      </c>
      <c r="AF173" s="279">
        <v>-79.465188703666342</v>
      </c>
      <c r="AG173" s="279">
        <v>-81.618865474937223</v>
      </c>
      <c r="AH173" s="279">
        <v>-83.844964747690838</v>
      </c>
      <c r="AI173" s="279">
        <v>-86.14624168314522</v>
      </c>
      <c r="AJ173" s="279">
        <v>-88.525619376920588</v>
      </c>
      <c r="AK173" s="279">
        <v>-90.98613501857335</v>
      </c>
      <c r="AL173" s="279">
        <v>-93.530805022239676</v>
      </c>
      <c r="AM173" s="279">
        <v>-96.159352347557189</v>
      </c>
      <c r="AN173" s="279">
        <v>-98.853453968827182</v>
      </c>
      <c r="AO173" s="279">
        <v>-101.63734953874068</v>
      </c>
      <c r="AP173" s="279">
        <v>-104.51858823734821</v>
      </c>
      <c r="AQ173" s="279">
        <v>-107.50107056514732</v>
      </c>
      <c r="AR173" s="279">
        <v>-110.4787291790811</v>
      </c>
      <c r="AS173" s="279">
        <v>-113.3189219900617</v>
      </c>
      <c r="AT173" s="279">
        <v>-116.25105227723238</v>
      </c>
      <c r="AU173" s="279">
        <v>-119.27843985665628</v>
      </c>
      <c r="AV173" s="279">
        <v>-122.34400347505404</v>
      </c>
      <c r="AW173" s="279">
        <v>-125.37567974920422</v>
      </c>
      <c r="AX173" s="279">
        <v>-128.11141535491893</v>
      </c>
      <c r="AY173" s="279">
        <v>-130.76149189025273</v>
      </c>
      <c r="AZ173" s="279">
        <v>-133.45263887643128</v>
      </c>
      <c r="BA173" s="279">
        <v>-136.23159482399868</v>
      </c>
      <c r="BB173" s="279">
        <v>-135.63565174775155</v>
      </c>
    </row>
    <row r="174" spans="1:54" outlineLevel="2">
      <c r="A174" s="424"/>
      <c r="B174" s="135" t="s">
        <v>288</v>
      </c>
      <c r="C174" s="135" t="s">
        <v>468</v>
      </c>
      <c r="D174" s="135" t="s">
        <v>383</v>
      </c>
      <c r="E174" s="279">
        <v>-9.4853995432202822</v>
      </c>
      <c r="F174" s="279">
        <v>-7.3846656809191602</v>
      </c>
      <c r="G174" s="279">
        <v>-7.1987396141270814</v>
      </c>
      <c r="H174" s="279">
        <v>-5.6604382950935754</v>
      </c>
      <c r="I174" s="279">
        <v>-4.9979947302665213</v>
      </c>
      <c r="J174" s="279">
        <v>-4.7588806805473132</v>
      </c>
      <c r="K174" s="279">
        <v>-4.8243904107003779</v>
      </c>
      <c r="L174" s="279">
        <v>-4.895634975786086</v>
      </c>
      <c r="M174" s="279">
        <v>-4.9465383071382787</v>
      </c>
      <c r="N174" s="279">
        <v>-4.9975602910724382</v>
      </c>
      <c r="O174" s="279">
        <v>-5.0518078816216647</v>
      </c>
      <c r="P174" s="279">
        <v>-5.108319701443123</v>
      </c>
      <c r="Q174" s="279">
        <v>-5.1659090301823589</v>
      </c>
      <c r="R174" s="279">
        <v>-5.2241245376442107</v>
      </c>
      <c r="S174" s="279">
        <v>-5.2845995907009025</v>
      </c>
      <c r="T174" s="279">
        <v>-5.3476123860692031</v>
      </c>
      <c r="U174" s="279">
        <v>-5.413211923623396</v>
      </c>
      <c r="V174" s="279">
        <v>-5.4814008452250853</v>
      </c>
      <c r="W174" s="279">
        <v>-5.5524672873801961</v>
      </c>
      <c r="X174" s="279">
        <v>-5.6265399860744774</v>
      </c>
      <c r="Y174" s="279">
        <v>-5.7037537730404111</v>
      </c>
      <c r="Z174" s="279">
        <v>-5.7727969591547117</v>
      </c>
      <c r="AA174" s="279">
        <v>-5.842988680261672</v>
      </c>
      <c r="AB174" s="279">
        <v>-5.9091434980499686</v>
      </c>
      <c r="AC174" s="279">
        <v>-55.278526771477686</v>
      </c>
      <c r="AD174" s="279">
        <v>-55.513992312378946</v>
      </c>
      <c r="AE174" s="279">
        <v>-55.705352616906744</v>
      </c>
      <c r="AF174" s="279">
        <v>-55.9074445838827</v>
      </c>
      <c r="AG174" s="279">
        <v>-56.120874111937063</v>
      </c>
      <c r="AH174" s="279">
        <v>-56.346142033484561</v>
      </c>
      <c r="AI174" s="279">
        <v>-56.583276796224148</v>
      </c>
      <c r="AJ174" s="279">
        <v>-56.833771923821551</v>
      </c>
      <c r="AK174" s="279">
        <v>-57.09839490919731</v>
      </c>
      <c r="AL174" s="279">
        <v>-57.377957946105546</v>
      </c>
      <c r="AM174" s="279">
        <v>-57.673320559147321</v>
      </c>
      <c r="AN174" s="279">
        <v>-57.985392396152086</v>
      </c>
      <c r="AO174" s="279">
        <v>-58.315136173323943</v>
      </c>
      <c r="AP174" s="279">
        <v>-58.663570808139234</v>
      </c>
      <c r="AQ174" s="279">
        <v>-59.031774730403015</v>
      </c>
      <c r="AR174" s="279">
        <v>-59.420889393924682</v>
      </c>
      <c r="AS174" s="279">
        <v>-59.832122998860022</v>
      </c>
      <c r="AT174" s="279">
        <v>-60.266754429489126</v>
      </c>
      <c r="AU174" s="279">
        <v>-60.726137429161668</v>
      </c>
      <c r="AV174" s="279">
        <v>-61.211705025642893</v>
      </c>
      <c r="AW174" s="279">
        <v>-61.625008442855929</v>
      </c>
      <c r="AX174" s="279">
        <v>-62.004166958000496</v>
      </c>
      <c r="AY174" s="279">
        <v>-62.325063432978233</v>
      </c>
      <c r="AZ174" s="279">
        <v>-62.610290374486702</v>
      </c>
      <c r="BA174" s="279">
        <v>-62.902532084199002</v>
      </c>
      <c r="BB174" s="279">
        <v>-63.202128996012419</v>
      </c>
    </row>
    <row r="175" spans="1:54" outlineLevel="2">
      <c r="A175" s="424"/>
      <c r="B175" s="135" t="s">
        <v>288</v>
      </c>
      <c r="C175" s="135" t="s">
        <v>469</v>
      </c>
      <c r="D175" s="135" t="s">
        <v>383</v>
      </c>
      <c r="E175" s="279">
        <v>-15.286737686532653</v>
      </c>
      <c r="F175" s="279">
        <v>-14.87261528991775</v>
      </c>
      <c r="G175" s="279">
        <v>-14.762924678521403</v>
      </c>
      <c r="H175" s="279">
        <v>-14.572118310763695</v>
      </c>
      <c r="I175" s="279">
        <v>-14.25142185093596</v>
      </c>
      <c r="J175" s="279">
        <v>-14.256314714502913</v>
      </c>
      <c r="K175" s="279">
        <v>-14.617710049421396</v>
      </c>
      <c r="L175" s="279">
        <v>-14.994189385694797</v>
      </c>
      <c r="M175" s="279">
        <v>-15.382779335808015</v>
      </c>
      <c r="N175" s="279">
        <v>-15.786664606496098</v>
      </c>
      <c r="O175" s="279">
        <v>-16.20323302738899</v>
      </c>
      <c r="P175" s="279">
        <v>-16.634702996106931</v>
      </c>
      <c r="Q175" s="279">
        <v>-17.082157677396125</v>
      </c>
      <c r="R175" s="279">
        <v>-17.546453163612849</v>
      </c>
      <c r="S175" s="279">
        <v>-18.028647388707352</v>
      </c>
      <c r="T175" s="279">
        <v>-18.529610597288372</v>
      </c>
      <c r="U175" s="279">
        <v>-19.050129533041424</v>
      </c>
      <c r="V175" s="279">
        <v>-19.590956635180287</v>
      </c>
      <c r="W175" s="279">
        <v>-20.153047735122254</v>
      </c>
      <c r="X175" s="279">
        <v>-20.737370404553719</v>
      </c>
      <c r="Y175" s="279">
        <v>-21.344941946683459</v>
      </c>
      <c r="Z175" s="279">
        <v>-21.975735052200246</v>
      </c>
      <c r="AA175" s="279">
        <v>-22.631753646883368</v>
      </c>
      <c r="AB175" s="279">
        <v>-23.304536890936674</v>
      </c>
      <c r="AC175" s="279">
        <v>-39.029812571147346</v>
      </c>
      <c r="AD175" s="279">
        <v>-39.759983696839321</v>
      </c>
      <c r="AE175" s="279">
        <v>-40.511501681282986</v>
      </c>
      <c r="AF175" s="279">
        <v>-41.294543120744528</v>
      </c>
      <c r="AG175" s="279">
        <v>-42.110634965563243</v>
      </c>
      <c r="AH175" s="279">
        <v>-42.960707974800961</v>
      </c>
      <c r="AI175" s="279">
        <v>-43.843514846034189</v>
      </c>
      <c r="AJ175" s="279">
        <v>-44.764239666291594</v>
      </c>
      <c r="AK175" s="279">
        <v>-45.724755892533189</v>
      </c>
      <c r="AL175" s="279">
        <v>-46.727039205774943</v>
      </c>
      <c r="AM175" s="279">
        <v>-47.767247214712803</v>
      </c>
      <c r="AN175" s="279">
        <v>-48.846835396441413</v>
      </c>
      <c r="AO175" s="279">
        <v>-49.973548691991951</v>
      </c>
      <c r="AP175" s="279">
        <v>-51.150404743584573</v>
      </c>
      <c r="AQ175" s="279">
        <v>-52.379948707212179</v>
      </c>
      <c r="AR175" s="279">
        <v>-53.559302343719793</v>
      </c>
      <c r="AS175" s="279">
        <v>-54.559981421802412</v>
      </c>
      <c r="AT175" s="279">
        <v>-55.60052554379093</v>
      </c>
      <c r="AU175" s="279">
        <v>-56.682766928415013</v>
      </c>
      <c r="AV175" s="279">
        <v>-57.743407183074332</v>
      </c>
      <c r="AW175" s="279">
        <v>-58.700885488005923</v>
      </c>
      <c r="AX175" s="279">
        <v>-59.61073535695391</v>
      </c>
      <c r="AY175" s="279">
        <v>-60.519664523280952</v>
      </c>
      <c r="AZ175" s="279">
        <v>-61.45159874948439</v>
      </c>
      <c r="BA175" s="279">
        <v>-62.416056271096409</v>
      </c>
      <c r="BB175" s="279">
        <v>-63.398157846857288</v>
      </c>
    </row>
    <row r="176" spans="1:54" outlineLevel="2">
      <c r="A176" s="424"/>
      <c r="B176" s="135" t="s">
        <v>470</v>
      </c>
      <c r="C176" s="135"/>
      <c r="D176" s="135" t="s">
        <v>383</v>
      </c>
      <c r="E176" s="279"/>
      <c r="F176" s="279"/>
      <c r="G176" s="279"/>
      <c r="H176" s="279"/>
      <c r="I176" s="279"/>
      <c r="J176" s="279"/>
      <c r="K176" s="279"/>
      <c r="L176" s="279"/>
      <c r="M176" s="279"/>
      <c r="N176" s="279"/>
      <c r="O176" s="279"/>
      <c r="P176" s="279"/>
      <c r="Q176" s="279"/>
      <c r="R176" s="279"/>
      <c r="S176" s="279"/>
      <c r="T176" s="279"/>
      <c r="U176" s="279"/>
      <c r="V176" s="279"/>
      <c r="W176" s="279"/>
      <c r="X176" s="279"/>
      <c r="Y176" s="279"/>
      <c r="Z176" s="279"/>
      <c r="AA176" s="279"/>
      <c r="AB176" s="279"/>
      <c r="AC176" s="279"/>
      <c r="AD176" s="279"/>
      <c r="AE176" s="279"/>
      <c r="AF176" s="279"/>
      <c r="AG176" s="279"/>
      <c r="AH176" s="279"/>
      <c r="AI176" s="279"/>
      <c r="AJ176" s="279"/>
      <c r="AK176" s="279"/>
      <c r="AL176" s="279"/>
      <c r="AM176" s="279"/>
      <c r="AN176" s="279"/>
      <c r="AO176" s="279"/>
      <c r="AP176" s="279"/>
      <c r="AQ176" s="279"/>
      <c r="AR176" s="279"/>
      <c r="AS176" s="279"/>
      <c r="AT176" s="279"/>
      <c r="AU176" s="279"/>
      <c r="AV176" s="279"/>
      <c r="AW176" s="279"/>
      <c r="AX176" s="279"/>
      <c r="AY176" s="279"/>
      <c r="AZ176" s="279"/>
      <c r="BA176" s="279"/>
      <c r="BB176" s="279"/>
    </row>
    <row r="177" spans="1:54" outlineLevel="2">
      <c r="A177" s="425"/>
      <c r="B177" s="135" t="s">
        <v>470</v>
      </c>
      <c r="C177" s="135"/>
      <c r="D177" s="135" t="s">
        <v>383</v>
      </c>
      <c r="E177" s="279"/>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1">
      <c r="A178" s="133"/>
      <c r="B178" s="134"/>
      <c r="C178" s="135"/>
      <c r="D178" s="135"/>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row>
    <row r="179" spans="1:54" outlineLevel="1">
      <c r="A179" s="134" t="s">
        <v>374</v>
      </c>
      <c r="B179" s="134"/>
      <c r="C179" s="135"/>
      <c r="D179" s="135"/>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c r="AY179" s="136"/>
      <c r="AZ179" s="136"/>
      <c r="BA179" s="136"/>
      <c r="BB179" s="136"/>
    </row>
    <row r="180" spans="1:54" outlineLevel="2">
      <c r="A180" s="133"/>
      <c r="B180" s="134" t="s">
        <v>463</v>
      </c>
      <c r="C180" s="134" t="s">
        <v>158</v>
      </c>
      <c r="D180" s="135"/>
      <c r="E180" s="130">
        <v>2027</v>
      </c>
      <c r="F180" s="130">
        <v>2028</v>
      </c>
      <c r="G180" s="130">
        <v>2029</v>
      </c>
      <c r="H180" s="130">
        <v>2030</v>
      </c>
      <c r="I180" s="130">
        <v>2031</v>
      </c>
      <c r="J180" s="130">
        <v>2032</v>
      </c>
      <c r="K180" s="130">
        <v>2033</v>
      </c>
      <c r="L180" s="130">
        <v>2034</v>
      </c>
      <c r="M180" s="130">
        <v>2035</v>
      </c>
      <c r="N180" s="130">
        <v>2036</v>
      </c>
      <c r="O180" s="130">
        <v>2037</v>
      </c>
      <c r="P180" s="130">
        <v>2038</v>
      </c>
      <c r="Q180" s="130">
        <v>2039</v>
      </c>
      <c r="R180" s="130">
        <v>2040</v>
      </c>
      <c r="S180" s="130">
        <v>2041</v>
      </c>
      <c r="T180" s="130">
        <v>2042</v>
      </c>
      <c r="U180" s="130">
        <v>2043</v>
      </c>
      <c r="V180" s="130">
        <v>2044</v>
      </c>
      <c r="W180" s="130">
        <v>2045</v>
      </c>
      <c r="X180" s="130">
        <v>2046</v>
      </c>
      <c r="Y180" s="130">
        <v>2047</v>
      </c>
      <c r="Z180" s="130">
        <v>2048</v>
      </c>
      <c r="AA180" s="130">
        <v>2049</v>
      </c>
      <c r="AB180" s="130">
        <v>2050</v>
      </c>
      <c r="AC180" s="130">
        <v>2051</v>
      </c>
      <c r="AD180" s="130">
        <v>2052</v>
      </c>
      <c r="AE180" s="130">
        <v>2053</v>
      </c>
      <c r="AF180" s="130">
        <v>2054</v>
      </c>
      <c r="AG180" s="130">
        <v>2055</v>
      </c>
      <c r="AH180" s="130">
        <v>2056</v>
      </c>
      <c r="AI180" s="130">
        <v>2057</v>
      </c>
      <c r="AJ180" s="130">
        <v>2058</v>
      </c>
      <c r="AK180" s="130">
        <v>2059</v>
      </c>
      <c r="AL180" s="130">
        <v>2060</v>
      </c>
      <c r="AM180" s="130">
        <v>2061</v>
      </c>
      <c r="AN180" s="130">
        <v>2062</v>
      </c>
      <c r="AO180" s="130">
        <v>2063</v>
      </c>
      <c r="AP180" s="130">
        <v>2064</v>
      </c>
      <c r="AQ180" s="130">
        <v>2065</v>
      </c>
      <c r="AR180" s="130">
        <v>2066</v>
      </c>
      <c r="AS180" s="130">
        <v>2067</v>
      </c>
      <c r="AT180" s="130">
        <v>2068</v>
      </c>
      <c r="AU180" s="130">
        <v>2069</v>
      </c>
      <c r="AV180" s="130">
        <v>2070</v>
      </c>
      <c r="AW180" s="130">
        <v>2071</v>
      </c>
      <c r="AX180" s="130">
        <v>2072</v>
      </c>
      <c r="AY180" s="130">
        <v>2073</v>
      </c>
      <c r="AZ180" s="130">
        <v>2074</v>
      </c>
      <c r="BA180" s="130">
        <v>2075</v>
      </c>
      <c r="BB180" s="130">
        <v>2076</v>
      </c>
    </row>
    <row r="181" spans="1:54" ht="12.75" customHeight="1" outlineLevel="2">
      <c r="A181" s="423" t="s">
        <v>471</v>
      </c>
      <c r="B181" s="135" t="s">
        <v>282</v>
      </c>
      <c r="C181" s="135" t="s">
        <v>389</v>
      </c>
      <c r="D181" s="135" t="s">
        <v>472</v>
      </c>
      <c r="E181" s="320">
        <v>81.740137098029649</v>
      </c>
      <c r="F181" s="320">
        <v>82.703145757643455</v>
      </c>
      <c r="G181" s="320">
        <v>83.958910589364947</v>
      </c>
      <c r="H181" s="320">
        <v>85.458314625769248</v>
      </c>
      <c r="I181" s="320">
        <v>86.48982265017122</v>
      </c>
      <c r="J181" s="320">
        <v>87.950501434195232</v>
      </c>
      <c r="K181" s="320">
        <v>90.280863881745489</v>
      </c>
      <c r="L181" s="320">
        <v>92.683441478575347</v>
      </c>
      <c r="M181" s="320">
        <v>95.160500516898338</v>
      </c>
      <c r="N181" s="320">
        <v>97.714002372509171</v>
      </c>
      <c r="O181" s="320">
        <v>100.03401170263639</v>
      </c>
      <c r="P181" s="320">
        <v>102.34141447953407</v>
      </c>
      <c r="Q181" s="320">
        <v>104.72092767964673</v>
      </c>
      <c r="R181" s="320">
        <v>107.17524753044846</v>
      </c>
      <c r="S181" s="320">
        <v>109.70667366684404</v>
      </c>
      <c r="T181" s="320">
        <v>112.31823302917854</v>
      </c>
      <c r="U181" s="320">
        <v>115.01227143040315</v>
      </c>
      <c r="V181" s="320">
        <v>117.79061455978633</v>
      </c>
      <c r="W181" s="320">
        <v>120.65616967726568</v>
      </c>
      <c r="X181" s="320">
        <v>123.61195656290218</v>
      </c>
      <c r="Y181" s="320">
        <v>126.66111379490069</v>
      </c>
      <c r="Z181" s="320">
        <v>129.80686935509385</v>
      </c>
      <c r="AA181" s="320">
        <v>133.05264361251488</v>
      </c>
      <c r="AB181" s="320">
        <v>136.29802134045809</v>
      </c>
      <c r="AC181" s="320">
        <v>1091.5990061865825</v>
      </c>
      <c r="AD181" s="320">
        <v>1120.2254224969083</v>
      </c>
      <c r="AE181" s="320">
        <v>1149.767993534035</v>
      </c>
      <c r="AF181" s="320">
        <v>1180.2596698267275</v>
      </c>
      <c r="AG181" s="320">
        <v>1211.734720646564</v>
      </c>
      <c r="AH181" s="320">
        <v>1244.2288400559614</v>
      </c>
      <c r="AI181" s="320">
        <v>1277.7792149696161</v>
      </c>
      <c r="AJ181" s="320">
        <v>1312.4245969989981</v>
      </c>
      <c r="AK181" s="320">
        <v>1348.2053775450761</v>
      </c>
      <c r="AL181" s="320">
        <v>1385.163667812227</v>
      </c>
      <c r="AM181" s="320">
        <v>1423.2916898297162</v>
      </c>
      <c r="AN181" s="320">
        <v>1462.2941880308188</v>
      </c>
      <c r="AO181" s="320">
        <v>1502.5396360466746</v>
      </c>
      <c r="AP181" s="320">
        <v>1544.136062663189</v>
      </c>
      <c r="AQ181" s="320">
        <v>1587.1350349003274</v>
      </c>
      <c r="AR181" s="320">
        <v>1630.1568983475386</v>
      </c>
      <c r="AS181" s="320">
        <v>1671.4746435625098</v>
      </c>
      <c r="AT181" s="320">
        <v>1714.073962117847</v>
      </c>
      <c r="AU181" s="320">
        <v>1757.9981683639649</v>
      </c>
      <c r="AV181" s="320">
        <v>1802.4655413067806</v>
      </c>
      <c r="AW181" s="320">
        <v>1846.4942873795935</v>
      </c>
      <c r="AX181" s="320">
        <v>1886.1255347734489</v>
      </c>
      <c r="AY181" s="320">
        <v>1924.3211283514195</v>
      </c>
      <c r="AZ181" s="320">
        <v>1963.0035991601412</v>
      </c>
      <c r="BA181" s="320">
        <v>2002.8904706876185</v>
      </c>
      <c r="BB181" s="320">
        <v>2043.7593534203781</v>
      </c>
    </row>
    <row r="182" spans="1:54" outlineLevel="2">
      <c r="A182" s="424"/>
      <c r="B182" s="135" t="s">
        <v>282</v>
      </c>
      <c r="C182" s="135"/>
      <c r="D182" s="135"/>
      <c r="E182" s="238"/>
      <c r="F182" s="238"/>
      <c r="G182" s="238"/>
      <c r="H182" s="238"/>
      <c r="I182" s="238"/>
      <c r="J182" s="238"/>
      <c r="K182" s="238"/>
      <c r="L182" s="238"/>
      <c r="M182" s="238"/>
      <c r="N182" s="238"/>
      <c r="O182" s="238"/>
      <c r="P182" s="238"/>
      <c r="Q182" s="238"/>
      <c r="R182" s="238"/>
      <c r="S182" s="238"/>
      <c r="T182" s="238"/>
      <c r="U182" s="238"/>
      <c r="V182" s="238"/>
      <c r="W182" s="238"/>
      <c r="X182" s="238"/>
      <c r="Y182" s="238"/>
      <c r="Z182" s="238"/>
      <c r="AA182" s="238"/>
      <c r="AB182" s="238"/>
      <c r="AC182" s="238"/>
      <c r="AD182" s="238"/>
      <c r="AE182" s="238"/>
      <c r="AF182" s="238"/>
      <c r="AG182" s="238"/>
      <c r="AH182" s="238"/>
      <c r="AI182" s="238"/>
      <c r="AJ182" s="238"/>
      <c r="AK182" s="238"/>
      <c r="AL182" s="238"/>
      <c r="AM182" s="238"/>
      <c r="AN182" s="238"/>
      <c r="AO182" s="238"/>
      <c r="AP182" s="238"/>
      <c r="AQ182" s="238"/>
      <c r="AR182" s="238"/>
      <c r="AS182" s="238"/>
      <c r="AT182" s="238"/>
      <c r="AU182" s="238"/>
      <c r="AV182" s="238"/>
      <c r="AW182" s="238"/>
      <c r="AX182" s="238"/>
      <c r="AY182" s="238"/>
      <c r="AZ182" s="238"/>
      <c r="BA182" s="238"/>
      <c r="BB182" s="238"/>
    </row>
    <row r="183" spans="1:54" outlineLevel="2">
      <c r="A183" s="424"/>
      <c r="B183" s="135" t="s">
        <v>282</v>
      </c>
      <c r="C183" s="135"/>
      <c r="D183" s="135"/>
      <c r="E183" s="238"/>
      <c r="F183" s="238"/>
      <c r="G183" s="238"/>
      <c r="H183" s="238"/>
      <c r="I183" s="238"/>
      <c r="J183" s="238"/>
      <c r="K183" s="238"/>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38"/>
      <c r="AZ183" s="238"/>
      <c r="BA183" s="238"/>
      <c r="BB183" s="238"/>
    </row>
    <row r="184" spans="1:54" outlineLevel="2">
      <c r="A184" s="424"/>
      <c r="B184" s="135" t="s">
        <v>285</v>
      </c>
      <c r="C184" s="135" t="s">
        <v>465</v>
      </c>
      <c r="D184" s="135"/>
      <c r="E184" s="321">
        <v>0.24587257025431775</v>
      </c>
      <c r="F184" s="321">
        <v>0.23954253714014992</v>
      </c>
      <c r="G184" s="321">
        <v>0.23845863389158495</v>
      </c>
      <c r="H184" s="321">
        <v>0.23580233404503642</v>
      </c>
      <c r="I184" s="321">
        <v>0.23247740774421943</v>
      </c>
      <c r="J184" s="321">
        <v>0.23355226020410522</v>
      </c>
      <c r="K184" s="321">
        <v>0.23945893728206263</v>
      </c>
      <c r="L184" s="321">
        <v>0.24559829602549454</v>
      </c>
      <c r="M184" s="321">
        <v>0.25193390195464083</v>
      </c>
      <c r="N184" s="321">
        <v>0.25851826431374075</v>
      </c>
      <c r="O184" s="321">
        <v>0.2653091471096633</v>
      </c>
      <c r="P184" s="321">
        <v>0.27234254712321793</v>
      </c>
      <c r="Q184" s="321">
        <v>0.27963501476817632</v>
      </c>
      <c r="R184" s="321">
        <v>0.28719546415173691</v>
      </c>
      <c r="S184" s="321">
        <v>0.29504685062892416</v>
      </c>
      <c r="T184" s="321">
        <v>0.3032033024181599</v>
      </c>
      <c r="U184" s="321">
        <v>0.31167758860455574</v>
      </c>
      <c r="V184" s="321">
        <v>0.32048192824096033</v>
      </c>
      <c r="W184" s="321">
        <v>0.32963183579394228</v>
      </c>
      <c r="X184" s="321">
        <v>0.33914301679666203</v>
      </c>
      <c r="Y184" s="321">
        <v>0.34903198562190901</v>
      </c>
      <c r="Z184" s="321">
        <v>0.35929831922655697</v>
      </c>
      <c r="AA184" s="321">
        <v>0.3699745275698238</v>
      </c>
      <c r="AB184" s="321">
        <v>0.38092048244109145</v>
      </c>
      <c r="AC184" s="321">
        <v>0.6393167137645297</v>
      </c>
      <c r="AD184" s="321">
        <v>0.65105919001029811</v>
      </c>
      <c r="AE184" s="321">
        <v>0.66326922233143915</v>
      </c>
      <c r="AF184" s="321">
        <v>0.67599068005602336</v>
      </c>
      <c r="AG184" s="321">
        <v>0.68924832137639058</v>
      </c>
      <c r="AH184" s="321">
        <v>0.70306824048524108</v>
      </c>
      <c r="AI184" s="321">
        <v>0.71747793806708593</v>
      </c>
      <c r="AJ184" s="321">
        <v>0.73250640484996643</v>
      </c>
      <c r="AK184" s="321">
        <v>0.74818421246761024</v>
      </c>
      <c r="AL184" s="321">
        <v>0.76454359789768989</v>
      </c>
      <c r="AM184" s="321">
        <v>0.78152247875828063</v>
      </c>
      <c r="AN184" s="321">
        <v>0.79914415714460718</v>
      </c>
      <c r="AO184" s="321">
        <v>0.81753488033922994</v>
      </c>
      <c r="AP184" s="321">
        <v>0.83674391309465079</v>
      </c>
      <c r="AQ184" s="321">
        <v>0.8568127932127414</v>
      </c>
      <c r="AR184" s="321">
        <v>0.87605808156177156</v>
      </c>
      <c r="AS184" s="321">
        <v>0.89237736317424721</v>
      </c>
      <c r="AT184" s="321">
        <v>0.90934632072840316</v>
      </c>
      <c r="AU184" s="321">
        <v>0.92699479839161103</v>
      </c>
      <c r="AV184" s="321">
        <v>0.94427906625598945</v>
      </c>
      <c r="AW184" s="321">
        <v>0.95985500751633568</v>
      </c>
      <c r="AX184" s="321">
        <v>0.97465285637874199</v>
      </c>
      <c r="AY184" s="321">
        <v>0.98942755305813046</v>
      </c>
      <c r="AZ184" s="321">
        <v>1.0045723547173724</v>
      </c>
      <c r="BA184" s="321">
        <v>1.0202442062118489</v>
      </c>
      <c r="BB184" s="321">
        <v>1.0361997750451051</v>
      </c>
    </row>
    <row r="185" spans="1:54" outlineLevel="2">
      <c r="A185" s="424"/>
      <c r="B185" s="135" t="s">
        <v>285</v>
      </c>
      <c r="C185" s="135" t="s">
        <v>466</v>
      </c>
      <c r="D185" s="135"/>
      <c r="E185" s="321">
        <v>0.54638348764840916</v>
      </c>
      <c r="F185" s="321">
        <v>0.53152230513169196</v>
      </c>
      <c r="G185" s="321">
        <v>0.52765508184964305</v>
      </c>
      <c r="H185" s="321">
        <v>0.52083001624672254</v>
      </c>
      <c r="I185" s="321">
        <v>0.51296383558887448</v>
      </c>
      <c r="J185" s="321">
        <v>0.51323271961323635</v>
      </c>
      <c r="K185" s="321">
        <v>0.52623235840390536</v>
      </c>
      <c r="L185" s="321">
        <v>0.53977397873015631</v>
      </c>
      <c r="M185" s="321">
        <v>0.55375032958993498</v>
      </c>
      <c r="N185" s="321">
        <v>0.56827632695264652</v>
      </c>
      <c r="O185" s="321">
        <v>0.58325765482760239</v>
      </c>
      <c r="P185" s="321">
        <v>0.59877416127828287</v>
      </c>
      <c r="Q185" s="321">
        <v>0.61486503762451405</v>
      </c>
      <c r="R185" s="321">
        <v>0.63156104700390947</v>
      </c>
      <c r="S185" s="321">
        <v>0.6489002209041681</v>
      </c>
      <c r="T185" s="321">
        <v>0.66691382075178085</v>
      </c>
      <c r="U185" s="321">
        <v>0.6856300969656558</v>
      </c>
      <c r="V185" s="321">
        <v>0.70507606107906962</v>
      </c>
      <c r="W185" s="321">
        <v>0.72528604228224547</v>
      </c>
      <c r="X185" s="321">
        <v>0.74629479112257768</v>
      </c>
      <c r="Y185" s="321">
        <v>0.76813884154280143</v>
      </c>
      <c r="Z185" s="321">
        <v>0.79081708451743415</v>
      </c>
      <c r="AA185" s="321">
        <v>0.81440159132347767</v>
      </c>
      <c r="AB185" s="321">
        <v>0.83858736754464158</v>
      </c>
      <c r="AC185" s="321">
        <v>1.4051325856411334</v>
      </c>
      <c r="AD185" s="321">
        <v>1.4313801068159631</v>
      </c>
      <c r="AE185" s="321">
        <v>1.4583935357190669</v>
      </c>
      <c r="AF185" s="321">
        <v>1.4865393769328508</v>
      </c>
      <c r="AG185" s="321">
        <v>1.5158724680726601</v>
      </c>
      <c r="AH185" s="321">
        <v>1.546426155479917</v>
      </c>
      <c r="AI185" s="321">
        <v>1.578155296548712</v>
      </c>
      <c r="AJ185" s="321">
        <v>1.6112464706700984</v>
      </c>
      <c r="AK185" s="321">
        <v>1.6457669602038192</v>
      </c>
      <c r="AL185" s="321">
        <v>1.6817877179126084</v>
      </c>
      <c r="AM185" s="321">
        <v>1.7191700473212062</v>
      </c>
      <c r="AN185" s="321">
        <v>1.7579661381190692</v>
      </c>
      <c r="AO185" s="321">
        <v>1.79845477442207</v>
      </c>
      <c r="AP185" s="321">
        <v>1.8407444013695708</v>
      </c>
      <c r="AQ185" s="321">
        <v>1.8849264225337161</v>
      </c>
      <c r="AR185" s="321">
        <v>1.9272936713572912</v>
      </c>
      <c r="AS185" s="321">
        <v>1.963216344858373</v>
      </c>
      <c r="AT185" s="321">
        <v>2.0005683828459251</v>
      </c>
      <c r="AU185" s="321">
        <v>2.039415426491618</v>
      </c>
      <c r="AV185" s="321">
        <v>2.0774763592443559</v>
      </c>
      <c r="AW185" s="321">
        <v>2.1118120171473667</v>
      </c>
      <c r="AX185" s="321">
        <v>2.144422917960263</v>
      </c>
      <c r="AY185" s="321">
        <v>2.1769915492429255</v>
      </c>
      <c r="AZ185" s="321">
        <v>2.2103795117898013</v>
      </c>
      <c r="BA185" s="321">
        <v>2.2449292535530079</v>
      </c>
      <c r="BB185" s="321">
        <v>2.2801060065561134</v>
      </c>
    </row>
    <row r="186" spans="1:54" outlineLevel="2">
      <c r="A186" s="424"/>
      <c r="B186" s="135" t="s">
        <v>285</v>
      </c>
      <c r="C186" s="135"/>
      <c r="D186" s="135"/>
      <c r="E186" s="238"/>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row>
    <row r="187" spans="1:54" outlineLevel="2">
      <c r="A187" s="424"/>
      <c r="B187" s="135" t="s">
        <v>285</v>
      </c>
      <c r="C187" s="135"/>
      <c r="D187" s="135"/>
      <c r="E187" s="238"/>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row>
    <row r="188" spans="1:54" outlineLevel="2">
      <c r="A188" s="424"/>
      <c r="B188" s="135" t="s">
        <v>470</v>
      </c>
      <c r="C188" s="135"/>
      <c r="D188" s="135"/>
      <c r="E188" s="238"/>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row>
    <row r="189" spans="1:54" outlineLevel="2">
      <c r="A189" s="424"/>
      <c r="B189" s="135" t="s">
        <v>470</v>
      </c>
      <c r="C189" s="135"/>
      <c r="D189" s="135"/>
      <c r="E189" s="238"/>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row>
    <row r="190" spans="1:54" outlineLevel="2">
      <c r="A190" s="424"/>
      <c r="B190" s="135" t="s">
        <v>470</v>
      </c>
      <c r="C190" s="135"/>
      <c r="D190" s="135"/>
      <c r="E190" s="238"/>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row>
    <row r="191" spans="1:54" outlineLevel="2">
      <c r="A191" s="424"/>
      <c r="B191" s="135" t="s">
        <v>470</v>
      </c>
      <c r="C191" s="135"/>
      <c r="D191" s="135"/>
      <c r="E191" s="238"/>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row>
    <row r="192" spans="1:54" outlineLevel="2">
      <c r="A192" s="425"/>
      <c r="B192" s="135" t="s">
        <v>470</v>
      </c>
      <c r="C192" s="135"/>
      <c r="D192" s="135"/>
      <c r="E192" s="238"/>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row>
    <row r="193" spans="1:54" outlineLevel="1">
      <c r="B193" s="19"/>
      <c r="C193" s="19"/>
      <c r="D193" s="19"/>
      <c r="E193" s="15"/>
    </row>
    <row r="194" spans="1:54" outlineLevel="1">
      <c r="A194" s="4" t="s">
        <v>475</v>
      </c>
      <c r="B194" s="19"/>
      <c r="C194" s="19"/>
      <c r="D194" s="19"/>
      <c r="E194" s="130">
        <v>2027</v>
      </c>
      <c r="F194" s="130">
        <v>2028</v>
      </c>
      <c r="G194" s="130">
        <v>2029</v>
      </c>
      <c r="H194" s="130">
        <v>2030</v>
      </c>
      <c r="I194" s="130">
        <v>2031</v>
      </c>
      <c r="J194" s="130">
        <v>2032</v>
      </c>
      <c r="K194" s="130">
        <v>2033</v>
      </c>
      <c r="L194" s="130">
        <v>2034</v>
      </c>
      <c r="M194" s="130">
        <v>2035</v>
      </c>
      <c r="N194" s="130">
        <v>2036</v>
      </c>
      <c r="O194" s="130">
        <v>2037</v>
      </c>
      <c r="P194" s="130">
        <v>2038</v>
      </c>
      <c r="Q194" s="130">
        <v>2039</v>
      </c>
      <c r="R194" s="130">
        <v>2040</v>
      </c>
      <c r="S194" s="130">
        <v>2041</v>
      </c>
      <c r="T194" s="130">
        <v>2042</v>
      </c>
      <c r="U194" s="130">
        <v>2043</v>
      </c>
      <c r="V194" s="130">
        <v>2044</v>
      </c>
      <c r="W194" s="130">
        <v>2045</v>
      </c>
      <c r="X194" s="130">
        <v>2046</v>
      </c>
      <c r="Y194" s="130">
        <v>2047</v>
      </c>
      <c r="Z194" s="130">
        <v>2048</v>
      </c>
      <c r="AA194" s="130">
        <v>2049</v>
      </c>
      <c r="AB194" s="130">
        <v>2050</v>
      </c>
      <c r="AC194" s="130">
        <v>2051</v>
      </c>
      <c r="AD194" s="130">
        <v>2052</v>
      </c>
      <c r="AE194" s="130">
        <v>2053</v>
      </c>
      <c r="AF194" s="130">
        <v>2054</v>
      </c>
      <c r="AG194" s="130">
        <v>2055</v>
      </c>
      <c r="AH194" s="130">
        <v>2056</v>
      </c>
      <c r="AI194" s="130">
        <v>2057</v>
      </c>
      <c r="AJ194" s="130">
        <v>2058</v>
      </c>
      <c r="AK194" s="130">
        <v>2059</v>
      </c>
      <c r="AL194" s="130">
        <v>2060</v>
      </c>
      <c r="AM194" s="130">
        <v>2061</v>
      </c>
      <c r="AN194" s="130">
        <v>2062</v>
      </c>
      <c r="AO194" s="130">
        <v>2063</v>
      </c>
      <c r="AP194" s="130">
        <v>2064</v>
      </c>
      <c r="AQ194" s="130">
        <v>2065</v>
      </c>
      <c r="AR194" s="130">
        <v>2066</v>
      </c>
      <c r="AS194" s="130">
        <v>2067</v>
      </c>
      <c r="AT194" s="130">
        <v>2068</v>
      </c>
      <c r="AU194" s="130">
        <v>2069</v>
      </c>
      <c r="AV194" s="130">
        <v>2070</v>
      </c>
      <c r="AW194" s="130">
        <v>2071</v>
      </c>
      <c r="AX194" s="130">
        <v>2072</v>
      </c>
      <c r="AY194" s="130">
        <v>2073</v>
      </c>
      <c r="AZ194" s="130">
        <v>2074</v>
      </c>
      <c r="BA194" s="130">
        <v>2075</v>
      </c>
      <c r="BB194" s="130">
        <v>2076</v>
      </c>
    </row>
    <row r="195" spans="1:54" ht="12.75" customHeight="1" outlineLevel="2">
      <c r="A195" s="423" t="s">
        <v>476</v>
      </c>
      <c r="B195" s="135" t="s">
        <v>282</v>
      </c>
      <c r="C195" s="135" t="s">
        <v>389</v>
      </c>
      <c r="D195" s="135" t="s">
        <v>383</v>
      </c>
      <c r="E195" s="262">
        <f>-(E$181*'Fixed Data'!$B$25*'Fixed Data'!E$47*'Fixed Data'!$B$24*'Fixed Data'!$B$23+E$181*'Fixed Data'!$B$26)*'Fixed Data'!L44/10^6</f>
        <v>-16.670041118090303</v>
      </c>
      <c r="F195" s="262">
        <f>-(F$181*'Fixed Data'!$B$25*'Fixed Data'!F$47*'Fixed Data'!$B$24*'Fixed Data'!$B$23+F$181*'Fixed Data'!$B$26)*'Fixed Data'!M44/10^6</f>
        <v>-17.123285891769296</v>
      </c>
      <c r="G195" s="262">
        <f>-(G$181*'Fixed Data'!$B$25*'Fixed Data'!G$47*'Fixed Data'!$B$24*'Fixed Data'!$B$23+G$181*'Fixed Data'!$B$26)*'Fixed Data'!N44/10^6</f>
        <v>-17.648006007554162</v>
      </c>
      <c r="H195" s="262">
        <f>-(H$181*'Fixed Data'!$B$25*'Fixed Data'!H$47*'Fixed Data'!$B$24*'Fixed Data'!$B$23+H$181*'Fixed Data'!$B$26)*'Fixed Data'!O44/10^6</f>
        <v>-18.23672886480767</v>
      </c>
      <c r="I195" s="262">
        <f>-(I$181*'Fixed Data'!$B$25*'Fixed Data'!I$47*'Fixed Data'!$B$24*'Fixed Data'!$B$23+I$181*'Fixed Data'!$B$26)*'Fixed Data'!P44/10^6</f>
        <v>-18.737920572142535</v>
      </c>
      <c r="J195" s="262">
        <f>-(J$181*'Fixed Data'!$B$25*'Fixed Data'!J$47*'Fixed Data'!$B$24*'Fixed Data'!$B$23+J$181*'Fixed Data'!$B$26)*'Fixed Data'!Q44/10^6</f>
        <v>-19.344543101971595</v>
      </c>
      <c r="K195" s="262">
        <f>-(K$181*'Fixed Data'!$B$25*'Fixed Data'!K$47*'Fixed Data'!$B$24*'Fixed Data'!$B$23+K$181*'Fixed Data'!$B$26)*'Fixed Data'!R44/10^6</f>
        <v>-20.159494237732225</v>
      </c>
      <c r="L195" s="262">
        <f>-(L$181*'Fixed Data'!$B$25*'Fixed Data'!L$47*'Fixed Data'!$B$24*'Fixed Data'!$B$23+L$181*'Fixed Data'!$B$26)*'Fixed Data'!S44/10^6</f>
        <v>-21.011151155351062</v>
      </c>
      <c r="M195" s="262">
        <f>-(M$181*'Fixed Data'!$B$25*'Fixed Data'!M$47*'Fixed Data'!$B$24*'Fixed Data'!$B$23+M$181*'Fixed Data'!$B$26)*'Fixed Data'!T44/10^6</f>
        <v>-21.901213702018861</v>
      </c>
      <c r="N195" s="262">
        <f>-(N$181*'Fixed Data'!$B$25*'Fixed Data'!N$47*'Fixed Data'!$B$24*'Fixed Data'!$B$23+N$181*'Fixed Data'!$B$26)*'Fixed Data'!U44/10^6</f>
        <v>-22.831373413281053</v>
      </c>
      <c r="O195" s="262">
        <f>-(O$181*'Fixed Data'!$B$25*'Fixed Data'!O$47*'Fixed Data'!$B$24*'Fixed Data'!$B$23+O$181*'Fixed Data'!$B$26)*'Fixed Data'!V44/10^6</f>
        <v>-23.729396327285858</v>
      </c>
      <c r="P195" s="262">
        <f>-(P$181*'Fixed Data'!$B$25*'Fixed Data'!P$47*'Fixed Data'!$B$24*'Fixed Data'!$B$23+P$181*'Fixed Data'!$B$26)*'Fixed Data'!W44/10^6</f>
        <v>-24.646439505396732</v>
      </c>
      <c r="Q195" s="262">
        <f>-(Q$181*'Fixed Data'!$B$25*'Fixed Data'!Q$47*'Fixed Data'!$B$24*'Fixed Data'!$B$23+Q$181*'Fixed Data'!$B$26)*'Fixed Data'!X44/10^6</f>
        <v>-25.603540472112286</v>
      </c>
      <c r="R195" s="262">
        <f>-(R$181*'Fixed Data'!$B$25*'Fixed Data'!R$47*'Fixed Data'!$B$24*'Fixed Data'!$B$23+R$181*'Fixed Data'!$B$26)*'Fixed Data'!Y44/10^6</f>
        <v>-26.602644319487009</v>
      </c>
      <c r="S195" s="262">
        <f>-(S$181*'Fixed Data'!$B$25*'Fixed Data'!S$47*'Fixed Data'!$B$24*'Fixed Data'!$B$23+S$181*'Fixed Data'!$B$26)*'Fixed Data'!Z44/10^6</f>
        <v>-27.639450356520793</v>
      </c>
      <c r="T195" s="262">
        <f>-(T$181*'Fixed Data'!$B$25*'Fixed Data'!T$47*'Fixed Data'!$B$24*'Fixed Data'!$B$23+T$181*'Fixed Data'!$B$26)*'Fixed Data'!AA44/10^6</f>
        <v>-28.721866538224159</v>
      </c>
      <c r="U195" s="262">
        <f>-(U$181*'Fixed Data'!$B$25*'Fixed Data'!U$47*'Fixed Data'!$B$24*'Fixed Data'!$B$23+U$181*'Fixed Data'!$B$26)*'Fixed Data'!AB44/10^6</f>
        <v>-29.851944118608596</v>
      </c>
      <c r="V195" s="262">
        <f>-(V$181*'Fixed Data'!$B$25*'Fixed Data'!V$47*'Fixed Data'!$B$24*'Fixed Data'!$B$23+V$181*'Fixed Data'!$B$26)*'Fixed Data'!AC44/10^6</f>
        <v>-31.031671516764533</v>
      </c>
      <c r="W195" s="262">
        <f>-(W$181*'Fixed Data'!$B$25*'Fixed Data'!W$47*'Fixed Data'!$B$24*'Fixed Data'!$B$23+W$181*'Fixed Data'!$B$26)*'Fixed Data'!AD44/10^6</f>
        <v>-32.26339446985719</v>
      </c>
      <c r="X195" s="262">
        <f>-(X$181*'Fixed Data'!$B$25*'Fixed Data'!X$47*'Fixed Data'!$B$24*'Fixed Data'!$B$23+X$181*'Fixed Data'!$B$26)*'Fixed Data'!AE44/10^6</f>
        <v>-33.549576837498279</v>
      </c>
      <c r="Y195" s="262">
        <f>-(Y$181*'Fixed Data'!$B$25*'Fixed Data'!Y$47*'Fixed Data'!$B$24*'Fixed Data'!$B$23+Y$181*'Fixed Data'!$B$26)*'Fixed Data'!AF44/10^6</f>
        <v>-34.892807228998514</v>
      </c>
      <c r="Z195" s="262">
        <f>-(Z$181*'Fixed Data'!$B$25*'Fixed Data'!Z$47*'Fixed Data'!$B$24*'Fixed Data'!$B$23+Z$181*'Fixed Data'!$B$26)*'Fixed Data'!AG44/10^6</f>
        <v>-36.295796105111435</v>
      </c>
      <c r="AA195" s="262">
        <f>-(AA$181*'Fixed Data'!$B$25*'Fixed Data'!AA$47*'Fixed Data'!$B$24*'Fixed Data'!$B$23+AA$181*'Fixed Data'!$B$26)*'Fixed Data'!AH44/10^6</f>
        <v>-37.761409862504102</v>
      </c>
      <c r="AB195" s="262">
        <f>-(AB$181*'Fixed Data'!$B$25*'Fixed Data'!AB$47*'Fixed Data'!$B$24*'Fixed Data'!$B$23+AB$181*'Fixed Data'!$B$26)*'Fixed Data'!AI44/10^6</f>
        <v>-39.262711268173845</v>
      </c>
      <c r="AC195" s="262">
        <f>-(AC$181*'Fixed Data'!$B$25*'Fixed Data'!AC$47*'Fixed Data'!$B$24*'Fixed Data'!$B$23+AC$181*'Fixed Data'!$B$26)*'Fixed Data'!AJ44/10^6</f>
        <v>-318.96317361041798</v>
      </c>
      <c r="AD195" s="262">
        <f>-(AD$181*'Fixed Data'!$B$25*'Fixed Data'!AD$47*'Fixed Data'!$B$24*'Fixed Data'!$B$23+AD$181*'Fixed Data'!$B$26)*'Fixed Data'!AK44/10^6</f>
        <v>-331.99696030130588</v>
      </c>
      <c r="AE195" s="262">
        <f>-(AE$181*'Fixed Data'!$B$25*'Fixed Data'!AE$47*'Fixed Data'!$B$24*'Fixed Data'!$B$23+AE$181*'Fixed Data'!$B$26)*'Fixed Data'!AL44/10^6</f>
        <v>-345.56277862442369</v>
      </c>
      <c r="AF195" s="262">
        <f>-(AF$181*'Fixed Data'!$B$25*'Fixed Data'!AF$47*'Fixed Data'!$B$24*'Fixed Data'!$B$23+AF$181*'Fixed Data'!$B$26)*'Fixed Data'!AM44/10^6</f>
        <v>-359.66688874960789</v>
      </c>
      <c r="AG195" s="262">
        <f>-(AG$181*'Fixed Data'!$B$25*'Fixed Data'!AG$47*'Fixed Data'!$B$24*'Fixed Data'!$B$23+AG$181*'Fixed Data'!$B$26)*'Fixed Data'!AN44/10^6</f>
        <v>-374.32209542210069</v>
      </c>
      <c r="AH195" s="262">
        <f>-(AH$181*'Fixed Data'!$B$25*'Fixed Data'!AH$47*'Fixed Data'!$B$24*'Fixed Data'!$B$23+AH$181*'Fixed Data'!$B$26)*'Fixed Data'!AO44/10^6</f>
        <v>-389.55165889164442</v>
      </c>
      <c r="AI195" s="262">
        <f>-(AI$181*'Fixed Data'!$B$25*'Fixed Data'!AI$47*'Fixed Data'!$B$24*'Fixed Data'!$B$23+AI$181*'Fixed Data'!$B$26)*'Fixed Data'!AP44/10^6</f>
        <v>-405.39597035800256</v>
      </c>
      <c r="AJ195" s="262">
        <f>-(AJ$181*'Fixed Data'!$B$25*'Fixed Data'!AJ$47*'Fixed Data'!$B$24*'Fixed Data'!$B$23+AJ$181*'Fixed Data'!$B$26)*'Fixed Data'!AQ44/10^6</f>
        <v>-421.87327883135833</v>
      </c>
      <c r="AK195" s="262">
        <f>-(AK$181*'Fixed Data'!$B$25*'Fixed Data'!AK$47*'Fixed Data'!$B$24*'Fixed Data'!$B$23+AK$181*'Fixed Data'!$B$26)*'Fixed Data'!AR44/10^6</f>
        <v>-439.00816830737023</v>
      </c>
      <c r="AL195" s="262">
        <f>-(AL$181*'Fixed Data'!$B$25*'Fixed Data'!AL$47*'Fixed Data'!$B$24*'Fixed Data'!$B$23+AL$181*'Fixed Data'!$B$26)*'Fixed Data'!AS44/10^6</f>
        <v>-456.82938988975098</v>
      </c>
      <c r="AM195" s="262">
        <f>-(AM$181*'Fixed Data'!$B$25*'Fixed Data'!AM$47*'Fixed Data'!$B$24*'Fixed Data'!$B$23+AM$181*'Fixed Data'!$B$26)*'Fixed Data'!AT44/10^6</f>
        <v>-475.35055299253037</v>
      </c>
      <c r="AN195" s="262">
        <f>-(AN$181*'Fixed Data'!$B$25*'Fixed Data'!AN$47*'Fixed Data'!$B$24*'Fixed Data'!$B$23+AN$181*'Fixed Data'!$B$26)*'Fixed Data'!AU44/10^6</f>
        <v>-494.48689194431495</v>
      </c>
      <c r="AO195" s="262">
        <f>-(AO$181*'Fixed Data'!$B$25*'Fixed Data'!AO$47*'Fixed Data'!$B$24*'Fixed Data'!$B$23+AO$181*'Fixed Data'!$B$26)*'Fixed Data'!AV44/10^6</f>
        <v>-514.37429532908607</v>
      </c>
      <c r="AP195" s="262">
        <f>-(AP$181*'Fixed Data'!$B$25*'Fixed Data'!AP$47*'Fixed Data'!$B$24*'Fixed Data'!$B$23+AP$181*'Fixed Data'!$B$26)*'Fixed Data'!AW44/10^6</f>
        <v>-535.06588749945445</v>
      </c>
      <c r="AQ195" s="262">
        <f>-(AQ$181*'Fixed Data'!$B$25*'Fixed Data'!AQ$47*'Fixed Data'!$B$24*'Fixed Data'!$B$23+AQ$181*'Fixed Data'!$B$26)*'Fixed Data'!AX44/10^6</f>
        <v>-556.59699743060298</v>
      </c>
      <c r="AR195" s="262">
        <f>-(AR$181*'Fixed Data'!$B$25*'Fixed Data'!AR$47*'Fixed Data'!$B$24*'Fixed Data'!$B$23+AR$181*'Fixed Data'!$B$26)*'Fixed Data'!AY44/10^6</f>
        <v>-578.49568223824997</v>
      </c>
      <c r="AS195" s="262">
        <f>-(AS$181*'Fixed Data'!$B$25*'Fixed Data'!AS$47*'Fixed Data'!$B$24*'Fixed Data'!$B$23+AS$181*'Fixed Data'!$B$26)*'Fixed Data'!AZ44/10^6</f>
        <v>-600.14202250743301</v>
      </c>
      <c r="AT195" s="262">
        <f>-(AT$181*'Fixed Data'!$B$25*'Fixed Data'!AT$47*'Fixed Data'!$B$24*'Fixed Data'!$B$23+AT$181*'Fixed Data'!$B$26)*'Fixed Data'!BA44/10^6</f>
        <v>-622.59905980109818</v>
      </c>
      <c r="AU195" s="262">
        <f>-(AU$181*'Fixed Data'!$B$25*'Fixed Data'!AU$47*'Fixed Data'!$B$24*'Fixed Data'!$B$23+AU$181*'Fixed Data'!$B$26)*'Fixed Data'!BB44/10^6</f>
        <v>-645.89884839043316</v>
      </c>
      <c r="AV195" s="262">
        <f>-(AV$181*'Fixed Data'!$B$25*'Fixed Data'!AV$47*'Fixed Data'!$B$24*'Fixed Data'!$B$23+AV$181*'Fixed Data'!$B$26)*'Fixed Data'!BC44/10^6</f>
        <v>-669.7675465278146</v>
      </c>
      <c r="AW195" s="262">
        <f>-(AW$181*'Fixed Data'!$B$25*'Fixed Data'!AW$47*'Fixed Data'!$B$24*'Fixed Data'!$B$23+AW$181*'Fixed Data'!$B$26)*'Fixed Data'!BD44/10^6</f>
        <v>-693.84302128967647</v>
      </c>
      <c r="AX195" s="262">
        <f>-(AX$181*'Fixed Data'!$B$25*'Fixed Data'!AX$47*'Fixed Data'!$B$24*'Fixed Data'!$B$23+AX$181*'Fixed Data'!$B$26)*'Fixed Data'!BE44/10^6</f>
        <v>-716.61562172057495</v>
      </c>
      <c r="AY195" s="262">
        <f>-(AY$181*'Fixed Data'!$B$25*'Fixed Data'!AY$47*'Fixed Data'!$B$24*'Fixed Data'!$B$23+AY$181*'Fixed Data'!$B$26)*'Fixed Data'!BF44/10^6</f>
        <v>-739.16793255958726</v>
      </c>
      <c r="AZ195" s="262">
        <f>-(AZ$181*'Fixed Data'!$B$25*'Fixed Data'!AZ$47*'Fixed Data'!$B$24*'Fixed Data'!$B$23+AZ$181*'Fixed Data'!$B$26)*'Fixed Data'!BG44/10^6</f>
        <v>-762.22848149857191</v>
      </c>
      <c r="BA195" s="262">
        <f>-(BA$181*'Fixed Data'!$B$25*'Fixed Data'!BA$47*'Fixed Data'!$B$24*'Fixed Data'!$B$23+BA$181*'Fixed Data'!$B$26)*'Fixed Data'!BH44/10^6</f>
        <v>-786.0849788979715</v>
      </c>
      <c r="BB195" s="262">
        <f>-(BB$181*'Fixed Data'!$B$25*'Fixed Data'!BB$47*'Fixed Data'!$B$24*'Fixed Data'!$B$23+BB$181*'Fixed Data'!$B$26)*'Fixed Data'!BI44/10^6</f>
        <v>-810.66430610417581</v>
      </c>
    </row>
    <row r="196" spans="1:54" outlineLevel="2">
      <c r="A196" s="424"/>
      <c r="B196" s="135" t="s">
        <v>282</v>
      </c>
      <c r="C196" s="135"/>
      <c r="D196" s="135" t="s">
        <v>383</v>
      </c>
      <c r="E196" s="282"/>
      <c r="F196" s="279"/>
      <c r="G196" s="279"/>
      <c r="H196" s="279"/>
      <c r="I196" s="279"/>
      <c r="J196" s="279"/>
      <c r="K196" s="279"/>
      <c r="L196" s="279"/>
      <c r="M196" s="279"/>
      <c r="N196" s="279"/>
      <c r="O196" s="279"/>
      <c r="P196" s="279"/>
      <c r="Q196" s="279"/>
      <c r="R196" s="279"/>
      <c r="S196" s="279"/>
      <c r="T196" s="279"/>
      <c r="U196" s="279"/>
      <c r="V196" s="279"/>
      <c r="W196" s="279"/>
      <c r="X196" s="279"/>
      <c r="Y196" s="279"/>
      <c r="Z196" s="279"/>
      <c r="AA196" s="279"/>
      <c r="AB196" s="279"/>
      <c r="AC196" s="279"/>
      <c r="AD196" s="279"/>
      <c r="AE196" s="279"/>
      <c r="AF196" s="279"/>
      <c r="AG196" s="279"/>
      <c r="AH196" s="279"/>
      <c r="AI196" s="279"/>
      <c r="AJ196" s="279"/>
      <c r="AK196" s="279"/>
      <c r="AL196" s="279"/>
      <c r="AM196" s="279"/>
      <c r="AN196" s="279"/>
      <c r="AO196" s="279"/>
      <c r="AP196" s="279"/>
      <c r="AQ196" s="279"/>
      <c r="AR196" s="279"/>
      <c r="AS196" s="279"/>
      <c r="AT196" s="279"/>
      <c r="AU196" s="279"/>
      <c r="AV196" s="279"/>
      <c r="AW196" s="279"/>
      <c r="AX196" s="279"/>
      <c r="AY196" s="279"/>
      <c r="AZ196" s="279"/>
      <c r="BA196" s="279"/>
      <c r="BB196" s="279"/>
    </row>
    <row r="197" spans="1:54" outlineLevel="2">
      <c r="A197" s="425"/>
      <c r="B197" s="135" t="s">
        <v>282</v>
      </c>
      <c r="C197" s="135"/>
      <c r="D197" s="135" t="s">
        <v>383</v>
      </c>
      <c r="E197" s="282"/>
      <c r="F197" s="279"/>
      <c r="G197" s="279"/>
      <c r="H197" s="279"/>
      <c r="I197" s="279"/>
      <c r="J197" s="279"/>
      <c r="K197" s="279"/>
      <c r="L197" s="279"/>
      <c r="M197" s="279"/>
      <c r="N197" s="279"/>
      <c r="O197" s="279"/>
      <c r="P197" s="279"/>
      <c r="Q197" s="279"/>
      <c r="R197" s="279"/>
      <c r="S197" s="279"/>
      <c r="T197" s="279"/>
      <c r="U197" s="279"/>
      <c r="V197" s="279"/>
      <c r="W197" s="279"/>
      <c r="X197" s="279"/>
      <c r="Y197" s="279"/>
      <c r="Z197" s="279"/>
      <c r="AA197" s="279"/>
      <c r="AB197" s="279"/>
      <c r="AC197" s="279"/>
      <c r="AD197" s="279"/>
      <c r="AE197" s="279"/>
      <c r="AF197" s="279"/>
      <c r="AG197" s="279"/>
      <c r="AH197" s="279"/>
      <c r="AI197" s="279"/>
      <c r="AJ197" s="279"/>
      <c r="AK197" s="279"/>
      <c r="AL197" s="279"/>
      <c r="AM197" s="279"/>
      <c r="AN197" s="279"/>
      <c r="AO197" s="279"/>
      <c r="AP197" s="279"/>
      <c r="AQ197" s="279"/>
      <c r="AR197" s="279"/>
      <c r="AS197" s="279"/>
      <c r="AT197" s="279"/>
      <c r="AU197" s="279"/>
      <c r="AV197" s="279"/>
      <c r="AW197" s="279"/>
      <c r="AX197" s="279"/>
      <c r="AY197" s="279"/>
      <c r="AZ197" s="279"/>
      <c r="BA197" s="279"/>
      <c r="BB197" s="279"/>
    </row>
    <row r="198" spans="1:54" outlineLevel="2">
      <c r="B198" s="135"/>
      <c r="C198" s="135"/>
      <c r="D198" s="135"/>
      <c r="E198" s="263"/>
      <c r="F198" s="137"/>
      <c r="G198" s="137"/>
      <c r="H198" s="137"/>
      <c r="I198" s="137"/>
      <c r="J198" s="137"/>
      <c r="K198" s="137"/>
      <c r="L198" s="137"/>
      <c r="M198" s="137"/>
      <c r="N198" s="137"/>
      <c r="O198" s="137"/>
      <c r="P198" s="137"/>
      <c r="Q198" s="137"/>
      <c r="R198" s="137"/>
      <c r="S198" s="137"/>
      <c r="T198" s="137"/>
      <c r="U198" s="137"/>
      <c r="V198" s="137"/>
      <c r="W198" s="137"/>
      <c r="X198" s="137"/>
      <c r="Y198" s="137"/>
      <c r="Z198" s="137"/>
      <c r="AA198" s="137"/>
      <c r="AB198" s="137"/>
      <c r="AC198" s="137"/>
      <c r="AD198" s="137"/>
      <c r="AE198" s="137"/>
      <c r="AF198" s="137"/>
      <c r="AG198" s="137"/>
      <c r="AH198" s="137"/>
      <c r="AI198" s="137"/>
      <c r="AJ198" s="137"/>
      <c r="AK198" s="137"/>
      <c r="AL198" s="137"/>
      <c r="AM198" s="137"/>
      <c r="AN198" s="137"/>
      <c r="AO198" s="137"/>
      <c r="AP198" s="137"/>
      <c r="AQ198" s="137"/>
      <c r="AR198" s="137"/>
      <c r="AS198" s="137"/>
      <c r="AT198" s="137"/>
      <c r="AU198" s="137"/>
      <c r="AV198" s="137"/>
      <c r="AW198" s="137"/>
      <c r="AX198" s="137"/>
      <c r="AY198" s="137"/>
      <c r="AZ198" s="137"/>
      <c r="BA198" s="137"/>
      <c r="BB198" s="137"/>
    </row>
    <row r="199" spans="1:54" ht="12.75" customHeight="1" outlineLevel="2">
      <c r="A199" s="423" t="s">
        <v>477</v>
      </c>
      <c r="B199" s="135" t="s">
        <v>282</v>
      </c>
      <c r="C199" s="135" t="s">
        <v>389</v>
      </c>
      <c r="D199" s="135" t="s">
        <v>383</v>
      </c>
      <c r="E199" s="262">
        <f>-(E$181*'Fixed Data'!$B$25*'Fixed Data'!E$47*'Fixed Data'!$B$24*'Fixed Data'!$B$23+E$181*'Fixed Data'!$B$26)*'Fixed Data'!L46/10^6</f>
        <v>-50.010123342424862</v>
      </c>
      <c r="F199" s="262">
        <f>-(F$181*'Fixed Data'!$B$25*'Fixed Data'!F$47*'Fixed Data'!$B$24*'Fixed Data'!$B$23+F$181*'Fixed Data'!$B$26)*'Fixed Data'!M46/10^6</f>
        <v>-51.369857663322279</v>
      </c>
      <c r="G199" s="262">
        <f>-(G$181*'Fixed Data'!$B$25*'Fixed Data'!G$47*'Fixed Data'!$B$24*'Fixed Data'!$B$23+G$181*'Fixed Data'!$B$26)*'Fixed Data'!N46/10^6</f>
        <v>-52.944018022662497</v>
      </c>
      <c r="H199" s="262">
        <f>-(H$181*'Fixed Data'!$B$25*'Fixed Data'!H$47*'Fixed Data'!$B$24*'Fixed Data'!$B$23+H$181*'Fixed Data'!$B$26)*'Fixed Data'!O46/10^6</f>
        <v>-54.710186594423007</v>
      </c>
      <c r="I199" s="262">
        <f>-(I$181*'Fixed Data'!$B$25*'Fixed Data'!I$47*'Fixed Data'!$B$24*'Fixed Data'!$B$23+I$181*'Fixed Data'!$B$26)*'Fixed Data'!P46/10^6</f>
        <v>-56.213761716427605</v>
      </c>
      <c r="J199" s="262">
        <f>-(J$181*'Fixed Data'!$B$25*'Fixed Data'!J$47*'Fixed Data'!$B$24*'Fixed Data'!$B$23+J$181*'Fixed Data'!$B$26)*'Fixed Data'!Q46/10^6</f>
        <v>-58.033629293168708</v>
      </c>
      <c r="K199" s="262">
        <f>-(K$181*'Fixed Data'!$B$25*'Fixed Data'!K$47*'Fixed Data'!$B$24*'Fixed Data'!$B$23+K$181*'Fixed Data'!$B$26)*'Fixed Data'!R46/10^6</f>
        <v>-60.478482713196669</v>
      </c>
      <c r="L199" s="262">
        <f>-(L$181*'Fixed Data'!$B$25*'Fixed Data'!L$47*'Fixed Data'!$B$24*'Fixed Data'!$B$23+L$181*'Fixed Data'!$B$26)*'Fixed Data'!S46/10^6</f>
        <v>-63.033453466053182</v>
      </c>
      <c r="M199" s="262">
        <f>-(M$181*'Fixed Data'!$B$25*'Fixed Data'!M$47*'Fixed Data'!$B$24*'Fixed Data'!$B$23+M$181*'Fixed Data'!$B$26)*'Fixed Data'!T46/10^6</f>
        <v>-65.703641092265599</v>
      </c>
      <c r="N199" s="262">
        <f>-(N$181*'Fixed Data'!$B$25*'Fixed Data'!N$47*'Fixed Data'!$B$24*'Fixed Data'!$B$23+N$181*'Fixed Data'!$B$26)*'Fixed Data'!U46/10^6</f>
        <v>-68.49412022568211</v>
      </c>
      <c r="O199" s="262">
        <f>-(O$181*'Fixed Data'!$B$25*'Fixed Data'!O$47*'Fixed Data'!$B$24*'Fixed Data'!$B$23+O$181*'Fixed Data'!$B$26)*'Fixed Data'!V46/10^6</f>
        <v>-71.188188981857579</v>
      </c>
      <c r="P199" s="262">
        <f>-(P$181*'Fixed Data'!$B$25*'Fixed Data'!P$47*'Fixed Data'!$B$24*'Fixed Data'!$B$23+P$181*'Fixed Data'!$B$26)*'Fixed Data'!W46/10^6</f>
        <v>-73.93931853102184</v>
      </c>
      <c r="Q199" s="262">
        <f>-(Q$181*'Fixed Data'!$B$25*'Fixed Data'!Q$47*'Fixed Data'!$B$24*'Fixed Data'!$B$23+Q$181*'Fixed Data'!$B$26)*'Fixed Data'!X46/10^6</f>
        <v>-76.810621416336858</v>
      </c>
      <c r="R199" s="262">
        <f>-(R$181*'Fixed Data'!$B$25*'Fixed Data'!R$47*'Fixed Data'!$B$24*'Fixed Data'!$B$23+R$181*'Fixed Data'!$B$26)*'Fixed Data'!Y46/10^6</f>
        <v>-79.807932958461038</v>
      </c>
      <c r="S199" s="262">
        <f>-(S$181*'Fixed Data'!$B$25*'Fixed Data'!S$47*'Fixed Data'!$B$24*'Fixed Data'!$B$23+S$181*'Fixed Data'!$B$26)*'Fixed Data'!Z46/10^6</f>
        <v>-82.918351053663329</v>
      </c>
      <c r="T199" s="262">
        <f>-(T$181*'Fixed Data'!$B$25*'Fixed Data'!T$47*'Fixed Data'!$B$24*'Fixed Data'!$B$23+T$181*'Fixed Data'!$B$26)*'Fixed Data'!AA46/10^6</f>
        <v>-86.165599598394948</v>
      </c>
      <c r="U199" s="262">
        <f>-(U$181*'Fixed Data'!$B$25*'Fixed Data'!U$47*'Fixed Data'!$B$24*'Fixed Data'!$B$23+U$181*'Fixed Data'!$B$26)*'Fixed Data'!AB46/10^6</f>
        <v>-89.55583237249374</v>
      </c>
      <c r="V199" s="262">
        <f>-(V$181*'Fixed Data'!$B$25*'Fixed Data'!V$47*'Fixed Data'!$B$24*'Fixed Data'!$B$23+V$181*'Fixed Data'!$B$26)*'Fixed Data'!AC46/10^6</f>
        <v>-93.095014533222994</v>
      </c>
      <c r="W199" s="262">
        <f>-(W$181*'Fixed Data'!$B$25*'Fixed Data'!W$47*'Fixed Data'!$B$24*'Fixed Data'!$B$23+W$181*'Fixed Data'!$B$26)*'Fixed Data'!AD46/10^6</f>
        <v>-96.790183409571569</v>
      </c>
      <c r="X199" s="262">
        <f>-(X$181*'Fixed Data'!$B$25*'Fixed Data'!X$47*'Fixed Data'!$B$24*'Fixed Data'!$B$23+X$181*'Fixed Data'!$B$26)*'Fixed Data'!AE46/10^6</f>
        <v>-100.64873051249484</v>
      </c>
      <c r="Y199" s="262">
        <f>-(Y$181*'Fixed Data'!$B$25*'Fixed Data'!Y$47*'Fixed Data'!$B$24*'Fixed Data'!$B$23+Y$181*'Fixed Data'!$B$26)*'Fixed Data'!AF46/10^6</f>
        <v>-104.67842168699552</v>
      </c>
      <c r="Z199" s="262">
        <f>-(Z$181*'Fixed Data'!$B$25*'Fixed Data'!Z$47*'Fixed Data'!$B$24*'Fixed Data'!$B$23+Z$181*'Fixed Data'!$B$26)*'Fixed Data'!AG46/10^6</f>
        <v>-108.88738829652227</v>
      </c>
      <c r="AA199" s="262">
        <f>-(AA$181*'Fixed Data'!$B$25*'Fixed Data'!AA$47*'Fixed Data'!$B$24*'Fixed Data'!$B$23+AA$181*'Fixed Data'!$B$26)*'Fixed Data'!AH46/10^6</f>
        <v>-113.28422960679472</v>
      </c>
      <c r="AB199" s="262">
        <f>-(AB$181*'Fixed Data'!$B$25*'Fixed Data'!AB$47*'Fixed Data'!$B$24*'Fixed Data'!$B$23+AB$181*'Fixed Data'!$B$26)*'Fixed Data'!AI46/10^6</f>
        <v>-117.78813380452154</v>
      </c>
      <c r="AC199" s="262">
        <f>-(AC$181*'Fixed Data'!$B$25*'Fixed Data'!AC$47*'Fixed Data'!$B$24*'Fixed Data'!$B$23+AC$181*'Fixed Data'!$B$26)*'Fixed Data'!AJ46/10^6</f>
        <v>-956.88952084029393</v>
      </c>
      <c r="AD199" s="262">
        <f>-(AD$181*'Fixed Data'!$B$25*'Fixed Data'!AD$47*'Fixed Data'!$B$24*'Fixed Data'!$B$23+AD$181*'Fixed Data'!$B$26)*'Fixed Data'!AK46/10^6</f>
        <v>-995.99088092379679</v>
      </c>
      <c r="AE199" s="262">
        <f>-(AE$181*'Fixed Data'!$B$25*'Fixed Data'!AE$47*'Fixed Data'!$B$24*'Fixed Data'!$B$23+AE$181*'Fixed Data'!$B$26)*'Fixed Data'!AL46/10^6</f>
        <v>-1036.688335906927</v>
      </c>
      <c r="AF199" s="262">
        <f>-(AF$181*'Fixed Data'!$B$25*'Fixed Data'!AF$47*'Fixed Data'!$B$24*'Fixed Data'!$B$23+AF$181*'Fixed Data'!$B$26)*'Fixed Data'!AM46/10^6</f>
        <v>-1079.0006663001564</v>
      </c>
      <c r="AG199" s="262">
        <f>-(AG$181*'Fixed Data'!$B$25*'Fixed Data'!AG$47*'Fixed Data'!$B$24*'Fixed Data'!$B$23+AG$181*'Fixed Data'!$B$26)*'Fixed Data'!AN46/10^6</f>
        <v>-1122.9662863048131</v>
      </c>
      <c r="AH199" s="262">
        <f>-(AH$181*'Fixed Data'!$B$25*'Fixed Data'!AH$47*'Fixed Data'!$B$24*'Fixed Data'!$B$23+AH$181*'Fixed Data'!$B$26)*'Fixed Data'!AO46/10^6</f>
        <v>-1168.6549767242914</v>
      </c>
      <c r="AI199" s="262">
        <f>-(AI$181*'Fixed Data'!$B$25*'Fixed Data'!AI$47*'Fixed Data'!$B$24*'Fixed Data'!$B$23+AI$181*'Fixed Data'!$B$26)*'Fixed Data'!AP46/10^6</f>
        <v>-1216.1879111324824</v>
      </c>
      <c r="AJ199" s="262">
        <f>-(AJ$181*'Fixed Data'!$B$25*'Fixed Data'!AJ$47*'Fixed Data'!$B$24*'Fixed Data'!$B$23+AJ$181*'Fixed Data'!$B$26)*'Fixed Data'!AQ46/10^6</f>
        <v>-1265.619836560119</v>
      </c>
      <c r="AK199" s="262">
        <f>-(AK$181*'Fixed Data'!$B$25*'Fixed Data'!AK$47*'Fixed Data'!$B$24*'Fixed Data'!$B$23+AK$181*'Fixed Data'!$B$26)*'Fixed Data'!AR46/10^6</f>
        <v>-1317.0245049945754</v>
      </c>
      <c r="AL199" s="262">
        <f>-(AL$181*'Fixed Data'!$B$25*'Fixed Data'!AL$47*'Fixed Data'!$B$24*'Fixed Data'!$B$23+AL$181*'Fixed Data'!$B$26)*'Fixed Data'!AS46/10^6</f>
        <v>-1370.4881697481758</v>
      </c>
      <c r="AM199" s="262">
        <f>-(AM$181*'Fixed Data'!$B$25*'Fixed Data'!AM$47*'Fixed Data'!$B$24*'Fixed Data'!$B$23+AM$181*'Fixed Data'!$B$26)*'Fixed Data'!AT46/10^6</f>
        <v>-1426.0516590657121</v>
      </c>
      <c r="AN199" s="262">
        <f>-(AN$181*'Fixed Data'!$B$25*'Fixed Data'!AN$47*'Fixed Data'!$B$24*'Fixed Data'!$B$23+AN$181*'Fixed Data'!$B$26)*'Fixed Data'!AU46/10^6</f>
        <v>-1483.4606759296764</v>
      </c>
      <c r="AO199" s="262">
        <f>-(AO$181*'Fixed Data'!$B$25*'Fixed Data'!AO$47*'Fixed Data'!$B$24*'Fixed Data'!$B$23+AO$181*'Fixed Data'!$B$26)*'Fixed Data'!AV46/10^6</f>
        <v>-1543.1228860926597</v>
      </c>
      <c r="AP199" s="262">
        <f>-(AP$181*'Fixed Data'!$B$25*'Fixed Data'!AP$47*'Fixed Data'!$B$24*'Fixed Data'!$B$23+AP$181*'Fixed Data'!$B$26)*'Fixed Data'!AW46/10^6</f>
        <v>-1605.1976626129156</v>
      </c>
      <c r="AQ199" s="262">
        <f>-(AQ$181*'Fixed Data'!$B$25*'Fixed Data'!AQ$47*'Fixed Data'!$B$24*'Fixed Data'!$B$23+AQ$181*'Fixed Data'!$B$26)*'Fixed Data'!AX46/10^6</f>
        <v>-1669.7909924161686</v>
      </c>
      <c r="AR199" s="262">
        <f>-(AR$181*'Fixed Data'!$B$25*'Fixed Data'!AR$47*'Fixed Data'!$B$24*'Fixed Data'!$B$23+AR$181*'Fixed Data'!$B$26)*'Fixed Data'!AY46/10^6</f>
        <v>-1735.48704684936</v>
      </c>
      <c r="AS199" s="262">
        <f>-(AS$181*'Fixed Data'!$B$25*'Fixed Data'!AS$47*'Fixed Data'!$B$24*'Fixed Data'!$B$23+AS$181*'Fixed Data'!$B$26)*'Fixed Data'!AZ46/10^6</f>
        <v>-1800.4260676671956</v>
      </c>
      <c r="AT199" s="262">
        <f>-(AT$181*'Fixed Data'!$B$25*'Fixed Data'!AT$47*'Fixed Data'!$B$24*'Fixed Data'!$B$23+AT$181*'Fixed Data'!$B$26)*'Fixed Data'!BA46/10^6</f>
        <v>-1867.7971795589428</v>
      </c>
      <c r="AU199" s="262">
        <f>-(AU$181*'Fixed Data'!$B$25*'Fixed Data'!AU$47*'Fixed Data'!$B$24*'Fixed Data'!$B$23+AU$181*'Fixed Data'!$B$26)*'Fixed Data'!BB46/10^6</f>
        <v>-1937.6965453382204</v>
      </c>
      <c r="AV199" s="262">
        <f>-(AV$181*'Fixed Data'!$B$25*'Fixed Data'!AV$47*'Fixed Data'!$B$24*'Fixed Data'!$B$23+AV$181*'Fixed Data'!$B$26)*'Fixed Data'!BC46/10^6</f>
        <v>-2009.3026397620681</v>
      </c>
      <c r="AW199" s="262">
        <f>-(AW$181*'Fixed Data'!$B$25*'Fixed Data'!AW$47*'Fixed Data'!$B$24*'Fixed Data'!$B$23+AW$181*'Fixed Data'!$B$26)*'Fixed Data'!BD46/10^6</f>
        <v>-2081.5290640596654</v>
      </c>
      <c r="AX199" s="262">
        <f>-(AX$181*'Fixed Data'!$B$25*'Fixed Data'!AX$47*'Fixed Data'!$B$24*'Fixed Data'!$B$23+AX$181*'Fixed Data'!$B$26)*'Fixed Data'!BE46/10^6</f>
        <v>-2149.8468653642508</v>
      </c>
      <c r="AY199" s="262">
        <f>-(AY$181*'Fixed Data'!$B$25*'Fixed Data'!AY$47*'Fixed Data'!$B$24*'Fixed Data'!$B$23+AY$181*'Fixed Data'!$B$26)*'Fixed Data'!BF46/10^6</f>
        <v>-2217.5037978933556</v>
      </c>
      <c r="AZ199" s="262">
        <f>-(AZ$181*'Fixed Data'!$B$25*'Fixed Data'!AZ$47*'Fixed Data'!$B$24*'Fixed Data'!$B$23+AZ$181*'Fixed Data'!$B$26)*'Fixed Data'!BG46/10^6</f>
        <v>-2286.6854447227533</v>
      </c>
      <c r="BA199" s="262">
        <f>-(BA$181*'Fixed Data'!$B$25*'Fixed Data'!BA$47*'Fixed Data'!$B$24*'Fixed Data'!$B$23+BA$181*'Fixed Data'!$B$26)*'Fixed Data'!BH46/10^6</f>
        <v>-2358.2549369338603</v>
      </c>
      <c r="BB199" s="262">
        <f>-(BB$181*'Fixed Data'!$B$25*'Fixed Data'!BB$47*'Fixed Data'!$B$24*'Fixed Data'!$B$23+BB$181*'Fixed Data'!$B$26)*'Fixed Data'!BI46/10^6</f>
        <v>-2431.9929185658298</v>
      </c>
    </row>
    <row r="200" spans="1:54" outlineLevel="2">
      <c r="A200" s="424"/>
      <c r="B200" s="135" t="s">
        <v>282</v>
      </c>
      <c r="C200" s="135"/>
      <c r="D200" s="135" t="s">
        <v>383</v>
      </c>
      <c r="E200" s="282"/>
      <c r="F200" s="279"/>
      <c r="G200" s="279"/>
      <c r="H200" s="279"/>
      <c r="I200" s="279"/>
      <c r="J200" s="279"/>
      <c r="K200" s="279"/>
      <c r="L200" s="279"/>
      <c r="M200" s="279"/>
      <c r="N200" s="279"/>
      <c r="O200" s="279"/>
      <c r="P200" s="279"/>
      <c r="Q200" s="279"/>
      <c r="R200" s="279"/>
      <c r="S200" s="279"/>
      <c r="T200" s="279"/>
      <c r="U200" s="279"/>
      <c r="V200" s="279"/>
      <c r="W200" s="279"/>
      <c r="X200" s="279"/>
      <c r="Y200" s="279"/>
      <c r="Z200" s="279"/>
      <c r="AA200" s="279"/>
      <c r="AB200" s="279"/>
      <c r="AC200" s="279"/>
      <c r="AD200" s="279"/>
      <c r="AE200" s="279"/>
      <c r="AF200" s="279"/>
      <c r="AG200" s="279"/>
      <c r="AH200" s="279"/>
      <c r="AI200" s="279"/>
      <c r="AJ200" s="279"/>
      <c r="AK200" s="279"/>
      <c r="AL200" s="279"/>
      <c r="AM200" s="279"/>
      <c r="AN200" s="279"/>
      <c r="AO200" s="279"/>
      <c r="AP200" s="279"/>
      <c r="AQ200" s="279"/>
      <c r="AR200" s="279"/>
      <c r="AS200" s="279"/>
      <c r="AT200" s="279"/>
      <c r="AU200" s="279"/>
      <c r="AV200" s="279"/>
      <c r="AW200" s="279"/>
      <c r="AX200" s="279"/>
      <c r="AY200" s="279"/>
      <c r="AZ200" s="279"/>
      <c r="BA200" s="279"/>
      <c r="BB200" s="279"/>
    </row>
    <row r="201" spans="1:54" outlineLevel="2">
      <c r="A201" s="425"/>
      <c r="B201" s="135" t="s">
        <v>282</v>
      </c>
      <c r="C201" s="135"/>
      <c r="D201" s="135" t="s">
        <v>383</v>
      </c>
      <c r="E201" s="282"/>
      <c r="F201" s="279"/>
      <c r="G201" s="279"/>
      <c r="H201" s="279"/>
      <c r="I201" s="279"/>
      <c r="J201" s="279"/>
      <c r="K201" s="279"/>
      <c r="L201" s="279"/>
      <c r="M201" s="279"/>
      <c r="N201" s="279"/>
      <c r="O201" s="279"/>
      <c r="P201" s="279"/>
      <c r="Q201" s="279"/>
      <c r="R201" s="279"/>
      <c r="S201" s="279"/>
      <c r="T201" s="279"/>
      <c r="U201" s="279"/>
      <c r="V201" s="279"/>
      <c r="W201" s="279"/>
      <c r="X201" s="279"/>
      <c r="Y201" s="279"/>
      <c r="Z201" s="279"/>
      <c r="AA201" s="279"/>
      <c r="AB201" s="279"/>
      <c r="AC201" s="279"/>
      <c r="AD201" s="279"/>
      <c r="AE201" s="279"/>
      <c r="AF201" s="279"/>
      <c r="AG201" s="279"/>
      <c r="AH201" s="279"/>
      <c r="AI201" s="279"/>
      <c r="AJ201" s="279"/>
      <c r="AK201" s="279"/>
      <c r="AL201" s="279"/>
      <c r="AM201" s="279"/>
      <c r="AN201" s="279"/>
      <c r="AO201" s="279"/>
      <c r="AP201" s="279"/>
      <c r="AQ201" s="279"/>
      <c r="AR201" s="279"/>
      <c r="AS201" s="279"/>
      <c r="AT201" s="279"/>
      <c r="AU201" s="279"/>
      <c r="AV201" s="279"/>
      <c r="AW201" s="279"/>
      <c r="AX201" s="279"/>
      <c r="AY201" s="279"/>
      <c r="AZ201" s="279"/>
      <c r="BA201" s="279"/>
      <c r="BB201" s="279"/>
    </row>
    <row r="202" spans="1:54" outlineLevel="1">
      <c r="B202" s="19"/>
      <c r="C202" s="19"/>
      <c r="D202" s="19"/>
      <c r="E202" s="15"/>
    </row>
    <row r="203" spans="1:54" outlineLevel="1">
      <c r="B203" s="19"/>
      <c r="C203" s="19"/>
      <c r="D203" s="19"/>
      <c r="E203" s="15"/>
    </row>
    <row r="204" spans="1:54">
      <c r="B204" s="19"/>
      <c r="C204" s="19"/>
      <c r="D204" s="19"/>
      <c r="E204" s="15"/>
    </row>
    <row r="205" spans="1:54" ht="15">
      <c r="A205" s="12" t="s">
        <v>478</v>
      </c>
      <c r="B205" s="19"/>
      <c r="C205" s="19"/>
      <c r="D205" s="19"/>
      <c r="E205" s="15"/>
    </row>
    <row r="206" spans="1:54" ht="15" outlineLevel="1">
      <c r="A206" s="12"/>
      <c r="B206" s="19"/>
      <c r="C206" s="19"/>
      <c r="D206" s="19"/>
      <c r="E206" s="15"/>
    </row>
    <row r="207" spans="1:54" s="4" customFormat="1" outlineLevel="1">
      <c r="A207" s="4" t="s">
        <v>479</v>
      </c>
      <c r="B207" s="151"/>
      <c r="C207" s="151"/>
      <c r="D207" s="151"/>
      <c r="E207" s="152"/>
    </row>
    <row r="208" spans="1:54" s="4" customFormat="1" outlineLevel="2">
      <c r="B208" s="151"/>
      <c r="C208" s="151"/>
      <c r="D208" s="151"/>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outlineLevel="2">
      <c r="A209" s="430" t="s">
        <v>480</v>
      </c>
      <c r="B209" s="150" t="s">
        <v>481</v>
      </c>
      <c r="C209" s="6" t="s">
        <v>482</v>
      </c>
      <c r="D209" s="10" t="s">
        <v>394</v>
      </c>
      <c r="E209" s="129">
        <f>IF(E52&lt;($E$52),1,IF((E52-1)&gt;30,(D$209/(1+'Fixed Data'!$B$14)),(1/(1+'Fixed Data'!$B$13)^(E$52-$E$52))))</f>
        <v>1</v>
      </c>
      <c r="F209" s="129">
        <f>IF(F52&lt;($E$52),1,IF((F52-1)&gt;30,(E$209/(1+'Fixed Data'!$B$14)),(1/(1+'Fixed Data'!$B$13)^(F$52-$E$52))))</f>
        <v>0.96618357487922713</v>
      </c>
      <c r="G209" s="129">
        <f>IF(G52&lt;($E$52),1,IF((G52-1)&gt;30,(F$209/(1+'Fixed Data'!$B$14)),(1/(1+'Fixed Data'!$B$13)^(G$52-$E$52))))</f>
        <v>0.93351070036640305</v>
      </c>
      <c r="H209" s="129">
        <f>IF(H52&lt;($E$52),1,IF((H52-1)&gt;30,(G$209/(1+'Fixed Data'!$B$14)),(1/(1+'Fixed Data'!$B$13)^(H$52-$E$52))))</f>
        <v>0.90194270566802237</v>
      </c>
      <c r="I209" s="129">
        <f>IF(I52&lt;($E$52),1,IF((I52-1)&gt;30,(H$209/(1+'Fixed Data'!$B$14)),(1/(1+'Fixed Data'!$B$13)^(I$52-$E$52))))</f>
        <v>0.87144222769857238</v>
      </c>
      <c r="J209" s="129">
        <f>IF(J52&lt;($E$52),1,IF((J52-1)&gt;30,(I$209/(1+'Fixed Data'!$B$14)),(1/(1+'Fixed Data'!$B$13)^(J$52-$E$52))))</f>
        <v>0.84197316685852419</v>
      </c>
      <c r="K209" s="129">
        <f>IF(K52&lt;($E$52),1,IF((K52-1)&gt;30,(J$209/(1+'Fixed Data'!$B$14)),(1/(1+'Fixed Data'!$B$13)^(K$52-$E$52))))</f>
        <v>0.81350064430775282</v>
      </c>
      <c r="L209" s="129">
        <f>IF(L52&lt;($E$52),1,IF((L52-1)&gt;30,(K$209/(1+'Fixed Data'!$B$14)),(1/(1+'Fixed Data'!$B$13)^(L$52-$E$52))))</f>
        <v>0.78599096068381913</v>
      </c>
      <c r="M209" s="129">
        <f>IF(M52&lt;($E$52),1,IF((M52-1)&gt;30,(L$209/(1+'Fixed Data'!$B$14)),(1/(1+'Fixed Data'!$B$13)^(M$52-$E$52))))</f>
        <v>0.75941155621625056</v>
      </c>
      <c r="N209" s="129">
        <f>IF(N52&lt;($E$52),1,IF((N52-1)&gt;30,(M$209/(1+'Fixed Data'!$B$14)),(1/(1+'Fixed Data'!$B$13)^(N$52-$E$52))))</f>
        <v>0.73373097218961414</v>
      </c>
      <c r="O209" s="129">
        <f>IF(O52&lt;($E$52),1,IF((O52-1)&gt;30,(N$209/(1+'Fixed Data'!$B$14)),(1/(1+'Fixed Data'!$B$13)^(O$52-$E$52))))</f>
        <v>0.70891881370977217</v>
      </c>
      <c r="P209" s="129">
        <f>IF(P52&lt;($E$52),1,IF((P52-1)&gt;30,(O$209/(1+'Fixed Data'!$B$14)),(1/(1+'Fixed Data'!$B$13)^(P$52-$E$52))))</f>
        <v>0.68494571372924851</v>
      </c>
      <c r="Q209" s="129">
        <f>IF(Q52&lt;($E$52),1,IF((Q52-1)&gt;30,(P$209/(1+'Fixed Data'!$B$14)),(1/(1+'Fixed Data'!$B$13)^(Q$52-$E$52))))</f>
        <v>0.66178329828912896</v>
      </c>
      <c r="R209" s="129">
        <f>IF(R52&lt;($E$52),1,IF((R52-1)&gt;30,(Q$209/(1+'Fixed Data'!$B$14)),(1/(1+'Fixed Data'!$B$13)^(R$52-$E$52))))</f>
        <v>0.63940415293635666</v>
      </c>
      <c r="S209" s="129">
        <f>IF(S52&lt;($E$52),1,IF((S52-1)&gt;30,(R$209/(1+'Fixed Data'!$B$14)),(1/(1+'Fixed Data'!$B$13)^(S$52-$E$52))))</f>
        <v>0.61778179027667302</v>
      </c>
      <c r="T209" s="129">
        <f>IF(T52&lt;($E$52),1,IF((T52-1)&gt;30,(S$209/(1+'Fixed Data'!$B$14)),(1/(1+'Fixed Data'!$B$13)^(T$52-$E$52))))</f>
        <v>0.59689061862480497</v>
      </c>
      <c r="U209" s="129">
        <f>IF(U52&lt;($E$52),1,IF((U52-1)&gt;30,(T$209/(1+'Fixed Data'!$B$14)),(1/(1+'Fixed Data'!$B$13)^(U$52-$E$52))))</f>
        <v>0.57670591171478747</v>
      </c>
      <c r="V209" s="129">
        <f>IF(V52&lt;($E$52),1,IF((V52-1)&gt;30,(U$209/(1+'Fixed Data'!$B$14)),(1/(1+'Fixed Data'!$B$13)^(V$52-$E$52))))</f>
        <v>0.55720377943457733</v>
      </c>
      <c r="W209" s="129">
        <f>IF(W52&lt;($E$52),1,IF((W52-1)&gt;30,(V$209/(1+'Fixed Data'!$B$14)),(1/(1+'Fixed Data'!$B$13)^(W$52-$E$52))))</f>
        <v>0.53836113955031628</v>
      </c>
      <c r="X209" s="129">
        <f>IF(X52&lt;($E$52),1,IF((X52-1)&gt;30,(W$209/(1+'Fixed Data'!$B$14)),(1/(1+'Fixed Data'!$B$13)^(X$52-$E$52))))</f>
        <v>0.52015569038677911</v>
      </c>
      <c r="Y209" s="129">
        <f>IF(Y52&lt;($E$52),1,IF((Y52-1)&gt;30,(X$209/(1+'Fixed Data'!$B$14)),(1/(1+'Fixed Data'!$B$13)^(Y$52-$E$52))))</f>
        <v>0.50256588443167061</v>
      </c>
      <c r="Z209" s="129">
        <f>IF(Z52&lt;($E$52),1,IF((Z52-1)&gt;30,(Y$209/(1+'Fixed Data'!$B$14)),(1/(1+'Fixed Data'!$B$13)^(Z$52-$E$52))))</f>
        <v>0.48557090283253213</v>
      </c>
      <c r="AA209" s="129">
        <f>IF(AA52&lt;($E$52),1,IF((AA52-1)&gt;30,(Z$209/(1+'Fixed Data'!$B$14)),(1/(1+'Fixed Data'!$B$13)^(AA$52-$E$52))))</f>
        <v>0.46915063075606966</v>
      </c>
      <c r="AB209" s="129">
        <f>IF(AB52&lt;($E$52),1,IF((AB52-1)&gt;30,(AA$209/(1+'Fixed Data'!$B$14)),(1/(1+'Fixed Data'!$B$13)^(AB$52-$E$52))))</f>
        <v>0.45328563358074364</v>
      </c>
      <c r="AC209" s="129">
        <f>IF(AC52&lt;($E$52),1,IF((AC52-1)&gt;30,(AB$209/(1+'Fixed Data'!$B$14)),(1/(1+'Fixed Data'!$B$13)^(AC$52-$E$52))))</f>
        <v>0.43795713389443841</v>
      </c>
      <c r="AD209" s="129">
        <f>IF(AD52&lt;($E$52),1,IF((AD52-1)&gt;30,(AC$209/(1+'Fixed Data'!$B$14)),(1/(1+'Fixed Data'!$B$13)^(AD$52-$E$52))))</f>
        <v>0.42314698926998884</v>
      </c>
      <c r="AE209" s="129">
        <f>IF(AE52&lt;($E$52),1,IF((AE52-1)&gt;30,(AD$209/(1+'Fixed Data'!$B$14)),(1/(1+'Fixed Data'!$B$13)^(AE$52-$E$52))))</f>
        <v>0.40883767079225974</v>
      </c>
      <c r="AF209" s="129">
        <f>IF(AF52&lt;($E$52),1,IF((AF52-1)&gt;30,(AE$209/(1+'Fixed Data'!$B$14)),(1/(1+'Fixed Data'!$B$13)^(AF$52-$E$52))))</f>
        <v>0.39501224231136206</v>
      </c>
      <c r="AG209" s="129">
        <f>IF(AG52&lt;($E$52),1,IF((AG52-1)&gt;30,(AF$209/(1+'Fixed Data'!$B$14)),(1/(1+'Fixed Data'!$B$13)^(AG$52-$E$52))))</f>
        <v>0.38165434039745127</v>
      </c>
      <c r="AH209" s="129">
        <f>IF(AH52&lt;($E$52),1,IF((AH52-1)&gt;30,(AG$209/(1+'Fixed Data'!$B$14)),(1/(1+'Fixed Data'!$B$13)^(AH$52-$E$52))))</f>
        <v>0.36874815497338298</v>
      </c>
      <c r="AI209" s="129">
        <f>IF(AI52&lt;($E$52),1,IF((AI52-1)&gt;30,(AH$209/(1+'Fixed Data'!$B$14)),(1/(1+'Fixed Data'!$B$13)^(AI$52-$E$52))))</f>
        <v>0.35627841060230236</v>
      </c>
      <c r="AJ209" s="129">
        <f>IF(AJ52&lt;($E$52),1,IF((AJ52-1)&gt;30,(AI$209/(1+'Fixed Data'!$B$14)),(1/(1+'Fixed Data'!$B$13)^(AJ$52-$E$52))))</f>
        <v>0.3459013695167984</v>
      </c>
      <c r="AK209" s="129">
        <f>IF(AK52&lt;($E$52),1,IF((AK52-1)&gt;30,(AJ$209/(1+'Fixed Data'!$B$14)),(1/(1+'Fixed Data'!$B$13)^(AK$52-$E$52))))</f>
        <v>0.33582657234640623</v>
      </c>
      <c r="AL209" s="129">
        <f>IF(AL52&lt;($E$52),1,IF((AL52-1)&gt;30,(AK$209/(1+'Fixed Data'!$B$14)),(1/(1+'Fixed Data'!$B$13)^(AL$52-$E$52))))</f>
        <v>0.32604521587029728</v>
      </c>
      <c r="AM209" s="129">
        <f>IF(AM52&lt;($E$52),1,IF((AM52-1)&gt;30,(AL$209/(1+'Fixed Data'!$B$14)),(1/(1+'Fixed Data'!$B$13)^(AM$52-$E$52))))</f>
        <v>0.31654875327213328</v>
      </c>
      <c r="AN209" s="129">
        <f>IF(AN52&lt;($E$52),1,IF((AN52-1)&gt;30,(AM$209/(1+'Fixed Data'!$B$14)),(1/(1+'Fixed Data'!$B$13)^(AN$52-$E$52))))</f>
        <v>0.30732888667197406</v>
      </c>
      <c r="AO209" s="129">
        <f>IF(AO52&lt;($E$52),1,IF((AO52-1)&gt;30,(AN$209/(1+'Fixed Data'!$B$14)),(1/(1+'Fixed Data'!$B$13)^(AO$52-$E$52))))</f>
        <v>0.29837755987570297</v>
      </c>
      <c r="AP209" s="129">
        <f>IF(AP52&lt;($E$52),1,IF((AP52-1)&gt;30,(AO$209/(1+'Fixed Data'!$B$14)),(1/(1+'Fixed Data'!$B$13)^(AP$52-$E$52))))</f>
        <v>0.28968695133563394</v>
      </c>
      <c r="AQ209" s="129">
        <f>IF(AQ52&lt;($E$52),1,IF((AQ52-1)&gt;30,(AP$209/(1+'Fixed Data'!$B$14)),(1/(1+'Fixed Data'!$B$13)^(AQ$52-$E$52))))</f>
        <v>0.28124946731614947</v>
      </c>
      <c r="AR209" s="129">
        <f>IF(AR52&lt;($E$52),1,IF((AR52-1)&gt;30,(AQ$209/(1+'Fixed Data'!$B$14)),(1/(1+'Fixed Data'!$B$13)^(AR$52-$E$52))))</f>
        <v>0.27305773525839755</v>
      </c>
      <c r="AS209" s="129">
        <f>IF(AS52&lt;($E$52),1,IF((AS52-1)&gt;30,(AR$209/(1+'Fixed Data'!$B$14)),(1/(1+'Fixed Data'!$B$13)^(AS$52-$E$52))))</f>
        <v>0.26510459733825004</v>
      </c>
      <c r="AT209" s="129">
        <f>IF(AT52&lt;($E$52),1,IF((AT52-1)&gt;30,(AS$209/(1+'Fixed Data'!$B$14)),(1/(1+'Fixed Data'!$B$13)^(AT$52-$E$52))))</f>
        <v>0.25738310421189325</v>
      </c>
      <c r="AU209" s="129">
        <f>IF(AU52&lt;($E$52),1,IF((AU52-1)&gt;30,(AT$209/(1+'Fixed Data'!$B$14)),(1/(1+'Fixed Data'!$B$13)^(AU$52-$E$52))))</f>
        <v>0.24988650894358569</v>
      </c>
      <c r="AV209" s="129">
        <f>IF(AV52&lt;($E$52),1,IF((AV52-1)&gt;30,(AU$209/(1+'Fixed Data'!$B$14)),(1/(1+'Fixed Data'!$B$13)^(AV$52-$E$52))))</f>
        <v>0.24260826111027736</v>
      </c>
      <c r="AW209" s="129">
        <f>IF(AW52&lt;($E$52),1,IF((AW52-1)&gt;30,(AV$209/(1+'Fixed Data'!$B$14)),(1/(1+'Fixed Data'!$B$13)^(AW$52-$E$52))))</f>
        <v>0.23554200107793918</v>
      </c>
      <c r="AX209" s="129">
        <f>IF(AX52&lt;($E$52),1,IF((AX52-1)&gt;30,(AW$209/(1+'Fixed Data'!$B$14)),(1/(1+'Fixed Data'!$B$13)^(AX$52-$E$52))))</f>
        <v>0.22868155444460114</v>
      </c>
      <c r="AY209" s="129">
        <f>IF(AY52&lt;($E$52),1,IF((AY52-1)&gt;30,(AX$209/(1+'Fixed Data'!$B$14)),(1/(1+'Fixed Data'!$B$13)^(AY$52-$E$52))))</f>
        <v>0.22202092664524381</v>
      </c>
      <c r="AZ209" s="129">
        <f>IF(AZ52&lt;($E$52),1,IF((AZ52-1)&gt;30,(AY$209/(1+'Fixed Data'!$B$14)),(1/(1+'Fixed Data'!$B$13)^(AZ$52-$E$52))))</f>
        <v>0.21555429771382895</v>
      </c>
      <c r="BA209" s="129">
        <f>IF(BA52&lt;($E$52),1,IF((BA52-1)&gt;30,(AZ$209/(1+'Fixed Data'!$B$14)),(1/(1+'Fixed Data'!$B$13)^(BA$52-$E$52))))</f>
        <v>0.20927601719789218</v>
      </c>
      <c r="BB209" s="129">
        <f>IF(BB52&lt;($E$52),1,IF((BB52-1)&gt;30,(BA$209/(1+'Fixed Data'!$B$14)),(1/(1+'Fixed Data'!$B$13)^(BB$52-$E$52))))</f>
        <v>0.20318059922125453</v>
      </c>
    </row>
    <row r="210" spans="1:54" outlineLevel="2">
      <c r="A210" s="431"/>
      <c r="B210" s="150" t="s">
        <v>483</v>
      </c>
      <c r="C210" s="6" t="s">
        <v>484</v>
      </c>
      <c r="D210" s="10" t="s">
        <v>394</v>
      </c>
      <c r="E210" s="33">
        <f>IF(E52&lt;($E$52),1,IF((E52-1)&gt;30,(D$210/(1+'Fixed Data'!$B$16)),(1/(1+'Fixed Data'!$B$15)^(E$52-$E$52))))</f>
        <v>1</v>
      </c>
      <c r="F210" s="33">
        <f>IF(F52&lt;($E$52),1,IF((F52-1)&gt;30,(E$210/(1+'Fixed Data'!$B$16)),(1/(1+'Fixed Data'!$B$15)^(F$52-$E$52))))</f>
        <v>0.98522167487684742</v>
      </c>
      <c r="G210" s="33">
        <f>IF(G52&lt;($E$52),1,IF((G52-1)&gt;30,(F$210/(1+'Fixed Data'!$B$16)),(1/(1+'Fixed Data'!$B$15)^(G$52-$E$52))))</f>
        <v>0.9706617486471405</v>
      </c>
      <c r="H210" s="33">
        <f>IF(H52&lt;($E$52),1,IF((H52-1)&gt;30,(G$210/(1+'Fixed Data'!$B$16)),(1/(1+'Fixed Data'!$B$15)^(H$52-$E$52))))</f>
        <v>0.95631699374102519</v>
      </c>
      <c r="I210" s="33">
        <f>IF(I52&lt;($E$52),1,IF((I52-1)&gt;30,(H$210/(1+'Fixed Data'!$B$16)),(1/(1+'Fixed Data'!$B$15)^(I$52-$E$52))))</f>
        <v>0.94218423028672449</v>
      </c>
      <c r="J210" s="33">
        <f>IF(J52&lt;($E$52),1,IF((J52-1)&gt;30,(I$210/(1+'Fixed Data'!$B$16)),(1/(1+'Fixed Data'!$B$15)^(J$52-$E$52))))</f>
        <v>0.92826032540563996</v>
      </c>
      <c r="K210" s="33">
        <f>IF(K52&lt;($E$52),1,IF((K52-1)&gt;30,(J$210/(1+'Fixed Data'!$B$16)),(1/(1+'Fixed Data'!$B$15)^(K$52-$E$52))))</f>
        <v>0.91454219251787205</v>
      </c>
      <c r="L210" s="33">
        <f>IF(L52&lt;($E$52),1,IF((L52-1)&gt;30,(K$210/(1+'Fixed Data'!$B$16)),(1/(1+'Fixed Data'!$B$15)^(L$52-$E$52))))</f>
        <v>0.90102679065800217</v>
      </c>
      <c r="M210" s="33">
        <f>IF(M52&lt;($E$52),1,IF((M52-1)&gt;30,(L$210/(1+'Fixed Data'!$B$16)),(1/(1+'Fixed Data'!$B$15)^(M$52-$E$52))))</f>
        <v>0.88771112380098749</v>
      </c>
      <c r="N210" s="33">
        <f>IF(N52&lt;($E$52),1,IF((N52-1)&gt;30,(M$210/(1+'Fixed Data'!$B$16)),(1/(1+'Fixed Data'!$B$15)^(N$52-$E$52))))</f>
        <v>0.87459224019801729</v>
      </c>
      <c r="O210" s="33">
        <f>IF(O52&lt;($E$52),1,IF((O52-1)&gt;30,(N$210/(1+'Fixed Data'!$B$16)),(1/(1+'Fixed Data'!$B$15)^(O$52-$E$52))))</f>
        <v>0.86166723172218462</v>
      </c>
      <c r="P210" s="33">
        <f>IF(P52&lt;($E$52),1,IF((P52-1)&gt;30,(O$210/(1+'Fixed Data'!$B$16)),(1/(1+'Fixed Data'!$B$15)^(P$52-$E$52))))</f>
        <v>0.8489332332238273</v>
      </c>
      <c r="Q210" s="33">
        <f>IF(Q52&lt;($E$52),1,IF((Q52-1)&gt;30,(P$210/(1+'Fixed Data'!$B$16)),(1/(1+'Fixed Data'!$B$15)^(Q$52-$E$52))))</f>
        <v>0.83638742189539661</v>
      </c>
      <c r="R210" s="33">
        <f>IF(R52&lt;($E$52),1,IF((R52-1)&gt;30,(Q$210/(1+'Fixed Data'!$B$16)),(1/(1+'Fixed Data'!$B$15)^(R$52-$E$52))))</f>
        <v>0.82402701664571099</v>
      </c>
      <c r="S210" s="33">
        <f>IF(S52&lt;($E$52),1,IF((S52-1)&gt;30,(R$210/(1+'Fixed Data'!$B$16)),(1/(1+'Fixed Data'!$B$15)^(S$52-$E$52))))</f>
        <v>0.81184927748345925</v>
      </c>
      <c r="T210" s="33">
        <f>IF(T52&lt;($E$52),1,IF((T52-1)&gt;30,(S$210/(1+'Fixed Data'!$B$16)),(1/(1+'Fixed Data'!$B$15)^(T$52-$E$52))))</f>
        <v>0.79985150490981216</v>
      </c>
      <c r="U210" s="33">
        <f>IF(U52&lt;($E$52),1,IF((U52-1)&gt;30,(T$210/(1+'Fixed Data'!$B$16)),(1/(1+'Fixed Data'!$B$15)^(U$52-$E$52))))</f>
        <v>0.78803103932001206</v>
      </c>
      <c r="V210" s="33">
        <f>IF(V52&lt;($E$52),1,IF((V52-1)&gt;30,(U$210/(1+'Fixed Data'!$B$16)),(1/(1+'Fixed Data'!$B$15)^(V$52-$E$52))))</f>
        <v>0.77638526041380518</v>
      </c>
      <c r="W210" s="33">
        <f>IF(W52&lt;($E$52),1,IF((W52-1)&gt;30,(V$210/(1+'Fixed Data'!$B$16)),(1/(1+'Fixed Data'!$B$15)^(W$52-$E$52))))</f>
        <v>0.76491158661458636</v>
      </c>
      <c r="X210" s="33">
        <f>IF(X52&lt;($E$52),1,IF((X52-1)&gt;30,(W$210/(1+'Fixed Data'!$B$16)),(1/(1+'Fixed Data'!$B$15)^(X$52-$E$52))))</f>
        <v>0.7536074744971295</v>
      </c>
      <c r="Y210" s="33">
        <f>IF(Y52&lt;($E$52),1,IF((Y52-1)&gt;30,(X$210/(1+'Fixed Data'!$B$16)),(1/(1+'Fixed Data'!$B$15)^(Y$52-$E$52))))</f>
        <v>0.74247041822377313</v>
      </c>
      <c r="Z210" s="33">
        <f>IF(Z52&lt;($E$52),1,IF((Z52-1)&gt;30,(Y$210/(1+'Fixed Data'!$B$16)),(1/(1+'Fixed Data'!$B$15)^(Z$52-$E$52))))</f>
        <v>0.73149794898893916</v>
      </c>
      <c r="AA210" s="33">
        <f>IF(AA52&lt;($E$52),1,IF((AA52-1)&gt;30,(Z$210/(1+'Fixed Data'!$B$16)),(1/(1+'Fixed Data'!$B$15)^(AA$52-$E$52))))</f>
        <v>0.72068763447186135</v>
      </c>
      <c r="AB210" s="33">
        <f>IF(AB52&lt;($E$52),1,IF((AB52-1)&gt;30,(AA$210/(1+'Fixed Data'!$B$16)),(1/(1+'Fixed Data'!$B$15)^(AB$52-$E$52))))</f>
        <v>0.71003707829740037</v>
      </c>
      <c r="AC210" s="33">
        <f>IF(AC52&lt;($E$52),1,IF((AC52-1)&gt;30,(AB$210/(1+'Fixed Data'!$B$16)),(1/(1+'Fixed Data'!$B$15)^(AC$52-$E$52))))</f>
        <v>0.69954391950482808</v>
      </c>
      <c r="AD210" s="33">
        <f>IF(AD52&lt;($E$52),1,IF((AD52-1)&gt;30,(AC$210/(1+'Fixed Data'!$B$16)),(1/(1+'Fixed Data'!$B$15)^(AD$52-$E$52))))</f>
        <v>0.68920583202446117</v>
      </c>
      <c r="AE210" s="33">
        <f>IF(AE52&lt;($E$52),1,IF((AE52-1)&gt;30,(AD$210/(1+'Fixed Data'!$B$16)),(1/(1+'Fixed Data'!$B$15)^(AE$52-$E$52))))</f>
        <v>0.67902052416203085</v>
      </c>
      <c r="AF210" s="33">
        <f>IF(AF52&lt;($E$52),1,IF((AF52-1)&gt;30,(AE$210/(1+'Fixed Data'!$B$16)),(1/(1+'Fixed Data'!$B$15)^(AF$52-$E$52))))</f>
        <v>0.66898573809067086</v>
      </c>
      <c r="AG210" s="33">
        <f>IF(AG52&lt;($E$52),1,IF((AG52-1)&gt;30,(AF$210/(1+'Fixed Data'!$B$16)),(1/(1+'Fixed Data'!$B$15)^(AG$52-$E$52))))</f>
        <v>0.65909924935041486</v>
      </c>
      <c r="AH210" s="33">
        <f>IF(AH52&lt;($E$52),1,IF((AH52-1)&gt;30,(AG$210/(1+'Fixed Data'!$B$16)),(1/(1+'Fixed Data'!$B$15)^(AH$52-$E$52))))</f>
        <v>0.64935886635508844</v>
      </c>
      <c r="AI210" s="33">
        <f>IF(AI52&lt;($E$52),1,IF((AI52-1)&gt;30,(AH$210/(1+'Fixed Data'!$B$16)),(1/(1+'Fixed Data'!$B$15)^(AI$52-$E$52))))</f>
        <v>0.63976242990649135</v>
      </c>
      <c r="AJ210" s="33">
        <f>IF(AJ52&lt;($E$52),1,IF((AJ52-1)&gt;30,(AI$210/(1+'Fixed Data'!$B$16)),(1/(1+'Fixed Data'!$B$15)^(AJ$52-$E$52))))</f>
        <v>0.63163954535324851</v>
      </c>
      <c r="AK210" s="33">
        <f>IF(AK52&lt;($E$52),1,IF((AK52-1)&gt;30,(AJ$210/(1+'Fixed Data'!$B$16)),(1/(1+'Fixed Data'!$B$15)^(AK$52-$E$52))))</f>
        <v>0.62361979479222052</v>
      </c>
      <c r="AL210" s="33">
        <f>IF(AL52&lt;($E$52),1,IF((AL52-1)&gt;30,(AK$210/(1+'Fixed Data'!$B$16)),(1/(1+'Fixed Data'!$B$15)^(AL$52-$E$52))))</f>
        <v>0.61570186875996724</v>
      </c>
      <c r="AM210" s="33">
        <f>IF(AM52&lt;($E$52),1,IF((AM52-1)&gt;30,(AL$210/(1+'Fixed Data'!$B$16)),(1/(1+'Fixed Data'!$B$15)^(AM$52-$E$52))))</f>
        <v>0.60788447441893967</v>
      </c>
      <c r="AN210" s="33">
        <f>IF(AN52&lt;($E$52),1,IF((AN52-1)&gt;30,(AM$210/(1+'Fixed Data'!$B$16)),(1/(1+'Fixed Data'!$B$15)^(AN$52-$E$52))))</f>
        <v>0.60016633534638508</v>
      </c>
      <c r="AO210" s="33">
        <f>IF(AO52&lt;($E$52),1,IF((AO52-1)&gt;30,(AN$210/(1+'Fixed Data'!$B$16)),(1/(1+'Fixed Data'!$B$15)^(AO$52-$E$52))))</f>
        <v>0.59254619132593356</v>
      </c>
      <c r="AP210" s="33">
        <f>IF(AP52&lt;($E$52),1,IF((AP52-1)&gt;30,(AO$210/(1+'Fixed Data'!$B$16)),(1/(1+'Fixed Data'!$B$15)^(AP$52-$E$52))))</f>
        <v>0.58502279814182956</v>
      </c>
      <c r="AQ210" s="33">
        <f>IF(AQ52&lt;($E$52),1,IF((AQ52-1)&gt;30,(AP$210/(1+'Fixed Data'!$B$16)),(1/(1+'Fixed Data'!$B$15)^(AQ$52-$E$52))))</f>
        <v>0.577594927375777</v>
      </c>
      <c r="AR210" s="33">
        <f>IF(AR52&lt;($E$52),1,IF((AR52-1)&gt;30,(AQ$210/(1+'Fixed Data'!$B$16)),(1/(1+'Fixed Data'!$B$15)^(AR$52-$E$52))))</f>
        <v>0.57026136620636314</v>
      </c>
      <c r="AS210" s="33">
        <f>IF(AS52&lt;($E$52),1,IF((AS52-1)&gt;30,(AR$210/(1+'Fixed Data'!$B$16)),(1/(1+'Fixed Data'!$B$15)^(AS$52-$E$52))))</f>
        <v>0.5630209172110292</v>
      </c>
      <c r="AT210" s="33">
        <f>IF(AT52&lt;($E$52),1,IF((AT52-1)&gt;30,(AS$210/(1+'Fixed Data'!$B$16)),(1/(1+'Fixed Data'!$B$15)^(AT$52-$E$52))))</f>
        <v>0.55587239817055578</v>
      </c>
      <c r="AU210" s="33">
        <f>IF(AU52&lt;($E$52),1,IF((AU52-1)&gt;30,(AT$210/(1+'Fixed Data'!$B$16)),(1/(1+'Fixed Data'!$B$15)^(AU$52-$E$52))))</f>
        <v>0.54881464187603002</v>
      </c>
      <c r="AV210" s="33">
        <f>IF(AV52&lt;($E$52),1,IF((AV52-1)&gt;30,(AU$210/(1+'Fixed Data'!$B$16)),(1/(1+'Fixed Data'!$B$15)^(AV$52-$E$52))))</f>
        <v>0.54184649593826384</v>
      </c>
      <c r="AW210" s="33">
        <f>IF(AW52&lt;($E$52),1,IF((AW52-1)&gt;30,(AV$210/(1+'Fixed Data'!$B$16)),(1/(1+'Fixed Data'!$B$15)^(AW$52-$E$52))))</f>
        <v>0.53496682259963246</v>
      </c>
      <c r="AX210" s="33">
        <f>IF(AX52&lt;($E$52),1,IF((AX52-1)&gt;30,(AW$210/(1+'Fixed Data'!$B$16)),(1/(1+'Fixed Data'!$B$15)^(AX$52-$E$52))))</f>
        <v>0.52817449854830123</v>
      </c>
      <c r="AY210" s="33">
        <f>IF(AY52&lt;($E$52),1,IF((AY52-1)&gt;30,(AX$210/(1+'Fixed Data'!$B$16)),(1/(1+'Fixed Data'!$B$15)^(AY$52-$E$52))))</f>
        <v>0.52146841473481154</v>
      </c>
      <c r="AZ210" s="33">
        <f>IF(AZ52&lt;($E$52),1,IF((AZ52-1)&gt;30,(AY$210/(1+'Fixed Data'!$B$16)),(1/(1+'Fixed Data'!$B$15)^(AZ$52-$E$52))))</f>
        <v>0.51484747619099525</v>
      </c>
      <c r="BA210" s="33">
        <f>IF(BA52&lt;($E$52),1,IF((BA52-1)&gt;30,(AZ$210/(1+'Fixed Data'!$B$16)),(1/(1+'Fixed Data'!$B$15)^(BA$52-$E$52))))</f>
        <v>0.50831060185118893</v>
      </c>
      <c r="BB210" s="33">
        <f>IF(BB52&lt;($E$52),1,IF((BB52-1)&gt;30,(BA$210/(1+'Fixed Data'!$B$16)),(1/(1+'Fixed Data'!$B$15)^(BB$52-$E$52))))</f>
        <v>0.50185672437571716</v>
      </c>
    </row>
    <row r="211" spans="1:54" outlineLevel="2">
      <c r="B211" s="19"/>
      <c r="C211" s="19"/>
      <c r="D211" s="19"/>
      <c r="E211" s="15"/>
    </row>
    <row r="212" spans="1:54" outlineLevel="2">
      <c r="A212" s="10"/>
      <c r="B212" s="19"/>
      <c r="C212" s="19"/>
      <c r="D212" s="19"/>
      <c r="E212" s="15"/>
    </row>
    <row r="213" spans="1:54" ht="12.75" customHeight="1" outlineLevel="2">
      <c r="A213" s="423" t="s">
        <v>485</v>
      </c>
      <c r="B213" s="150" t="s">
        <v>340</v>
      </c>
      <c r="C213" s="19"/>
      <c r="D213" s="135" t="s">
        <v>383</v>
      </c>
      <c r="E213" s="21">
        <f>(E156+E106)*E209</f>
        <v>-20.252634916166119</v>
      </c>
      <c r="F213" s="21">
        <f t="shared" ref="F213:BB213" si="18">(F156+F106)*F209</f>
        <v>-17.529913398159696</v>
      </c>
      <c r="G213" s="21">
        <f t="shared" si="18"/>
        <v>-20.470488989038483</v>
      </c>
      <c r="H213" s="21">
        <f t="shared" si="18"/>
        <v>-20.851808298826374</v>
      </c>
      <c r="I213" s="21">
        <f t="shared" si="18"/>
        <v>-18.51197554347592</v>
      </c>
      <c r="J213" s="21">
        <f t="shared" si="18"/>
        <v>-4.4888891589643771</v>
      </c>
      <c r="K213" s="21">
        <f t="shared" si="18"/>
        <v>-4.0509689114407985</v>
      </c>
      <c r="L213" s="21">
        <f t="shared" si="18"/>
        <v>-3.6437440418347458</v>
      </c>
      <c r="M213" s="21">
        <f t="shared" si="18"/>
        <v>-3.2654292892896426</v>
      </c>
      <c r="N213" s="21">
        <f t="shared" si="18"/>
        <v>-2.9143321359383729</v>
      </c>
      <c r="O213" s="21">
        <f t="shared" si="18"/>
        <v>-2.5888483357879992</v>
      </c>
      <c r="P213" s="21">
        <f t="shared" si="18"/>
        <v>-2.28745764806443</v>
      </c>
      <c r="Q213" s="21">
        <f t="shared" si="18"/>
        <v>-2.0087197660271259</v>
      </c>
      <c r="R213" s="21">
        <f t="shared" si="18"/>
        <v>-1.7512704326474116</v>
      </c>
      <c r="S213" s="21">
        <f t="shared" si="18"/>
        <v>-1.5138177349114834</v>
      </c>
      <c r="T213" s="21">
        <f t="shared" si="18"/>
        <v>-1.2951385688614208</v>
      </c>
      <c r="U213" s="21">
        <f t="shared" si="18"/>
        <v>-1.0940752678249923</v>
      </c>
      <c r="V213" s="21">
        <f t="shared" si="18"/>
        <v>-0.90953238660849978</v>
      </c>
      <c r="W213" s="21">
        <f t="shared" si="18"/>
        <v>-0.74047363473678085</v>
      </c>
      <c r="X213" s="21">
        <f t="shared" si="18"/>
        <v>-0.5859189521214534</v>
      </c>
      <c r="Y213" s="21">
        <f t="shared" si="18"/>
        <v>-0.44494172082298905</v>
      </c>
      <c r="Z213" s="21">
        <f t="shared" si="18"/>
        <v>-0.31666610684479723</v>
      </c>
      <c r="AA213" s="21">
        <f t="shared" si="18"/>
        <v>-0.20026452615867496</v>
      </c>
      <c r="AB213" s="21">
        <f t="shared" si="18"/>
        <v>-9.495522941115303E-2</v>
      </c>
      <c r="AC213" s="21">
        <f t="shared" si="18"/>
        <v>-5.0024456272816442E-17</v>
      </c>
      <c r="AD213" s="21">
        <f t="shared" si="18"/>
        <v>-4.8332807993059372E-17</v>
      </c>
      <c r="AE213" s="21">
        <f t="shared" si="18"/>
        <v>-4.6698365210685382E-17</v>
      </c>
      <c r="AF213" s="21">
        <f t="shared" si="18"/>
        <v>-4.5119193440275728E-17</v>
      </c>
      <c r="AG213" s="21">
        <f t="shared" si="18"/>
        <v>-4.3593423613792974E-17</v>
      </c>
      <c r="AH213" s="21">
        <f t="shared" si="18"/>
        <v>-4.2119249868399025E-17</v>
      </c>
      <c r="AI213" s="21">
        <f t="shared" si="18"/>
        <v>-4.0694927409081176E-17</v>
      </c>
      <c r="AJ213" s="21">
        <f t="shared" si="18"/>
        <v>-3.9509638261243862E-17</v>
      </c>
      <c r="AK213" s="21">
        <f t="shared" si="18"/>
        <v>-3.8358872098295013E-17</v>
      </c>
      <c r="AL213" s="21">
        <f t="shared" si="18"/>
        <v>-3.7241623396402922E-17</v>
      </c>
      <c r="AM213" s="21">
        <f t="shared" si="18"/>
        <v>-3.6156915918837787E-17</v>
      </c>
      <c r="AN213" s="21">
        <f t="shared" si="18"/>
        <v>-3.5103801862949305E-17</v>
      </c>
      <c r="AO213" s="21">
        <f t="shared" si="18"/>
        <v>-3.4081361031989616E-17</v>
      </c>
      <c r="AP213" s="21">
        <f t="shared" si="18"/>
        <v>-3.3088700031057878E-17</v>
      </c>
      <c r="AQ213" s="21">
        <f t="shared" si="18"/>
        <v>-3.2124951486463966E-17</v>
      </c>
      <c r="AR213" s="21">
        <f t="shared" si="18"/>
        <v>-3.118927328782909E-17</v>
      </c>
      <c r="AS213" s="21">
        <f t="shared" si="18"/>
        <v>-3.0280847852261256E-17</v>
      </c>
      <c r="AT213" s="21">
        <f t="shared" si="18"/>
        <v>-2.9398881409962384E-17</v>
      </c>
      <c r="AU213" s="21">
        <f t="shared" si="18"/>
        <v>-2.854260331064309E-17</v>
      </c>
      <c r="AV213" s="21">
        <f t="shared" si="18"/>
        <v>-2.7711265350138922E-17</v>
      </c>
      <c r="AW213" s="21">
        <f t="shared" si="18"/>
        <v>-2.690414111663973E-17</v>
      </c>
      <c r="AX213" s="21">
        <f t="shared" si="18"/>
        <v>-2.6120525355960902E-17</v>
      </c>
      <c r="AY213" s="21">
        <f t="shared" si="18"/>
        <v>-2.5359733355301845E-17</v>
      </c>
      <c r="AZ213" s="21">
        <f t="shared" si="18"/>
        <v>-2.4621100344953247E-17</v>
      </c>
      <c r="BA213" s="21">
        <f t="shared" si="18"/>
        <v>-2.3903980917430339E-17</v>
      </c>
      <c r="BB213" s="21">
        <f t="shared" si="18"/>
        <v>-2.3207748463524599E-17</v>
      </c>
    </row>
    <row r="214" spans="1:54" outlineLevel="2">
      <c r="A214" s="424"/>
      <c r="B214" s="150" t="s">
        <v>486</v>
      </c>
      <c r="C214" s="19"/>
      <c r="D214" s="135" t="s">
        <v>383</v>
      </c>
      <c r="E214" s="21">
        <f>E94*E209</f>
        <v>0</v>
      </c>
      <c r="F214" s="21">
        <f t="shared" ref="F214:BB214" si="19">F94*F209</f>
        <v>0</v>
      </c>
      <c r="G214" s="21">
        <f t="shared" si="19"/>
        <v>0</v>
      </c>
      <c r="H214" s="21">
        <f t="shared" si="19"/>
        <v>0</v>
      </c>
      <c r="I214" s="21">
        <f t="shared" si="19"/>
        <v>0</v>
      </c>
      <c r="J214" s="21">
        <f t="shared" si="19"/>
        <v>0</v>
      </c>
      <c r="K214" s="21">
        <f t="shared" si="19"/>
        <v>0</v>
      </c>
      <c r="L214" s="21">
        <f t="shared" si="19"/>
        <v>0</v>
      </c>
      <c r="M214" s="21">
        <f t="shared" si="19"/>
        <v>0</v>
      </c>
      <c r="N214" s="21">
        <f t="shared" si="19"/>
        <v>0</v>
      </c>
      <c r="O214" s="21">
        <f t="shared" si="19"/>
        <v>0</v>
      </c>
      <c r="P214" s="21">
        <f t="shared" si="19"/>
        <v>0</v>
      </c>
      <c r="Q214" s="21">
        <f t="shared" si="19"/>
        <v>0</v>
      </c>
      <c r="R214" s="21">
        <f t="shared" si="19"/>
        <v>0</v>
      </c>
      <c r="S214" s="21">
        <f t="shared" si="19"/>
        <v>0</v>
      </c>
      <c r="T214" s="21">
        <f t="shared" si="19"/>
        <v>0</v>
      </c>
      <c r="U214" s="21">
        <f t="shared" si="19"/>
        <v>0</v>
      </c>
      <c r="V214" s="21">
        <f t="shared" si="19"/>
        <v>0</v>
      </c>
      <c r="W214" s="21">
        <f t="shared" si="19"/>
        <v>0</v>
      </c>
      <c r="X214" s="21">
        <f t="shared" si="19"/>
        <v>0</v>
      </c>
      <c r="Y214" s="21">
        <f t="shared" si="19"/>
        <v>0</v>
      </c>
      <c r="Z214" s="21">
        <f t="shared" si="19"/>
        <v>0</v>
      </c>
      <c r="AA214" s="21">
        <f t="shared" si="19"/>
        <v>0</v>
      </c>
      <c r="AB214" s="21">
        <f t="shared" si="19"/>
        <v>0</v>
      </c>
      <c r="AC214" s="21">
        <f t="shared" si="19"/>
        <v>0</v>
      </c>
      <c r="AD214" s="21">
        <f t="shared" si="19"/>
        <v>0</v>
      </c>
      <c r="AE214" s="21">
        <f t="shared" si="19"/>
        <v>0</v>
      </c>
      <c r="AF214" s="21">
        <f t="shared" si="19"/>
        <v>0</v>
      </c>
      <c r="AG214" s="21">
        <f t="shared" si="19"/>
        <v>0</v>
      </c>
      <c r="AH214" s="21">
        <f t="shared" si="19"/>
        <v>0</v>
      </c>
      <c r="AI214" s="21">
        <f t="shared" si="19"/>
        <v>0</v>
      </c>
      <c r="AJ214" s="21">
        <f t="shared" si="19"/>
        <v>0</v>
      </c>
      <c r="AK214" s="21">
        <f t="shared" si="19"/>
        <v>0</v>
      </c>
      <c r="AL214" s="21">
        <f t="shared" si="19"/>
        <v>0</v>
      </c>
      <c r="AM214" s="21">
        <f t="shared" si="19"/>
        <v>0</v>
      </c>
      <c r="AN214" s="21">
        <f t="shared" si="19"/>
        <v>0</v>
      </c>
      <c r="AO214" s="21">
        <f t="shared" si="19"/>
        <v>0</v>
      </c>
      <c r="AP214" s="21">
        <f t="shared" si="19"/>
        <v>0</v>
      </c>
      <c r="AQ214" s="21">
        <f t="shared" si="19"/>
        <v>0</v>
      </c>
      <c r="AR214" s="21">
        <f t="shared" si="19"/>
        <v>0</v>
      </c>
      <c r="AS214" s="21">
        <f t="shared" si="19"/>
        <v>0</v>
      </c>
      <c r="AT214" s="21">
        <f t="shared" si="19"/>
        <v>0</v>
      </c>
      <c r="AU214" s="21">
        <f t="shared" si="19"/>
        <v>0</v>
      </c>
      <c r="AV214" s="21">
        <f t="shared" si="19"/>
        <v>0</v>
      </c>
      <c r="AW214" s="21">
        <f t="shared" si="19"/>
        <v>0</v>
      </c>
      <c r="AX214" s="21">
        <f t="shared" si="19"/>
        <v>0</v>
      </c>
      <c r="AY214" s="21">
        <f t="shared" si="19"/>
        <v>0</v>
      </c>
      <c r="AZ214" s="21">
        <f t="shared" si="19"/>
        <v>0</v>
      </c>
      <c r="BA214" s="21">
        <f t="shared" si="19"/>
        <v>0</v>
      </c>
      <c r="BB214" s="21">
        <f t="shared" si="19"/>
        <v>0</v>
      </c>
    </row>
    <row r="215" spans="1:54" outlineLevel="2">
      <c r="A215" s="424"/>
      <c r="B215" s="150" t="s">
        <v>563</v>
      </c>
      <c r="C215" s="19"/>
      <c r="D215" s="135" t="s">
        <v>383</v>
      </c>
      <c r="E215" s="21">
        <f>E100*E209</f>
        <v>-5.5827015731337859</v>
      </c>
      <c r="F215" s="21">
        <f t="shared" ref="F215:BB215" si="20">F100*F209</f>
        <v>-5.4574621254590561</v>
      </c>
      <c r="G215" s="21">
        <f t="shared" si="20"/>
        <v>-5.3529741526187919</v>
      </c>
      <c r="H215" s="21">
        <f t="shared" si="20"/>
        <v>-5.2643205419895081</v>
      </c>
      <c r="I215" s="21">
        <f t="shared" si="20"/>
        <v>-5.147693239456526</v>
      </c>
      <c r="J215" s="21">
        <f t="shared" si="20"/>
        <v>-5.0576133176750409</v>
      </c>
      <c r="K215" s="21">
        <f t="shared" si="20"/>
        <v>-5.0160592589999089</v>
      </c>
      <c r="L215" s="21">
        <f t="shared" si="20"/>
        <v>-4.9754086179993831</v>
      </c>
      <c r="M215" s="21">
        <f t="shared" si="20"/>
        <v>-4.935634263650436</v>
      </c>
      <c r="N215" s="21">
        <f t="shared" si="20"/>
        <v>-4.8966910699180222</v>
      </c>
      <c r="O215" s="21">
        <f t="shared" si="20"/>
        <v>-4.8434323603676548</v>
      </c>
      <c r="P215" s="21">
        <f t="shared" si="20"/>
        <v>-4.7875863337637545</v>
      </c>
      <c r="Q215" s="21">
        <f t="shared" si="20"/>
        <v>-4.733237912297616</v>
      </c>
      <c r="R215" s="21">
        <f t="shared" si="20"/>
        <v>-4.6803571985230805</v>
      </c>
      <c r="S215" s="21">
        <f t="shared" si="20"/>
        <v>-4.6288936346401224</v>
      </c>
      <c r="T215" s="21">
        <f t="shared" si="20"/>
        <v>-4.5788252269412437</v>
      </c>
      <c r="U215" s="21">
        <f t="shared" si="20"/>
        <v>-4.5300983950646101</v>
      </c>
      <c r="V215" s="21">
        <f t="shared" si="20"/>
        <v>-4.4826392798249062</v>
      </c>
      <c r="W215" s="21">
        <f t="shared" si="20"/>
        <v>-4.4364162675488572</v>
      </c>
      <c r="X215" s="21">
        <f t="shared" si="20"/>
        <v>-4.3913988694286861</v>
      </c>
      <c r="Y215" s="21">
        <f t="shared" si="20"/>
        <v>-4.3475577342160454</v>
      </c>
      <c r="Z215" s="21">
        <f t="shared" si="20"/>
        <v>-4.3048634616803962</v>
      </c>
      <c r="AA215" s="21">
        <f t="shared" si="20"/>
        <v>-4.2632898841293843</v>
      </c>
      <c r="AB215" s="21">
        <f t="shared" si="20"/>
        <v>-4.2195929409053283</v>
      </c>
      <c r="AC215" s="21">
        <f t="shared" si="20"/>
        <v>-32.65154889451312</v>
      </c>
      <c r="AD215" s="21">
        <f t="shared" si="20"/>
        <v>-32.37469836064632</v>
      </c>
      <c r="AE215" s="21">
        <f t="shared" si="20"/>
        <v>-32.10481498246147</v>
      </c>
      <c r="AF215" s="21">
        <f t="shared" si="20"/>
        <v>-31.841768023087319</v>
      </c>
      <c r="AG215" s="21">
        <f t="shared" si="20"/>
        <v>-31.585431126259532</v>
      </c>
      <c r="AH215" s="21">
        <f t="shared" si="20"/>
        <v>-31.335683413508253</v>
      </c>
      <c r="AI215" s="21">
        <f t="shared" si="20"/>
        <v>-31.09240934833047</v>
      </c>
      <c r="AJ215" s="21">
        <f t="shared" si="20"/>
        <v>-31.00528258355401</v>
      </c>
      <c r="AK215" s="21">
        <f t="shared" si="20"/>
        <v>-30.922896230052991</v>
      </c>
      <c r="AL215" s="21">
        <f t="shared" si="20"/>
        <v>-30.845227303177964</v>
      </c>
      <c r="AM215" s="21">
        <f t="shared" si="20"/>
        <v>-30.771139013122426</v>
      </c>
      <c r="AN215" s="21">
        <f t="shared" si="20"/>
        <v>-30.693554674118634</v>
      </c>
      <c r="AO215" s="21">
        <f t="shared" si="20"/>
        <v>-30.619715163899279</v>
      </c>
      <c r="AP215" s="21">
        <f t="shared" si="20"/>
        <v>-30.550867757596745</v>
      </c>
      <c r="AQ215" s="21">
        <f t="shared" si="20"/>
        <v>-30.486996314276436</v>
      </c>
      <c r="AR215" s="21">
        <f t="shared" si="20"/>
        <v>-30.401355032912214</v>
      </c>
      <c r="AS215" s="21">
        <f t="shared" si="20"/>
        <v>-30.263984303563806</v>
      </c>
      <c r="AT215" s="21">
        <f t="shared" si="20"/>
        <v>-30.131353693230579</v>
      </c>
      <c r="AU215" s="21">
        <f t="shared" si="20"/>
        <v>-30.003386681687044</v>
      </c>
      <c r="AV215" s="21">
        <f t="shared" si="20"/>
        <v>-29.866312646533789</v>
      </c>
      <c r="AW215" s="21">
        <f t="shared" si="20"/>
        <v>-29.704714315405763</v>
      </c>
      <c r="AX215" s="21">
        <f t="shared" si="20"/>
        <v>-29.458510331686604</v>
      </c>
      <c r="AY215" s="21">
        <f t="shared" si="20"/>
        <v>-29.179679027219084</v>
      </c>
      <c r="AZ215" s="21">
        <f t="shared" si="20"/>
        <v>-28.89926738764937</v>
      </c>
      <c r="BA215" s="21">
        <f t="shared" si="20"/>
        <v>-28.627650927603</v>
      </c>
      <c r="BB215" s="21">
        <f t="shared" si="20"/>
        <v>-28.360967722083892</v>
      </c>
    </row>
    <row r="216" spans="1:54" outlineLevel="2">
      <c r="A216" s="424"/>
      <c r="B216" s="150" t="s">
        <v>487</v>
      </c>
      <c r="C216" s="19"/>
      <c r="D216" s="135" t="s">
        <v>383</v>
      </c>
      <c r="E216" s="21">
        <f t="shared" ref="E216:BB216" si="21">SUMIF($B$166:$B$177,"Environmental",E$166:E$177)*E209</f>
        <v>-33.287400411684082</v>
      </c>
      <c r="F216" s="21">
        <f t="shared" si="21"/>
        <v>-33.119663129325147</v>
      </c>
      <c r="G216" s="21">
        <f t="shared" si="21"/>
        <v>-32.939901146230454</v>
      </c>
      <c r="H216" s="21">
        <f t="shared" si="21"/>
        <v>-32.841183774501651</v>
      </c>
      <c r="I216" s="21">
        <f t="shared" si="21"/>
        <v>-32.659760388500501</v>
      </c>
      <c r="J216" s="21">
        <f t="shared" si="21"/>
        <v>-32.624837180709264</v>
      </c>
      <c r="K216" s="21">
        <f t="shared" si="21"/>
        <v>-32.782534150349839</v>
      </c>
      <c r="L216" s="21">
        <f t="shared" si="21"/>
        <v>-33.044732371115309</v>
      </c>
      <c r="M216" s="21">
        <f t="shared" si="21"/>
        <v>-33.30421777453077</v>
      </c>
      <c r="N216" s="21">
        <f t="shared" si="21"/>
        <v>-33.457056086331711</v>
      </c>
      <c r="O216" s="21">
        <f t="shared" si="21"/>
        <v>-33.607030413214581</v>
      </c>
      <c r="P216" s="21">
        <f t="shared" si="21"/>
        <v>-33.727476593469113</v>
      </c>
      <c r="Q216" s="21">
        <f t="shared" si="21"/>
        <v>-33.846781873526552</v>
      </c>
      <c r="R216" s="21">
        <f t="shared" si="21"/>
        <v>-34.064519426167877</v>
      </c>
      <c r="S216" s="21">
        <f t="shared" si="21"/>
        <v>-34.181065193494376</v>
      </c>
      <c r="T216" s="21">
        <f t="shared" si="21"/>
        <v>-34.297141050750561</v>
      </c>
      <c r="U216" s="21">
        <f t="shared" si="21"/>
        <v>-34.412784037615822</v>
      </c>
      <c r="V216" s="21">
        <f t="shared" si="21"/>
        <v>-34.622970306305973</v>
      </c>
      <c r="W216" s="21">
        <f t="shared" si="21"/>
        <v>-34.736639579017158</v>
      </c>
      <c r="X216" s="21">
        <f t="shared" si="21"/>
        <v>-34.943250430169755</v>
      </c>
      <c r="Y216" s="21">
        <f t="shared" si="21"/>
        <v>-35.055656270924182</v>
      </c>
      <c r="Z216" s="21">
        <f t="shared" si="21"/>
        <v>-35.25947433274245</v>
      </c>
      <c r="AA216" s="21">
        <f t="shared" si="21"/>
        <v>-35.46174299276322</v>
      </c>
      <c r="AB216" s="21">
        <f t="shared" si="21"/>
        <v>-35.63549341072865</v>
      </c>
      <c r="AC216" s="21">
        <f t="shared" si="21"/>
        <v>-279.74898497233164</v>
      </c>
      <c r="AD216" s="21">
        <f t="shared" si="21"/>
        <v>-281.37823312261554</v>
      </c>
      <c r="AE216" s="21">
        <f t="shared" si="21"/>
        <v>-283.06735597387888</v>
      </c>
      <c r="AF216" s="21">
        <f t="shared" si="21"/>
        <v>-284.72773978371544</v>
      </c>
      <c r="AG216" s="21">
        <f t="shared" si="21"/>
        <v>-286.36925918730947</v>
      </c>
      <c r="AH216" s="21">
        <f t="shared" si="21"/>
        <v>-288.00369787967884</v>
      </c>
      <c r="AI216" s="21">
        <f t="shared" si="21"/>
        <v>-289.64689148210766</v>
      </c>
      <c r="AJ216" s="21">
        <f t="shared" si="21"/>
        <v>-292.70493576999928</v>
      </c>
      <c r="AK216" s="21">
        <f t="shared" si="21"/>
        <v>-295.78204927166854</v>
      </c>
      <c r="AL216" s="21">
        <f t="shared" si="21"/>
        <v>-298.88392217645708</v>
      </c>
      <c r="AM216" s="21">
        <f t="shared" si="21"/>
        <v>-302.0027226515507</v>
      </c>
      <c r="AN216" s="21">
        <f t="shared" si="21"/>
        <v>-305.06903832266812</v>
      </c>
      <c r="AO216" s="21">
        <f t="shared" si="21"/>
        <v>-308.15313281364848</v>
      </c>
      <c r="AP216" s="21">
        <f t="shared" si="21"/>
        <v>-311.26932527764512</v>
      </c>
      <c r="AQ216" s="21">
        <f t="shared" si="21"/>
        <v>-314.41988205228432</v>
      </c>
      <c r="AR216" s="21">
        <f t="shared" si="21"/>
        <v>-317.32741652862615</v>
      </c>
      <c r="AS216" s="21">
        <f t="shared" si="21"/>
        <v>-319.66715157338166</v>
      </c>
      <c r="AT216" s="21">
        <f t="shared" si="21"/>
        <v>-322.02321037046562</v>
      </c>
      <c r="AU216" s="21">
        <f t="shared" si="21"/>
        <v>-324.3966303749981</v>
      </c>
      <c r="AV216" s="21">
        <f t="shared" si="21"/>
        <v>-326.63857199379339</v>
      </c>
      <c r="AW216" s="21">
        <f t="shared" si="21"/>
        <v>-328.57505552500601</v>
      </c>
      <c r="AX216" s="21">
        <f t="shared" si="21"/>
        <v>-329.52482293875573</v>
      </c>
      <c r="AY216" s="21">
        <f t="shared" si="21"/>
        <v>-330.04415168330803</v>
      </c>
      <c r="AZ216" s="21">
        <f t="shared" si="21"/>
        <v>-330.47588037066458</v>
      </c>
      <c r="BA216" s="21">
        <f t="shared" si="21"/>
        <v>-330.93935577597881</v>
      </c>
      <c r="BB216" s="21">
        <f t="shared" si="21"/>
        <v>-331.39273848164885</v>
      </c>
    </row>
    <row r="217" spans="1:54" outlineLevel="2">
      <c r="A217" s="424"/>
      <c r="B217" s="150" t="s">
        <v>488</v>
      </c>
      <c r="C217" s="19"/>
      <c r="D217" s="135" t="s">
        <v>383</v>
      </c>
      <c r="E217" s="21">
        <f t="shared" ref="E217:BB217" si="22">SUM(E195:E197)*E209</f>
        <v>-16.670041118090303</v>
      </c>
      <c r="F217" s="21">
        <f t="shared" si="22"/>
        <v>-16.544237576588692</v>
      </c>
      <c r="G217" s="21">
        <f t="shared" si="22"/>
        <v>-16.474602448182374</v>
      </c>
      <c r="H217" s="21">
        <f t="shared" si="22"/>
        <v>-16.448484574858753</v>
      </c>
      <c r="I217" s="21">
        <f t="shared" si="22"/>
        <v>-16.329015245826799</v>
      </c>
      <c r="J217" s="21">
        <f t="shared" si="22"/>
        <v>-16.287586216998243</v>
      </c>
      <c r="K217" s="21">
        <f t="shared" si="22"/>
        <v>-16.399761551313595</v>
      </c>
      <c r="L217" s="21">
        <f t="shared" si="22"/>
        <v>-16.514574881667318</v>
      </c>
      <c r="M217" s="21">
        <f t="shared" si="22"/>
        <v>-16.632034780474815</v>
      </c>
      <c r="N217" s="21">
        <f t="shared" si="22"/>
        <v>-16.752085810950817</v>
      </c>
      <c r="O217" s="21">
        <f t="shared" si="22"/>
        <v>-16.822215494388516</v>
      </c>
      <c r="P217" s="21">
        <f t="shared" si="22"/>
        <v>-16.88147309790871</v>
      </c>
      <c r="Q217" s="21">
        <f t="shared" si="22"/>
        <v>-16.943995461513669</v>
      </c>
      <c r="R217" s="21">
        <f t="shared" si="22"/>
        <v>-17.00984125696877</v>
      </c>
      <c r="S217" s="21">
        <f t="shared" si="22"/>
        <v>-17.075149123514645</v>
      </c>
      <c r="T217" s="21">
        <f t="shared" si="22"/>
        <v>-17.143812686059704</v>
      </c>
      <c r="U217" s="21">
        <f t="shared" si="22"/>
        <v>-17.215792649381058</v>
      </c>
      <c r="V217" s="21">
        <f t="shared" si="22"/>
        <v>-17.290964651313519</v>
      </c>
      <c r="W217" s="21">
        <f t="shared" si="22"/>
        <v>-17.369357812553687</v>
      </c>
      <c r="X217" s="21">
        <f t="shared" si="22"/>
        <v>-17.451003302093209</v>
      </c>
      <c r="Y217" s="21">
        <f t="shared" si="22"/>
        <v>-17.535934525345429</v>
      </c>
      <c r="Z217" s="21">
        <f t="shared" si="22"/>
        <v>-17.624182483784463</v>
      </c>
      <c r="AA217" s="21">
        <f t="shared" si="22"/>
        <v>-17.71578925523227</v>
      </c>
      <c r="AB217" s="21">
        <f t="shared" si="22"/>
        <v>-17.797222953291985</v>
      </c>
      <c r="AC217" s="21">
        <f t="shared" si="22"/>
        <v>-139.69219733229284</v>
      </c>
      <c r="AD217" s="21">
        <f t="shared" si="22"/>
        <v>-140.48351419828558</v>
      </c>
      <c r="AE217" s="21">
        <f t="shared" si="22"/>
        <v>-141.27908152531066</v>
      </c>
      <c r="AF217" s="21">
        <f t="shared" si="22"/>
        <v>-142.0728242101338</v>
      </c>
      <c r="AG217" s="21">
        <f t="shared" si="22"/>
        <v>-142.86165242451366</v>
      </c>
      <c r="AH217" s="21">
        <f t="shared" si="22"/>
        <v>-143.64645548311452</v>
      </c>
      <c r="AI217" s="21">
        <f t="shared" si="22"/>
        <v>-144.43383198372723</v>
      </c>
      <c r="AJ217" s="21">
        <f t="shared" si="22"/>
        <v>-145.92654491030899</v>
      </c>
      <c r="AK217" s="21">
        <f t="shared" si="22"/>
        <v>-147.43060839473836</v>
      </c>
      <c r="AL217" s="21">
        <f t="shared" si="22"/>
        <v>-148.94703704250006</v>
      </c>
      <c r="AM217" s="21">
        <f t="shared" si="22"/>
        <v>-150.47162491700462</v>
      </c>
      <c r="AN217" s="21">
        <f t="shared" si="22"/>
        <v>-151.97010597513105</v>
      </c>
      <c r="AO217" s="21">
        <f t="shared" si="22"/>
        <v>-153.47774710307689</v>
      </c>
      <c r="AP217" s="21">
        <f t="shared" si="22"/>
        <v>-155.00160571341223</v>
      </c>
      <c r="AQ217" s="21">
        <f t="shared" si="22"/>
        <v>-156.54260903712532</v>
      </c>
      <c r="AR217" s="21">
        <f t="shared" si="22"/>
        <v>-157.96272084873814</v>
      </c>
      <c r="AS217" s="21">
        <f t="shared" si="22"/>
        <v>-159.10040922259603</v>
      </c>
      <c r="AT217" s="21">
        <f t="shared" si="22"/>
        <v>-160.24647869101281</v>
      </c>
      <c r="AU217" s="21">
        <f t="shared" si="22"/>
        <v>-161.40140835496769</v>
      </c>
      <c r="AV217" s="21">
        <f t="shared" si="22"/>
        <v>-162.49113981120988</v>
      </c>
      <c r="AW217" s="21">
        <f t="shared" si="22"/>
        <v>-163.42917366853356</v>
      </c>
      <c r="AX217" s="21">
        <f t="shared" si="22"/>
        <v>-163.87677431434537</v>
      </c>
      <c r="AY217" s="21">
        <f t="shared" si="22"/>
        <v>-164.11074933332864</v>
      </c>
      <c r="AZ217" s="21">
        <f t="shared" si="22"/>
        <v>-164.30162502690294</v>
      </c>
      <c r="BA217" s="21">
        <f t="shared" si="22"/>
        <v>-164.50873356285661</v>
      </c>
      <c r="BB217" s="21">
        <f t="shared" si="22"/>
        <v>-164.71125948152894</v>
      </c>
    </row>
    <row r="218" spans="1:54" outlineLevel="2">
      <c r="A218" s="424"/>
      <c r="B218" s="150" t="s">
        <v>489</v>
      </c>
      <c r="C218" s="19"/>
      <c r="D218" s="135" t="s">
        <v>383</v>
      </c>
      <c r="E218" s="21">
        <f>SUM(E199:E201)*E209</f>
        <v>-50.010123342424862</v>
      </c>
      <c r="F218" s="21">
        <f t="shared" ref="F218:BB218" si="23">SUM(F199:F201)*F209</f>
        <v>-49.632712718185779</v>
      </c>
      <c r="G218" s="21">
        <f t="shared" si="23"/>
        <v>-49.423807344547136</v>
      </c>
      <c r="H218" s="21">
        <f t="shared" si="23"/>
        <v>-49.345453724576252</v>
      </c>
      <c r="I218" s="21">
        <f t="shared" si="23"/>
        <v>-48.987045737480393</v>
      </c>
      <c r="J218" s="21">
        <f t="shared" si="23"/>
        <v>-48.862758640262875</v>
      </c>
      <c r="K218" s="21">
        <f t="shared" si="23"/>
        <v>-49.199284653940779</v>
      </c>
      <c r="L218" s="21">
        <f t="shared" si="23"/>
        <v>-49.543724645001952</v>
      </c>
      <c r="M218" s="21">
        <f t="shared" si="23"/>
        <v>-49.89610433095141</v>
      </c>
      <c r="N218" s="21">
        <f t="shared" si="23"/>
        <v>-50.256257422462049</v>
      </c>
      <c r="O218" s="21">
        <f t="shared" si="23"/>
        <v>-50.466646483165547</v>
      </c>
      <c r="P218" s="21">
        <f t="shared" si="23"/>
        <v>-50.644419303885002</v>
      </c>
      <c r="Q218" s="21">
        <f t="shared" si="23"/>
        <v>-50.831986384541011</v>
      </c>
      <c r="R218" s="21">
        <f t="shared" si="23"/>
        <v>-51.029523770906323</v>
      </c>
      <c r="S218" s="21">
        <f t="shared" si="23"/>
        <v>-51.225447360721788</v>
      </c>
      <c r="T218" s="21">
        <f t="shared" si="23"/>
        <v>-51.431438048463207</v>
      </c>
      <c r="U218" s="21">
        <f t="shared" si="23"/>
        <v>-51.64737795775568</v>
      </c>
      <c r="V218" s="21">
        <f t="shared" si="23"/>
        <v>-51.872893944428753</v>
      </c>
      <c r="W218" s="21">
        <f t="shared" si="23"/>
        <v>-52.108073437661069</v>
      </c>
      <c r="X218" s="21">
        <f t="shared" si="23"/>
        <v>-52.353009906279631</v>
      </c>
      <c r="Y218" s="21">
        <f t="shared" si="23"/>
        <v>-52.607803576036275</v>
      </c>
      <c r="Z218" s="21">
        <f t="shared" si="23"/>
        <v>-52.87254744221881</v>
      </c>
      <c r="AA218" s="21">
        <f t="shared" si="23"/>
        <v>-53.147367774743167</v>
      </c>
      <c r="AB218" s="21">
        <f t="shared" si="23"/>
        <v>-53.391668859875949</v>
      </c>
      <c r="AC218" s="21">
        <f t="shared" si="23"/>
        <v>-419.07659200083759</v>
      </c>
      <c r="AD218" s="21">
        <f t="shared" si="23"/>
        <v>-421.45054260326856</v>
      </c>
      <c r="AE218" s="21">
        <f t="shared" si="23"/>
        <v>-423.83724458969181</v>
      </c>
      <c r="AF218" s="21">
        <f t="shared" si="23"/>
        <v>-426.21847265067845</v>
      </c>
      <c r="AG218" s="21">
        <f t="shared" si="23"/>
        <v>-428.58495728823885</v>
      </c>
      <c r="AH218" s="21">
        <f t="shared" si="23"/>
        <v>-430.93936646754429</v>
      </c>
      <c r="AI218" s="21">
        <f t="shared" si="23"/>
        <v>-433.301495972015</v>
      </c>
      <c r="AJ218" s="21">
        <f t="shared" si="23"/>
        <v>-437.77963475377169</v>
      </c>
      <c r="AK218" s="21">
        <f t="shared" si="23"/>
        <v>-442.29182520855062</v>
      </c>
      <c r="AL218" s="21">
        <f t="shared" si="23"/>
        <v>-446.84111115323259</v>
      </c>
      <c r="AM218" s="21">
        <f t="shared" si="23"/>
        <v>-451.41487477890843</v>
      </c>
      <c r="AN218" s="21">
        <f t="shared" si="23"/>
        <v>-455.91031795512157</v>
      </c>
      <c r="AO218" s="21">
        <f t="shared" si="23"/>
        <v>-460.43324134068013</v>
      </c>
      <c r="AP218" s="21">
        <f t="shared" si="23"/>
        <v>-465.00481717342103</v>
      </c>
      <c r="AQ218" s="21">
        <f t="shared" si="23"/>
        <v>-469.62782714635199</v>
      </c>
      <c r="AR218" s="21">
        <f t="shared" si="23"/>
        <v>-473.88816258297072</v>
      </c>
      <c r="AS218" s="21">
        <f t="shared" si="23"/>
        <v>-477.30122770620079</v>
      </c>
      <c r="AT218" s="21">
        <f t="shared" si="23"/>
        <v>-480.73943611309966</v>
      </c>
      <c r="AU218" s="21">
        <f t="shared" si="23"/>
        <v>-484.20422510661433</v>
      </c>
      <c r="AV218" s="21">
        <f t="shared" si="23"/>
        <v>-487.47341947696538</v>
      </c>
      <c r="AW218" s="21">
        <f t="shared" si="23"/>
        <v>-490.28752105050347</v>
      </c>
      <c r="AX218" s="21">
        <f t="shared" si="23"/>
        <v>-491.63032298935002</v>
      </c>
      <c r="AY218" s="21">
        <f t="shared" si="23"/>
        <v>-492.33224804763023</v>
      </c>
      <c r="AZ218" s="21">
        <f t="shared" si="23"/>
        <v>-492.90487512964773</v>
      </c>
      <c r="BA218" s="21">
        <f t="shared" si="23"/>
        <v>-493.52620073878472</v>
      </c>
      <c r="BB218" s="21">
        <f t="shared" si="23"/>
        <v>-494.13377849605297</v>
      </c>
    </row>
    <row r="219" spans="1:54" outlineLevel="2">
      <c r="A219" s="424"/>
      <c r="B219" s="150" t="s">
        <v>285</v>
      </c>
      <c r="C219" s="19"/>
      <c r="D219" s="135" t="s">
        <v>383</v>
      </c>
      <c r="E219" s="21">
        <f t="shared" ref="E219:BB219" si="24">SUMIF($B$166:$B$177,"Safety",E$166:E$177)*E210</f>
        <v>-5.5902409022028481</v>
      </c>
      <c r="F219" s="21">
        <f t="shared" si="24"/>
        <v>-5.3657137477123955</v>
      </c>
      <c r="G219" s="21">
        <f t="shared" si="24"/>
        <v>-5.26228319479109</v>
      </c>
      <c r="H219" s="21">
        <f t="shared" si="24"/>
        <v>-5.126626279252525</v>
      </c>
      <c r="I219" s="21">
        <f t="shared" si="24"/>
        <v>-4.9795695915865474</v>
      </c>
      <c r="J219" s="21">
        <f t="shared" si="24"/>
        <v>-4.9283684440762068</v>
      </c>
      <c r="K219" s="21">
        <f t="shared" si="24"/>
        <v>-4.9783375338495643</v>
      </c>
      <c r="L219" s="21">
        <f t="shared" si="24"/>
        <v>-5.030523463771706</v>
      </c>
      <c r="M219" s="21">
        <f t="shared" si="24"/>
        <v>-5.0840404203602745</v>
      </c>
      <c r="N219" s="21">
        <f t="shared" si="24"/>
        <v>-5.1398230466359118</v>
      </c>
      <c r="O219" s="21">
        <f t="shared" si="24"/>
        <v>-5.1968920823508036</v>
      </c>
      <c r="P219" s="21">
        <f t="shared" si="24"/>
        <v>-5.2558323148982709</v>
      </c>
      <c r="Q219" s="21">
        <f t="shared" si="24"/>
        <v>-5.3168218372934239</v>
      </c>
      <c r="R219" s="21">
        <f t="shared" si="24"/>
        <v>-5.3798827725241516</v>
      </c>
      <c r="S219" s="21">
        <f t="shared" si="24"/>
        <v>-5.4452884939270856</v>
      </c>
      <c r="T219" s="21">
        <f t="shared" si="24"/>
        <v>-5.5131334829278051</v>
      </c>
      <c r="U219" s="21">
        <f t="shared" si="24"/>
        <v>-5.583478145111294</v>
      </c>
      <c r="V219" s="21">
        <f t="shared" si="24"/>
        <v>-5.6563653066773023</v>
      </c>
      <c r="W219" s="21">
        <f t="shared" si="24"/>
        <v>-5.7318881618932256</v>
      </c>
      <c r="X219" s="21">
        <f t="shared" si="24"/>
        <v>-5.8101331666157829</v>
      </c>
      <c r="Y219" s="21">
        <f t="shared" si="24"/>
        <v>-5.8911906573979662</v>
      </c>
      <c r="Z219" s="21">
        <f t="shared" si="24"/>
        <v>-5.9748591223076195</v>
      </c>
      <c r="AA219" s="21">
        <f t="shared" si="24"/>
        <v>-6.0614836253894477</v>
      </c>
      <c r="AB219" s="21">
        <f t="shared" si="24"/>
        <v>-6.14859778267859</v>
      </c>
      <c r="AC219" s="21">
        <f t="shared" si="24"/>
        <v>-10.166732182930197</v>
      </c>
      <c r="AD219" s="21">
        <f t="shared" si="24"/>
        <v>-10.200505578770532</v>
      </c>
      <c r="AE219" s="21">
        <f t="shared" si="24"/>
        <v>-10.238250736986327</v>
      </c>
      <c r="AF219" s="21">
        <f t="shared" si="24"/>
        <v>-10.280431008757272</v>
      </c>
      <c r="AG219" s="21">
        <f t="shared" si="24"/>
        <v>-10.327163106061979</v>
      </c>
      <c r="AH219" s="21">
        <f t="shared" si="24"/>
        <v>-10.378567387629172</v>
      </c>
      <c r="AI219" s="21">
        <f t="shared" si="24"/>
        <v>-10.434762691229668</v>
      </c>
      <c r="AJ219" s="21">
        <f t="shared" si="24"/>
        <v>-10.518072694525447</v>
      </c>
      <c r="AK219" s="21">
        <f t="shared" si="24"/>
        <v>-10.606790624618393</v>
      </c>
      <c r="AL219" s="21">
        <f t="shared" si="24"/>
        <v>-10.701100060049576</v>
      </c>
      <c r="AM219" s="21">
        <f t="shared" si="24"/>
        <v>-10.79986547337244</v>
      </c>
      <c r="AN219" s="21">
        <f t="shared" si="24"/>
        <v>-10.903167823279333</v>
      </c>
      <c r="AO219" s="21">
        <f t="shared" si="24"/>
        <v>-11.012465316420293</v>
      </c>
      <c r="AP219" s="21">
        <f t="shared" si="24"/>
        <v>-11.128112725593546</v>
      </c>
      <c r="AQ219" s="21">
        <f t="shared" si="24"/>
        <v>-11.250338418557337</v>
      </c>
      <c r="AR219" s="21">
        <f t="shared" si="24"/>
        <v>-11.356989375188338</v>
      </c>
      <c r="AS219" s="21">
        <f t="shared" si="24"/>
        <v>-11.421667453780129</v>
      </c>
      <c r="AT219" s="21">
        <f t="shared" si="24"/>
        <v>-11.491082037674598</v>
      </c>
      <c r="AU219" s="21">
        <f t="shared" si="24"/>
        <v>-11.565370527902958</v>
      </c>
      <c r="AV219" s="21">
        <f t="shared" si="24"/>
        <v>-11.631435115905651</v>
      </c>
      <c r="AW219" s="21">
        <f t="shared" si="24"/>
        <v>-11.673184713422874</v>
      </c>
      <c r="AX219" s="21">
        <f t="shared" si="24"/>
        <v>-11.702655506339221</v>
      </c>
      <c r="AY219" s="21">
        <f t="shared" si="24"/>
        <v>-11.729222361304638</v>
      </c>
      <c r="AZ219" s="21">
        <f t="shared" si="24"/>
        <v>-11.757560157782361</v>
      </c>
      <c r="BA219" s="21">
        <f t="shared" si="24"/>
        <v>-11.789377985666787</v>
      </c>
      <c r="BB219" s="21">
        <f t="shared" si="24"/>
        <v>-11.821729512665312</v>
      </c>
    </row>
    <row r="220" spans="1:54" outlineLevel="2">
      <c r="A220" s="424"/>
      <c r="B220" s="150" t="s">
        <v>288</v>
      </c>
      <c r="C220" s="19"/>
      <c r="D220" s="135" t="s">
        <v>383</v>
      </c>
      <c r="E220" s="21">
        <f>SUMIF($B$166:$B$177,"Financial",E$166:E$177)*E209</f>
        <v>-32.829891321173506</v>
      </c>
      <c r="F220" s="21">
        <f t="shared" ref="F220:BB220" si="25">SUMIF($B$166:$B$177,"Financial",F$166:F$177)*F209</f>
        <v>-28.761681995476614</v>
      </c>
      <c r="G220" s="21">
        <f t="shared" si="25"/>
        <v>-27.294415655899932</v>
      </c>
      <c r="H220" s="21">
        <f t="shared" si="25"/>
        <v>-24.494538907077224</v>
      </c>
      <c r="I220" s="21">
        <f t="shared" si="25"/>
        <v>-22.493272010753593</v>
      </c>
      <c r="J220" s="21">
        <f t="shared" si="25"/>
        <v>-21.409689438757674</v>
      </c>
      <c r="K220" s="21">
        <f t="shared" si="25"/>
        <v>-21.166958576583397</v>
      </c>
      <c r="L220" s="21">
        <f t="shared" si="25"/>
        <v>-20.937958471079966</v>
      </c>
      <c r="M220" s="21">
        <f t="shared" si="25"/>
        <v>-20.698117305600203</v>
      </c>
      <c r="N220" s="21">
        <f t="shared" si="25"/>
        <v>-20.466630215896771</v>
      </c>
      <c r="O220" s="21">
        <f t="shared" si="25"/>
        <v>-20.227246457290804</v>
      </c>
      <c r="P220" s="21">
        <f t="shared" si="25"/>
        <v>-19.99211859563011</v>
      </c>
      <c r="Q220" s="21">
        <f t="shared" si="25"/>
        <v>-19.764473751375633</v>
      </c>
      <c r="R220" s="21">
        <f t="shared" si="25"/>
        <v>-19.544070973209362</v>
      </c>
      <c r="S220" s="21">
        <f t="shared" si="25"/>
        <v>-19.332050358034856</v>
      </c>
      <c r="T220" s="21">
        <f t="shared" si="25"/>
        <v>-19.128391326061415</v>
      </c>
      <c r="U220" s="21">
        <f t="shared" si="25"/>
        <v>-18.932821022726888</v>
      </c>
      <c r="V220" s="21">
        <f t="shared" si="25"/>
        <v>-18.744980585039691</v>
      </c>
      <c r="W220" s="21">
        <f t="shared" si="25"/>
        <v>-18.564860351586553</v>
      </c>
      <c r="X220" s="21">
        <f t="shared" si="25"/>
        <v>-18.392293899369633</v>
      </c>
      <c r="Y220" s="21">
        <f t="shared" si="25"/>
        <v>-18.226742221870399</v>
      </c>
      <c r="Z220" s="21">
        <f t="shared" si="25"/>
        <v>-18.061603071096179</v>
      </c>
      <c r="AA220" s="21">
        <f t="shared" si="25"/>
        <v>-17.902791678746961</v>
      </c>
      <c r="AB220" s="21">
        <f t="shared" si="25"/>
        <v>-17.74025925866194</v>
      </c>
      <c r="AC220" s="21">
        <f t="shared" si="25"/>
        <v>-73.454593547237394</v>
      </c>
      <c r="AD220" s="21">
        <f t="shared" si="25"/>
        <v>-72.205192814010744</v>
      </c>
      <c r="AE220" s="21">
        <f t="shared" si="25"/>
        <v>-70.973453057534314</v>
      </c>
      <c r="AF220" s="21">
        <f t="shared" si="25"/>
        <v>-69.785697495857008</v>
      </c>
      <c r="AG220" s="21">
        <f t="shared" si="25"/>
        <v>-68.640676070045103</v>
      </c>
      <c r="AH220" s="21">
        <f t="shared" si="25"/>
        <v>-67.536893771293094</v>
      </c>
      <c r="AI220" s="21">
        <f t="shared" si="25"/>
        <v>-66.471943774425171</v>
      </c>
      <c r="AJ220" s="21">
        <f t="shared" si="25"/>
        <v>-65.764024329003348</v>
      </c>
      <c r="AK220" s="21">
        <f t="shared" si="25"/>
        <v>-65.086308145937593</v>
      </c>
      <c r="AL220" s="21">
        <f t="shared" si="25"/>
        <v>-64.438207783560372</v>
      </c>
      <c r="AM220" s="21">
        <f t="shared" si="25"/>
        <v>-63.816203374196306</v>
      </c>
      <c r="AN220" s="21">
        <f t="shared" si="25"/>
        <v>-63.213151580103379</v>
      </c>
      <c r="AO220" s="21">
        <f t="shared" si="25"/>
        <v>-62.63721789986527</v>
      </c>
      <c r="AP220" s="21">
        <f t="shared" si="25"/>
        <v>-62.089346976006567</v>
      </c>
      <c r="AQ220" s="21">
        <f t="shared" si="25"/>
        <v>-61.569106701966909</v>
      </c>
      <c r="AR220" s="21">
        <f t="shared" si="25"/>
        <v>-61.017186868806448</v>
      </c>
      <c r="AS220" s="21">
        <f t="shared" si="25"/>
        <v>-60.367239966094637</v>
      </c>
      <c r="AT220" s="21">
        <f t="shared" si="25"/>
        <v>-59.7433368991245</v>
      </c>
      <c r="AU220" s="21">
        <f t="shared" si="25"/>
        <v>-59.144974156823473</v>
      </c>
      <c r="AV220" s="21">
        <f t="shared" si="25"/>
        <v>-58.541158863487404</v>
      </c>
      <c r="AW220" s="21">
        <f t="shared" si="25"/>
        <v>-57.873040332601477</v>
      </c>
      <c r="AX220" s="21">
        <f t="shared" si="25"/>
        <v>-57.107802510472901</v>
      </c>
      <c r="AY220" s="21">
        <f t="shared" si="25"/>
        <v>-56.305887933320001</v>
      </c>
      <c r="AZ220" s="21">
        <f t="shared" si="25"/>
        <v>-55.508363234234878</v>
      </c>
      <c r="BA220" s="21">
        <f t="shared" si="25"/>
        <v>-54.736180633141799</v>
      </c>
      <c r="BB220" s="21">
        <f t="shared" si="25"/>
        <v>-53.281255140190524</v>
      </c>
    </row>
    <row r="221" spans="1:54" outlineLevel="2">
      <c r="A221" s="425"/>
      <c r="B221" s="150" t="s">
        <v>470</v>
      </c>
      <c r="C221" s="19"/>
      <c r="D221" s="135" t="s">
        <v>383</v>
      </c>
      <c r="E221" s="21">
        <f>SUMIF($B$166:$B$177,"Other",E$166:E$177)*E209</f>
        <v>0</v>
      </c>
      <c r="F221" s="21">
        <f t="shared" ref="F221:BB221" si="26">SUMIF($B$166:$B$177,"Other",F$166:F$177)*F209</f>
        <v>0</v>
      </c>
      <c r="G221" s="21">
        <f t="shared" si="26"/>
        <v>0</v>
      </c>
      <c r="H221" s="21">
        <f t="shared" si="26"/>
        <v>0</v>
      </c>
      <c r="I221" s="21">
        <f t="shared" si="26"/>
        <v>0</v>
      </c>
      <c r="J221" s="21">
        <f t="shared" si="26"/>
        <v>0</v>
      </c>
      <c r="K221" s="21">
        <f t="shared" si="26"/>
        <v>0</v>
      </c>
      <c r="L221" s="21">
        <f t="shared" si="26"/>
        <v>0</v>
      </c>
      <c r="M221" s="21">
        <f t="shared" si="26"/>
        <v>0</v>
      </c>
      <c r="N221" s="21">
        <f t="shared" si="26"/>
        <v>0</v>
      </c>
      <c r="O221" s="21">
        <f t="shared" si="26"/>
        <v>0</v>
      </c>
      <c r="P221" s="21">
        <f t="shared" si="26"/>
        <v>0</v>
      </c>
      <c r="Q221" s="21">
        <f t="shared" si="26"/>
        <v>0</v>
      </c>
      <c r="R221" s="21">
        <f t="shared" si="26"/>
        <v>0</v>
      </c>
      <c r="S221" s="21">
        <f t="shared" si="26"/>
        <v>0</v>
      </c>
      <c r="T221" s="21">
        <f t="shared" si="26"/>
        <v>0</v>
      </c>
      <c r="U221" s="21">
        <f t="shared" si="26"/>
        <v>0</v>
      </c>
      <c r="V221" s="21">
        <f t="shared" si="26"/>
        <v>0</v>
      </c>
      <c r="W221" s="21">
        <f t="shared" si="26"/>
        <v>0</v>
      </c>
      <c r="X221" s="21">
        <f t="shared" si="26"/>
        <v>0</v>
      </c>
      <c r="Y221" s="21">
        <f t="shared" si="26"/>
        <v>0</v>
      </c>
      <c r="Z221" s="21">
        <f t="shared" si="26"/>
        <v>0</v>
      </c>
      <c r="AA221" s="21">
        <f t="shared" si="26"/>
        <v>0</v>
      </c>
      <c r="AB221" s="21">
        <f t="shared" si="26"/>
        <v>0</v>
      </c>
      <c r="AC221" s="21">
        <f t="shared" si="26"/>
        <v>0</v>
      </c>
      <c r="AD221" s="21">
        <f t="shared" si="26"/>
        <v>0</v>
      </c>
      <c r="AE221" s="21">
        <f t="shared" si="26"/>
        <v>0</v>
      </c>
      <c r="AF221" s="21">
        <f t="shared" si="26"/>
        <v>0</v>
      </c>
      <c r="AG221" s="21">
        <f t="shared" si="26"/>
        <v>0</v>
      </c>
      <c r="AH221" s="21">
        <f t="shared" si="26"/>
        <v>0</v>
      </c>
      <c r="AI221" s="21">
        <f t="shared" si="26"/>
        <v>0</v>
      </c>
      <c r="AJ221" s="21">
        <f t="shared" si="26"/>
        <v>0</v>
      </c>
      <c r="AK221" s="21">
        <f t="shared" si="26"/>
        <v>0</v>
      </c>
      <c r="AL221" s="21">
        <f t="shared" si="26"/>
        <v>0</v>
      </c>
      <c r="AM221" s="21">
        <f t="shared" si="26"/>
        <v>0</v>
      </c>
      <c r="AN221" s="21">
        <f t="shared" si="26"/>
        <v>0</v>
      </c>
      <c r="AO221" s="21">
        <f t="shared" si="26"/>
        <v>0</v>
      </c>
      <c r="AP221" s="21">
        <f t="shared" si="26"/>
        <v>0</v>
      </c>
      <c r="AQ221" s="21">
        <f t="shared" si="26"/>
        <v>0</v>
      </c>
      <c r="AR221" s="21">
        <f t="shared" si="26"/>
        <v>0</v>
      </c>
      <c r="AS221" s="21">
        <f t="shared" si="26"/>
        <v>0</v>
      </c>
      <c r="AT221" s="21">
        <f t="shared" si="26"/>
        <v>0</v>
      </c>
      <c r="AU221" s="21">
        <f t="shared" si="26"/>
        <v>0</v>
      </c>
      <c r="AV221" s="21">
        <f t="shared" si="26"/>
        <v>0</v>
      </c>
      <c r="AW221" s="21">
        <f t="shared" si="26"/>
        <v>0</v>
      </c>
      <c r="AX221" s="21">
        <f t="shared" si="26"/>
        <v>0</v>
      </c>
      <c r="AY221" s="21">
        <f t="shared" si="26"/>
        <v>0</v>
      </c>
      <c r="AZ221" s="21">
        <f t="shared" si="26"/>
        <v>0</v>
      </c>
      <c r="BA221" s="21">
        <f t="shared" si="26"/>
        <v>0</v>
      </c>
      <c r="BB221" s="21">
        <f t="shared" si="26"/>
        <v>0</v>
      </c>
    </row>
    <row r="222" spans="1:54" outlineLevel="2">
      <c r="A222" s="230"/>
      <c r="B222" s="150"/>
      <c r="C222" s="19"/>
      <c r="D222" s="19"/>
      <c r="E222" s="231"/>
      <c r="F222" s="231"/>
      <c r="G222" s="231"/>
      <c r="H222" s="231"/>
      <c r="I222" s="231"/>
      <c r="J222" s="231"/>
      <c r="K222" s="231"/>
      <c r="L222" s="231"/>
      <c r="M222" s="231"/>
      <c r="N222" s="231"/>
      <c r="O222" s="231"/>
      <c r="P222" s="231"/>
      <c r="Q222" s="231"/>
      <c r="R222" s="231"/>
      <c r="S222" s="231"/>
      <c r="T222" s="231"/>
      <c r="U222" s="231"/>
      <c r="V222" s="231"/>
      <c r="W222" s="231"/>
      <c r="X222" s="231"/>
      <c r="Y222" s="231"/>
      <c r="Z222" s="231"/>
      <c r="AA222" s="231"/>
      <c r="AB222" s="231"/>
      <c r="AC222" s="231"/>
      <c r="AD222" s="231"/>
      <c r="AE222" s="231"/>
      <c r="AF222" s="231"/>
      <c r="AG222" s="231"/>
      <c r="AH222" s="231"/>
      <c r="AI222" s="231"/>
      <c r="AJ222" s="231"/>
      <c r="AK222" s="231"/>
      <c r="AL222" s="231"/>
      <c r="AM222" s="231"/>
      <c r="AN222" s="231"/>
      <c r="AO222" s="231"/>
      <c r="AP222" s="231"/>
      <c r="AQ222" s="231"/>
      <c r="AR222" s="231"/>
      <c r="AS222" s="231"/>
      <c r="AT222" s="231"/>
      <c r="AU222" s="231"/>
      <c r="AV222" s="231"/>
      <c r="AW222" s="231"/>
      <c r="AX222" s="231"/>
      <c r="AY222" s="231"/>
      <c r="AZ222" s="231"/>
      <c r="BA222" s="231"/>
      <c r="BB222" s="231"/>
    </row>
    <row r="223" spans="1:54" outlineLevel="2">
      <c r="A223" s="423" t="s">
        <v>490</v>
      </c>
      <c r="B223" s="150" t="s">
        <v>491</v>
      </c>
      <c r="C223" s="19"/>
      <c r="D223" s="135" t="s">
        <v>383</v>
      </c>
      <c r="E223" s="21">
        <f>SUM(E213:E216,E219:E221)</f>
        <v>-97.542869124360337</v>
      </c>
      <c r="F223" s="21">
        <f t="shared" ref="F223:BB223" si="27">SUM(F213:F216,F219:F221)</f>
        <v>-90.234434396132912</v>
      </c>
      <c r="G223" s="21">
        <f t="shared" si="27"/>
        <v>-91.320063138578746</v>
      </c>
      <c r="H223" s="21">
        <f t="shared" si="27"/>
        <v>-88.578477801647281</v>
      </c>
      <c r="I223" s="21">
        <f t="shared" si="27"/>
        <v>-83.792270773773083</v>
      </c>
      <c r="J223" s="21">
        <f t="shared" si="27"/>
        <v>-68.509397540182562</v>
      </c>
      <c r="K223" s="21">
        <f t="shared" si="27"/>
        <v>-67.994858431223506</v>
      </c>
      <c r="L223" s="21">
        <f t="shared" si="27"/>
        <v>-67.632366965801111</v>
      </c>
      <c r="M223" s="21">
        <f t="shared" si="27"/>
        <v>-67.287439053431328</v>
      </c>
      <c r="N223" s="21">
        <f t="shared" si="27"/>
        <v>-66.874532554720787</v>
      </c>
      <c r="O223" s="21">
        <f t="shared" si="27"/>
        <v>-66.463449649011835</v>
      </c>
      <c r="P223" s="21">
        <f t="shared" si="27"/>
        <v>-66.050471485825682</v>
      </c>
      <c r="Q223" s="21">
        <f t="shared" si="27"/>
        <v>-65.670035140520355</v>
      </c>
      <c r="R223" s="21">
        <f t="shared" si="27"/>
        <v>-65.420100803071875</v>
      </c>
      <c r="S223" s="21">
        <f t="shared" si="27"/>
        <v>-65.101115415007925</v>
      </c>
      <c r="T223" s="21">
        <f t="shared" si="27"/>
        <v>-64.812629655542452</v>
      </c>
      <c r="U223" s="21">
        <f t="shared" si="27"/>
        <v>-64.55325686834361</v>
      </c>
      <c r="V223" s="21">
        <f t="shared" si="27"/>
        <v>-64.416487864456371</v>
      </c>
      <c r="W223" s="21">
        <f t="shared" si="27"/>
        <v>-64.210277994782572</v>
      </c>
      <c r="X223" s="21">
        <f t="shared" si="27"/>
        <v>-64.122995317705318</v>
      </c>
      <c r="Y223" s="21">
        <f t="shared" si="27"/>
        <v>-63.966088605231576</v>
      </c>
      <c r="Z223" s="21">
        <f t="shared" si="27"/>
        <v>-63.917466094671447</v>
      </c>
      <c r="AA223" s="21">
        <f t="shared" si="27"/>
        <v>-63.889572707187696</v>
      </c>
      <c r="AB223" s="21">
        <f t="shared" si="27"/>
        <v>-63.838898622385656</v>
      </c>
      <c r="AC223" s="21">
        <f t="shared" si="27"/>
        <v>-396.02185959701234</v>
      </c>
      <c r="AD223" s="21">
        <f t="shared" si="27"/>
        <v>-396.15862987604316</v>
      </c>
      <c r="AE223" s="21">
        <f t="shared" si="27"/>
        <v>-396.38387475086097</v>
      </c>
      <c r="AF223" s="21">
        <f t="shared" si="27"/>
        <v>-396.63563631141699</v>
      </c>
      <c r="AG223" s="21">
        <f t="shared" si="27"/>
        <v>-396.92252948967609</v>
      </c>
      <c r="AH223" s="21">
        <f t="shared" si="27"/>
        <v>-397.25484245210936</v>
      </c>
      <c r="AI223" s="21">
        <f t="shared" si="27"/>
        <v>-397.64600729609299</v>
      </c>
      <c r="AJ223" s="21">
        <f t="shared" si="27"/>
        <v>-399.99231537708209</v>
      </c>
      <c r="AK223" s="21">
        <f t="shared" si="27"/>
        <v>-402.3980442722775</v>
      </c>
      <c r="AL223" s="21">
        <f t="shared" si="27"/>
        <v>-404.86845732324497</v>
      </c>
      <c r="AM223" s="21">
        <f t="shared" si="27"/>
        <v>-407.3899305122419</v>
      </c>
      <c r="AN223" s="21">
        <f t="shared" si="27"/>
        <v>-409.87891240016944</v>
      </c>
      <c r="AO223" s="21">
        <f t="shared" si="27"/>
        <v>-412.42253119383332</v>
      </c>
      <c r="AP223" s="21">
        <f t="shared" si="27"/>
        <v>-415.03765273684201</v>
      </c>
      <c r="AQ223" s="21">
        <f t="shared" si="27"/>
        <v>-417.72632348708504</v>
      </c>
      <c r="AR223" s="21">
        <f t="shared" si="27"/>
        <v>-420.10294780553312</v>
      </c>
      <c r="AS223" s="21">
        <f t="shared" si="27"/>
        <v>-421.72004329682022</v>
      </c>
      <c r="AT223" s="21">
        <f t="shared" si="27"/>
        <v>-423.38898300049527</v>
      </c>
      <c r="AU223" s="21">
        <f t="shared" si="27"/>
        <v>-425.11036174141162</v>
      </c>
      <c r="AV223" s="21">
        <f t="shared" si="27"/>
        <v>-426.67747861972026</v>
      </c>
      <c r="AW223" s="21">
        <f t="shared" si="27"/>
        <v>-427.82599488643609</v>
      </c>
      <c r="AX223" s="21">
        <f t="shared" si="27"/>
        <v>-427.79379128725446</v>
      </c>
      <c r="AY223" s="21">
        <f t="shared" si="27"/>
        <v>-427.25894100515177</v>
      </c>
      <c r="AZ223" s="21">
        <f t="shared" si="27"/>
        <v>-426.64107115033119</v>
      </c>
      <c r="BA223" s="21">
        <f t="shared" si="27"/>
        <v>-426.09256532239033</v>
      </c>
      <c r="BB223" s="21">
        <f t="shared" si="27"/>
        <v>-424.85669085658856</v>
      </c>
    </row>
    <row r="224" spans="1:54" outlineLevel="2">
      <c r="A224" s="424"/>
      <c r="B224" s="150" t="s">
        <v>492</v>
      </c>
      <c r="C224" s="19"/>
      <c r="D224" s="135" t="s">
        <v>383</v>
      </c>
      <c r="E224" s="21">
        <f>SUM(E213:E215,E217,E219:E221)</f>
        <v>-80.925509830766572</v>
      </c>
      <c r="F224" s="21">
        <f t="shared" ref="F224:BB224" si="28">SUM(F213:F215,F217,F219:F221)</f>
        <v>-73.659008843396464</v>
      </c>
      <c r="G224" s="21">
        <f t="shared" si="28"/>
        <v>-74.854764440530673</v>
      </c>
      <c r="H224" s="21">
        <f t="shared" si="28"/>
        <v>-72.18577860200439</v>
      </c>
      <c r="I224" s="21">
        <f t="shared" si="28"/>
        <v>-67.461525631099391</v>
      </c>
      <c r="J224" s="21">
        <f t="shared" si="28"/>
        <v>-52.17214657647154</v>
      </c>
      <c r="K224" s="21">
        <f t="shared" si="28"/>
        <v>-51.612085832187262</v>
      </c>
      <c r="L224" s="21">
        <f t="shared" si="28"/>
        <v>-51.102209476353117</v>
      </c>
      <c r="M224" s="21">
        <f t="shared" si="28"/>
        <v>-50.615256059375369</v>
      </c>
      <c r="N224" s="21">
        <f t="shared" si="28"/>
        <v>-50.169562279339893</v>
      </c>
      <c r="O224" s="21">
        <f t="shared" si="28"/>
        <v>-49.678634730185777</v>
      </c>
      <c r="P224" s="21">
        <f t="shared" si="28"/>
        <v>-49.204467990265272</v>
      </c>
      <c r="Q224" s="21">
        <f t="shared" si="28"/>
        <v>-48.767248728507468</v>
      </c>
      <c r="R224" s="21">
        <f t="shared" si="28"/>
        <v>-48.365422633872775</v>
      </c>
      <c r="S224" s="21">
        <f t="shared" si="28"/>
        <v>-47.99519934502819</v>
      </c>
      <c r="T224" s="21">
        <f t="shared" si="28"/>
        <v>-47.659301290851587</v>
      </c>
      <c r="U224" s="21">
        <f t="shared" si="28"/>
        <v>-47.356265480108846</v>
      </c>
      <c r="V224" s="21">
        <f t="shared" si="28"/>
        <v>-47.084482209463914</v>
      </c>
      <c r="W224" s="21">
        <f t="shared" si="28"/>
        <v>-46.842996228319102</v>
      </c>
      <c r="X224" s="21">
        <f t="shared" si="28"/>
        <v>-46.630748189628768</v>
      </c>
      <c r="Y224" s="21">
        <f t="shared" si="28"/>
        <v>-46.446366859652827</v>
      </c>
      <c r="Z224" s="21">
        <f t="shared" si="28"/>
        <v>-46.282174245713456</v>
      </c>
      <c r="AA224" s="21">
        <f t="shared" si="28"/>
        <v>-46.143618969656742</v>
      </c>
      <c r="AB224" s="21">
        <f t="shared" si="28"/>
        <v>-46.000628164948992</v>
      </c>
      <c r="AC224" s="21">
        <f t="shared" si="28"/>
        <v>-255.96507195697353</v>
      </c>
      <c r="AD224" s="21">
        <f t="shared" si="28"/>
        <v>-255.26391095171317</v>
      </c>
      <c r="AE224" s="21">
        <f t="shared" si="28"/>
        <v>-254.59560030229278</v>
      </c>
      <c r="AF224" s="21">
        <f t="shared" si="28"/>
        <v>-253.98072073783538</v>
      </c>
      <c r="AG224" s="21">
        <f t="shared" si="28"/>
        <v>-253.41492272688026</v>
      </c>
      <c r="AH224" s="21">
        <f t="shared" si="28"/>
        <v>-252.89760005554507</v>
      </c>
      <c r="AI224" s="21">
        <f t="shared" si="28"/>
        <v>-252.43294779771256</v>
      </c>
      <c r="AJ224" s="21">
        <f t="shared" si="28"/>
        <v>-253.2139245173918</v>
      </c>
      <c r="AK224" s="21">
        <f t="shared" si="28"/>
        <v>-254.04660339534735</v>
      </c>
      <c r="AL224" s="21">
        <f t="shared" si="28"/>
        <v>-254.93157218928798</v>
      </c>
      <c r="AM224" s="21">
        <f t="shared" si="28"/>
        <v>-255.8588327776958</v>
      </c>
      <c r="AN224" s="21">
        <f t="shared" si="28"/>
        <v>-256.77998005263242</v>
      </c>
      <c r="AO224" s="21">
        <f t="shared" si="28"/>
        <v>-257.74714548326176</v>
      </c>
      <c r="AP224" s="21">
        <f t="shared" si="28"/>
        <v>-258.76993317260906</v>
      </c>
      <c r="AQ224" s="21">
        <f t="shared" si="28"/>
        <v>-259.84905047192598</v>
      </c>
      <c r="AR224" s="21">
        <f t="shared" si="28"/>
        <v>-260.73825212564515</v>
      </c>
      <c r="AS224" s="21">
        <f t="shared" si="28"/>
        <v>-261.15330094603456</v>
      </c>
      <c r="AT224" s="21">
        <f t="shared" si="28"/>
        <v>-261.61225132104249</v>
      </c>
      <c r="AU224" s="21">
        <f t="shared" si="28"/>
        <v>-262.11513972138113</v>
      </c>
      <c r="AV224" s="21">
        <f t="shared" si="28"/>
        <v>-262.53004643713672</v>
      </c>
      <c r="AW224" s="21">
        <f t="shared" si="28"/>
        <v>-262.68011302996365</v>
      </c>
      <c r="AX224" s="21">
        <f t="shared" si="28"/>
        <v>-262.1457426628441</v>
      </c>
      <c r="AY224" s="21">
        <f t="shared" si="28"/>
        <v>-261.32553865517235</v>
      </c>
      <c r="AZ224" s="21">
        <f t="shared" si="28"/>
        <v>-260.46681580656957</v>
      </c>
      <c r="BA224" s="21">
        <f t="shared" si="28"/>
        <v>-259.66194310926818</v>
      </c>
      <c r="BB224" s="21">
        <f t="shared" si="28"/>
        <v>-258.17521185646865</v>
      </c>
    </row>
    <row r="225" spans="1:54" outlineLevel="2">
      <c r="A225" s="425"/>
      <c r="B225" s="150" t="s">
        <v>493</v>
      </c>
      <c r="C225" s="19"/>
      <c r="D225" s="135" t="s">
        <v>383</v>
      </c>
      <c r="E225" s="21">
        <f>SUM(E213:E215,E218:E221)</f>
        <v>-114.26559205510112</v>
      </c>
      <c r="F225" s="21">
        <f t="shared" ref="F225:BB225" si="29">SUM(F213:F215,F218:F221)</f>
        <v>-106.74748398499352</v>
      </c>
      <c r="G225" s="21">
        <f t="shared" si="29"/>
        <v>-107.80396933689545</v>
      </c>
      <c r="H225" s="21">
        <f t="shared" si="29"/>
        <v>-105.08274775172188</v>
      </c>
      <c r="I225" s="21">
        <f t="shared" si="29"/>
        <v>-100.11955612275298</v>
      </c>
      <c r="J225" s="21">
        <f t="shared" si="29"/>
        <v>-84.747318999736166</v>
      </c>
      <c r="K225" s="21">
        <f t="shared" si="29"/>
        <v>-84.411608934814438</v>
      </c>
      <c r="L225" s="21">
        <f t="shared" si="29"/>
        <v>-84.131359239687754</v>
      </c>
      <c r="M225" s="21">
        <f t="shared" si="29"/>
        <v>-83.879325609851961</v>
      </c>
      <c r="N225" s="21">
        <f t="shared" si="29"/>
        <v>-83.673733890851125</v>
      </c>
      <c r="O225" s="21">
        <f t="shared" si="29"/>
        <v>-83.323065718962809</v>
      </c>
      <c r="P225" s="21">
        <f t="shared" si="29"/>
        <v>-82.967414196241577</v>
      </c>
      <c r="Q225" s="21">
        <f t="shared" si="29"/>
        <v>-82.655239651534799</v>
      </c>
      <c r="R225" s="21">
        <f t="shared" si="29"/>
        <v>-82.385105147810322</v>
      </c>
      <c r="S225" s="21">
        <f t="shared" si="29"/>
        <v>-82.145497582235336</v>
      </c>
      <c r="T225" s="21">
        <f t="shared" si="29"/>
        <v>-81.94692665325509</v>
      </c>
      <c r="U225" s="21">
        <f t="shared" si="29"/>
        <v>-81.787850788483468</v>
      </c>
      <c r="V225" s="21">
        <f t="shared" si="29"/>
        <v>-81.666411502579152</v>
      </c>
      <c r="W225" s="21">
        <f t="shared" si="29"/>
        <v>-81.581711853426484</v>
      </c>
      <c r="X225" s="21">
        <f t="shared" si="29"/>
        <v>-81.532754793815187</v>
      </c>
      <c r="Y225" s="21">
        <f t="shared" si="29"/>
        <v>-81.518235910343677</v>
      </c>
      <c r="Z225" s="21">
        <f t="shared" si="29"/>
        <v>-81.5305392041478</v>
      </c>
      <c r="AA225" s="21">
        <f t="shared" si="29"/>
        <v>-81.575197489167635</v>
      </c>
      <c r="AB225" s="21">
        <f t="shared" si="29"/>
        <v>-81.595074071532963</v>
      </c>
      <c r="AC225" s="21">
        <f t="shared" si="29"/>
        <v>-535.34946662551829</v>
      </c>
      <c r="AD225" s="21">
        <f t="shared" si="29"/>
        <v>-536.23093935669613</v>
      </c>
      <c r="AE225" s="21">
        <f t="shared" si="29"/>
        <v>-537.15376336667396</v>
      </c>
      <c r="AF225" s="21">
        <f t="shared" si="29"/>
        <v>-538.12636917838006</v>
      </c>
      <c r="AG225" s="21">
        <f t="shared" si="29"/>
        <v>-539.13822759060542</v>
      </c>
      <c r="AH225" s="21">
        <f t="shared" si="29"/>
        <v>-540.19051103997481</v>
      </c>
      <c r="AI225" s="21">
        <f t="shared" si="29"/>
        <v>-541.30061178600033</v>
      </c>
      <c r="AJ225" s="21">
        <f t="shared" si="29"/>
        <v>-545.0670143608545</v>
      </c>
      <c r="AK225" s="21">
        <f t="shared" si="29"/>
        <v>-548.90782020915958</v>
      </c>
      <c r="AL225" s="21">
        <f t="shared" si="29"/>
        <v>-552.82564630002048</v>
      </c>
      <c r="AM225" s="21">
        <f t="shared" si="29"/>
        <v>-556.80208263959958</v>
      </c>
      <c r="AN225" s="21">
        <f t="shared" si="29"/>
        <v>-560.72019203262289</v>
      </c>
      <c r="AO225" s="21">
        <f t="shared" si="29"/>
        <v>-564.70263972086491</v>
      </c>
      <c r="AP225" s="21">
        <f t="shared" si="29"/>
        <v>-568.77314463261791</v>
      </c>
      <c r="AQ225" s="21">
        <f t="shared" si="29"/>
        <v>-572.93426858115265</v>
      </c>
      <c r="AR225" s="21">
        <f t="shared" si="29"/>
        <v>-576.66369385987775</v>
      </c>
      <c r="AS225" s="21">
        <f t="shared" si="29"/>
        <v>-579.35411942963935</v>
      </c>
      <c r="AT225" s="21">
        <f t="shared" si="29"/>
        <v>-582.10520874312931</v>
      </c>
      <c r="AU225" s="21">
        <f t="shared" si="29"/>
        <v>-584.91795647302774</v>
      </c>
      <c r="AV225" s="21">
        <f t="shared" si="29"/>
        <v>-587.5123261028923</v>
      </c>
      <c r="AW225" s="21">
        <f t="shared" si="29"/>
        <v>-589.53846041193356</v>
      </c>
      <c r="AX225" s="21">
        <f t="shared" si="29"/>
        <v>-589.89929133784869</v>
      </c>
      <c r="AY225" s="21">
        <f t="shared" si="29"/>
        <v>-589.54703736947397</v>
      </c>
      <c r="AZ225" s="21">
        <f t="shared" si="29"/>
        <v>-589.07006590931428</v>
      </c>
      <c r="BA225" s="21">
        <f t="shared" si="29"/>
        <v>-588.67941028519624</v>
      </c>
      <c r="BB225" s="21">
        <f t="shared" si="29"/>
        <v>-587.59773087099268</v>
      </c>
    </row>
    <row r="226" spans="1:54" outlineLevel="2">
      <c r="B226" s="150"/>
      <c r="C226" s="19"/>
      <c r="D226" s="19"/>
      <c r="E226" s="233"/>
      <c r="F226" s="234"/>
      <c r="G226" s="234"/>
      <c r="H226" s="234"/>
      <c r="I226" s="234"/>
      <c r="J226" s="234"/>
      <c r="K226" s="234"/>
      <c r="L226" s="234"/>
      <c r="M226" s="234"/>
      <c r="N226" s="234"/>
      <c r="O226" s="234"/>
      <c r="P226" s="234"/>
      <c r="Q226" s="234"/>
      <c r="R226" s="234"/>
      <c r="S226" s="234"/>
      <c r="T226" s="234"/>
      <c r="U226" s="234"/>
      <c r="V226" s="234"/>
      <c r="W226" s="234"/>
      <c r="X226" s="234"/>
      <c r="Y226" s="234"/>
      <c r="Z226" s="234"/>
      <c r="AA226" s="234"/>
      <c r="AB226" s="234"/>
      <c r="AC226" s="234"/>
      <c r="AD226" s="234"/>
      <c r="AE226" s="234"/>
      <c r="AF226" s="234"/>
      <c r="AG226" s="234"/>
      <c r="AH226" s="234"/>
      <c r="AI226" s="234"/>
      <c r="AJ226" s="234"/>
      <c r="AK226" s="234"/>
      <c r="AL226" s="234"/>
      <c r="AM226" s="234"/>
      <c r="AN226" s="234"/>
      <c r="AO226" s="234"/>
      <c r="AP226" s="234"/>
      <c r="AQ226" s="234"/>
      <c r="AR226" s="234"/>
      <c r="AS226" s="234"/>
      <c r="AT226" s="234"/>
      <c r="AU226" s="234"/>
      <c r="AV226" s="234"/>
      <c r="AW226" s="234"/>
      <c r="AX226" s="234"/>
      <c r="AY226" s="234"/>
      <c r="AZ226" s="234"/>
      <c r="BA226" s="234"/>
      <c r="BB226" s="234"/>
    </row>
    <row r="227" spans="1:54" outlineLevel="2">
      <c r="A227" s="423" t="s">
        <v>494</v>
      </c>
      <c r="B227" s="150" t="s">
        <v>495</v>
      </c>
      <c r="C227" s="19"/>
      <c r="D227" s="135" t="s">
        <v>383</v>
      </c>
      <c r="E227" s="21">
        <f>E223</f>
        <v>-97.542869124360337</v>
      </c>
      <c r="F227" s="21">
        <f>F223+E227</f>
        <v>-187.77730352049326</v>
      </c>
      <c r="G227" s="21">
        <f t="shared" ref="G227:BB229" si="30">G223+F227</f>
        <v>-279.09736665907201</v>
      </c>
      <c r="H227" s="21">
        <f t="shared" si="30"/>
        <v>-367.6758444607193</v>
      </c>
      <c r="I227" s="21">
        <f t="shared" si="30"/>
        <v>-451.46811523449242</v>
      </c>
      <c r="J227" s="21">
        <f t="shared" si="30"/>
        <v>-519.97751277467501</v>
      </c>
      <c r="K227" s="21">
        <f t="shared" si="30"/>
        <v>-587.97237120589853</v>
      </c>
      <c r="L227" s="21">
        <f t="shared" si="30"/>
        <v>-655.60473817169964</v>
      </c>
      <c r="M227" s="21">
        <f t="shared" si="30"/>
        <v>-722.89217722513092</v>
      </c>
      <c r="N227" s="21">
        <f t="shared" si="30"/>
        <v>-789.76670977985168</v>
      </c>
      <c r="O227" s="21">
        <f t="shared" si="30"/>
        <v>-856.23015942886354</v>
      </c>
      <c r="P227" s="21">
        <f t="shared" si="30"/>
        <v>-922.28063091468925</v>
      </c>
      <c r="Q227" s="21">
        <f t="shared" si="30"/>
        <v>-987.95066605520958</v>
      </c>
      <c r="R227" s="21">
        <f t="shared" si="30"/>
        <v>-1053.3707668582815</v>
      </c>
      <c r="S227" s="21">
        <f t="shared" si="30"/>
        <v>-1118.4718822732893</v>
      </c>
      <c r="T227" s="21">
        <f t="shared" si="30"/>
        <v>-1183.2845119288318</v>
      </c>
      <c r="U227" s="21">
        <f t="shared" si="30"/>
        <v>-1247.8377687971754</v>
      </c>
      <c r="V227" s="21">
        <f t="shared" si="30"/>
        <v>-1312.2542566616316</v>
      </c>
      <c r="W227" s="21">
        <f t="shared" si="30"/>
        <v>-1376.4645346564141</v>
      </c>
      <c r="X227" s="21">
        <f t="shared" si="30"/>
        <v>-1440.5875299741194</v>
      </c>
      <c r="Y227" s="21">
        <f t="shared" si="30"/>
        <v>-1504.553618579351</v>
      </c>
      <c r="Z227" s="21">
        <f t="shared" si="30"/>
        <v>-1568.4710846740224</v>
      </c>
      <c r="AA227" s="21">
        <f t="shared" si="30"/>
        <v>-1632.3606573812101</v>
      </c>
      <c r="AB227" s="21">
        <f t="shared" si="30"/>
        <v>-1696.1995560035957</v>
      </c>
      <c r="AC227" s="21">
        <f t="shared" si="30"/>
        <v>-2092.221415600608</v>
      </c>
      <c r="AD227" s="21">
        <f t="shared" si="30"/>
        <v>-2488.380045476651</v>
      </c>
      <c r="AE227" s="21">
        <f t="shared" si="30"/>
        <v>-2884.7639202275122</v>
      </c>
      <c r="AF227" s="21">
        <f t="shared" si="30"/>
        <v>-3281.3995565389291</v>
      </c>
      <c r="AG227" s="21">
        <f t="shared" si="30"/>
        <v>-3678.3220860286051</v>
      </c>
      <c r="AH227" s="21">
        <f t="shared" si="30"/>
        <v>-4075.5769284807143</v>
      </c>
      <c r="AI227" s="21">
        <f t="shared" si="30"/>
        <v>-4473.2229357768074</v>
      </c>
      <c r="AJ227" s="21">
        <f t="shared" si="30"/>
        <v>-4873.2152511538898</v>
      </c>
      <c r="AK227" s="21">
        <f t="shared" si="30"/>
        <v>-5275.6132954261675</v>
      </c>
      <c r="AL227" s="21">
        <f t="shared" si="30"/>
        <v>-5680.4817527494124</v>
      </c>
      <c r="AM227" s="21">
        <f t="shared" si="30"/>
        <v>-6087.8716832616547</v>
      </c>
      <c r="AN227" s="21">
        <f t="shared" si="30"/>
        <v>-6497.7505956618243</v>
      </c>
      <c r="AO227" s="21">
        <f t="shared" si="30"/>
        <v>-6910.1731268556578</v>
      </c>
      <c r="AP227" s="21">
        <f t="shared" si="30"/>
        <v>-7325.2107795924994</v>
      </c>
      <c r="AQ227" s="21">
        <f t="shared" si="30"/>
        <v>-7742.9371030795846</v>
      </c>
      <c r="AR227" s="21">
        <f t="shared" si="30"/>
        <v>-8163.040050885118</v>
      </c>
      <c r="AS227" s="21">
        <f t="shared" si="30"/>
        <v>-8584.7600941819383</v>
      </c>
      <c r="AT227" s="21">
        <f t="shared" si="30"/>
        <v>-9008.1490771824338</v>
      </c>
      <c r="AU227" s="21">
        <f t="shared" si="30"/>
        <v>-9433.2594389238457</v>
      </c>
      <c r="AV227" s="21">
        <f t="shared" si="30"/>
        <v>-9859.9369175435659</v>
      </c>
      <c r="AW227" s="21">
        <f t="shared" si="30"/>
        <v>-10287.762912430002</v>
      </c>
      <c r="AX227" s="21">
        <f t="shared" si="30"/>
        <v>-10715.556703717257</v>
      </c>
      <c r="AY227" s="21">
        <f t="shared" si="30"/>
        <v>-11142.815644722408</v>
      </c>
      <c r="AZ227" s="21">
        <f t="shared" si="30"/>
        <v>-11569.456715872739</v>
      </c>
      <c r="BA227" s="21">
        <f t="shared" si="30"/>
        <v>-11995.54928119513</v>
      </c>
      <c r="BB227" s="21">
        <f t="shared" si="30"/>
        <v>-12420.405972051718</v>
      </c>
    </row>
    <row r="228" spans="1:54" outlineLevel="2">
      <c r="A228" s="424"/>
      <c r="B228" s="150" t="s">
        <v>496</v>
      </c>
      <c r="C228" s="19"/>
      <c r="D228" s="135" t="s">
        <v>383</v>
      </c>
      <c r="E228" s="21">
        <f>E224</f>
        <v>-80.925509830766572</v>
      </c>
      <c r="F228" s="21">
        <f t="shared" ref="F228:U229" si="31">F224+E228</f>
        <v>-154.58451867416304</v>
      </c>
      <c r="G228" s="21">
        <f t="shared" si="31"/>
        <v>-229.43928311469369</v>
      </c>
      <c r="H228" s="21">
        <f t="shared" si="31"/>
        <v>-301.6250617166981</v>
      </c>
      <c r="I228" s="21">
        <f t="shared" si="31"/>
        <v>-369.08658734779749</v>
      </c>
      <c r="J228" s="21">
        <f t="shared" si="31"/>
        <v>-421.25873392426905</v>
      </c>
      <c r="K228" s="21">
        <f t="shared" si="31"/>
        <v>-472.87081975645629</v>
      </c>
      <c r="L228" s="21">
        <f t="shared" si="31"/>
        <v>-523.97302923280938</v>
      </c>
      <c r="M228" s="21">
        <f t="shared" si="31"/>
        <v>-574.58828529218476</v>
      </c>
      <c r="N228" s="21">
        <f t="shared" si="31"/>
        <v>-624.75784757152462</v>
      </c>
      <c r="O228" s="21">
        <f t="shared" si="31"/>
        <v>-674.43648230171038</v>
      </c>
      <c r="P228" s="21">
        <f t="shared" si="31"/>
        <v>-723.64095029197563</v>
      </c>
      <c r="Q228" s="21">
        <f t="shared" si="31"/>
        <v>-772.40819902048315</v>
      </c>
      <c r="R228" s="21">
        <f t="shared" si="31"/>
        <v>-820.77362165435591</v>
      </c>
      <c r="S228" s="21">
        <f t="shared" si="31"/>
        <v>-868.76882099938405</v>
      </c>
      <c r="T228" s="21">
        <f t="shared" si="31"/>
        <v>-916.42812229023559</v>
      </c>
      <c r="U228" s="21">
        <f t="shared" si="31"/>
        <v>-963.78438777034444</v>
      </c>
      <c r="V228" s="21">
        <f t="shared" si="30"/>
        <v>-1010.8688699798083</v>
      </c>
      <c r="W228" s="21">
        <f t="shared" si="30"/>
        <v>-1057.7118662081275</v>
      </c>
      <c r="X228" s="21">
        <f t="shared" si="30"/>
        <v>-1104.3426143977563</v>
      </c>
      <c r="Y228" s="21">
        <f t="shared" si="30"/>
        <v>-1150.7889812574092</v>
      </c>
      <c r="Z228" s="21">
        <f t="shared" si="30"/>
        <v>-1197.0711555031226</v>
      </c>
      <c r="AA228" s="21">
        <f t="shared" si="30"/>
        <v>-1243.2147744727793</v>
      </c>
      <c r="AB228" s="21">
        <f t="shared" si="30"/>
        <v>-1289.2154026377282</v>
      </c>
      <c r="AC228" s="21">
        <f t="shared" si="30"/>
        <v>-1545.1804745947018</v>
      </c>
      <c r="AD228" s="21">
        <f t="shared" si="30"/>
        <v>-1800.4443855464149</v>
      </c>
      <c r="AE228" s="21">
        <f t="shared" si="30"/>
        <v>-2055.0399858487076</v>
      </c>
      <c r="AF228" s="21">
        <f t="shared" si="30"/>
        <v>-2309.0207065865429</v>
      </c>
      <c r="AG228" s="21">
        <f t="shared" si="30"/>
        <v>-2562.4356293134233</v>
      </c>
      <c r="AH228" s="21">
        <f t="shared" si="30"/>
        <v>-2815.3332293689682</v>
      </c>
      <c r="AI228" s="21">
        <f t="shared" si="30"/>
        <v>-3067.7661771666808</v>
      </c>
      <c r="AJ228" s="21">
        <f t="shared" si="30"/>
        <v>-3320.9801016840725</v>
      </c>
      <c r="AK228" s="21">
        <f t="shared" si="30"/>
        <v>-3575.02670507942</v>
      </c>
      <c r="AL228" s="21">
        <f t="shared" si="30"/>
        <v>-3829.9582772687081</v>
      </c>
      <c r="AM228" s="21">
        <f t="shared" si="30"/>
        <v>-4085.8171100464037</v>
      </c>
      <c r="AN228" s="21">
        <f t="shared" si="30"/>
        <v>-4342.597090099036</v>
      </c>
      <c r="AO228" s="21">
        <f t="shared" si="30"/>
        <v>-4600.3442355822981</v>
      </c>
      <c r="AP228" s="21">
        <f t="shared" si="30"/>
        <v>-4859.114168754907</v>
      </c>
      <c r="AQ228" s="21">
        <f t="shared" si="30"/>
        <v>-5118.9632192268327</v>
      </c>
      <c r="AR228" s="21">
        <f t="shared" si="30"/>
        <v>-5379.7014713524777</v>
      </c>
      <c r="AS228" s="21">
        <f t="shared" si="30"/>
        <v>-5640.8547722985122</v>
      </c>
      <c r="AT228" s="21">
        <f t="shared" si="30"/>
        <v>-5902.4670236195543</v>
      </c>
      <c r="AU228" s="21">
        <f t="shared" si="30"/>
        <v>-6164.582163340935</v>
      </c>
      <c r="AV228" s="21">
        <f t="shared" si="30"/>
        <v>-6427.1122097780717</v>
      </c>
      <c r="AW228" s="21">
        <f t="shared" si="30"/>
        <v>-6689.7923228080354</v>
      </c>
      <c r="AX228" s="21">
        <f t="shared" si="30"/>
        <v>-6951.9380654708793</v>
      </c>
      <c r="AY228" s="21">
        <f t="shared" si="30"/>
        <v>-7213.2636041260521</v>
      </c>
      <c r="AZ228" s="21">
        <f t="shared" si="30"/>
        <v>-7473.7304199326218</v>
      </c>
      <c r="BA228" s="21">
        <f t="shared" si="30"/>
        <v>-7733.3923630418903</v>
      </c>
      <c r="BB228" s="21">
        <f t="shared" si="30"/>
        <v>-7991.5675748983595</v>
      </c>
    </row>
    <row r="229" spans="1:54" outlineLevel="2">
      <c r="A229" s="425"/>
      <c r="B229" s="150" t="s">
        <v>497</v>
      </c>
      <c r="C229" s="19"/>
      <c r="D229" s="135" t="s">
        <v>383</v>
      </c>
      <c r="E229" s="21">
        <f>E225</f>
        <v>-114.26559205510112</v>
      </c>
      <c r="F229" s="21">
        <f t="shared" si="31"/>
        <v>-221.01307604009463</v>
      </c>
      <c r="G229" s="21">
        <f t="shared" si="30"/>
        <v>-328.81704537699011</v>
      </c>
      <c r="H229" s="21">
        <f t="shared" si="30"/>
        <v>-433.89979312871196</v>
      </c>
      <c r="I229" s="21">
        <f t="shared" si="30"/>
        <v>-534.01934925146497</v>
      </c>
      <c r="J229" s="21">
        <f t="shared" si="30"/>
        <v>-618.76666825120117</v>
      </c>
      <c r="K229" s="21">
        <f t="shared" si="30"/>
        <v>-703.17827718601563</v>
      </c>
      <c r="L229" s="21">
        <f t="shared" si="30"/>
        <v>-787.30963642570339</v>
      </c>
      <c r="M229" s="21">
        <f t="shared" si="30"/>
        <v>-871.18896203555539</v>
      </c>
      <c r="N229" s="21">
        <f t="shared" si="30"/>
        <v>-954.86269592640656</v>
      </c>
      <c r="O229" s="21">
        <f t="shared" si="30"/>
        <v>-1038.1857616453694</v>
      </c>
      <c r="P229" s="21">
        <f t="shared" si="30"/>
        <v>-1121.1531758416111</v>
      </c>
      <c r="Q229" s="21">
        <f t="shared" si="30"/>
        <v>-1203.808415493146</v>
      </c>
      <c r="R229" s="21">
        <f t="shared" si="30"/>
        <v>-1286.1935206409562</v>
      </c>
      <c r="S229" s="21">
        <f t="shared" si="30"/>
        <v>-1368.3390182231915</v>
      </c>
      <c r="T229" s="21">
        <f t="shared" si="30"/>
        <v>-1450.2859448764466</v>
      </c>
      <c r="U229" s="21">
        <f t="shared" si="30"/>
        <v>-1532.07379566493</v>
      </c>
      <c r="V229" s="21">
        <f t="shared" si="30"/>
        <v>-1613.7402071675092</v>
      </c>
      <c r="W229" s="21">
        <f t="shared" si="30"/>
        <v>-1695.3219190209356</v>
      </c>
      <c r="X229" s="21">
        <f t="shared" si="30"/>
        <v>-1776.8546738147509</v>
      </c>
      <c r="Y229" s="21">
        <f t="shared" si="30"/>
        <v>-1858.3729097250946</v>
      </c>
      <c r="Z229" s="21">
        <f t="shared" si="30"/>
        <v>-1939.9034489292424</v>
      </c>
      <c r="AA229" s="21">
        <f t="shared" si="30"/>
        <v>-2021.4786464184099</v>
      </c>
      <c r="AB229" s="21">
        <f t="shared" si="30"/>
        <v>-2103.0737204899428</v>
      </c>
      <c r="AC229" s="21">
        <f t="shared" si="30"/>
        <v>-2638.4231871154611</v>
      </c>
      <c r="AD229" s="21">
        <f t="shared" si="30"/>
        <v>-3174.6541264721573</v>
      </c>
      <c r="AE229" s="21">
        <f t="shared" si="30"/>
        <v>-3711.8078898388312</v>
      </c>
      <c r="AF229" s="21">
        <f t="shared" si="30"/>
        <v>-4249.9342590172109</v>
      </c>
      <c r="AG229" s="21">
        <f t="shared" si="30"/>
        <v>-4789.0724866078162</v>
      </c>
      <c r="AH229" s="21">
        <f t="shared" si="30"/>
        <v>-5329.2629976477911</v>
      </c>
      <c r="AI229" s="21">
        <f t="shared" si="30"/>
        <v>-5870.5636094337915</v>
      </c>
      <c r="AJ229" s="21">
        <f t="shared" si="30"/>
        <v>-6415.6306237946465</v>
      </c>
      <c r="AK229" s="21">
        <f t="shared" si="30"/>
        <v>-6964.538444003806</v>
      </c>
      <c r="AL229" s="21">
        <f t="shared" si="30"/>
        <v>-7517.3640903038267</v>
      </c>
      <c r="AM229" s="21">
        <f t="shared" si="30"/>
        <v>-8074.1661729434263</v>
      </c>
      <c r="AN229" s="21">
        <f t="shared" si="30"/>
        <v>-8634.8863649760497</v>
      </c>
      <c r="AO229" s="21">
        <f t="shared" si="30"/>
        <v>-9199.5890046969143</v>
      </c>
      <c r="AP229" s="21">
        <f t="shared" si="30"/>
        <v>-9768.3621493295323</v>
      </c>
      <c r="AQ229" s="21">
        <f t="shared" si="30"/>
        <v>-10341.296417910686</v>
      </c>
      <c r="AR229" s="21">
        <f t="shared" si="30"/>
        <v>-10917.960111770564</v>
      </c>
      <c r="AS229" s="21">
        <f t="shared" si="30"/>
        <v>-11497.314231200204</v>
      </c>
      <c r="AT229" s="21">
        <f t="shared" si="30"/>
        <v>-12079.419439943333</v>
      </c>
      <c r="AU229" s="21">
        <f t="shared" si="30"/>
        <v>-12664.33739641636</v>
      </c>
      <c r="AV229" s="21">
        <f t="shared" si="30"/>
        <v>-13251.849722519253</v>
      </c>
      <c r="AW229" s="21">
        <f t="shared" si="30"/>
        <v>-13841.388182931187</v>
      </c>
      <c r="AX229" s="21">
        <f t="shared" si="30"/>
        <v>-14431.287474269035</v>
      </c>
      <c r="AY229" s="21">
        <f t="shared" si="30"/>
        <v>-15020.834511638508</v>
      </c>
      <c r="AZ229" s="21">
        <f t="shared" si="30"/>
        <v>-15609.904577547823</v>
      </c>
      <c r="BA229" s="21">
        <f t="shared" si="30"/>
        <v>-16198.583987833019</v>
      </c>
      <c r="BB229" s="21">
        <f t="shared" si="30"/>
        <v>-16786.181718704011</v>
      </c>
    </row>
    <row r="230" spans="1:54" outlineLevel="1">
      <c r="B230" s="150"/>
      <c r="C230" s="19"/>
      <c r="D230" s="19"/>
      <c r="E230" s="15"/>
    </row>
    <row r="231" spans="1:54" outlineLevel="1">
      <c r="A231" s="4" t="s">
        <v>564</v>
      </c>
      <c r="B231" s="150"/>
      <c r="C231" s="19"/>
      <c r="D231" s="19"/>
      <c r="E231" s="235"/>
      <c r="F231" s="236"/>
      <c r="G231" s="236"/>
      <c r="H231" s="236"/>
      <c r="I231" s="236"/>
      <c r="J231" s="236"/>
      <c r="K231" s="236"/>
      <c r="L231" s="236"/>
      <c r="M231" s="236"/>
      <c r="N231" s="236"/>
      <c r="O231" s="236"/>
      <c r="P231" s="236"/>
      <c r="Q231" s="236"/>
      <c r="R231" s="236"/>
      <c r="S231" s="236"/>
      <c r="T231" s="236"/>
      <c r="U231" s="236"/>
      <c r="V231" s="236"/>
      <c r="W231" s="236"/>
      <c r="X231" s="236"/>
      <c r="Y231" s="236"/>
      <c r="Z231" s="236"/>
      <c r="AA231" s="236"/>
      <c r="AB231" s="236"/>
      <c r="AC231" s="236"/>
      <c r="AD231" s="236"/>
      <c r="AE231" s="236"/>
      <c r="AF231" s="236"/>
      <c r="AG231" s="236"/>
      <c r="AH231" s="236"/>
      <c r="AI231" s="236"/>
      <c r="AJ231" s="236"/>
      <c r="AK231" s="236"/>
      <c r="AL231" s="236"/>
      <c r="AM231" s="236"/>
      <c r="AN231" s="236"/>
      <c r="AO231" s="236"/>
      <c r="AP231" s="236"/>
      <c r="AQ231" s="236"/>
      <c r="AR231" s="236"/>
      <c r="AS231" s="236"/>
      <c r="AT231" s="236"/>
      <c r="AU231" s="236"/>
      <c r="AV231" s="236"/>
      <c r="AW231" s="236"/>
      <c r="AX231" s="236"/>
      <c r="AY231" s="236"/>
      <c r="AZ231" s="236"/>
      <c r="BA231" s="236"/>
      <c r="BB231" s="236"/>
    </row>
    <row r="232" spans="1:54" outlineLevel="2">
      <c r="A232" s="4"/>
      <c r="B232" s="150"/>
      <c r="C232" s="19"/>
      <c r="D232" s="19"/>
      <c r="E232" s="130">
        <v>2027</v>
      </c>
      <c r="F232" s="130">
        <v>2028</v>
      </c>
      <c r="G232" s="130">
        <v>2029</v>
      </c>
      <c r="H232" s="130">
        <v>2030</v>
      </c>
      <c r="I232" s="130">
        <v>2031</v>
      </c>
      <c r="J232" s="130">
        <v>2032</v>
      </c>
      <c r="K232" s="130">
        <v>2033</v>
      </c>
      <c r="L232" s="130">
        <v>2034</v>
      </c>
      <c r="M232" s="130">
        <v>2035</v>
      </c>
      <c r="N232" s="130">
        <v>2036</v>
      </c>
      <c r="O232" s="130">
        <v>2037</v>
      </c>
      <c r="P232" s="130">
        <v>2038</v>
      </c>
      <c r="Q232" s="130">
        <v>2039</v>
      </c>
      <c r="R232" s="130">
        <v>2040</v>
      </c>
      <c r="S232" s="130">
        <v>2041</v>
      </c>
      <c r="T232" s="130">
        <v>2042</v>
      </c>
      <c r="U232" s="130">
        <v>2043</v>
      </c>
      <c r="V232" s="130">
        <v>2044</v>
      </c>
      <c r="W232" s="130">
        <v>2045</v>
      </c>
      <c r="X232" s="130">
        <v>2046</v>
      </c>
      <c r="Y232" s="130">
        <v>2047</v>
      </c>
      <c r="Z232" s="130">
        <v>2048</v>
      </c>
      <c r="AA232" s="130">
        <v>2049</v>
      </c>
      <c r="AB232" s="130">
        <v>2050</v>
      </c>
      <c r="AC232" s="130">
        <v>2051</v>
      </c>
      <c r="AD232" s="130">
        <v>2052</v>
      </c>
      <c r="AE232" s="130">
        <v>2053</v>
      </c>
      <c r="AF232" s="130">
        <v>2054</v>
      </c>
      <c r="AG232" s="130">
        <v>2055</v>
      </c>
      <c r="AH232" s="130">
        <v>2056</v>
      </c>
      <c r="AI232" s="130">
        <v>2057</v>
      </c>
      <c r="AJ232" s="130">
        <v>2058</v>
      </c>
      <c r="AK232" s="130">
        <v>2059</v>
      </c>
      <c r="AL232" s="130">
        <v>2060</v>
      </c>
      <c r="AM232" s="130">
        <v>2061</v>
      </c>
      <c r="AN232" s="130">
        <v>2062</v>
      </c>
      <c r="AO232" s="130">
        <v>2063</v>
      </c>
      <c r="AP232" s="130">
        <v>2064</v>
      </c>
      <c r="AQ232" s="130">
        <v>2065</v>
      </c>
      <c r="AR232" s="130">
        <v>2066</v>
      </c>
      <c r="AS232" s="130">
        <v>2067</v>
      </c>
      <c r="AT232" s="130">
        <v>2068</v>
      </c>
      <c r="AU232" s="130">
        <v>2069</v>
      </c>
      <c r="AV232" s="130">
        <v>2070</v>
      </c>
      <c r="AW232" s="130">
        <v>2071</v>
      </c>
      <c r="AX232" s="130">
        <v>2072</v>
      </c>
      <c r="AY232" s="130">
        <v>2073</v>
      </c>
      <c r="AZ232" s="130">
        <v>2074</v>
      </c>
      <c r="BA232" s="130">
        <v>2075</v>
      </c>
      <c r="BB232" s="130">
        <v>2076</v>
      </c>
    </row>
    <row r="233" spans="1:54" outlineLevel="2">
      <c r="A233" s="476" t="s">
        <v>485</v>
      </c>
      <c r="B233" s="150" t="s">
        <v>565</v>
      </c>
      <c r="C233" s="19"/>
      <c r="D233" s="135" t="s">
        <v>383</v>
      </c>
      <c r="E233" s="21">
        <f>E213-Baseline!E190</f>
        <v>-20.252634916166119</v>
      </c>
      <c r="F233" s="21">
        <f>F213-Baseline!F190</f>
        <v>-17.529913398159696</v>
      </c>
      <c r="G233" s="21">
        <f>G213-Baseline!G190</f>
        <v>-20.470488989038483</v>
      </c>
      <c r="H233" s="21">
        <f>H213-Baseline!H190</f>
        <v>-20.851808298826374</v>
      </c>
      <c r="I233" s="21">
        <f>I213-Baseline!I190</f>
        <v>-18.51197554347592</v>
      </c>
      <c r="J233" s="21">
        <f>J213-Baseline!J190</f>
        <v>-4.4888891589643771</v>
      </c>
      <c r="K233" s="21">
        <f>K213-Baseline!K190</f>
        <v>-4.0509689114407985</v>
      </c>
      <c r="L233" s="21">
        <f>L213-Baseline!L190</f>
        <v>-3.6437440418347458</v>
      </c>
      <c r="M233" s="21">
        <f>M213-Baseline!M190</f>
        <v>-3.2654292892896426</v>
      </c>
      <c r="N233" s="21">
        <f>N213-Baseline!N190</f>
        <v>-2.9143321359383729</v>
      </c>
      <c r="O233" s="21">
        <f>O213-Baseline!O190</f>
        <v>-2.5888483357879992</v>
      </c>
      <c r="P233" s="21">
        <f>P213-Baseline!P190</f>
        <v>-2.28745764806443</v>
      </c>
      <c r="Q233" s="21">
        <f>Q213-Baseline!Q190</f>
        <v>-2.0087197660271259</v>
      </c>
      <c r="R233" s="21">
        <f>R213-Baseline!R190</f>
        <v>-1.7512704326474116</v>
      </c>
      <c r="S233" s="21">
        <f>S213-Baseline!S190</f>
        <v>-1.5138177349114834</v>
      </c>
      <c r="T233" s="21">
        <f>T213-Baseline!T190</f>
        <v>-1.2951385688614208</v>
      </c>
      <c r="U233" s="21">
        <f>U213-Baseline!U190</f>
        <v>-1.0940752678249923</v>
      </c>
      <c r="V233" s="21">
        <f>V213-Baseline!V190</f>
        <v>-0.90953238660849978</v>
      </c>
      <c r="W233" s="21">
        <f>W213-Baseline!W190</f>
        <v>-0.74047363473678085</v>
      </c>
      <c r="X233" s="21">
        <f>X213-Baseline!X190</f>
        <v>-0.5859189521214534</v>
      </c>
      <c r="Y233" s="21">
        <f>Y213-Baseline!Y190</f>
        <v>-0.44494172082298905</v>
      </c>
      <c r="Z233" s="21">
        <f>Z213-Baseline!Z190</f>
        <v>-0.31666610684479723</v>
      </c>
      <c r="AA233" s="21">
        <f>AA213-Baseline!AA190</f>
        <v>-0.20026452615867496</v>
      </c>
      <c r="AB233" s="21">
        <f>AB213-Baseline!AB190</f>
        <v>-9.495522941115303E-2</v>
      </c>
      <c r="AC233" s="21">
        <f>AC213-Baseline!AC190</f>
        <v>-5.0024456272816442E-17</v>
      </c>
      <c r="AD233" s="21">
        <f>AD213-Baseline!AD190</f>
        <v>-4.8332807993059372E-17</v>
      </c>
      <c r="AE233" s="21">
        <f>AE213-Baseline!AE190</f>
        <v>-4.6698365210685382E-17</v>
      </c>
      <c r="AF233" s="21">
        <f>AF213-Baseline!AF190</f>
        <v>-4.5119193440275728E-17</v>
      </c>
      <c r="AG233" s="21">
        <f>AG213-Baseline!AG190</f>
        <v>-4.3593423613792974E-17</v>
      </c>
      <c r="AH233" s="21">
        <f>AH213-Baseline!AH190</f>
        <v>-4.2119249868399025E-17</v>
      </c>
      <c r="AI233" s="21">
        <f>AI213-Baseline!AI190</f>
        <v>-4.0694927409081176E-17</v>
      </c>
      <c r="AJ233" s="21">
        <f>AJ213-Baseline!AJ190</f>
        <v>-3.9509638261243862E-17</v>
      </c>
      <c r="AK233" s="21">
        <f>AK213-Baseline!AK190</f>
        <v>-3.8358872098295013E-17</v>
      </c>
      <c r="AL233" s="21">
        <f>AL213-Baseline!AL190</f>
        <v>-3.7241623396402922E-17</v>
      </c>
      <c r="AM233" s="21">
        <f>AM213-Baseline!AM190</f>
        <v>-3.6156915918837787E-17</v>
      </c>
      <c r="AN233" s="21">
        <f>AN213-Baseline!AN190</f>
        <v>-3.5103801862949305E-17</v>
      </c>
      <c r="AO233" s="21">
        <f>AO213-Baseline!AO190</f>
        <v>-3.4081361031989616E-17</v>
      </c>
      <c r="AP233" s="21">
        <f>AP213-Baseline!AP190</f>
        <v>-3.3088700031057878E-17</v>
      </c>
      <c r="AQ233" s="21">
        <f>AQ213-Baseline!AQ190</f>
        <v>-3.2124951486463966E-17</v>
      </c>
      <c r="AR233" s="21">
        <f>AR213-Baseline!AR190</f>
        <v>-3.118927328782909E-17</v>
      </c>
      <c r="AS233" s="21">
        <f>AS213-Baseline!AS190</f>
        <v>-3.0280847852261256E-17</v>
      </c>
      <c r="AT233" s="21">
        <f>AT213-Baseline!AT190</f>
        <v>-2.9398881409962384E-17</v>
      </c>
      <c r="AU233" s="21">
        <f>AU213-Baseline!AU190</f>
        <v>-2.854260331064309E-17</v>
      </c>
      <c r="AV233" s="21">
        <f>AV213-Baseline!AV190</f>
        <v>-2.7711265350138922E-17</v>
      </c>
      <c r="AW233" s="21">
        <f>AW213-Baseline!AW190</f>
        <v>-2.690414111663973E-17</v>
      </c>
      <c r="AX233" s="21">
        <f>AX213-Baseline!AX190</f>
        <v>-2.6120525355960902E-17</v>
      </c>
      <c r="AY233" s="21">
        <f>AY213-Baseline!AY190</f>
        <v>-2.5359733355301845E-17</v>
      </c>
      <c r="AZ233" s="21">
        <f>AZ213-Baseline!AZ190</f>
        <v>-2.4621100344953247E-17</v>
      </c>
      <c r="BA233" s="21">
        <f>BA213-Baseline!BA190</f>
        <v>-2.3903980917430339E-17</v>
      </c>
      <c r="BB233" s="21">
        <f>BB213-Baseline!BB190</f>
        <v>-2.3207748463524599E-17</v>
      </c>
    </row>
    <row r="234" spans="1:54" outlineLevel="2">
      <c r="A234" s="477"/>
      <c r="B234" s="150" t="s">
        <v>486</v>
      </c>
      <c r="C234" s="19"/>
      <c r="D234" s="135" t="s">
        <v>383</v>
      </c>
      <c r="E234" s="21">
        <f>E214-Baseline!E191</f>
        <v>0</v>
      </c>
      <c r="F234" s="21">
        <f>F214-Baseline!F191</f>
        <v>0</v>
      </c>
      <c r="G234" s="21">
        <f>G214-Baseline!G191</f>
        <v>0</v>
      </c>
      <c r="H234" s="21">
        <f>H214-Baseline!H191</f>
        <v>0</v>
      </c>
      <c r="I234" s="21">
        <f>I214-Baseline!I191</f>
        <v>0</v>
      </c>
      <c r="J234" s="21">
        <f>J214-Baseline!J191</f>
        <v>0</v>
      </c>
      <c r="K234" s="21">
        <f>K214-Baseline!K191</f>
        <v>0</v>
      </c>
      <c r="L234" s="21">
        <f>L214-Baseline!L191</f>
        <v>0</v>
      </c>
      <c r="M234" s="21">
        <f>M214-Baseline!M191</f>
        <v>0</v>
      </c>
      <c r="N234" s="21">
        <f>N214-Baseline!N191</f>
        <v>0</v>
      </c>
      <c r="O234" s="21">
        <f>O214-Baseline!O191</f>
        <v>0</v>
      </c>
      <c r="P234" s="21">
        <f>P214-Baseline!P191</f>
        <v>0</v>
      </c>
      <c r="Q234" s="21">
        <f>Q214-Baseline!Q191</f>
        <v>0</v>
      </c>
      <c r="R234" s="21">
        <f>R214-Baseline!R191</f>
        <v>0</v>
      </c>
      <c r="S234" s="21">
        <f>S214-Baseline!S191</f>
        <v>0</v>
      </c>
      <c r="T234" s="21">
        <f>T214-Baseline!T191</f>
        <v>0</v>
      </c>
      <c r="U234" s="21">
        <f>U214-Baseline!U191</f>
        <v>0</v>
      </c>
      <c r="V234" s="21">
        <f>V214-Baseline!V191</f>
        <v>0</v>
      </c>
      <c r="W234" s="21">
        <f>W214-Baseline!W191</f>
        <v>0</v>
      </c>
      <c r="X234" s="21">
        <f>X214-Baseline!X191</f>
        <v>0</v>
      </c>
      <c r="Y234" s="21">
        <f>Y214-Baseline!Y191</f>
        <v>0</v>
      </c>
      <c r="Z234" s="21">
        <f>Z214-Baseline!Z191</f>
        <v>0</v>
      </c>
      <c r="AA234" s="21">
        <f>AA214-Baseline!AA191</f>
        <v>0</v>
      </c>
      <c r="AB234" s="21">
        <f>AB214-Baseline!AB191</f>
        <v>0</v>
      </c>
      <c r="AC234" s="21">
        <f>AC214-Baseline!AC191</f>
        <v>0</v>
      </c>
      <c r="AD234" s="21">
        <f>AD214-Baseline!AD191</f>
        <v>0</v>
      </c>
      <c r="AE234" s="21">
        <f>AE214-Baseline!AE191</f>
        <v>0</v>
      </c>
      <c r="AF234" s="21">
        <f>AF214-Baseline!AF191</f>
        <v>0</v>
      </c>
      <c r="AG234" s="21">
        <f>AG214-Baseline!AG191</f>
        <v>0</v>
      </c>
      <c r="AH234" s="21">
        <f>AH214-Baseline!AH191</f>
        <v>0</v>
      </c>
      <c r="AI234" s="21">
        <f>AI214-Baseline!AI191</f>
        <v>0</v>
      </c>
      <c r="AJ234" s="21">
        <f>AJ214-Baseline!AJ191</f>
        <v>0</v>
      </c>
      <c r="AK234" s="21">
        <f>AK214-Baseline!AK191</f>
        <v>0</v>
      </c>
      <c r="AL234" s="21">
        <f>AL214-Baseline!AL191</f>
        <v>0</v>
      </c>
      <c r="AM234" s="21">
        <f>AM214-Baseline!AM191</f>
        <v>0</v>
      </c>
      <c r="AN234" s="21">
        <f>AN214-Baseline!AN191</f>
        <v>0</v>
      </c>
      <c r="AO234" s="21">
        <f>AO214-Baseline!AO191</f>
        <v>0</v>
      </c>
      <c r="AP234" s="21">
        <f>AP214-Baseline!AP191</f>
        <v>0</v>
      </c>
      <c r="AQ234" s="21">
        <f>AQ214-Baseline!AQ191</f>
        <v>0</v>
      </c>
      <c r="AR234" s="21">
        <f>AR214-Baseline!AR191</f>
        <v>0</v>
      </c>
      <c r="AS234" s="21">
        <f>AS214-Baseline!AS191</f>
        <v>0</v>
      </c>
      <c r="AT234" s="21">
        <f>AT214-Baseline!AT191</f>
        <v>0</v>
      </c>
      <c r="AU234" s="21">
        <f>AU214-Baseline!AU191</f>
        <v>0</v>
      </c>
      <c r="AV234" s="21">
        <f>AV214-Baseline!AV191</f>
        <v>0</v>
      </c>
      <c r="AW234" s="21">
        <f>AW214-Baseline!AW191</f>
        <v>0</v>
      </c>
      <c r="AX234" s="21">
        <f>AX214-Baseline!AX191</f>
        <v>0</v>
      </c>
      <c r="AY234" s="21">
        <f>AY214-Baseline!AY191</f>
        <v>0</v>
      </c>
      <c r="AZ234" s="21">
        <f>AZ214-Baseline!AZ191</f>
        <v>0</v>
      </c>
      <c r="BA234" s="21">
        <f>BA214-Baseline!BA191</f>
        <v>0</v>
      </c>
      <c r="BB234" s="21">
        <f>BB214-Baseline!BB191</f>
        <v>0</v>
      </c>
    </row>
    <row r="235" spans="1:54" outlineLevel="2">
      <c r="A235" s="477"/>
      <c r="B235" s="150" t="s">
        <v>563</v>
      </c>
      <c r="C235" s="19"/>
      <c r="D235" s="135" t="s">
        <v>383</v>
      </c>
      <c r="E235" s="21">
        <f>E215-Baseline!E192</f>
        <v>-4.9584452099793452E-9</v>
      </c>
      <c r="F235" s="21">
        <f>F100*F209-Baseline!F77*Baseline!F186</f>
        <v>3.7276806799108719E-2</v>
      </c>
      <c r="G235" s="21">
        <f>G100*G209-Baseline!G77*Baseline!G186</f>
        <v>9.6773659107983967E-2</v>
      </c>
      <c r="H235" s="21">
        <f>H100*H209-Baseline!H77*Baseline!H186</f>
        <v>0.14117483161350375</v>
      </c>
      <c r="I235" s="21">
        <f>I100*I209-Baseline!I77*Baseline!I186</f>
        <v>0.21448218196586932</v>
      </c>
      <c r="J235" s="21">
        <f>J100*J209-Baseline!J77*Baseline!J186</f>
        <v>0.26216967782798672</v>
      </c>
      <c r="K235" s="21">
        <f>K100*K209-Baseline!K77*Baseline!K186</f>
        <v>0.26244396465955866</v>
      </c>
      <c r="L235" s="21">
        <f>L100*L209-Baseline!L77*Baseline!L186</f>
        <v>0.26268708807983288</v>
      </c>
      <c r="M235" s="21">
        <f>M100*M209-Baseline!M77*Baseline!M186</f>
        <v>0.26289789731420043</v>
      </c>
      <c r="N235" s="21">
        <f>N100*N209-Baseline!N77*Baseline!N186</f>
        <v>0.26311573184931181</v>
      </c>
      <c r="O235" s="21">
        <f>O100*O209-Baseline!O77*Baseline!O186</f>
        <v>0.27080345459641109</v>
      </c>
      <c r="P235" s="21">
        <f>P100*P209-Baseline!P77*Baseline!P186</f>
        <v>0.27294806009833383</v>
      </c>
      <c r="Q235" s="21">
        <f>Q100*Q209-Baseline!Q77*Baseline!Q186</f>
        <v>0.27317553550594109</v>
      </c>
      <c r="R235" s="21">
        <f>R100*R209-Baseline!R77*Baseline!R186</f>
        <v>0.27341270790115946</v>
      </c>
      <c r="S235" s="21">
        <f>S100*S209-Baseline!S77*Baseline!S186</f>
        <v>0.27367554298208319</v>
      </c>
      <c r="T235" s="21">
        <f>T100*T209-Baseline!T77*Baseline!T186</f>
        <v>0.2739517466108925</v>
      </c>
      <c r="U235" s="21">
        <f>U100*U209-Baseline!U77*Baseline!U186</f>
        <v>0.27426174613234622</v>
      </c>
      <c r="V235" s="21">
        <f>V100*V209-Baseline!V77*Baseline!V186</f>
        <v>0.27464753285903765</v>
      </c>
      <c r="W235" s="21">
        <f>W100*W209-Baseline!W77*Baseline!W186</f>
        <v>0.27511010713700301</v>
      </c>
      <c r="X235" s="21">
        <f>X100*X209-Baseline!X77*Baseline!X186</f>
        <v>0.27565055733655619</v>
      </c>
      <c r="Y235" s="21">
        <f>Y100*Y209-Baseline!Y77*Baseline!Y186</f>
        <v>0.27627001817634067</v>
      </c>
      <c r="Z235" s="21">
        <f>Z100*Z209-Baseline!Z77*Baseline!Z186</f>
        <v>0.27696967291052843</v>
      </c>
      <c r="AA235" s="21">
        <f>AA100*AA209-Baseline!AA77*Baseline!AA186</f>
        <v>0.27775074686379053</v>
      </c>
      <c r="AB235" s="21">
        <f>AB100*AB209-Baseline!AB77*Baseline!AB186</f>
        <v>0.2801599936443333</v>
      </c>
      <c r="AC235" s="21">
        <f>AC100*AC209-Baseline!AC77*Baseline!AC186</f>
        <v>-4.1004751229454683</v>
      </c>
      <c r="AD235" s="21">
        <f>AD100*AD209-Baseline!AD77*Baseline!AD186</f>
        <v>2.5187583669689957</v>
      </c>
      <c r="AE235" s="21">
        <f>AE100*AE209-Baseline!AE77*Baseline!AE186</f>
        <v>2.5262300392408576</v>
      </c>
      <c r="AF235" s="21">
        <f>AF100*AF209-Baseline!AF77*Baseline!AF186</f>
        <v>2.5344678794991395</v>
      </c>
      <c r="AG235" s="21">
        <f>AG100*AG209-Baseline!AG77*Baseline!AG186</f>
        <v>2.5434842468856154</v>
      </c>
      <c r="AH235" s="21">
        <f>AH100*AH209-Baseline!AH77*Baseline!AH186</f>
        <v>2.5532919589085132</v>
      </c>
      <c r="AI235" s="21">
        <f>AI100*AI209-Baseline!AI77*Baseline!AI186</f>
        <v>2.5639043064559388</v>
      </c>
      <c r="AJ235" s="21">
        <f>AJ100*AJ209-Baseline!AJ77*Baseline!AJ186</f>
        <v>2.5878366807936253</v>
      </c>
      <c r="AK235" s="21">
        <f>AK100*AK209-Baseline!AK77*Baseline!AK186</f>
        <v>2.6127817444566546</v>
      </c>
      <c r="AL235" s="21">
        <f>AL100*AL209-Baseline!AL77*Baseline!AL186</f>
        <v>2.6387678386489384</v>
      </c>
      <c r="AM235" s="21">
        <f>AM100*AM209-Baseline!AM77*Baseline!AM186</f>
        <v>2.6604394531756945</v>
      </c>
      <c r="AN235" s="21">
        <f>AN100*AN209-Baseline!AN77*Baseline!AN186</f>
        <v>2.6806675923239744</v>
      </c>
      <c r="AO235" s="21">
        <f>AO100*AO209-Baseline!AO77*Baseline!AO186</f>
        <v>2.7001310538705852</v>
      </c>
      <c r="AP235" s="21">
        <f>AP100*AP209-Baseline!AP77*Baseline!AP186</f>
        <v>2.7205245397865205</v>
      </c>
      <c r="AQ235" s="21">
        <f>AQ100*AQ209-Baseline!AQ77*Baseline!AQ186</f>
        <v>2.7421726482213806</v>
      </c>
      <c r="AR235" s="21">
        <f>AR100*AR209-Baseline!AR77*Baseline!AR186</f>
        <v>2.7546050898204797</v>
      </c>
      <c r="AS235" s="21">
        <f>AS100*AS209-Baseline!AS77*Baseline!AS186</f>
        <v>2.7382318182710783</v>
      </c>
      <c r="AT235" s="21">
        <f>AT100*AT209-Baseline!AT77*Baseline!AT186</f>
        <v>2.7064454136708349</v>
      </c>
      <c r="AU235" s="21">
        <f>AU100*AU209-Baseline!AU77*Baseline!AU186</f>
        <v>2.675842607537728</v>
      </c>
      <c r="AV235" s="21">
        <f>AV100*AV209-Baseline!AV77*Baseline!AV186</f>
        <v>2.6468636899746407</v>
      </c>
      <c r="AW235" s="21">
        <f>AW100*AW209-Baseline!AW77*Baseline!AW186</f>
        <v>2.6148723742671898</v>
      </c>
      <c r="AX235" s="21">
        <f>AX100*AX209-Baseline!AX77*Baseline!AX186</f>
        <v>2.5795551088332758</v>
      </c>
      <c r="AY235" s="21">
        <f>AY100*AY209-Baseline!AY77*Baseline!AY186</f>
        <v>2.5367944754553129</v>
      </c>
      <c r="AZ235" s="21">
        <f>AZ100*AZ209-Baseline!AZ77*Baseline!AZ186</f>
        <v>2.4844931611849503</v>
      </c>
      <c r="BA235" s="21">
        <f>BA100*BA209-Baseline!BA77*Baseline!BA186</f>
        <v>2.4296823944336765</v>
      </c>
      <c r="BB235" s="21">
        <f>BB100*BB209-Baseline!BB77*Baseline!BB186</f>
        <v>2.3775301734515324</v>
      </c>
    </row>
    <row r="236" spans="1:54" outlineLevel="2">
      <c r="A236" s="477"/>
      <c r="B236" s="150" t="s">
        <v>487</v>
      </c>
      <c r="C236" s="19"/>
      <c r="D236" s="135" t="s">
        <v>383</v>
      </c>
      <c r="E236" s="21">
        <f>E216-Baseline!E193</f>
        <v>-2.9565221382199525E-8</v>
      </c>
      <c r="F236" s="21">
        <f>F216-Baseline!F193</f>
        <v>0.22622150284178133</v>
      </c>
      <c r="G236" s="21">
        <f>G216-Baseline!G193</f>
        <v>0.59550348529451469</v>
      </c>
      <c r="H236" s="21">
        <f>H216-Baseline!H193</f>
        <v>0.88071168014423762</v>
      </c>
      <c r="I236" s="21">
        <f>I216-Baseline!I193</f>
        <v>1.3607913962152836</v>
      </c>
      <c r="J236" s="21">
        <f>J216-Baseline!J193</f>
        <v>1.6911619207751087</v>
      </c>
      <c r="K236" s="21">
        <f>K216-Baseline!K193</f>
        <v>1.7152066572117448</v>
      </c>
      <c r="L236" s="21">
        <f>L216-Baseline!L193</f>
        <v>1.7446656524939073</v>
      </c>
      <c r="M236" s="21">
        <f>M216-Baseline!M193</f>
        <v>1.7739581899536105</v>
      </c>
      <c r="N236" s="21">
        <f>N216-Baseline!N193</f>
        <v>1.7977605023438983</v>
      </c>
      <c r="O236" s="21">
        <f>O216-Baseline!O193</f>
        <v>1.8790186911858413</v>
      </c>
      <c r="P236" s="21">
        <f>P216-Baseline!P193</f>
        <v>1.922858130677767</v>
      </c>
      <c r="Q236" s="21">
        <f>Q216-Baseline!Q193</f>
        <v>1.953443485152242</v>
      </c>
      <c r="R236" s="21">
        <f>R216-Baseline!R193</f>
        <v>1.9899490796555455</v>
      </c>
      <c r="S236" s="21">
        <f>S216-Baseline!S193</f>
        <v>2.020897932614254</v>
      </c>
      <c r="T236" s="21">
        <f>T216-Baseline!T193</f>
        <v>2.052002692596723</v>
      </c>
      <c r="U236" s="21">
        <f>U216-Baseline!U193</f>
        <v>2.0834227904882567</v>
      </c>
      <c r="V236" s="21">
        <f>V216-Baseline!V193</f>
        <v>2.1213202270538503</v>
      </c>
      <c r="W236" s="21">
        <f>W216-Baseline!W193</f>
        <v>2.1540811456456979</v>
      </c>
      <c r="X236" s="21">
        <f>X216-Baseline!X193</f>
        <v>2.1934073270552688</v>
      </c>
      <c r="Y236" s="21">
        <f>Y216-Baseline!Y193</f>
        <v>2.2276476558161491</v>
      </c>
      <c r="Z236" s="21">
        <f>Z216-Baseline!Z193</f>
        <v>2.2685516416181102</v>
      </c>
      <c r="AA236" s="21">
        <f>AA216-Baseline!AA193</f>
        <v>2.3103110201344279</v>
      </c>
      <c r="AB236" s="21">
        <f>AB216-Baseline!AB193</f>
        <v>2.3660196012462649</v>
      </c>
      <c r="AC236" s="21">
        <f>AC216-Baseline!AC193</f>
        <v>-35.131679579863743</v>
      </c>
      <c r="AD236" s="21">
        <f>AD216-Baseline!AD193</f>
        <v>21.891285937726138</v>
      </c>
      <c r="AE236" s="21">
        <f>AE216-Baseline!AE193</f>
        <v>22.273707485320983</v>
      </c>
      <c r="AF236" s="21">
        <f>AF216-Baseline!AF193</f>
        <v>22.663104333936076</v>
      </c>
      <c r="AG236" s="21">
        <f>AG216-Baseline!AG193</f>
        <v>23.060495727400848</v>
      </c>
      <c r="AH236" s="21">
        <f>AH216-Baseline!AH193</f>
        <v>23.467097118268214</v>
      </c>
      <c r="AI236" s="21">
        <f>AI216-Baseline!AI193</f>
        <v>23.884508405342615</v>
      </c>
      <c r="AJ236" s="21">
        <f>AJ216-Baseline!AJ193</f>
        <v>24.430435923094308</v>
      </c>
      <c r="AK236" s="21">
        <f>AK216-Baseline!AK193</f>
        <v>24.991641563118492</v>
      </c>
      <c r="AL236" s="21">
        <f>AL216-Baseline!AL193</f>
        <v>25.569118800017065</v>
      </c>
      <c r="AM236" s="21">
        <f>AM216-Baseline!AM193</f>
        <v>26.110829305539255</v>
      </c>
      <c r="AN236" s="21">
        <f>AN216-Baseline!AN193</f>
        <v>26.643661613511028</v>
      </c>
      <c r="AO236" s="21">
        <f>AO216-Baseline!AO193</f>
        <v>27.173794361047214</v>
      </c>
      <c r="AP236" s="21">
        <f>AP216-Baseline!AP193</f>
        <v>27.718225374795168</v>
      </c>
      <c r="AQ236" s="21">
        <f>AQ216-Baseline!AQ193</f>
        <v>28.280700129747345</v>
      </c>
      <c r="AR236" s="21">
        <f>AR216-Baseline!AR193</f>
        <v>28.752393298358868</v>
      </c>
      <c r="AS236" s="21">
        <f>AS216-Baseline!AS193</f>
        <v>28.92291896910757</v>
      </c>
      <c r="AT236" s="21">
        <f>AT216-Baseline!AT193</f>
        <v>28.924629463246049</v>
      </c>
      <c r="AU236" s="21">
        <f>AU216-Baseline!AU193</f>
        <v>28.931211483165839</v>
      </c>
      <c r="AV236" s="21">
        <f>AV216-Baseline!AV193</f>
        <v>28.947924914188434</v>
      </c>
      <c r="AW236" s="21">
        <f>AW216-Baseline!AW193</f>
        <v>28.924090177835808</v>
      </c>
      <c r="AX236" s="21">
        <f>AX216-Baseline!AX193</f>
        <v>28.855072131218208</v>
      </c>
      <c r="AY236" s="21">
        <f>AY216-Baseline!AY193</f>
        <v>28.693056557118098</v>
      </c>
      <c r="AZ236" s="21">
        <f>AZ216-Baseline!AZ193</f>
        <v>28.411276095822018</v>
      </c>
      <c r="BA236" s="21">
        <f>BA216-Baseline!BA193</f>
        <v>28.087443443667894</v>
      </c>
      <c r="BB236" s="21">
        <f>BB216-Baseline!BB193</f>
        <v>27.781006724581573</v>
      </c>
    </row>
    <row r="237" spans="1:54" outlineLevel="2">
      <c r="A237" s="477"/>
      <c r="B237" s="150" t="s">
        <v>488</v>
      </c>
      <c r="C237" s="19"/>
      <c r="D237" s="135" t="s">
        <v>383</v>
      </c>
      <c r="E237" s="21">
        <f>E217-Baseline!E194</f>
        <v>-1.4806008863388342E-8</v>
      </c>
      <c r="F237" s="21">
        <f>F217-Baseline!F194</f>
        <v>0.11300423779472624</v>
      </c>
      <c r="G237" s="21">
        <f>G217-Baseline!G194</f>
        <v>0.29783584149756948</v>
      </c>
      <c r="H237" s="21">
        <f>H217-Baseline!H194</f>
        <v>0.44110384647577305</v>
      </c>
      <c r="I237" s="21">
        <f>I217-Baseline!I194</f>
        <v>0.68035965943623467</v>
      </c>
      <c r="J237" s="21">
        <f>J217-Baseline!J194</f>
        <v>0.84429373360416449</v>
      </c>
      <c r="K237" s="21">
        <f>K217-Baseline!K194</f>
        <v>0.85804776593813159</v>
      </c>
      <c r="L237" s="21">
        <f>L217-Baseline!L194</f>
        <v>0.87192146808756377</v>
      </c>
      <c r="M237" s="21">
        <f>M217-Baseline!M194</f>
        <v>0.88590984223565883</v>
      </c>
      <c r="N237" s="21">
        <f>N217-Baseline!N194</f>
        <v>0.9001460895152249</v>
      </c>
      <c r="O237" s="21">
        <f>O217-Baseline!O194</f>
        <v>0.94055490629374816</v>
      </c>
      <c r="P237" s="21">
        <f>P217-Baseline!P194</f>
        <v>0.96244015511131664</v>
      </c>
      <c r="Q237" s="21">
        <f>Q217-Baseline!Q194</f>
        <v>0.97791091839758337</v>
      </c>
      <c r="R237" s="21">
        <f>R217-Baseline!R194</f>
        <v>0.99366491952884672</v>
      </c>
      <c r="S237" s="21">
        <f>S217-Baseline!S194</f>
        <v>1.0095394443517414</v>
      </c>
      <c r="T237" s="21">
        <f>T217-Baseline!T194</f>
        <v>1.025716684114073</v>
      </c>
      <c r="U237" s="21">
        <f>U217-Baseline!U194</f>
        <v>1.0422805293182407</v>
      </c>
      <c r="V237" s="21">
        <f>V217-Baseline!V194</f>
        <v>1.0594028396640489</v>
      </c>
      <c r="W237" s="21">
        <f>W217-Baseline!W194</f>
        <v>1.0771049424883472</v>
      </c>
      <c r="X237" s="21">
        <f>X217-Baseline!X194</f>
        <v>1.0954092145425847</v>
      </c>
      <c r="Y237" s="21">
        <f>Y217-Baseline!Y194</f>
        <v>1.1143389567729045</v>
      </c>
      <c r="Z237" s="21">
        <f>Z217-Baseline!Z194</f>
        <v>1.133918439295595</v>
      </c>
      <c r="AA237" s="21">
        <f>AA217-Baseline!AA194</f>
        <v>1.1541729112157491</v>
      </c>
      <c r="AB237" s="21">
        <f>AB217-Baseline!AB194</f>
        <v>1.1816471255190031</v>
      </c>
      <c r="AC237" s="21">
        <f>AC217-Baseline!AC194</f>
        <v>-17.542946641863963</v>
      </c>
      <c r="AD237" s="21">
        <f>AD217-Baseline!AD194</f>
        <v>10.929647061615952</v>
      </c>
      <c r="AE237" s="21">
        <f>AE217-Baseline!AE194</f>
        <v>11.116820323075189</v>
      </c>
      <c r="AF237" s="21">
        <f>AF217-Baseline!AF194</f>
        <v>11.308386181610047</v>
      </c>
      <c r="AG237" s="21">
        <f>AG217-Baseline!AG194</f>
        <v>11.504239437900225</v>
      </c>
      <c r="AH237" s="21">
        <f>AH217-Baseline!AH194</f>
        <v>11.704590414410404</v>
      </c>
      <c r="AI237" s="21">
        <f>AI217-Baseline!AI194</f>
        <v>11.91012634860013</v>
      </c>
      <c r="AJ237" s="21">
        <f>AJ217-Baseline!AJ194</f>
        <v>12.179668564629822</v>
      </c>
      <c r="AK237" s="21">
        <f>AK217-Baseline!AK194</f>
        <v>12.456918631494204</v>
      </c>
      <c r="AL237" s="21">
        <f>AL217-Baseline!AL194</f>
        <v>12.742219311488327</v>
      </c>
      <c r="AM237" s="21">
        <f>AM217-Baseline!AM194</f>
        <v>13.009614214863262</v>
      </c>
      <c r="AN237" s="21">
        <f>AN217-Baseline!AN194</f>
        <v>13.272536935354907</v>
      </c>
      <c r="AO237" s="21">
        <f>AO217-Baseline!AO194</f>
        <v>13.534091640398572</v>
      </c>
      <c r="AP237" s="21">
        <f>AP217-Baseline!AP194</f>
        <v>13.802739594681327</v>
      </c>
      <c r="AQ237" s="21">
        <f>AQ217-Baseline!AQ194</f>
        <v>14.080326456489928</v>
      </c>
      <c r="AR237" s="21">
        <f>AR217-Baseline!AR194</f>
        <v>14.31268160188128</v>
      </c>
      <c r="AS237" s="21">
        <f>AS217-Baseline!AS194</f>
        <v>14.395123869462253</v>
      </c>
      <c r="AT237" s="21">
        <f>AT217-Baseline!AT194</f>
        <v>14.393589870727567</v>
      </c>
      <c r="AU237" s="21">
        <f>AU217-Baseline!AU194</f>
        <v>14.394533856287211</v>
      </c>
      <c r="AV237" s="21">
        <f>AV217-Baseline!AV194</f>
        <v>14.400569062508623</v>
      </c>
      <c r="AW237" s="21">
        <f>AW217-Baseline!AW194</f>
        <v>14.386485149716719</v>
      </c>
      <c r="AX237" s="21">
        <f>AX217-Baseline!AX194</f>
        <v>14.349984627260227</v>
      </c>
      <c r="AY237" s="21">
        <f>AY217-Baseline!AY194</f>
        <v>14.267300263422271</v>
      </c>
      <c r="AZ237" s="21">
        <f>AZ217-Baseline!AZ194</f>
        <v>14.125142283896338</v>
      </c>
      <c r="BA237" s="21">
        <f>BA217-Baseline!BA194</f>
        <v>13.962164575747806</v>
      </c>
      <c r="BB237" s="21">
        <f>BB217-Baseline!BB194</f>
        <v>13.807920560468318</v>
      </c>
    </row>
    <row r="238" spans="1:54" outlineLevel="2">
      <c r="A238" s="477"/>
      <c r="B238" s="150" t="s">
        <v>489</v>
      </c>
      <c r="C238" s="19"/>
      <c r="D238" s="135" t="s">
        <v>383</v>
      </c>
      <c r="E238" s="21">
        <f>E218-Baseline!E195</f>
        <v>-4.4418023037451349E-8</v>
      </c>
      <c r="F238" s="21">
        <f>F218-Baseline!F195</f>
        <v>0.33901271330505978</v>
      </c>
      <c r="G238" s="21">
        <f>G218-Baseline!G195</f>
        <v>0.89350752449269777</v>
      </c>
      <c r="H238" s="21">
        <f>H218-Baseline!H195</f>
        <v>1.3233115394273227</v>
      </c>
      <c r="I238" s="21">
        <f>I218-Baseline!I195</f>
        <v>2.0410789783087111</v>
      </c>
      <c r="J238" s="21">
        <f>J218-Baseline!J195</f>
        <v>2.5328812002561776</v>
      </c>
      <c r="K238" s="21">
        <f>K218-Baseline!K195</f>
        <v>2.574143297814409</v>
      </c>
      <c r="L238" s="21">
        <f>L218-Baseline!L195</f>
        <v>2.6157644042626913</v>
      </c>
      <c r="M238" s="21">
        <f>M218-Baseline!M195</f>
        <v>2.6577295261491329</v>
      </c>
      <c r="N238" s="21">
        <f>N218-Baseline!N195</f>
        <v>2.7004382679873729</v>
      </c>
      <c r="O238" s="21">
        <f>O218-Baseline!O195</f>
        <v>2.8216647188812374</v>
      </c>
      <c r="P238" s="21">
        <f>P218-Baseline!P195</f>
        <v>2.8873204659131275</v>
      </c>
      <c r="Q238" s="21">
        <f>Q218-Baseline!Q195</f>
        <v>2.9337327551927572</v>
      </c>
      <c r="R238" s="21">
        <f>R218-Baseline!R195</f>
        <v>2.980994758586526</v>
      </c>
      <c r="S238" s="21">
        <f>S218-Baseline!S195</f>
        <v>3.0286183324745011</v>
      </c>
      <c r="T238" s="21">
        <f>T218-Baseline!T195</f>
        <v>3.0771500517609027</v>
      </c>
      <c r="U238" s="21">
        <f>U218-Baseline!U195</f>
        <v>3.1268415885366778</v>
      </c>
      <c r="V238" s="21">
        <f>V218-Baseline!V195</f>
        <v>3.1782085184093489</v>
      </c>
      <c r="W238" s="21">
        <f>W218-Baseline!W195</f>
        <v>3.2313148274650416</v>
      </c>
      <c r="X238" s="21">
        <f>X218-Baseline!X195</f>
        <v>3.2862276436277469</v>
      </c>
      <c r="Y238" s="21">
        <f>Y218-Baseline!Y195</f>
        <v>3.3430168703187206</v>
      </c>
      <c r="Z238" s="21">
        <f>Z218-Baseline!Z195</f>
        <v>3.4017553172990773</v>
      </c>
      <c r="AA238" s="21">
        <f>AA218-Baseline!AA195</f>
        <v>3.4625187342366246</v>
      </c>
      <c r="AB238" s="21">
        <f>AB218-Baseline!AB195</f>
        <v>3.5449413765570057</v>
      </c>
      <c r="AC238" s="21">
        <f>AC218-Baseline!AC195</f>
        <v>-52.628839926088972</v>
      </c>
      <c r="AD238" s="21">
        <f>AD218-Baseline!AD195</f>
        <v>32.78894118550221</v>
      </c>
      <c r="AE238" s="21">
        <f>AE218-Baseline!AE195</f>
        <v>33.350460970308347</v>
      </c>
      <c r="AF238" s="21">
        <f>AF218-Baseline!AF195</f>
        <v>33.925158546444095</v>
      </c>
      <c r="AG238" s="21">
        <f>AG218-Baseline!AG195</f>
        <v>34.51271831488441</v>
      </c>
      <c r="AH238" s="21">
        <f>AH218-Baseline!AH195</f>
        <v>35.113771244714144</v>
      </c>
      <c r="AI238" s="21">
        <f>AI218-Baseline!AI195</f>
        <v>35.730379047518397</v>
      </c>
      <c r="AJ238" s="21">
        <f>AJ218-Baseline!AJ195</f>
        <v>36.539005695796106</v>
      </c>
      <c r="AK238" s="21">
        <f>AK218-Baseline!AK195</f>
        <v>37.370755896538867</v>
      </c>
      <c r="AL238" s="21">
        <f>AL218-Baseline!AL195</f>
        <v>38.22665793666647</v>
      </c>
      <c r="AM238" s="21">
        <f>AM218-Baseline!AM195</f>
        <v>39.028842647001625</v>
      </c>
      <c r="AN238" s="21">
        <f>AN218-Baseline!AN195</f>
        <v>39.817610808661072</v>
      </c>
      <c r="AO238" s="21">
        <f>AO218-Baseline!AO195</f>
        <v>40.602274923968992</v>
      </c>
      <c r="AP238" s="21">
        <f>AP218-Baseline!AP195</f>
        <v>41.40821878699893</v>
      </c>
      <c r="AQ238" s="21">
        <f>AQ218-Baseline!AQ195</f>
        <v>42.240979372615641</v>
      </c>
      <c r="AR238" s="21">
        <f>AR218-Baseline!AR195</f>
        <v>42.938044808974382</v>
      </c>
      <c r="AS238" s="21">
        <f>AS218-Baseline!AS195</f>
        <v>43.185371611862308</v>
      </c>
      <c r="AT238" s="21">
        <f>AT218-Baseline!AT195</f>
        <v>43.180769615781116</v>
      </c>
      <c r="AU238" s="21">
        <f>AU218-Baseline!AU195</f>
        <v>43.183601572581551</v>
      </c>
      <c r="AV238" s="21">
        <f>AV218-Baseline!AV195</f>
        <v>43.201707191366324</v>
      </c>
      <c r="AW238" s="21">
        <f>AW218-Baseline!AW195</f>
        <v>43.159455453102794</v>
      </c>
      <c r="AX238" s="21">
        <f>AX218-Baseline!AX195</f>
        <v>43.049953885836203</v>
      </c>
      <c r="AY238" s="21">
        <f>AY218-Baseline!AY195</f>
        <v>42.801900794408823</v>
      </c>
      <c r="AZ238" s="21">
        <f>AZ218-Baseline!AZ195</f>
        <v>42.375426855896535</v>
      </c>
      <c r="BA238" s="21">
        <f>BA218-Baseline!BA195</f>
        <v>41.886493731505198</v>
      </c>
      <c r="BB238" s="21">
        <f>BB218-Baseline!BB195</f>
        <v>41.423761685719342</v>
      </c>
    </row>
    <row r="239" spans="1:54" outlineLevel="2">
      <c r="A239" s="477"/>
      <c r="B239" s="150" t="s">
        <v>285</v>
      </c>
      <c r="C239" s="19"/>
      <c r="D239" s="135" t="s">
        <v>383</v>
      </c>
      <c r="E239" s="21">
        <f>E219-Baseline!E196</f>
        <v>6.4103931052272856E-9</v>
      </c>
      <c r="F239" s="21">
        <f>F219-Baseline!F196</f>
        <v>0.26153483825686674</v>
      </c>
      <c r="G239" s="21">
        <f>G219-Baseline!G196</f>
        <v>0.43548723143261103</v>
      </c>
      <c r="H239" s="21">
        <f>H219-Baseline!H196</f>
        <v>0.64360971947761669</v>
      </c>
      <c r="I239" s="21">
        <f>I219-Baseline!I196</f>
        <v>0.86579904467528834</v>
      </c>
      <c r="J239" s="21">
        <f>J219-Baseline!J196</f>
        <v>0.9949972416811903</v>
      </c>
      <c r="K239" s="21">
        <f>K219-Baseline!K196</f>
        <v>1.0097308301007448</v>
      </c>
      <c r="L239" s="21">
        <f>L219-Baseline!L196</f>
        <v>1.0174346897522506</v>
      </c>
      <c r="M239" s="21">
        <f>M219-Baseline!M196</f>
        <v>1.0236262253095436</v>
      </c>
      <c r="N239" s="21">
        <f>N219-Baseline!N196</f>
        <v>1.029422739766142</v>
      </c>
      <c r="O239" s="21">
        <f>O219-Baseline!O196</f>
        <v>1.0359740584340749</v>
      </c>
      <c r="P239" s="21">
        <f>P219-Baseline!P196</f>
        <v>1.0426592400892822</v>
      </c>
      <c r="Q239" s="21">
        <f>Q219-Baseline!Q196</f>
        <v>1.0496616043647409</v>
      </c>
      <c r="R239" s="21">
        <f>R219-Baseline!R196</f>
        <v>1.0560811526527907</v>
      </c>
      <c r="S239" s="21">
        <f>S219-Baseline!S196</f>
        <v>1.0630509761472551</v>
      </c>
      <c r="T239" s="21">
        <f>T219-Baseline!T196</f>
        <v>1.0707249046854566</v>
      </c>
      <c r="U239" s="21">
        <f>U219-Baseline!U196</f>
        <v>1.07901422388756</v>
      </c>
      <c r="V239" s="21">
        <f>V219-Baseline!V196</f>
        <v>1.0874331023653507</v>
      </c>
      <c r="W239" s="21">
        <f>W219-Baseline!W196</f>
        <v>1.0966601760247423</v>
      </c>
      <c r="X239" s="21">
        <f>X219-Baseline!X196</f>
        <v>1.1067241219600685</v>
      </c>
      <c r="Y239" s="21">
        <f>Y219-Baseline!Y196</f>
        <v>1.117655124398051</v>
      </c>
      <c r="Z239" s="21">
        <f>Z219-Baseline!Z196</f>
        <v>1.1294847725840897</v>
      </c>
      <c r="AA239" s="21">
        <f>AA219-Baseline!AA196</f>
        <v>1.1422463048208247</v>
      </c>
      <c r="AB239" s="21">
        <f>AB219-Baseline!AB196</f>
        <v>1.1574929500992015</v>
      </c>
      <c r="AC239" s="21">
        <f>AC219-Baseline!AC196</f>
        <v>4.2291920197783242</v>
      </c>
      <c r="AD239" s="21">
        <f>AD219-Baseline!AD196</f>
        <v>5.4045039046112375</v>
      </c>
      <c r="AE239" s="21">
        <f>AE219-Baseline!AE196</f>
        <v>5.3595444622094082</v>
      </c>
      <c r="AF239" s="21">
        <f>AF219-Baseline!AF196</f>
        <v>5.3166038991223257</v>
      </c>
      <c r="AG239" s="21">
        <f>AG219-Baseline!AG196</f>
        <v>5.2757117267001128</v>
      </c>
      <c r="AH239" s="21">
        <f>AH219-Baseline!AH196</f>
        <v>5.2369020149361116</v>
      </c>
      <c r="AI239" s="21">
        <f>AI219-Baseline!AI196</f>
        <v>5.2002190100337273</v>
      </c>
      <c r="AJ239" s="21">
        <f>AJ219-Baseline!AJ196</f>
        <v>5.1766013028754028</v>
      </c>
      <c r="AK239" s="21">
        <f>AK219-Baseline!AK196</f>
        <v>5.1550600654256176</v>
      </c>
      <c r="AL239" s="21">
        <f>AL219-Baseline!AL196</f>
        <v>5.1356508483926628</v>
      </c>
      <c r="AM239" s="21">
        <f>AM219-Baseline!AM196</f>
        <v>5.1155739714085158</v>
      </c>
      <c r="AN239" s="21">
        <f>AN219-Baseline!AN196</f>
        <v>5.0964567172054185</v>
      </c>
      <c r="AO239" s="21">
        <f>AO219-Baseline!AO196</f>
        <v>5.0792718131412542</v>
      </c>
      <c r="AP239" s="21">
        <f>AP219-Baseline!AP196</f>
        <v>5.0642785272202389</v>
      </c>
      <c r="AQ239" s="21">
        <f>AQ219-Baseline!AQ196</f>
        <v>5.0515793797834547</v>
      </c>
      <c r="AR239" s="21">
        <f>AR219-Baseline!AR196</f>
        <v>5.0343515109182029</v>
      </c>
      <c r="AS239" s="21">
        <f>AS219-Baseline!AS196</f>
        <v>4.9980634210806283</v>
      </c>
      <c r="AT239" s="21">
        <f>AT219-Baseline!AT196</f>
        <v>4.9494654012971075</v>
      </c>
      <c r="AU239" s="21">
        <f>AU219-Baseline!AU196</f>
        <v>4.9018751799432305</v>
      </c>
      <c r="AV239" s="21">
        <f>AV219-Baseline!AV196</f>
        <v>4.8562689845011544</v>
      </c>
      <c r="AW239" s="21">
        <f>AW219-Baseline!AW196</f>
        <v>4.8095319575950022</v>
      </c>
      <c r="AX239" s="21">
        <f>AX219-Baseline!AX196</f>
        <v>4.7552653180039197</v>
      </c>
      <c r="AY239" s="21">
        <f>AY219-Baseline!AY196</f>
        <v>4.7007858390284571</v>
      </c>
      <c r="AZ239" s="21">
        <f>AZ219-Baseline!AZ196</f>
        <v>4.6459561636655238</v>
      </c>
      <c r="BA239" s="21">
        <f>BA219-Baseline!BA196</f>
        <v>4.5916839905992202</v>
      </c>
      <c r="BB239" s="21">
        <f>BB219-Baseline!BB196</f>
        <v>4.5381452641417486</v>
      </c>
    </row>
    <row r="240" spans="1:54" outlineLevel="2">
      <c r="A240" s="477"/>
      <c r="B240" s="150" t="s">
        <v>288</v>
      </c>
      <c r="C240" s="19"/>
      <c r="D240" s="135"/>
      <c r="E240" s="21">
        <f>E220-Baseline!E197</f>
        <v>0</v>
      </c>
      <c r="F240" s="21">
        <f>F220-Baseline!F197</f>
        <v>3.7450180297644806</v>
      </c>
      <c r="G240" s="21">
        <f>G220-Baseline!G197</f>
        <v>5.0377742935408634</v>
      </c>
      <c r="H240" s="21">
        <f>H220-Baseline!H197</f>
        <v>7.6337681608749115</v>
      </c>
      <c r="I240" s="21">
        <f>I220-Baseline!I197</f>
        <v>9.4418528707210001</v>
      </c>
      <c r="J240" s="21">
        <f>J220-Baseline!J197</f>
        <v>10.344543801091312</v>
      </c>
      <c r="K240" s="21">
        <f>K220-Baseline!K197</f>
        <v>10.337118456829412</v>
      </c>
      <c r="L240" s="21">
        <f>L220-Baseline!L197</f>
        <v>10.289885064961986</v>
      </c>
      <c r="M240" s="21">
        <f>M220-Baseline!M197</f>
        <v>10.198996669322813</v>
      </c>
      <c r="N240" s="21">
        <f>N220-Baseline!N197</f>
        <v>10.099650088485681</v>
      </c>
      <c r="O240" s="21">
        <f>O220-Baseline!O197</f>
        <v>10.013931906082476</v>
      </c>
      <c r="P240" s="21">
        <f>P220-Baseline!P197</f>
        <v>9.9272825680346877</v>
      </c>
      <c r="Q240" s="21">
        <f>Q220-Baseline!Q197</f>
        <v>9.8437306476187842</v>
      </c>
      <c r="R240" s="21">
        <f>R220-Baseline!R197</f>
        <v>9.7576513922682508</v>
      </c>
      <c r="S240" s="21">
        <f>S220-Baseline!S197</f>
        <v>9.6778855237806631</v>
      </c>
      <c r="T240" s="21">
        <f>T220-Baseline!T197</f>
        <v>9.6048850593137587</v>
      </c>
      <c r="U240" s="21">
        <f>U220-Baseline!U197</f>
        <v>9.5383168250574997</v>
      </c>
      <c r="V240" s="21">
        <f>V220-Baseline!V197</f>
        <v>9.4769336061401006</v>
      </c>
      <c r="W240" s="21">
        <f>W220-Baseline!W197</f>
        <v>9.4220891688110697</v>
      </c>
      <c r="X240" s="21">
        <f>X220-Baseline!X197</f>
        <v>9.3736436697175129</v>
      </c>
      <c r="Y240" s="21">
        <f>Y220-Baseline!Y197</f>
        <v>9.3313351829773872</v>
      </c>
      <c r="Z240" s="21">
        <f>Z220-Baseline!Z197</f>
        <v>9.2948722562125639</v>
      </c>
      <c r="AA240" s="21">
        <f>AA220-Baseline!AA197</f>
        <v>9.2642771092981597</v>
      </c>
      <c r="AB240" s="21">
        <f>AB220-Baseline!AB197</f>
        <v>9.2469273031439307</v>
      </c>
      <c r="AC240" s="21">
        <f>AC220-Baseline!AC197</f>
        <v>67.312398554739829</v>
      </c>
      <c r="AD240" s="21">
        <f>AD220-Baseline!AD197</f>
        <v>81.127957938997994</v>
      </c>
      <c r="AE240" s="21">
        <f>AE220-Baseline!AE197</f>
        <v>81.155999646795649</v>
      </c>
      <c r="AF240" s="21">
        <f>AF220-Baseline!AF197</f>
        <v>81.227646946858769</v>
      </c>
      <c r="AG240" s="21">
        <f>AG220-Baseline!AG197</f>
        <v>81.342213906878143</v>
      </c>
      <c r="AH240" s="21">
        <f>AH220-Baseline!AH197</f>
        <v>81.499359767126109</v>
      </c>
      <c r="AI240" s="21">
        <f>AI220-Baseline!AI197</f>
        <v>81.69973262502694</v>
      </c>
      <c r="AJ240" s="21">
        <f>AJ220-Baseline!AJ197</f>
        <v>82.338924335630992</v>
      </c>
      <c r="AK240" s="21">
        <f>AK220-Baseline!AK197</f>
        <v>83.023294013713283</v>
      </c>
      <c r="AL240" s="21">
        <f>AL220-Baseline!AL197</f>
        <v>83.752947030832743</v>
      </c>
      <c r="AM240" s="21">
        <f>AM220-Baseline!AM197</f>
        <v>84.518304131149534</v>
      </c>
      <c r="AN240" s="21">
        <f>AN220-Baseline!AN197</f>
        <v>85.325164348509446</v>
      </c>
      <c r="AO240" s="21">
        <f>AO220-Baseline!AO197</f>
        <v>86.175291949253534</v>
      </c>
      <c r="AP240" s="21">
        <f>AP220-Baseline!AP197</f>
        <v>87.071099033034415</v>
      </c>
      <c r="AQ240" s="21">
        <f>AQ220-Baseline!AQ197</f>
        <v>88.013227000425559</v>
      </c>
      <c r="AR240" s="21">
        <f>AR220-Baseline!AR197</f>
        <v>88.980320825986666</v>
      </c>
      <c r="AS240" s="21">
        <f>AS220-Baseline!AS197</f>
        <v>89.93091625440664</v>
      </c>
      <c r="AT240" s="21">
        <f>AT220-Baseline!AT197</f>
        <v>90.891349425725082</v>
      </c>
      <c r="AU240" s="21">
        <f>AU220-Baseline!AU197</f>
        <v>91.898894455173689</v>
      </c>
      <c r="AV240" s="21">
        <f>AV220-Baseline!AV197</f>
        <v>92.954623154349548</v>
      </c>
      <c r="AW240" s="21">
        <f>AW220-Baseline!AW197</f>
        <v>94.072547616254752</v>
      </c>
      <c r="AX240" s="21">
        <f>AX220-Baseline!AX197</f>
        <v>95.237861256137109</v>
      </c>
      <c r="AY240" s="21">
        <f>AY220-Baseline!AY197</f>
        <v>96.453453712154726</v>
      </c>
      <c r="AZ240" s="21">
        <f>AZ220-Baseline!AZ197</f>
        <v>97.713816491288696</v>
      </c>
      <c r="BA240" s="21">
        <f>BA220-Baseline!BA197</f>
        <v>99.007085910505225</v>
      </c>
      <c r="BB240" s="21">
        <f>BB220-Baseline!BB197</f>
        <v>101.04387746198319</v>
      </c>
    </row>
    <row r="241" spans="1:54" outlineLevel="2">
      <c r="A241" s="478"/>
      <c r="B241" s="150" t="s">
        <v>470</v>
      </c>
      <c r="C241" s="19"/>
      <c r="D241" s="135" t="s">
        <v>383</v>
      </c>
      <c r="E241" s="21">
        <f>E221-Baseline!E198</f>
        <v>0</v>
      </c>
      <c r="F241" s="21">
        <f>F221-Baseline!F198</f>
        <v>0</v>
      </c>
      <c r="G241" s="21">
        <f>G221-Baseline!G198</f>
        <v>0</v>
      </c>
      <c r="H241" s="21">
        <f>H221-Baseline!H198</f>
        <v>0</v>
      </c>
      <c r="I241" s="21">
        <f>I221-Baseline!I198</f>
        <v>0</v>
      </c>
      <c r="J241" s="21">
        <f>J221-Baseline!J198</f>
        <v>0</v>
      </c>
      <c r="K241" s="21">
        <f>K221-Baseline!K198</f>
        <v>0</v>
      </c>
      <c r="L241" s="21">
        <f>L221-Baseline!L198</f>
        <v>0</v>
      </c>
      <c r="M241" s="21">
        <f>M221-Baseline!M198</f>
        <v>0</v>
      </c>
      <c r="N241" s="21">
        <f>N221-Baseline!N198</f>
        <v>0</v>
      </c>
      <c r="O241" s="21">
        <f>O221-Baseline!O198</f>
        <v>0</v>
      </c>
      <c r="P241" s="21">
        <f>P221-Baseline!P198</f>
        <v>0</v>
      </c>
      <c r="Q241" s="21">
        <f>Q221-Baseline!Q198</f>
        <v>0</v>
      </c>
      <c r="R241" s="21">
        <f>R221-Baseline!R198</f>
        <v>0</v>
      </c>
      <c r="S241" s="21">
        <f>S221-Baseline!S198</f>
        <v>0</v>
      </c>
      <c r="T241" s="21">
        <f>T221-Baseline!T198</f>
        <v>0</v>
      </c>
      <c r="U241" s="21">
        <f>U221-Baseline!U198</f>
        <v>0</v>
      </c>
      <c r="V241" s="21">
        <f>V221-Baseline!V198</f>
        <v>0</v>
      </c>
      <c r="W241" s="21">
        <f>W221-Baseline!W198</f>
        <v>0</v>
      </c>
      <c r="X241" s="21">
        <f>X221-Baseline!X198</f>
        <v>0</v>
      </c>
      <c r="Y241" s="21">
        <f>Y221-Baseline!Y198</f>
        <v>0</v>
      </c>
      <c r="Z241" s="21">
        <f>Z221-Baseline!Z198</f>
        <v>0</v>
      </c>
      <c r="AA241" s="21">
        <f>AA221-Baseline!AA198</f>
        <v>0</v>
      </c>
      <c r="AB241" s="21">
        <f>AB221-Baseline!AB198</f>
        <v>0</v>
      </c>
      <c r="AC241" s="21">
        <f>AC221-Baseline!AC198</f>
        <v>0</v>
      </c>
      <c r="AD241" s="21">
        <f>AD221-Baseline!AD198</f>
        <v>0</v>
      </c>
      <c r="AE241" s="21">
        <f>AE221-Baseline!AE198</f>
        <v>0</v>
      </c>
      <c r="AF241" s="21">
        <f>AF221-Baseline!AF198</f>
        <v>0</v>
      </c>
      <c r="AG241" s="21">
        <f>AG221-Baseline!AG198</f>
        <v>0</v>
      </c>
      <c r="AH241" s="21">
        <f>AH221-Baseline!AH198</f>
        <v>0</v>
      </c>
      <c r="AI241" s="21">
        <f>AI221-Baseline!AI198</f>
        <v>0</v>
      </c>
      <c r="AJ241" s="21">
        <f>AJ221-Baseline!AJ198</f>
        <v>0</v>
      </c>
      <c r="AK241" s="21">
        <f>AK221-Baseline!AK198</f>
        <v>0</v>
      </c>
      <c r="AL241" s="21">
        <f>AL221-Baseline!AL198</f>
        <v>0</v>
      </c>
      <c r="AM241" s="21">
        <f>AM221-Baseline!AM198</f>
        <v>0</v>
      </c>
      <c r="AN241" s="21">
        <f>AN221-Baseline!AN198</f>
        <v>0</v>
      </c>
      <c r="AO241" s="21">
        <f>AO221-Baseline!AO198</f>
        <v>0</v>
      </c>
      <c r="AP241" s="21">
        <f>AP221-Baseline!AP198</f>
        <v>0</v>
      </c>
      <c r="AQ241" s="21">
        <f>AQ221-Baseline!AQ198</f>
        <v>0</v>
      </c>
      <c r="AR241" s="21">
        <f>AR221-Baseline!AR198</f>
        <v>0</v>
      </c>
      <c r="AS241" s="21">
        <f>AS221-Baseline!AS198</f>
        <v>0</v>
      </c>
      <c r="AT241" s="21">
        <f>AT221-Baseline!AT198</f>
        <v>0</v>
      </c>
      <c r="AU241" s="21">
        <f>AU221-Baseline!AU198</f>
        <v>0</v>
      </c>
      <c r="AV241" s="21">
        <f>AV221-Baseline!AV198</f>
        <v>0</v>
      </c>
      <c r="AW241" s="21">
        <f>AW221-Baseline!AW198</f>
        <v>0</v>
      </c>
      <c r="AX241" s="21">
        <f>AX221-Baseline!AX198</f>
        <v>0</v>
      </c>
      <c r="AY241" s="21">
        <f>AY221-Baseline!AY198</f>
        <v>0</v>
      </c>
      <c r="AZ241" s="21">
        <f>AZ221-Baseline!AZ198</f>
        <v>0</v>
      </c>
      <c r="BA241" s="21">
        <f>BA221-Baseline!BA198</f>
        <v>0</v>
      </c>
      <c r="BB241" s="21">
        <f>BB221-Baseline!BB198</f>
        <v>0</v>
      </c>
    </row>
    <row r="242" spans="1:54" outlineLevel="2">
      <c r="B242" s="150"/>
      <c r="C242" s="19"/>
      <c r="D242" s="19"/>
      <c r="E242" s="232"/>
      <c r="F242" s="232"/>
      <c r="G242" s="232"/>
      <c r="H242" s="232"/>
      <c r="I242" s="232"/>
      <c r="J242" s="232"/>
      <c r="K242" s="232"/>
      <c r="L242" s="232"/>
      <c r="M242" s="232"/>
      <c r="N242" s="232"/>
      <c r="O242" s="232"/>
      <c r="P242" s="232"/>
      <c r="Q242" s="232"/>
      <c r="R242" s="232"/>
      <c r="S242" s="232"/>
      <c r="T242" s="232"/>
      <c r="U242" s="232"/>
      <c r="V242" s="232"/>
      <c r="W242" s="232"/>
      <c r="X242" s="232"/>
      <c r="Y242" s="232"/>
      <c r="Z242" s="232"/>
      <c r="AA242" s="232"/>
      <c r="AB242" s="232"/>
      <c r="AC242" s="232"/>
      <c r="AD242" s="232"/>
      <c r="AE242" s="232"/>
      <c r="AF242" s="232"/>
      <c r="AG242" s="232"/>
      <c r="AH242" s="232"/>
      <c r="AI242" s="232"/>
      <c r="AJ242" s="232"/>
      <c r="AK242" s="232"/>
      <c r="AL242" s="232"/>
      <c r="AM242" s="232"/>
      <c r="AN242" s="232"/>
      <c r="AO242" s="232"/>
      <c r="AP242" s="232"/>
      <c r="AQ242" s="232"/>
      <c r="AR242" s="232"/>
      <c r="AS242" s="232"/>
      <c r="AT242" s="232"/>
      <c r="AU242" s="232"/>
      <c r="AV242" s="232"/>
      <c r="AW242" s="232"/>
      <c r="AX242" s="232"/>
      <c r="AY242" s="232"/>
      <c r="AZ242" s="232"/>
      <c r="BA242" s="232"/>
      <c r="BB242" s="232"/>
    </row>
    <row r="243" spans="1:54" ht="12.75" customHeight="1" outlineLevel="2">
      <c r="A243" s="476" t="s">
        <v>490</v>
      </c>
      <c r="B243" s="150" t="s">
        <v>491</v>
      </c>
      <c r="C243" s="19"/>
      <c r="D243" s="135" t="s">
        <v>383</v>
      </c>
      <c r="E243" s="21">
        <f>E223-Baseline!E200</f>
        <v>-20.252634944279393</v>
      </c>
      <c r="F243" s="21">
        <f>F223-Baseline!F200</f>
        <v>-13.259862220497467</v>
      </c>
      <c r="G243" s="21">
        <f>G223-Baseline!G200</f>
        <v>-14.30495031966251</v>
      </c>
      <c r="H243" s="21">
        <f>H223-Baseline!H200</f>
        <v>-11.55254390671611</v>
      </c>
      <c r="I243" s="21">
        <f>I223-Baseline!I200</f>
        <v>-6.629050049898467</v>
      </c>
      <c r="J243" s="21">
        <f>J223-Baseline!J200</f>
        <v>8.803983482411212</v>
      </c>
      <c r="K243" s="21">
        <f>K223-Baseline!K200</f>
        <v>9.2735309973606661</v>
      </c>
      <c r="L243" s="21">
        <f>L223-Baseline!L200</f>
        <v>9.6709284534532287</v>
      </c>
      <c r="M243" s="21">
        <f>M223-Baseline!M200</f>
        <v>9.9940496926105169</v>
      </c>
      <c r="N243" s="21">
        <f>N223-Baseline!N200</f>
        <v>10.275616926506657</v>
      </c>
      <c r="O243" s="21">
        <f>O223-Baseline!O200</f>
        <v>10.610879774510806</v>
      </c>
      <c r="P243" s="21">
        <f>P223-Baseline!P200</f>
        <v>10.878290350835641</v>
      </c>
      <c r="Q243" s="21">
        <f>Q223-Baseline!Q200</f>
        <v>11.111291506614577</v>
      </c>
      <c r="R243" s="21">
        <f>R223-Baseline!R200</f>
        <v>11.32582389983034</v>
      </c>
      <c r="S243" s="21">
        <f>S223-Baseline!S200</f>
        <v>11.521692240612765</v>
      </c>
      <c r="T243" s="21">
        <f>T223-Baseline!T200</f>
        <v>11.70642583434541</v>
      </c>
      <c r="U243" s="21">
        <f>U223-Baseline!U200</f>
        <v>11.880940317740667</v>
      </c>
      <c r="V243" s="21">
        <f>V223-Baseline!V200</f>
        <v>12.050802081809849</v>
      </c>
      <c r="W243" s="21">
        <f>W223-Baseline!W200</f>
        <v>12.207466962881725</v>
      </c>
      <c r="X243" s="21">
        <f>X223-Baseline!X200</f>
        <v>12.36350672394795</v>
      </c>
      <c r="Y243" s="21">
        <f>Y223-Baseline!Y200</f>
        <v>12.507966260544947</v>
      </c>
      <c r="Z243" s="21">
        <f>Z223-Baseline!Z200</f>
        <v>12.653212236480492</v>
      </c>
      <c r="AA243" s="21">
        <f>AA223-Baseline!AA200</f>
        <v>12.794320654958526</v>
      </c>
      <c r="AB243" s="21">
        <f>AB223-Baseline!AB200</f>
        <v>12.955644618722587</v>
      </c>
      <c r="AC243" s="21">
        <f>AC223-Baseline!AC200</f>
        <v>32.309435871708956</v>
      </c>
      <c r="AD243" s="21">
        <f>AD223-Baseline!AD200</f>
        <v>110.94250614830435</v>
      </c>
      <c r="AE243" s="21">
        <f>AE223-Baseline!AE200</f>
        <v>111.31548163356695</v>
      </c>
      <c r="AF243" s="21">
        <f>AF223-Baseline!AF200</f>
        <v>111.74182305941639</v>
      </c>
      <c r="AG243" s="21">
        <f>AG223-Baseline!AG200</f>
        <v>112.22190560786476</v>
      </c>
      <c r="AH243" s="21">
        <f>AH223-Baseline!AH200</f>
        <v>112.75665085923896</v>
      </c>
      <c r="AI243" s="21">
        <f>AI223-Baseline!AI200</f>
        <v>113.34836434685917</v>
      </c>
      <c r="AJ243" s="21">
        <f>AJ223-Baseline!AJ200</f>
        <v>114.53379824239431</v>
      </c>
      <c r="AK243" s="21">
        <f>AK223-Baseline!AK200</f>
        <v>115.78277738671409</v>
      </c>
      <c r="AL243" s="21">
        <f>AL223-Baseline!AL200</f>
        <v>117.09648451789138</v>
      </c>
      <c r="AM243" s="21">
        <f>AM223-Baseline!AM200</f>
        <v>118.4051468612729</v>
      </c>
      <c r="AN243" s="21">
        <f>AN223-Baseline!AN200</f>
        <v>119.74595027154993</v>
      </c>
      <c r="AO243" s="21">
        <f>AO223-Baseline!AO200</f>
        <v>121.12848917731259</v>
      </c>
      <c r="AP243" s="21">
        <f>AP223-Baseline!AP200</f>
        <v>122.57412747483625</v>
      </c>
      <c r="AQ243" s="21">
        <f>AQ223-Baseline!AQ200</f>
        <v>124.08767915817765</v>
      </c>
      <c r="AR243" s="21">
        <f>AR223-Baseline!AR200</f>
        <v>125.52167072508422</v>
      </c>
      <c r="AS243" s="21">
        <f>AS223-Baseline!AS200</f>
        <v>126.59013046286589</v>
      </c>
      <c r="AT243" s="21">
        <f>AT223-Baseline!AT200</f>
        <v>127.47188970393904</v>
      </c>
      <c r="AU243" s="21">
        <f>AU223-Baseline!AU200</f>
        <v>128.40782372582049</v>
      </c>
      <c r="AV243" s="21">
        <f>AV223-Baseline!AV200</f>
        <v>129.40568074301376</v>
      </c>
      <c r="AW243" s="21">
        <f>AW223-Baseline!AW200</f>
        <v>130.42104212595279</v>
      </c>
      <c r="AX243" s="21">
        <f>AX223-Baseline!AX200</f>
        <v>131.4277538141925</v>
      </c>
      <c r="AY243" s="21">
        <f>AY223-Baseline!AY200</f>
        <v>132.38409058375657</v>
      </c>
      <c r="AZ243" s="21">
        <f>AZ223-Baseline!AZ200</f>
        <v>133.25554191196125</v>
      </c>
      <c r="BA243" s="21">
        <f>BA223-Baseline!BA200</f>
        <v>134.11589573920605</v>
      </c>
      <c r="BB243" s="21">
        <f>BB223-Baseline!BB200</f>
        <v>135.7405596241581</v>
      </c>
    </row>
    <row r="244" spans="1:54" outlineLevel="2">
      <c r="A244" s="477"/>
      <c r="B244" s="150" t="s">
        <v>492</v>
      </c>
      <c r="C244" s="19"/>
      <c r="D244" s="135" t="s">
        <v>383</v>
      </c>
      <c r="E244" s="21">
        <f>E224-Baseline!E201</f>
        <v>-20.252634929520191</v>
      </c>
      <c r="F244" s="21">
        <f>F224-Baseline!F201</f>
        <v>-13.373079485544523</v>
      </c>
      <c r="G244" s="21">
        <f>G224-Baseline!G201</f>
        <v>-14.602617963459451</v>
      </c>
      <c r="H244" s="21">
        <f>H224-Baseline!H201</f>
        <v>-11.992151740384571</v>
      </c>
      <c r="I244" s="21">
        <f>I224-Baseline!I201</f>
        <v>-7.3094817866775372</v>
      </c>
      <c r="J244" s="21">
        <f>J224-Baseline!J201</f>
        <v>7.9571152952402784</v>
      </c>
      <c r="K244" s="21">
        <f>K224-Baseline!K201</f>
        <v>8.4163721060870529</v>
      </c>
      <c r="L244" s="21">
        <f>L224-Baseline!L201</f>
        <v>8.7981842690468923</v>
      </c>
      <c r="M244" s="21">
        <f>M224-Baseline!M201</f>
        <v>9.1060013448925758</v>
      </c>
      <c r="N244" s="21">
        <f>N224-Baseline!N201</f>
        <v>9.3780025136779912</v>
      </c>
      <c r="O244" s="21">
        <f>O224-Baseline!O201</f>
        <v>9.6724159896187132</v>
      </c>
      <c r="P244" s="21">
        <f>P224-Baseline!P201</f>
        <v>9.917872375269198</v>
      </c>
      <c r="Q244" s="21">
        <f>Q224-Baseline!Q201</f>
        <v>10.135758939859926</v>
      </c>
      <c r="R244" s="21">
        <f>R224-Baseline!R201</f>
        <v>10.329539739703641</v>
      </c>
      <c r="S244" s="21">
        <f>S224-Baseline!S201</f>
        <v>10.510333752350256</v>
      </c>
      <c r="T244" s="21">
        <f>T224-Baseline!T201</f>
        <v>10.68013982586276</v>
      </c>
      <c r="U244" s="21">
        <f>U224-Baseline!U201</f>
        <v>10.83979805657065</v>
      </c>
      <c r="V244" s="21">
        <f>V224-Baseline!V201</f>
        <v>10.988884694420044</v>
      </c>
      <c r="W244" s="21">
        <f>W224-Baseline!W201</f>
        <v>11.130490759724388</v>
      </c>
      <c r="X244" s="21">
        <f>X224-Baseline!X201</f>
        <v>11.265508611435266</v>
      </c>
      <c r="Y244" s="21">
        <f>Y224-Baseline!Y201</f>
        <v>11.394657561501695</v>
      </c>
      <c r="Z244" s="21">
        <f>Z224-Baseline!Z201</f>
        <v>11.518579034157973</v>
      </c>
      <c r="AA244" s="21">
        <f>AA224-Baseline!AA201</f>
        <v>11.638182546039843</v>
      </c>
      <c r="AB244" s="21">
        <f>AB224-Baseline!AB201</f>
        <v>11.771272142995322</v>
      </c>
      <c r="AC244" s="21">
        <f>AC224-Baseline!AC201</f>
        <v>49.89816880970875</v>
      </c>
      <c r="AD244" s="21">
        <f>AD224-Baseline!AD201</f>
        <v>99.980867272194189</v>
      </c>
      <c r="AE244" s="21">
        <f>AE224-Baseline!AE201</f>
        <v>100.15859447132112</v>
      </c>
      <c r="AF244" s="21">
        <f>AF224-Baseline!AF201</f>
        <v>100.3871049070903</v>
      </c>
      <c r="AG244" s="21">
        <f>AG224-Baseline!AG201</f>
        <v>100.6656493183641</v>
      </c>
      <c r="AH244" s="21">
        <f>AH224-Baseline!AH201</f>
        <v>100.99414415538109</v>
      </c>
      <c r="AI244" s="21">
        <f>AI224-Baseline!AI201</f>
        <v>101.37398229011674</v>
      </c>
      <c r="AJ244" s="21">
        <f>AJ224-Baseline!AJ201</f>
        <v>102.28303088392985</v>
      </c>
      <c r="AK244" s="21">
        <f>AK224-Baseline!AK201</f>
        <v>103.24805445508974</v>
      </c>
      <c r="AL244" s="21">
        <f>AL224-Baseline!AL201</f>
        <v>104.2695850293627</v>
      </c>
      <c r="AM244" s="21">
        <f>AM224-Baseline!AM201</f>
        <v>105.30393177059699</v>
      </c>
      <c r="AN244" s="21">
        <f>AN224-Baseline!AN201</f>
        <v>106.37482559339372</v>
      </c>
      <c r="AO244" s="21">
        <f>AO224-Baseline!AO201</f>
        <v>107.48878645666395</v>
      </c>
      <c r="AP244" s="21">
        <f>AP224-Baseline!AP201</f>
        <v>108.65864169472252</v>
      </c>
      <c r="AQ244" s="21">
        <f>AQ224-Baseline!AQ201</f>
        <v>109.88730548492032</v>
      </c>
      <c r="AR244" s="21">
        <f>AR224-Baseline!AR201</f>
        <v>111.0819590286066</v>
      </c>
      <c r="AS244" s="21">
        <f>AS224-Baseline!AS201</f>
        <v>112.06233536322065</v>
      </c>
      <c r="AT244" s="21">
        <f>AT224-Baseline!AT201</f>
        <v>112.94085011142062</v>
      </c>
      <c r="AU244" s="21">
        <f>AU224-Baseline!AU201</f>
        <v>113.87114609894189</v>
      </c>
      <c r="AV244" s="21">
        <f>AV224-Baseline!AV201</f>
        <v>114.85832489133395</v>
      </c>
      <c r="AW244" s="21">
        <f>AW224-Baseline!AW201</f>
        <v>115.88343709783368</v>
      </c>
      <c r="AX244" s="21">
        <f>AX224-Baseline!AX201</f>
        <v>116.92266631023455</v>
      </c>
      <c r="AY244" s="21">
        <f>AY224-Baseline!AY201</f>
        <v>117.9583342900608</v>
      </c>
      <c r="AZ244" s="21">
        <f>AZ224-Baseline!AZ201</f>
        <v>118.96940810003548</v>
      </c>
      <c r="BA244" s="21">
        <f>BA224-Baseline!BA201</f>
        <v>119.99061687128591</v>
      </c>
      <c r="BB244" s="21">
        <f>BB224-Baseline!BB201</f>
        <v>121.76747346004481</v>
      </c>
    </row>
    <row r="245" spans="1:54" outlineLevel="2">
      <c r="A245" s="478"/>
      <c r="B245" s="150" t="s">
        <v>493</v>
      </c>
      <c r="C245" s="19"/>
      <c r="D245" s="135" t="s">
        <v>383</v>
      </c>
      <c r="E245" s="21">
        <f>E225-Baseline!E202</f>
        <v>-20.252634959132209</v>
      </c>
      <c r="F245" s="21">
        <f>F225-Baseline!F202</f>
        <v>-13.147071010034153</v>
      </c>
      <c r="G245" s="21">
        <f>G225-Baseline!G202</f>
        <v>-14.006946280464348</v>
      </c>
      <c r="H245" s="21">
        <f>H225-Baseline!H202</f>
        <v>-11.109944047433018</v>
      </c>
      <c r="I245" s="21">
        <f>I225-Baseline!I202</f>
        <v>-5.9487624678050537</v>
      </c>
      <c r="J245" s="21">
        <f>J225-Baseline!J202</f>
        <v>9.645702761892295</v>
      </c>
      <c r="K245" s="21">
        <f>K225-Baseline!K202</f>
        <v>10.132467637963344</v>
      </c>
      <c r="L245" s="21">
        <f>L225-Baseline!L202</f>
        <v>10.542027205222013</v>
      </c>
      <c r="M245" s="21">
        <f>M225-Baseline!M202</f>
        <v>10.877821028806054</v>
      </c>
      <c r="N245" s="21">
        <f>N225-Baseline!N202</f>
        <v>11.178294692150146</v>
      </c>
      <c r="O245" s="21">
        <f>O225-Baseline!O202</f>
        <v>11.55352580220621</v>
      </c>
      <c r="P245" s="21">
        <f>P225-Baseline!P202</f>
        <v>11.842752686070995</v>
      </c>
      <c r="Q245" s="21">
        <f>Q225-Baseline!Q202</f>
        <v>12.091580776655107</v>
      </c>
      <c r="R245" s="21">
        <f>R225-Baseline!R202</f>
        <v>12.316869578761327</v>
      </c>
      <c r="S245" s="21">
        <f>S225-Baseline!S202</f>
        <v>12.529412640473026</v>
      </c>
      <c r="T245" s="21">
        <f>T225-Baseline!T202</f>
        <v>12.73157319350959</v>
      </c>
      <c r="U245" s="21">
        <f>U225-Baseline!U202</f>
        <v>12.924359115789088</v>
      </c>
      <c r="V245" s="21">
        <f>V225-Baseline!V202</f>
        <v>13.10769037316534</v>
      </c>
      <c r="W245" s="21">
        <f>W225-Baseline!W202</f>
        <v>13.28470064470109</v>
      </c>
      <c r="X245" s="21">
        <f>X225-Baseline!X202</f>
        <v>13.456327040520435</v>
      </c>
      <c r="Y245" s="21">
        <f>Y225-Baseline!Y202</f>
        <v>13.623335475047512</v>
      </c>
      <c r="Z245" s="21">
        <f>Z225-Baseline!Z202</f>
        <v>13.786415912161459</v>
      </c>
      <c r="AA245" s="21">
        <f>AA225-Baseline!AA202</f>
        <v>13.946528369060729</v>
      </c>
      <c r="AB245" s="21">
        <f>AB225-Baseline!AB202</f>
        <v>14.134566394033314</v>
      </c>
      <c r="AC245" s="21">
        <f>AC225-Baseline!AC202</f>
        <v>14.812275525483756</v>
      </c>
      <c r="AD245" s="21">
        <f>AD225-Baseline!AD202</f>
        <v>121.84016139608048</v>
      </c>
      <c r="AE245" s="21">
        <f>AE225-Baseline!AE202</f>
        <v>122.39223511855425</v>
      </c>
      <c r="AF245" s="21">
        <f>AF225-Baseline!AF202</f>
        <v>123.00387727192435</v>
      </c>
      <c r="AG245" s="21">
        <f>AG225-Baseline!AG202</f>
        <v>123.67412819534832</v>
      </c>
      <c r="AH245" s="21">
        <f>AH225-Baseline!AH202</f>
        <v>124.403324985685</v>
      </c>
      <c r="AI245" s="21">
        <f>AI225-Baseline!AI202</f>
        <v>125.19423498903495</v>
      </c>
      <c r="AJ245" s="21">
        <f>AJ225-Baseline!AJ202</f>
        <v>126.64236801509617</v>
      </c>
      <c r="AK245" s="21">
        <f>AK225-Baseline!AK202</f>
        <v>128.16189172013435</v>
      </c>
      <c r="AL245" s="21">
        <f>AL225-Baseline!AL202</f>
        <v>129.7540236545409</v>
      </c>
      <c r="AM245" s="21">
        <f>AM225-Baseline!AM202</f>
        <v>131.32316020273549</v>
      </c>
      <c r="AN245" s="21">
        <f>AN225-Baseline!AN202</f>
        <v>132.91989946670003</v>
      </c>
      <c r="AO245" s="21">
        <f>AO225-Baseline!AO202</f>
        <v>134.55696974023442</v>
      </c>
      <c r="AP245" s="21">
        <f>AP225-Baseline!AP202</f>
        <v>136.26412088704001</v>
      </c>
      <c r="AQ245" s="21">
        <f>AQ225-Baseline!AQ202</f>
        <v>138.04795840104612</v>
      </c>
      <c r="AR245" s="21">
        <f>AR225-Baseline!AR202</f>
        <v>139.70732223569973</v>
      </c>
      <c r="AS245" s="21">
        <f>AS225-Baseline!AS202</f>
        <v>140.85258310562062</v>
      </c>
      <c r="AT245" s="21">
        <f>AT225-Baseline!AT202</f>
        <v>141.72802985647422</v>
      </c>
      <c r="AU245" s="21">
        <f>AU225-Baseline!AU202</f>
        <v>142.66021381523615</v>
      </c>
      <c r="AV245" s="21">
        <f>AV225-Baseline!AV202</f>
        <v>143.65946302019165</v>
      </c>
      <c r="AW245" s="21">
        <f>AW225-Baseline!AW202</f>
        <v>144.65640740121978</v>
      </c>
      <c r="AX245" s="21">
        <f>AX225-Baseline!AX202</f>
        <v>145.62263556881055</v>
      </c>
      <c r="AY245" s="21">
        <f>AY225-Baseline!AY202</f>
        <v>146.49293482104724</v>
      </c>
      <c r="AZ245" s="21">
        <f>AZ225-Baseline!AZ202</f>
        <v>147.21969267203576</v>
      </c>
      <c r="BA245" s="21">
        <f>BA225-Baseline!BA202</f>
        <v>147.91494602704336</v>
      </c>
      <c r="BB245" s="21">
        <f>BB225-Baseline!BB202</f>
        <v>149.38331458529581</v>
      </c>
    </row>
    <row r="246" spans="1:54" outlineLevel="2">
      <c r="B246" s="19"/>
      <c r="C246" s="19"/>
      <c r="D246" s="19"/>
      <c r="E246" s="15"/>
    </row>
    <row r="247" spans="1:54" outlineLevel="2">
      <c r="A247" s="476" t="s">
        <v>494</v>
      </c>
      <c r="B247" s="150" t="s">
        <v>491</v>
      </c>
      <c r="C247" s="19"/>
      <c r="D247" s="135" t="s">
        <v>383</v>
      </c>
      <c r="E247" s="21">
        <f>E227-Baseline!E204</f>
        <v>-20.252634944279393</v>
      </c>
      <c r="F247" s="21">
        <f>F227-Baseline!F204</f>
        <v>-33.512497164776875</v>
      </c>
      <c r="G247" s="21">
        <f>G227-Baseline!G204</f>
        <v>-47.817447484439384</v>
      </c>
      <c r="H247" s="21">
        <f>H227-Baseline!H204</f>
        <v>-59.369991391155509</v>
      </c>
      <c r="I247" s="21">
        <f>I227-Baseline!I204</f>
        <v>-65.999041441054032</v>
      </c>
      <c r="J247" s="21">
        <f>J227-Baseline!J204</f>
        <v>-57.195057958642849</v>
      </c>
      <c r="K247" s="21">
        <f>K227-Baseline!K204</f>
        <v>-47.921526961282211</v>
      </c>
      <c r="L247" s="21">
        <f>L227-Baseline!L204</f>
        <v>-38.250598507828954</v>
      </c>
      <c r="M247" s="21">
        <f>M227-Baseline!M204</f>
        <v>-28.256548815218366</v>
      </c>
      <c r="N247" s="21">
        <f>N227-Baseline!N204</f>
        <v>-17.980931888711666</v>
      </c>
      <c r="O247" s="21">
        <f>O227-Baseline!O204</f>
        <v>-7.3700521142009165</v>
      </c>
      <c r="P247" s="21">
        <f>P227-Baseline!P204</f>
        <v>3.5082382366347247</v>
      </c>
      <c r="Q247" s="21">
        <f>Q227-Baseline!Q204</f>
        <v>14.619529743249359</v>
      </c>
      <c r="R247" s="21">
        <f>R227-Baseline!R204</f>
        <v>25.94535364307967</v>
      </c>
      <c r="S247" s="21">
        <f>S227-Baseline!S204</f>
        <v>37.467045883692435</v>
      </c>
      <c r="T247" s="21">
        <f>T227-Baseline!T204</f>
        <v>49.173471718037945</v>
      </c>
      <c r="U247" s="21">
        <f>U227-Baseline!U204</f>
        <v>61.054412035778569</v>
      </c>
      <c r="V247" s="21">
        <f>V227-Baseline!V204</f>
        <v>73.105214117588503</v>
      </c>
      <c r="W247" s="21">
        <f>W227-Baseline!W204</f>
        <v>85.312681080470384</v>
      </c>
      <c r="X247" s="21">
        <f>X227-Baseline!X204</f>
        <v>97.676187804418305</v>
      </c>
      <c r="Y247" s="21">
        <f>Y227-Baseline!Y204</f>
        <v>110.1841540649632</v>
      </c>
      <c r="Z247" s="21">
        <f>Z227-Baseline!Z204</f>
        <v>122.83736630144358</v>
      </c>
      <c r="AA247" s="21">
        <f>AA227-Baseline!AA204</f>
        <v>135.63168695640206</v>
      </c>
      <c r="AB247" s="21">
        <f>AB227-Baseline!AB204</f>
        <v>148.58733157512461</v>
      </c>
      <c r="AC247" s="21">
        <f>AC227-Baseline!AC204</f>
        <v>180.89676744683356</v>
      </c>
      <c r="AD247" s="21">
        <f>AD227-Baseline!AD204</f>
        <v>291.83927359513791</v>
      </c>
      <c r="AE247" s="21">
        <f>AE227-Baseline!AE204</f>
        <v>403.15475522870474</v>
      </c>
      <c r="AF247" s="21">
        <f>AF227-Baseline!AF204</f>
        <v>514.89657828812142</v>
      </c>
      <c r="AG247" s="21">
        <f>AG227-Baseline!AG204</f>
        <v>627.11848389598663</v>
      </c>
      <c r="AH247" s="21">
        <f>AH227-Baseline!AH204</f>
        <v>739.87513475522564</v>
      </c>
      <c r="AI247" s="21">
        <f>AI227-Baseline!AI204</f>
        <v>853.22349910208504</v>
      </c>
      <c r="AJ247" s="21">
        <f>AJ227-Baseline!AJ204</f>
        <v>967.75729734447941</v>
      </c>
      <c r="AK247" s="21">
        <f>AK227-Baseline!AK204</f>
        <v>1083.5400747311933</v>
      </c>
      <c r="AL247" s="21">
        <f>AL227-Baseline!AL204</f>
        <v>1200.6365592490847</v>
      </c>
      <c r="AM247" s="21">
        <f>AM227-Baseline!AM204</f>
        <v>1319.0417061103572</v>
      </c>
      <c r="AN247" s="21">
        <f>AN227-Baseline!AN204</f>
        <v>1438.7876563819073</v>
      </c>
      <c r="AO247" s="21">
        <f>AO227-Baseline!AO204</f>
        <v>1559.9161455592202</v>
      </c>
      <c r="AP247" s="21">
        <f>AP227-Baseline!AP204</f>
        <v>1682.4902730340573</v>
      </c>
      <c r="AQ247" s="21">
        <f>AQ227-Baseline!AQ204</f>
        <v>1806.5779521922341</v>
      </c>
      <c r="AR247" s="21">
        <f>AR227-Baseline!AR204</f>
        <v>1932.0996229173179</v>
      </c>
      <c r="AS247" s="21">
        <f>AS227-Baseline!AS204</f>
        <v>2058.6897533801839</v>
      </c>
      <c r="AT247" s="21">
        <f>AT227-Baseline!AT204</f>
        <v>2186.1616430841223</v>
      </c>
      <c r="AU247" s="21">
        <f>AU227-Baseline!AU204</f>
        <v>2314.5694668099422</v>
      </c>
      <c r="AV247" s="21">
        <f>AV227-Baseline!AV204</f>
        <v>2443.9751475529556</v>
      </c>
      <c r="AW247" s="21">
        <f>AW227-Baseline!AW204</f>
        <v>2574.3961896789078</v>
      </c>
      <c r="AX247" s="21">
        <f>AX227-Baseline!AX204</f>
        <v>2705.8239434931002</v>
      </c>
      <c r="AY247" s="21">
        <f>AY227-Baseline!AY204</f>
        <v>2838.2080340768571</v>
      </c>
      <c r="AZ247" s="21">
        <f>AZ227-Baseline!AZ204</f>
        <v>2971.4635759888188</v>
      </c>
      <c r="BA247" s="21">
        <f>BA227-Baseline!BA204</f>
        <v>3105.5794717280241</v>
      </c>
      <c r="BB247" s="21">
        <f>BB227-Baseline!BB204</f>
        <v>3241.3200313521829</v>
      </c>
    </row>
    <row r="248" spans="1:54" outlineLevel="2">
      <c r="A248" s="477"/>
      <c r="B248" s="150" t="s">
        <v>492</v>
      </c>
      <c r="C248" s="19"/>
      <c r="D248" s="135" t="s">
        <v>383</v>
      </c>
      <c r="E248" s="21">
        <f>E228-Baseline!E205</f>
        <v>-20.252634929520191</v>
      </c>
      <c r="F248" s="21">
        <f>F228-Baseline!F205</f>
        <v>-33.625714415064721</v>
      </c>
      <c r="G248" s="21">
        <f>G228-Baseline!G205</f>
        <v>-48.228332378524158</v>
      </c>
      <c r="H248" s="21">
        <f>H228-Baseline!H205</f>
        <v>-60.220484118908757</v>
      </c>
      <c r="I248" s="21">
        <f>I228-Baseline!I205</f>
        <v>-67.529965905586323</v>
      </c>
      <c r="J248" s="21">
        <f>J228-Baseline!J205</f>
        <v>-59.572850610346052</v>
      </c>
      <c r="K248" s="21">
        <f>K228-Baseline!K205</f>
        <v>-51.156478504258985</v>
      </c>
      <c r="L248" s="21">
        <f>L228-Baseline!L205</f>
        <v>-42.358294235212043</v>
      </c>
      <c r="M248" s="21">
        <f>M228-Baseline!M205</f>
        <v>-33.252292890319495</v>
      </c>
      <c r="N248" s="21">
        <f>N228-Baseline!N205</f>
        <v>-23.874290376641511</v>
      </c>
      <c r="O248" s="21">
        <f>O228-Baseline!O205</f>
        <v>-14.201874387022826</v>
      </c>
      <c r="P248" s="21">
        <f>P228-Baseline!P205</f>
        <v>-4.2840020117536142</v>
      </c>
      <c r="Q248" s="21">
        <f>Q228-Baseline!Q205</f>
        <v>5.8517569281062833</v>
      </c>
      <c r="R248" s="21">
        <f>R228-Baseline!R205</f>
        <v>16.181296667809988</v>
      </c>
      <c r="S248" s="21">
        <f>S228-Baseline!S205</f>
        <v>26.691630420160323</v>
      </c>
      <c r="T248" s="21">
        <f>T228-Baseline!T205</f>
        <v>37.371770246023175</v>
      </c>
      <c r="U248" s="21">
        <f>U228-Baseline!U205</f>
        <v>48.211568302593832</v>
      </c>
      <c r="V248" s="21">
        <f>V228-Baseline!V205</f>
        <v>59.200452997013826</v>
      </c>
      <c r="W248" s="21">
        <f>W228-Baseline!W205</f>
        <v>70.330943756738179</v>
      </c>
      <c r="X248" s="21">
        <f>X228-Baseline!X205</f>
        <v>81.596452368173459</v>
      </c>
      <c r="Y248" s="21">
        <f>Y228-Baseline!Y205</f>
        <v>92.991109929675076</v>
      </c>
      <c r="Z248" s="21">
        <f>Z228-Baseline!Z205</f>
        <v>104.50968896383324</v>
      </c>
      <c r="AA248" s="21">
        <f>AA228-Baseline!AA205</f>
        <v>116.14787150987308</v>
      </c>
      <c r="AB248" s="21">
        <f>AB228-Baseline!AB205</f>
        <v>127.91914365286857</v>
      </c>
      <c r="AC248" s="21">
        <f>AC228-Baseline!AC205</f>
        <v>177.81731246257732</v>
      </c>
      <c r="AD248" s="21">
        <f>AD228-Baseline!AD205</f>
        <v>277.79817973477134</v>
      </c>
      <c r="AE248" s="21">
        <f>AE228-Baseline!AE205</f>
        <v>377.95677420609263</v>
      </c>
      <c r="AF248" s="21">
        <f>AF228-Baseline!AF205</f>
        <v>478.34387911318299</v>
      </c>
      <c r="AG248" s="21">
        <f>AG228-Baseline!AG205</f>
        <v>579.0095284315471</v>
      </c>
      <c r="AH248" s="21">
        <f>AH228-Baseline!AH205</f>
        <v>680.00367258692859</v>
      </c>
      <c r="AI248" s="21">
        <f>AI228-Baseline!AI205</f>
        <v>781.37765487704519</v>
      </c>
      <c r="AJ248" s="21">
        <f>AJ228-Baseline!AJ205</f>
        <v>883.66068576097541</v>
      </c>
      <c r="AK248" s="21">
        <f>AK228-Baseline!AK205</f>
        <v>986.90874021606487</v>
      </c>
      <c r="AL248" s="21">
        <f>AL228-Baseline!AL205</f>
        <v>1091.1783252454279</v>
      </c>
      <c r="AM248" s="21">
        <f>AM228-Baseline!AM205</f>
        <v>1196.4822570160254</v>
      </c>
      <c r="AN248" s="21">
        <f>AN228-Baseline!AN205</f>
        <v>1302.8570826094192</v>
      </c>
      <c r="AO248" s="21">
        <f>AO228-Baseline!AO205</f>
        <v>1410.3458690660827</v>
      </c>
      <c r="AP248" s="21">
        <f>AP228-Baseline!AP205</f>
        <v>1519.0045107608057</v>
      </c>
      <c r="AQ248" s="21">
        <f>AQ228-Baseline!AQ205</f>
        <v>1628.8918162457267</v>
      </c>
      <c r="AR248" s="21">
        <f>AR228-Baseline!AR205</f>
        <v>1739.9737752743331</v>
      </c>
      <c r="AS248" s="21">
        <f>AS228-Baseline!AS205</f>
        <v>1852.036110637554</v>
      </c>
      <c r="AT248" s="21">
        <f>AT228-Baseline!AT205</f>
        <v>1964.9769607489752</v>
      </c>
      <c r="AU248" s="21">
        <f>AU228-Baseline!AU205</f>
        <v>2078.8481068479168</v>
      </c>
      <c r="AV248" s="21">
        <f>AV228-Baseline!AV205</f>
        <v>2193.7064317392505</v>
      </c>
      <c r="AW248" s="21">
        <f>AW228-Baseline!AW205</f>
        <v>2309.5898688370844</v>
      </c>
      <c r="AX248" s="21">
        <f>AX228-Baseline!AX205</f>
        <v>2426.5125351473189</v>
      </c>
      <c r="AY248" s="21">
        <f>AY228-Baseline!AY205</f>
        <v>2544.4708694373785</v>
      </c>
      <c r="AZ248" s="21">
        <f>AZ228-Baseline!AZ205</f>
        <v>2663.4402775374137</v>
      </c>
      <c r="BA248" s="21">
        <f>BA228-Baseline!BA205</f>
        <v>2783.4308944086988</v>
      </c>
      <c r="BB248" s="21">
        <f>BB228-Baseline!BB205</f>
        <v>2905.1983678687429</v>
      </c>
    </row>
    <row r="249" spans="1:54" outlineLevel="2">
      <c r="A249" s="478"/>
      <c r="B249" s="150" t="s">
        <v>493</v>
      </c>
      <c r="C249" s="19"/>
      <c r="D249" s="135" t="s">
        <v>383</v>
      </c>
      <c r="E249" s="21">
        <f>E229-Baseline!E206</f>
        <v>-20.252634959132209</v>
      </c>
      <c r="F249" s="21">
        <f>F229-Baseline!F206</f>
        <v>-33.399705969166348</v>
      </c>
      <c r="G249" s="21">
        <f>G229-Baseline!G206</f>
        <v>-47.406652249630724</v>
      </c>
      <c r="H249" s="21">
        <f>H229-Baseline!H206</f>
        <v>-58.5165962970637</v>
      </c>
      <c r="I249" s="21">
        <f>I229-Baseline!I206</f>
        <v>-64.465358764868768</v>
      </c>
      <c r="J249" s="21">
        <f>J229-Baseline!J206</f>
        <v>-54.819656002976558</v>
      </c>
      <c r="K249" s="21">
        <f>K229-Baseline!K206</f>
        <v>-44.687188365013185</v>
      </c>
      <c r="L249" s="21">
        <f>L229-Baseline!L206</f>
        <v>-34.145161159791201</v>
      </c>
      <c r="M249" s="21">
        <f>M229-Baseline!M206</f>
        <v>-23.26734013098519</v>
      </c>
      <c r="N249" s="21">
        <f>N229-Baseline!N206</f>
        <v>-12.089045438835115</v>
      </c>
      <c r="O249" s="21">
        <f>O229-Baseline!O206</f>
        <v>-0.5355196366290329</v>
      </c>
      <c r="P249" s="21">
        <f>P229-Baseline!P206</f>
        <v>11.307233049441948</v>
      </c>
      <c r="Q249" s="21">
        <f>Q229-Baseline!Q206</f>
        <v>23.398813826097012</v>
      </c>
      <c r="R249" s="21">
        <f>R229-Baseline!R206</f>
        <v>35.71568340485851</v>
      </c>
      <c r="S249" s="21">
        <f>S229-Baseline!S206</f>
        <v>48.245096045331593</v>
      </c>
      <c r="T249" s="21">
        <f>T229-Baseline!T206</f>
        <v>60.976669238841168</v>
      </c>
      <c r="U249" s="21">
        <f>U229-Baseline!U206</f>
        <v>73.901028354630398</v>
      </c>
      <c r="V249" s="21">
        <f>V229-Baseline!V206</f>
        <v>87.008718727795667</v>
      </c>
      <c r="W249" s="21">
        <f>W229-Baseline!W206</f>
        <v>100.29341937249683</v>
      </c>
      <c r="X249" s="21">
        <f>X229-Baseline!X206</f>
        <v>113.74974641301719</v>
      </c>
      <c r="Y249" s="21">
        <f>Y229-Baseline!Y206</f>
        <v>127.37308188806469</v>
      </c>
      <c r="Z249" s="21">
        <f>Z229-Baseline!Z206</f>
        <v>141.15949780022606</v>
      </c>
      <c r="AA249" s="21">
        <f>AA229-Baseline!AA206</f>
        <v>155.10602616928691</v>
      </c>
      <c r="AB249" s="21">
        <f>AB229-Baseline!AB206</f>
        <v>169.24059256332021</v>
      </c>
      <c r="AC249" s="21">
        <f>AC229-Baseline!AC206</f>
        <v>184.05286808880419</v>
      </c>
      <c r="AD249" s="21">
        <f>AD229-Baseline!AD206</f>
        <v>305.89302948488466</v>
      </c>
      <c r="AE249" s="21">
        <f>AE229-Baseline!AE206</f>
        <v>428.28526460343892</v>
      </c>
      <c r="AF249" s="21">
        <f>AF229-Baseline!AF206</f>
        <v>551.28914187536338</v>
      </c>
      <c r="AG249" s="21">
        <f>AG229-Baseline!AG206</f>
        <v>674.96327007071159</v>
      </c>
      <c r="AH249" s="21">
        <f>AH229-Baseline!AH206</f>
        <v>799.36659505639636</v>
      </c>
      <c r="AI249" s="21">
        <f>AI229-Baseline!AI206</f>
        <v>924.56083004543143</v>
      </c>
      <c r="AJ249" s="21">
        <f>AJ229-Baseline!AJ206</f>
        <v>1051.203198060527</v>
      </c>
      <c r="AK249" s="21">
        <f>AK229-Baseline!AK206</f>
        <v>1179.365089780661</v>
      </c>
      <c r="AL249" s="21">
        <f>AL229-Baseline!AL206</f>
        <v>1309.1191134352011</v>
      </c>
      <c r="AM249" s="21">
        <f>AM229-Baseline!AM206</f>
        <v>1440.4422736379374</v>
      </c>
      <c r="AN249" s="21">
        <f>AN229-Baseline!AN206</f>
        <v>1573.3621731046369</v>
      </c>
      <c r="AO249" s="21">
        <f>AO229-Baseline!AO206</f>
        <v>1707.9191428448721</v>
      </c>
      <c r="AP249" s="21">
        <f>AP229-Baseline!AP206</f>
        <v>1844.183263731913</v>
      </c>
      <c r="AQ249" s="21">
        <f>AQ229-Baseline!AQ206</f>
        <v>1982.2312221329576</v>
      </c>
      <c r="AR249" s="21">
        <f>AR229-Baseline!AR206</f>
        <v>2121.9385443686569</v>
      </c>
      <c r="AS249" s="21">
        <f>AS229-Baseline!AS206</f>
        <v>2262.7911274742783</v>
      </c>
      <c r="AT249" s="21">
        <f>AT229-Baseline!AT206</f>
        <v>2404.5191573307529</v>
      </c>
      <c r="AU249" s="21">
        <f>AU229-Baseline!AU206</f>
        <v>2547.1793711459886</v>
      </c>
      <c r="AV249" s="21">
        <f>AV229-Baseline!AV206</f>
        <v>2690.8388341661794</v>
      </c>
      <c r="AW249" s="21">
        <f>AW229-Baseline!AW206</f>
        <v>2835.4952415673979</v>
      </c>
      <c r="AX249" s="21">
        <f>AX229-Baseline!AX206</f>
        <v>2981.1178771362083</v>
      </c>
      <c r="AY249" s="21">
        <f>AY229-Baseline!AY206</f>
        <v>3127.6108119572546</v>
      </c>
      <c r="AZ249" s="21">
        <f>AZ229-Baseline!AZ206</f>
        <v>3274.8305046292917</v>
      </c>
      <c r="BA249" s="21">
        <f>BA229-Baseline!BA206</f>
        <v>3422.7454506563336</v>
      </c>
      <c r="BB249" s="21">
        <f>BB229-Baseline!BB206</f>
        <v>3572.1287652416322</v>
      </c>
    </row>
    <row r="250" spans="1:54" outlineLevel="1">
      <c r="B250" s="19"/>
      <c r="C250" s="19"/>
      <c r="D250" s="19"/>
      <c r="E250" s="15"/>
    </row>
    <row r="251" spans="1:54" ht="13.5" outlineLevel="1" thickBot="1">
      <c r="B251" s="19"/>
      <c r="C251" s="19"/>
      <c r="D251" s="19"/>
      <c r="E251" s="130">
        <v>2027</v>
      </c>
      <c r="F251" s="130">
        <v>2028</v>
      </c>
      <c r="G251" s="130">
        <v>2029</v>
      </c>
      <c r="H251" s="130">
        <v>2030</v>
      </c>
      <c r="I251" s="130">
        <v>2031</v>
      </c>
      <c r="J251" s="130">
        <v>2032</v>
      </c>
      <c r="K251" s="130">
        <v>2033</v>
      </c>
      <c r="L251" s="130">
        <v>2034</v>
      </c>
      <c r="M251" s="130">
        <v>2035</v>
      </c>
      <c r="N251" s="130">
        <v>2036</v>
      </c>
      <c r="O251" s="130">
        <v>2037</v>
      </c>
      <c r="P251" s="130">
        <v>2038</v>
      </c>
      <c r="Q251" s="130">
        <v>2039</v>
      </c>
      <c r="R251" s="130">
        <v>2040</v>
      </c>
      <c r="S251" s="130">
        <v>2041</v>
      </c>
      <c r="T251" s="130">
        <v>2042</v>
      </c>
      <c r="U251" s="130">
        <v>2043</v>
      </c>
      <c r="V251" s="130">
        <v>2044</v>
      </c>
      <c r="W251" s="130">
        <v>2045</v>
      </c>
      <c r="X251" s="130">
        <v>2046</v>
      </c>
      <c r="Y251" s="130">
        <v>2047</v>
      </c>
      <c r="Z251" s="130">
        <v>2048</v>
      </c>
      <c r="AA251" s="130">
        <v>2049</v>
      </c>
      <c r="AB251" s="130">
        <v>2050</v>
      </c>
      <c r="AC251" s="130">
        <v>2051</v>
      </c>
      <c r="AD251" s="130">
        <v>2052</v>
      </c>
      <c r="AE251" s="130">
        <v>2053</v>
      </c>
      <c r="AF251" s="130">
        <v>2054</v>
      </c>
      <c r="AG251" s="130">
        <v>2055</v>
      </c>
      <c r="AH251" s="130">
        <v>2056</v>
      </c>
      <c r="AI251" s="130">
        <v>2057</v>
      </c>
      <c r="AJ251" s="130">
        <v>2058</v>
      </c>
      <c r="AK251" s="130">
        <v>2059</v>
      </c>
      <c r="AL251" s="130">
        <v>2060</v>
      </c>
      <c r="AM251" s="130">
        <v>2061</v>
      </c>
      <c r="AN251" s="130">
        <v>2062</v>
      </c>
      <c r="AO251" s="130">
        <v>2063</v>
      </c>
      <c r="AP251" s="130">
        <v>2064</v>
      </c>
      <c r="AQ251" s="130">
        <v>2065</v>
      </c>
      <c r="AR251" s="130">
        <v>2066</v>
      </c>
      <c r="AS251" s="130">
        <v>2067</v>
      </c>
      <c r="AT251" s="130">
        <v>2068</v>
      </c>
      <c r="AU251" s="130">
        <v>2069</v>
      </c>
      <c r="AV251" s="130">
        <v>2070</v>
      </c>
      <c r="AW251" s="130">
        <v>2071</v>
      </c>
      <c r="AX251" s="130">
        <v>2072</v>
      </c>
      <c r="AY251" s="130">
        <v>2073</v>
      </c>
      <c r="AZ251" s="130">
        <v>2074</v>
      </c>
      <c r="BA251" s="130">
        <v>2075</v>
      </c>
      <c r="BB251" s="130">
        <v>2076</v>
      </c>
    </row>
    <row r="252" spans="1:54" ht="14.25" outlineLevel="1" thickTop="1" thickBot="1">
      <c r="A252" s="57"/>
      <c r="B252" s="56" t="s">
        <v>498</v>
      </c>
      <c r="C252" s="57"/>
      <c r="D252" s="56" t="s">
        <v>383</v>
      </c>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c r="AQ252" s="92"/>
      <c r="AR252" s="92"/>
      <c r="AS252" s="92"/>
      <c r="AT252" s="92"/>
      <c r="AU252" s="92"/>
      <c r="AV252" s="92"/>
      <c r="AW252" s="92"/>
      <c r="AX252" s="92"/>
      <c r="AY252" s="92"/>
      <c r="AZ252" s="92"/>
      <c r="BA252" s="92"/>
      <c r="BB252" s="93"/>
    </row>
    <row r="253" spans="1:54" ht="13.5" outlineLevel="1" thickTop="1">
      <c r="B253" s="19"/>
      <c r="C253" s="19"/>
      <c r="D253" s="19"/>
      <c r="E253" s="15"/>
    </row>
    <row r="254" spans="1:54">
      <c r="B254" s="19"/>
      <c r="C254" s="19"/>
      <c r="D254" s="19"/>
      <c r="E254" s="15"/>
    </row>
    <row r="255" spans="1:54">
      <c r="B255" s="19"/>
      <c r="C255" s="19"/>
      <c r="D255" s="19"/>
      <c r="E255" s="15"/>
    </row>
    <row r="256" spans="1:54">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c r="B318" s="19"/>
      <c r="C318" s="19"/>
      <c r="D318" s="19"/>
      <c r="E318" s="15"/>
    </row>
    <row r="319" spans="2:5">
      <c r="B319" s="19"/>
      <c r="C319" s="19"/>
      <c r="D319" s="19"/>
      <c r="E319" s="15"/>
    </row>
    <row r="320" spans="2:5">
      <c r="B320" s="19"/>
      <c r="C320" s="19"/>
      <c r="D320" s="19"/>
      <c r="E320" s="15"/>
    </row>
    <row r="321" spans="2:5">
      <c r="B321" s="19"/>
      <c r="C321" s="19"/>
      <c r="D321" s="19"/>
      <c r="E321" s="15"/>
    </row>
    <row r="322" spans="2:5">
      <c r="B322" s="19"/>
      <c r="C322" s="19"/>
      <c r="D322" s="19"/>
      <c r="E322" s="15"/>
    </row>
    <row r="323" spans="2:5">
      <c r="B323" s="19"/>
      <c r="C323" s="19"/>
      <c r="D323" s="19"/>
      <c r="E323" s="15"/>
    </row>
    <row r="324" spans="2:5">
      <c r="B324" s="19"/>
      <c r="C324" s="19"/>
      <c r="D324" s="19"/>
      <c r="E324" s="15"/>
    </row>
    <row r="325" spans="2:5">
      <c r="B325" s="19"/>
      <c r="C325" s="19"/>
      <c r="D325" s="19"/>
      <c r="E325" s="15"/>
    </row>
    <row r="326" spans="2:5">
      <c r="B326" s="19"/>
      <c r="C326" s="19"/>
      <c r="D326" s="19"/>
      <c r="E326" s="15"/>
    </row>
    <row r="327" spans="2:5">
      <c r="B327" s="19"/>
      <c r="C327" s="19"/>
      <c r="D327" s="19"/>
      <c r="E327" s="15"/>
    </row>
    <row r="328" spans="2:5">
      <c r="B328" s="19"/>
      <c r="C328" s="19"/>
      <c r="D328" s="19"/>
      <c r="E328" s="15"/>
    </row>
    <row r="329" spans="2:5">
      <c r="B329" s="19"/>
      <c r="C329" s="19"/>
      <c r="D329" s="19"/>
      <c r="E329" s="15"/>
    </row>
    <row r="330" spans="2:5">
      <c r="B330" s="19"/>
      <c r="C330" s="19"/>
      <c r="D330" s="19"/>
      <c r="E330" s="15"/>
    </row>
    <row r="331" spans="2:5">
      <c r="B331" s="19"/>
      <c r="C331" s="19"/>
      <c r="D331" s="19"/>
      <c r="E331" s="15"/>
    </row>
    <row r="332" spans="2:5">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2:5" ht="12.75" customHeight="1">
      <c r="B353" s="19"/>
      <c r="C353" s="19"/>
      <c r="D353" s="19"/>
      <c r="E353" s="15"/>
    </row>
    <row r="354" spans="2:5" ht="12.75" customHeight="1">
      <c r="B354" s="19"/>
      <c r="C354" s="19"/>
      <c r="D354" s="19"/>
      <c r="E354" s="15"/>
    </row>
    <row r="355" spans="2:5" ht="12.75" customHeight="1">
      <c r="B355" s="19"/>
      <c r="C355" s="19"/>
      <c r="D355" s="19"/>
      <c r="E355" s="15"/>
    </row>
    <row r="356" spans="2:5" ht="12.75" customHeight="1">
      <c r="B356" s="19"/>
      <c r="C356" s="19"/>
      <c r="D356" s="19"/>
      <c r="E356" s="15"/>
    </row>
    <row r="357" spans="2:5" ht="12.75" customHeight="1">
      <c r="B357" s="19"/>
      <c r="C357" s="19"/>
      <c r="D357" s="19"/>
      <c r="E357" s="15"/>
    </row>
    <row r="358" spans="2:5" ht="12.75" customHeight="1">
      <c r="B358" s="19"/>
      <c r="C358" s="19"/>
      <c r="D358" s="19"/>
      <c r="E358" s="15"/>
    </row>
    <row r="359" spans="2:5" ht="12.75" customHeight="1">
      <c r="B359" s="19"/>
      <c r="C359" s="19"/>
      <c r="D359" s="19"/>
      <c r="E359" s="15"/>
    </row>
    <row r="360" spans="2:5" ht="12.75" customHeight="1">
      <c r="B360" s="19"/>
      <c r="C360" s="19"/>
      <c r="D360" s="19"/>
      <c r="E360" s="15"/>
    </row>
    <row r="361" spans="2:5" ht="12.75" customHeight="1">
      <c r="B361" s="19"/>
      <c r="C361" s="19"/>
      <c r="D361" s="19"/>
      <c r="E361" s="15"/>
    </row>
    <row r="362" spans="2:5" ht="12.75" customHeight="1">
      <c r="B362" s="19"/>
      <c r="C362" s="19"/>
      <c r="D362" s="19"/>
      <c r="E362" s="15"/>
    </row>
    <row r="363" spans="2:5" ht="12.75" customHeight="1">
      <c r="B363" s="19"/>
      <c r="C363" s="19"/>
      <c r="D363" s="19"/>
      <c r="E363" s="15"/>
    </row>
    <row r="364" spans="2:5" ht="12.75" customHeight="1">
      <c r="B364" s="19"/>
      <c r="C364" s="19"/>
      <c r="D364" s="19"/>
      <c r="E364" s="15"/>
    </row>
    <row r="365" spans="2:5" ht="12.75" customHeight="1">
      <c r="B365" s="19"/>
      <c r="C365" s="19"/>
      <c r="D365" s="19"/>
      <c r="E365" s="15"/>
    </row>
    <row r="366" spans="2:5" ht="12.75" customHeight="1">
      <c r="B366" s="19"/>
      <c r="C366" s="19"/>
      <c r="D366" s="19"/>
      <c r="E366" s="15"/>
    </row>
    <row r="367" spans="2:5" ht="12.75" customHeight="1">
      <c r="B367" s="19"/>
      <c r="C367" s="19"/>
      <c r="D367" s="19"/>
      <c r="E367" s="15"/>
    </row>
    <row r="368" spans="2:5" ht="12.75" customHeight="1">
      <c r="B368" s="19"/>
      <c r="C368" s="19"/>
      <c r="D368" s="19"/>
      <c r="E368" s="15"/>
    </row>
    <row r="369" spans="1:5" ht="12.75" customHeight="1">
      <c r="B369" s="19"/>
      <c r="C369" s="19"/>
      <c r="D369" s="19"/>
      <c r="E369" s="15"/>
    </row>
    <row r="370" spans="1:5" ht="12.75" customHeight="1">
      <c r="B370" s="19"/>
      <c r="C370" s="19"/>
      <c r="D370" s="19"/>
      <c r="E370" s="15"/>
    </row>
    <row r="371" spans="1:5" ht="12.75" customHeight="1">
      <c r="B371" s="19"/>
      <c r="C371" s="19"/>
      <c r="D371" s="19"/>
      <c r="E371" s="15"/>
    </row>
    <row r="372" spans="1:5" ht="12.75" customHeight="1">
      <c r="B372" s="19"/>
      <c r="C372" s="19"/>
      <c r="D372" s="19"/>
      <c r="E372" s="15"/>
    </row>
    <row r="373" spans="1:5" ht="12.75" customHeight="1">
      <c r="A373" s="20"/>
      <c r="B373" s="19"/>
      <c r="C373" s="19"/>
      <c r="D373" s="19"/>
      <c r="E373" s="15"/>
    </row>
    <row r="374" spans="1:5" ht="12.75" customHeight="1">
      <c r="B374" s="19"/>
      <c r="C374" s="19"/>
      <c r="D374" s="19"/>
      <c r="E374" s="15"/>
    </row>
    <row r="375" spans="1:5" ht="12.75" customHeight="1">
      <c r="B375" s="19"/>
      <c r="C375" s="19"/>
      <c r="D375" s="19"/>
      <c r="E375" s="15"/>
    </row>
    <row r="376" spans="1:5" ht="12.75" customHeight="1">
      <c r="B376" s="19"/>
      <c r="C376" s="19"/>
      <c r="D376" s="19"/>
      <c r="E376" s="15"/>
    </row>
    <row r="377" spans="1:5" ht="13.5" customHeight="1" thickBot="1">
      <c r="A377" s="29"/>
      <c r="B377" s="19"/>
      <c r="C377" s="19"/>
      <c r="D377" s="19"/>
      <c r="E377" s="15"/>
    </row>
    <row r="378" spans="1:5" ht="12.75" customHeight="1">
      <c r="B378" s="19"/>
      <c r="C378" s="19"/>
      <c r="D378" s="19"/>
      <c r="E378" s="15"/>
    </row>
    <row r="379" spans="1:5" ht="12.75" customHeight="1">
      <c r="B379" s="19"/>
      <c r="C379" s="19"/>
      <c r="D379" s="19"/>
      <c r="E379" s="15"/>
    </row>
    <row r="380" spans="1:5" ht="12.75" customHeight="1">
      <c r="B380" s="19"/>
      <c r="C380" s="19"/>
      <c r="D380" s="19"/>
      <c r="E380" s="15"/>
    </row>
    <row r="381" spans="1:5" ht="12.75" customHeight="1">
      <c r="B381" s="19"/>
      <c r="C381" s="19"/>
      <c r="D381" s="19"/>
      <c r="E381" s="15"/>
    </row>
  </sheetData>
  <sheetProtection formatCells="0"/>
  <mergeCells count="47">
    <mergeCell ref="A89:A94"/>
    <mergeCell ref="A98:A100"/>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87"/>
    <mergeCell ref="J51:N51"/>
    <mergeCell ref="O51:S51"/>
    <mergeCell ref="T51:X51"/>
    <mergeCell ref="Y51:AC51"/>
    <mergeCell ref="AD51:AH51"/>
    <mergeCell ref="E51:I51"/>
    <mergeCell ref="A166:A177"/>
    <mergeCell ref="A181:A192"/>
    <mergeCell ref="A195:A197"/>
    <mergeCell ref="A199:A201"/>
    <mergeCell ref="A209:A210"/>
    <mergeCell ref="A227:A229"/>
    <mergeCell ref="A233:A241"/>
    <mergeCell ref="A243:A245"/>
    <mergeCell ref="A247:A249"/>
    <mergeCell ref="A213:A221"/>
    <mergeCell ref="A223:A225"/>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7A465BFB-2265-4FD9-B12F-37A9C0A98298}">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B181:B192 B166:B177</xm:sqref>
        </x14:dataValidation>
        <x14:dataValidation type="list" allowBlank="1" showInputMessage="1" showErrorMessage="1" xr:uid="{ABC265C7-EAF2-4D3B-85CC-7574538D3412}">
          <x14:formula1>
            <xm:f>'Fixed Data'!$C$64:$C$65</xm:f>
          </x14:formula1>
          <xm:sqref>B89:B93</xm:sqref>
        </x14:dataValidation>
        <x14:dataValidation type="list" allowBlank="1" showInputMessage="1" showErrorMessage="1" xr:uid="{CF2147B3-4D2E-4562-9C4E-511240D5416D}">
          <x14:formula1>
            <xm:f>'Fixed Data'!$C$55:$C$61</xm:f>
          </x14:formula1>
          <xm:sqref>C58:C86</xm:sqref>
        </x14:dataValidation>
        <x14:dataValidation type="list" allowBlank="1" showInputMessage="1" showErrorMessage="1" xr:uid="{DA5739E6-469C-4F19-957F-09F85BFD0526}">
          <x14:formula1>
            <xm:f>'Fixed Data'!$A$55:$A$78</xm:f>
          </x14:formula1>
          <xm:sqref>B54:B86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34" sqref="A34"/>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6" spans="1:19">
      <c r="A6" s="4" t="s">
        <v>501</v>
      </c>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71" t="s">
        <v>504</v>
      </c>
      <c r="C23" s="471"/>
      <c r="D23" s="471"/>
      <c r="E23" s="471"/>
      <c r="F23" s="471"/>
      <c r="G23" s="471"/>
      <c r="H23" s="471"/>
      <c r="I23" s="471"/>
      <c r="J23" s="471"/>
      <c r="K23" s="471"/>
      <c r="L23" s="471"/>
      <c r="M23" s="471"/>
      <c r="N23" s="471"/>
      <c r="O23" s="471"/>
      <c r="P23" s="471"/>
      <c r="Q23" s="471"/>
      <c r="R23" s="471"/>
      <c r="S23" s="471"/>
    </row>
    <row r="24" spans="1:19">
      <c r="A24" s="158" t="s">
        <v>486</v>
      </c>
      <c r="B24" s="471" t="s">
        <v>505</v>
      </c>
      <c r="C24" s="471"/>
      <c r="D24" s="471"/>
      <c r="E24" s="471"/>
      <c r="F24" s="471"/>
      <c r="G24" s="471"/>
      <c r="H24" s="471"/>
      <c r="I24" s="471"/>
      <c r="J24" s="471"/>
      <c r="K24" s="471"/>
      <c r="L24" s="471"/>
      <c r="M24" s="471"/>
      <c r="N24" s="471"/>
      <c r="O24" s="471"/>
      <c r="P24" s="471"/>
      <c r="Q24" s="471"/>
      <c r="R24" s="471"/>
      <c r="S24" s="471"/>
    </row>
    <row r="25" spans="1:19">
      <c r="A25" s="159" t="s">
        <v>389</v>
      </c>
      <c r="B25" s="471" t="s">
        <v>506</v>
      </c>
      <c r="C25" s="471"/>
      <c r="D25" s="471"/>
      <c r="E25" s="471"/>
      <c r="F25" s="471"/>
      <c r="G25" s="471"/>
      <c r="H25" s="471"/>
      <c r="I25" s="471"/>
      <c r="J25" s="471"/>
      <c r="K25" s="471"/>
      <c r="L25" s="471"/>
      <c r="M25" s="471"/>
      <c r="N25" s="471"/>
      <c r="O25" s="471"/>
      <c r="P25" s="471"/>
      <c r="Q25" s="471"/>
      <c r="R25" s="471"/>
      <c r="S25" s="471"/>
    </row>
    <row r="26" spans="1:19">
      <c r="A26" s="159" t="s">
        <v>465</v>
      </c>
      <c r="B26" s="471" t="s">
        <v>506</v>
      </c>
      <c r="C26" s="471"/>
      <c r="D26" s="471"/>
      <c r="E26" s="471"/>
      <c r="F26" s="471"/>
      <c r="G26" s="471"/>
      <c r="H26" s="471"/>
      <c r="I26" s="471"/>
      <c r="J26" s="471"/>
      <c r="K26" s="471"/>
      <c r="L26" s="471"/>
      <c r="M26" s="471"/>
      <c r="N26" s="471"/>
      <c r="O26" s="471"/>
      <c r="P26" s="471"/>
      <c r="Q26" s="471"/>
      <c r="R26" s="471"/>
      <c r="S26" s="471"/>
    </row>
    <row r="27" spans="1:19">
      <c r="A27" s="159" t="s">
        <v>466</v>
      </c>
      <c r="B27" s="471" t="s">
        <v>506</v>
      </c>
      <c r="C27" s="471"/>
      <c r="D27" s="471"/>
      <c r="E27" s="471"/>
      <c r="F27" s="471"/>
      <c r="G27" s="471"/>
      <c r="H27" s="471"/>
      <c r="I27" s="471"/>
      <c r="J27" s="471"/>
      <c r="K27" s="471"/>
      <c r="L27" s="471"/>
      <c r="M27" s="471"/>
      <c r="N27" s="471"/>
      <c r="O27" s="471"/>
      <c r="P27" s="471"/>
      <c r="Q27" s="471"/>
      <c r="R27" s="471"/>
      <c r="S27" s="471"/>
    </row>
    <row r="31" spans="1:19">
      <c r="A31" s="4" t="s">
        <v>507</v>
      </c>
    </row>
    <row r="32" spans="1:19">
      <c r="A32" t="s">
        <v>508</v>
      </c>
    </row>
    <row r="34" spans="1:1">
      <c r="A34" s="4"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83"/>
  <sheetViews>
    <sheetView zoomScale="85" zoomScaleNormal="85" workbookViewId="0">
      <selection activeCell="A10" sqref="A10"/>
    </sheetView>
  </sheetViews>
  <sheetFormatPr defaultColWidth="9" defaultRowHeight="12.75" outlineLevelRow="3"/>
  <cols>
    <col min="1" max="1" width="31.375" customWidth="1"/>
    <col min="2" max="2" width="58.75" customWidth="1"/>
    <col min="3" max="3" width="23.625" customWidth="1"/>
    <col min="4" max="4" width="15.375" customWidth="1"/>
    <col min="5" max="5" width="21.375" bestFit="1" customWidth="1"/>
    <col min="6" max="6" width="19.625" bestFit="1" customWidth="1"/>
    <col min="7" max="7" width="15.75" customWidth="1"/>
    <col min="8" max="49" width="14.625"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319" t="s">
        <v>170</v>
      </c>
      <c r="E4" s="53" t="s">
        <v>335</v>
      </c>
      <c r="F4" s="91">
        <v>45632</v>
      </c>
      <c r="G4" s="28"/>
      <c r="H4" s="10"/>
      <c r="I4" s="440"/>
      <c r="J4" s="441"/>
      <c r="K4" s="441"/>
      <c r="L4" s="441"/>
      <c r="M4" s="441"/>
      <c r="N4" s="442"/>
      <c r="P4" s="446"/>
      <c r="Q4" s="447"/>
      <c r="R4" s="447"/>
      <c r="S4" s="447"/>
      <c r="T4" s="447"/>
      <c r="U4" s="448"/>
    </row>
    <row r="5" spans="1:21" outlineLevel="1">
      <c r="A5" s="13" t="s">
        <v>336</v>
      </c>
      <c r="B5" s="88" t="s">
        <v>337</v>
      </c>
      <c r="E5" s="14"/>
      <c r="H5" s="10"/>
      <c r="I5" s="449" t="s">
        <v>171</v>
      </c>
      <c r="J5" s="450"/>
      <c r="K5" s="450"/>
      <c r="L5" s="450"/>
      <c r="M5" s="450"/>
      <c r="N5" s="451"/>
      <c r="P5" s="449" t="s">
        <v>569</v>
      </c>
      <c r="Q5" s="461"/>
      <c r="R5" s="461"/>
      <c r="S5" s="461"/>
      <c r="T5" s="461"/>
      <c r="U5" s="462"/>
    </row>
    <row r="6" spans="1:21" outlineLevel="1">
      <c r="A6" s="13" t="s">
        <v>339</v>
      </c>
      <c r="B6" s="88" t="s">
        <v>340</v>
      </c>
      <c r="E6" s="53" t="s">
        <v>341</v>
      </c>
      <c r="F6" s="90" t="s">
        <v>342</v>
      </c>
      <c r="H6" s="10"/>
      <c r="I6" s="452"/>
      <c r="J6" s="453"/>
      <c r="K6" s="453"/>
      <c r="L6" s="453"/>
      <c r="M6" s="453"/>
      <c r="N6" s="454"/>
      <c r="P6" s="463"/>
      <c r="Q6" s="464"/>
      <c r="R6" s="464"/>
      <c r="S6" s="464"/>
      <c r="T6" s="464"/>
      <c r="U6" s="465"/>
    </row>
    <row r="7" spans="1:21" outlineLevel="1">
      <c r="A7" s="13" t="s">
        <v>343</v>
      </c>
      <c r="B7" s="88" t="s">
        <v>173</v>
      </c>
      <c r="E7" s="14"/>
      <c r="H7" s="10"/>
      <c r="I7" s="452"/>
      <c r="J7" s="453"/>
      <c r="K7" s="453"/>
      <c r="L7" s="453"/>
      <c r="M7" s="453"/>
      <c r="N7" s="454"/>
      <c r="P7" s="463"/>
      <c r="Q7" s="464"/>
      <c r="R7" s="464"/>
      <c r="S7" s="464"/>
      <c r="T7" s="464"/>
      <c r="U7" s="465"/>
    </row>
    <row r="8" spans="1:21" ht="39" outlineLevel="1" thickBot="1">
      <c r="A8" s="34" t="s">
        <v>344</v>
      </c>
      <c r="B8" s="89" t="s">
        <v>345</v>
      </c>
      <c r="E8" s="14"/>
      <c r="H8" s="10"/>
      <c r="I8" s="452"/>
      <c r="J8" s="453"/>
      <c r="K8" s="453"/>
      <c r="L8" s="453"/>
      <c r="M8" s="453"/>
      <c r="N8" s="454"/>
      <c r="P8" s="463"/>
      <c r="Q8" s="464"/>
      <c r="R8" s="464"/>
      <c r="S8" s="464"/>
      <c r="T8" s="464"/>
      <c r="U8" s="465"/>
    </row>
    <row r="9" spans="1:21" outlineLevel="1">
      <c r="E9" s="14"/>
      <c r="H9" s="10"/>
      <c r="I9" s="452"/>
      <c r="J9" s="453"/>
      <c r="K9" s="453"/>
      <c r="L9" s="453"/>
      <c r="M9" s="453"/>
      <c r="N9" s="454"/>
      <c r="P9" s="463"/>
      <c r="Q9" s="464"/>
      <c r="R9" s="464"/>
      <c r="S9" s="464"/>
      <c r="T9" s="464"/>
      <c r="U9" s="465"/>
    </row>
    <row r="10" spans="1:21" ht="26.25" outlineLevel="1" thickBot="1">
      <c r="A10" s="32" t="s">
        <v>346</v>
      </c>
      <c r="B10" s="35">
        <f>Baseline!B10</f>
        <v>2027</v>
      </c>
      <c r="E10" s="14"/>
      <c r="H10" s="10"/>
      <c r="I10" s="452"/>
      <c r="J10" s="453"/>
      <c r="K10" s="453"/>
      <c r="L10" s="453"/>
      <c r="M10" s="453"/>
      <c r="N10" s="454"/>
      <c r="P10" s="463"/>
      <c r="Q10" s="464"/>
      <c r="R10" s="464"/>
      <c r="S10" s="464"/>
      <c r="T10" s="464"/>
      <c r="U10" s="465"/>
    </row>
    <row r="11" spans="1:21" outlineLevel="1">
      <c r="A11" s="16"/>
      <c r="H11" s="10"/>
      <c r="I11" s="452"/>
      <c r="J11" s="453"/>
      <c r="K11" s="453"/>
      <c r="L11" s="453"/>
      <c r="M11" s="453"/>
      <c r="N11" s="454"/>
      <c r="P11" s="463"/>
      <c r="Q11" s="464"/>
      <c r="R11" s="464"/>
      <c r="S11" s="464"/>
      <c r="T11" s="464"/>
      <c r="U11" s="465"/>
    </row>
    <row r="12" spans="1:21" ht="38.25" outlineLevel="1">
      <c r="A12" s="26" t="s">
        <v>347</v>
      </c>
      <c r="B12" s="26" t="s">
        <v>348</v>
      </c>
      <c r="C12" s="26" t="s">
        <v>349</v>
      </c>
      <c r="D12" s="26" t="s">
        <v>350</v>
      </c>
      <c r="E12" s="26" t="s">
        <v>351</v>
      </c>
      <c r="F12" s="26" t="s">
        <v>352</v>
      </c>
      <c r="G12" s="26" t="s">
        <v>353</v>
      </c>
      <c r="I12" s="452"/>
      <c r="J12" s="453"/>
      <c r="K12" s="453"/>
      <c r="L12" s="453"/>
      <c r="M12" s="453"/>
      <c r="N12" s="454"/>
      <c r="P12" s="463"/>
      <c r="Q12" s="464"/>
      <c r="R12" s="464"/>
      <c r="S12" s="464"/>
      <c r="T12" s="464"/>
      <c r="U12" s="465"/>
    </row>
    <row r="13" spans="1:21" outlineLevel="1">
      <c r="A13" s="58">
        <v>2035</v>
      </c>
      <c r="B13" s="21">
        <f t="shared" ref="B13:B18" si="0">INDEX($E$229:$AW$229,1,MATCH($A13,$E$53:$BB$53,0))</f>
        <v>-720.62005291931928</v>
      </c>
      <c r="C13" s="21">
        <f>B13-Baseline!B13</f>
        <v>-25.984424509406722</v>
      </c>
      <c r="D13" s="21">
        <f t="shared" ref="D13:D18" si="1">INDEX($E$230:$AW$230,1,MATCH($A13,$E$53:$BB$53,0))</f>
        <v>-569.50816125298752</v>
      </c>
      <c r="E13" s="21">
        <f>D13-Baseline!D13</f>
        <v>-28.172168851122251</v>
      </c>
      <c r="F13" s="21">
        <f t="shared" ref="F13:F18" si="2">INDEX($E$231:$AW$231,1,MATCH($A13,$E$53:$BB$53,0))</f>
        <v>-871.7216088347202</v>
      </c>
      <c r="G13" s="21">
        <f>F13-Baseline!F13</f>
        <v>-23.799986930149998</v>
      </c>
      <c r="I13" s="452"/>
      <c r="J13" s="453"/>
      <c r="K13" s="453"/>
      <c r="L13" s="453"/>
      <c r="M13" s="453"/>
      <c r="N13" s="454"/>
      <c r="P13" s="463"/>
      <c r="Q13" s="464"/>
      <c r="R13" s="464"/>
      <c r="S13" s="464"/>
      <c r="T13" s="464"/>
      <c r="U13" s="465"/>
    </row>
    <row r="14" spans="1:21" outlineLevel="1">
      <c r="A14" s="58">
        <v>2040</v>
      </c>
      <c r="B14" s="21">
        <f t="shared" si="0"/>
        <v>-1085.5727935417985</v>
      </c>
      <c r="C14" s="21">
        <f>B14-Baseline!B14</f>
        <v>-6.2566730404373629</v>
      </c>
      <c r="D14" s="21">
        <f t="shared" si="1"/>
        <v>-847.78264498366161</v>
      </c>
      <c r="E14" s="21">
        <f>D14-Baseline!D14</f>
        <v>-10.827726661495717</v>
      </c>
      <c r="F14" s="21">
        <f t="shared" si="2"/>
        <v>-1323.5918138698025</v>
      </c>
      <c r="G14" s="21">
        <f>F14-Baseline!F14</f>
        <v>-1.682609823987832</v>
      </c>
      <c r="I14" s="452"/>
      <c r="J14" s="453"/>
      <c r="K14" s="453"/>
      <c r="L14" s="453"/>
      <c r="M14" s="453"/>
      <c r="N14" s="454"/>
      <c r="P14" s="463"/>
      <c r="Q14" s="464"/>
      <c r="R14" s="464"/>
      <c r="S14" s="464"/>
      <c r="T14" s="464"/>
      <c r="U14" s="465"/>
    </row>
    <row r="15" spans="1:21" outlineLevel="1">
      <c r="A15" s="58">
        <v>2045</v>
      </c>
      <c r="B15" s="21">
        <f t="shared" si="0"/>
        <v>-1446.1397442947314</v>
      </c>
      <c r="C15" s="21">
        <f>B15-Baseline!B15</f>
        <v>15.637471442153128</v>
      </c>
      <c r="D15" s="21">
        <f t="shared" si="1"/>
        <v>-1119.6469946081252</v>
      </c>
      <c r="E15" s="21">
        <f>D15-Baseline!D15</f>
        <v>8.3958153567405134</v>
      </c>
      <c r="F15" s="21">
        <f t="shared" si="2"/>
        <v>-1772.7369164328884</v>
      </c>
      <c r="G15" s="21">
        <f>F15-Baseline!F15</f>
        <v>22.878421960544074</v>
      </c>
      <c r="I15" s="452"/>
      <c r="J15" s="453"/>
      <c r="K15" s="453"/>
      <c r="L15" s="453"/>
      <c r="M15" s="453"/>
      <c r="N15" s="454"/>
      <c r="P15" s="463"/>
      <c r="Q15" s="464"/>
      <c r="R15" s="464"/>
      <c r="S15" s="464"/>
      <c r="T15" s="464"/>
      <c r="U15" s="465"/>
    </row>
    <row r="16" spans="1:21" outlineLevel="1">
      <c r="A16" s="58">
        <v>2050</v>
      </c>
      <c r="B16" s="21">
        <f t="shared" si="0"/>
        <v>-1805.7298987570248</v>
      </c>
      <c r="C16" s="21">
        <f>B16-Baseline!B16</f>
        <v>39.056988821695541</v>
      </c>
      <c r="D16" s="21">
        <f t="shared" si="1"/>
        <v>-1388.2806342921956</v>
      </c>
      <c r="E16" s="21">
        <f>D16-Baseline!D16</f>
        <v>28.853911998401145</v>
      </c>
      <c r="F16" s="21">
        <f t="shared" si="2"/>
        <v>-2223.0622233674967</v>
      </c>
      <c r="G16" s="21">
        <f>F16-Baseline!F16</f>
        <v>49.25208968576635</v>
      </c>
      <c r="I16" s="452"/>
      <c r="J16" s="453"/>
      <c r="K16" s="453"/>
      <c r="L16" s="453"/>
      <c r="M16" s="453"/>
      <c r="N16" s="454"/>
      <c r="P16" s="463"/>
      <c r="Q16" s="464"/>
      <c r="R16" s="464"/>
      <c r="S16" s="464"/>
      <c r="T16" s="464"/>
      <c r="U16" s="465"/>
    </row>
    <row r="17" spans="1:21" outlineLevel="1">
      <c r="A17" s="58">
        <v>2060</v>
      </c>
      <c r="B17" s="21">
        <f t="shared" si="0"/>
        <v>-6535.7485062594078</v>
      </c>
      <c r="C17" s="21">
        <f>B17-Baseline!B17</f>
        <v>345.36980573908932</v>
      </c>
      <c r="D17" s="21">
        <f t="shared" si="1"/>
        <v>-4623.1820511238857</v>
      </c>
      <c r="E17" s="21">
        <f>D17-Baseline!D17</f>
        <v>297.95455139025034</v>
      </c>
      <c r="F17" s="21">
        <f t="shared" si="2"/>
        <v>-8434.1795041500845</v>
      </c>
      <c r="G17" s="21">
        <f>F17-Baseline!F17</f>
        <v>392.30369958894335</v>
      </c>
      <c r="I17" s="452"/>
      <c r="J17" s="453"/>
      <c r="K17" s="453"/>
      <c r="L17" s="453"/>
      <c r="M17" s="453"/>
      <c r="N17" s="454"/>
      <c r="P17" s="463"/>
      <c r="Q17" s="464"/>
      <c r="R17" s="464"/>
      <c r="S17" s="464"/>
      <c r="T17" s="464"/>
      <c r="U17" s="465"/>
    </row>
    <row r="18" spans="1:21" outlineLevel="1">
      <c r="A18" s="58">
        <v>2070</v>
      </c>
      <c r="B18" s="21">
        <f t="shared" si="0"/>
        <v>-11533.322230379825</v>
      </c>
      <c r="C18" s="21">
        <f>B18-Baseline!B18</f>
        <v>770.58983471669671</v>
      </c>
      <c r="D18" s="21">
        <f t="shared" si="1"/>
        <v>-7976.1913302950852</v>
      </c>
      <c r="E18" s="21">
        <f>D18-Baseline!D18</f>
        <v>644.62731122223704</v>
      </c>
      <c r="F18" s="21">
        <f t="shared" si="2"/>
        <v>-15047.971525941102</v>
      </c>
      <c r="G18" s="21">
        <f>F18-Baseline!F18</f>
        <v>894.71703074433026</v>
      </c>
      <c r="I18" s="455"/>
      <c r="J18" s="456"/>
      <c r="K18" s="456"/>
      <c r="L18" s="456"/>
      <c r="M18" s="456"/>
      <c r="N18" s="457"/>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49" t="s">
        <v>357</v>
      </c>
      <c r="J21" s="461"/>
      <c r="K21" s="461"/>
      <c r="L21" s="461"/>
      <c r="M21" s="461"/>
      <c r="N21" s="462"/>
      <c r="P21" s="449" t="s">
        <v>172</v>
      </c>
      <c r="Q21" s="450"/>
      <c r="R21" s="450"/>
      <c r="S21" s="450"/>
      <c r="T21" s="450"/>
      <c r="U21" s="451"/>
    </row>
    <row r="22" spans="1:21" ht="12.75" customHeight="1" outlineLevel="1">
      <c r="A22" s="154"/>
      <c r="B22" s="155"/>
      <c r="I22" s="463"/>
      <c r="J22" s="464"/>
      <c r="K22" s="464"/>
      <c r="L22" s="464"/>
      <c r="M22" s="464"/>
      <c r="N22" s="465"/>
      <c r="P22" s="452"/>
      <c r="Q22" s="453"/>
      <c r="R22" s="453"/>
      <c r="S22" s="453"/>
      <c r="T22" s="453"/>
      <c r="U22" s="454"/>
    </row>
    <row r="23" spans="1:21" outlineLevel="1">
      <c r="A23" s="154"/>
      <c r="B23" s="406" t="s">
        <v>358</v>
      </c>
      <c r="C23" s="407"/>
      <c r="D23" s="407"/>
      <c r="E23" s="407"/>
      <c r="F23" s="407"/>
      <c r="G23" s="408"/>
      <c r="I23" s="463"/>
      <c r="J23" s="464"/>
      <c r="K23" s="464"/>
      <c r="L23" s="464"/>
      <c r="M23" s="464"/>
      <c r="N23" s="465"/>
      <c r="P23" s="452"/>
      <c r="Q23" s="453"/>
      <c r="R23" s="453"/>
      <c r="S23" s="453"/>
      <c r="T23" s="453"/>
      <c r="U23" s="454"/>
    </row>
    <row r="24" spans="1:21" outlineLevel="1">
      <c r="B24" s="17">
        <v>2027</v>
      </c>
      <c r="C24" s="17">
        <v>2028</v>
      </c>
      <c r="D24" s="17">
        <v>2029</v>
      </c>
      <c r="E24" s="17">
        <v>2030</v>
      </c>
      <c r="F24" s="17">
        <v>2031</v>
      </c>
      <c r="G24" s="17" t="s">
        <v>359</v>
      </c>
      <c r="I24" s="463"/>
      <c r="J24" s="464"/>
      <c r="K24" s="464"/>
      <c r="L24" s="464"/>
      <c r="M24" s="464"/>
      <c r="N24" s="465"/>
      <c r="P24" s="452"/>
      <c r="Q24" s="453"/>
      <c r="R24" s="453"/>
      <c r="S24" s="453"/>
      <c r="T24" s="453"/>
      <c r="U24" s="454"/>
    </row>
    <row r="25" spans="1:21" ht="13.5" outlineLevel="1" thickBot="1">
      <c r="B25" s="30" t="s">
        <v>360</v>
      </c>
      <c r="C25" s="30" t="s">
        <v>360</v>
      </c>
      <c r="D25" s="30" t="s">
        <v>360</v>
      </c>
      <c r="E25" s="30" t="s">
        <v>360</v>
      </c>
      <c r="F25" s="30" t="s">
        <v>360</v>
      </c>
      <c r="G25" s="30" t="s">
        <v>360</v>
      </c>
      <c r="I25" s="463"/>
      <c r="J25" s="464"/>
      <c r="K25" s="464"/>
      <c r="L25" s="464"/>
      <c r="M25" s="464"/>
      <c r="N25" s="465"/>
      <c r="P25" s="452"/>
      <c r="Q25" s="453"/>
      <c r="R25" s="453"/>
      <c r="S25" s="453"/>
      <c r="T25" s="453"/>
      <c r="U25" s="454"/>
    </row>
    <row r="26" spans="1:21" outlineLevel="1">
      <c r="A26" s="54" t="s">
        <v>361</v>
      </c>
      <c r="B26" s="21">
        <f>E89</f>
        <v>-16.158312157318839</v>
      </c>
      <c r="C26" s="21">
        <f>F89</f>
        <v>-11.361783445885925</v>
      </c>
      <c r="D26" s="21">
        <f>G89</f>
        <v>-16.089958699870909</v>
      </c>
      <c r="E26" s="21">
        <f>H89</f>
        <v>-14.205359481784704</v>
      </c>
      <c r="F26" s="21">
        <f>I89</f>
        <v>-13.391661098983322</v>
      </c>
      <c r="G26" s="21">
        <f>SUM(J89:BB89)</f>
        <v>0</v>
      </c>
      <c r="I26" s="463"/>
      <c r="J26" s="464"/>
      <c r="K26" s="464"/>
      <c r="L26" s="464"/>
      <c r="M26" s="464"/>
      <c r="N26" s="465"/>
      <c r="P26" s="452"/>
      <c r="Q26" s="453"/>
      <c r="R26" s="453"/>
      <c r="S26" s="453"/>
      <c r="T26" s="453"/>
      <c r="U26" s="454"/>
    </row>
    <row r="27" spans="1:21" outlineLevel="1">
      <c r="A27" s="54" t="s">
        <v>362</v>
      </c>
      <c r="B27" s="21">
        <f>E96+E102</f>
        <v>-5.5827015710649128</v>
      </c>
      <c r="C27" s="21">
        <f>F96+F102</f>
        <v>-5.6871619848082648</v>
      </c>
      <c r="D27" s="21">
        <f>G96+G102</f>
        <v>-5.809462320828839</v>
      </c>
      <c r="E27" s="21">
        <f>H96+H102</f>
        <v>-5.9352412405316102</v>
      </c>
      <c r="F27" s="21">
        <f>I96+I102</f>
        <v>-6.0498414184911242</v>
      </c>
      <c r="G27" s="21">
        <f>SUM(J96:BB96)+SUM(J102:BB102)</f>
        <v>-2990.4520688486464</v>
      </c>
      <c r="I27" s="463"/>
      <c r="J27" s="464"/>
      <c r="K27" s="464"/>
      <c r="L27" s="464"/>
      <c r="M27" s="464"/>
      <c r="N27" s="465"/>
      <c r="P27" s="452"/>
      <c r="Q27" s="453"/>
      <c r="R27" s="453"/>
      <c r="S27" s="453"/>
      <c r="T27" s="453"/>
      <c r="U27" s="454"/>
    </row>
    <row r="28" spans="1:21" outlineLevel="1">
      <c r="A28" s="154"/>
      <c r="B28" s="248"/>
      <c r="C28" s="248"/>
      <c r="D28" s="248"/>
      <c r="E28" s="248"/>
      <c r="F28" s="248"/>
      <c r="G28" s="248"/>
      <c r="I28" s="463"/>
      <c r="J28" s="464"/>
      <c r="K28" s="464"/>
      <c r="L28" s="464"/>
      <c r="M28" s="464"/>
      <c r="N28" s="465"/>
      <c r="P28" s="452"/>
      <c r="Q28" s="453"/>
      <c r="R28" s="453"/>
      <c r="S28" s="453"/>
      <c r="T28" s="453"/>
      <c r="U28" s="454"/>
    </row>
    <row r="29" spans="1:21" ht="13.5" outlineLevel="1" thickBot="1">
      <c r="A29" s="154"/>
      <c r="B29" s="248"/>
      <c r="C29" s="248"/>
      <c r="D29" s="248"/>
      <c r="E29" s="248"/>
      <c r="F29" s="248"/>
      <c r="G29" s="248"/>
      <c r="I29" s="463"/>
      <c r="J29" s="464"/>
      <c r="K29" s="464"/>
      <c r="L29" s="464"/>
      <c r="M29" s="464"/>
      <c r="N29" s="465"/>
      <c r="P29" s="452"/>
      <c r="Q29" s="453"/>
      <c r="R29" s="453"/>
      <c r="S29" s="453"/>
      <c r="T29" s="453"/>
      <c r="U29" s="454"/>
    </row>
    <row r="30" spans="1:21" ht="13.5" outlineLevel="1" thickBot="1">
      <c r="A30" s="308"/>
      <c r="B30" s="309" t="s">
        <v>363</v>
      </c>
      <c r="C30" s="310" t="s">
        <v>364</v>
      </c>
      <c r="D30" s="410" t="s">
        <v>323</v>
      </c>
      <c r="E30" s="411"/>
      <c r="F30" s="411"/>
      <c r="G30" s="412"/>
      <c r="I30" s="463"/>
      <c r="J30" s="464"/>
      <c r="K30" s="464"/>
      <c r="L30" s="464"/>
      <c r="M30" s="464"/>
      <c r="N30" s="465"/>
      <c r="P30" s="452"/>
      <c r="Q30" s="453"/>
      <c r="R30" s="453"/>
      <c r="S30" s="453"/>
      <c r="T30" s="453"/>
      <c r="U30" s="454"/>
    </row>
    <row r="31" spans="1:21" outlineLevel="1">
      <c r="A31" s="432" t="s">
        <v>365</v>
      </c>
      <c r="B31" s="326" t="s">
        <v>366</v>
      </c>
      <c r="C31" s="307">
        <v>9</v>
      </c>
      <c r="D31" s="472" t="s">
        <v>512</v>
      </c>
      <c r="E31" s="472"/>
      <c r="F31" s="472"/>
      <c r="G31" s="473"/>
      <c r="I31" s="463"/>
      <c r="J31" s="464"/>
      <c r="K31" s="464"/>
      <c r="L31" s="464"/>
      <c r="M31" s="464"/>
      <c r="N31" s="465"/>
      <c r="P31" s="452"/>
      <c r="Q31" s="453"/>
      <c r="R31" s="453"/>
      <c r="S31" s="453"/>
      <c r="T31" s="453"/>
      <c r="U31" s="454"/>
    </row>
    <row r="32" spans="1:21" outlineLevel="1">
      <c r="A32" s="432"/>
      <c r="B32" s="326" t="s">
        <v>368</v>
      </c>
      <c r="C32" s="252">
        <v>17</v>
      </c>
      <c r="D32" s="474" t="s">
        <v>513</v>
      </c>
      <c r="E32" s="474"/>
      <c r="F32" s="474"/>
      <c r="G32" s="475"/>
      <c r="I32" s="463"/>
      <c r="J32" s="464"/>
      <c r="K32" s="464"/>
      <c r="L32" s="464"/>
      <c r="M32" s="464"/>
      <c r="N32" s="465"/>
      <c r="P32" s="452"/>
      <c r="Q32" s="453"/>
      <c r="R32" s="453"/>
      <c r="S32" s="453"/>
      <c r="T32" s="453"/>
      <c r="U32" s="454"/>
    </row>
    <row r="33" spans="1:21" outlineLevel="1">
      <c r="A33" s="432"/>
      <c r="B33" s="326" t="s">
        <v>514</v>
      </c>
      <c r="C33" s="252">
        <v>39</v>
      </c>
      <c r="D33" s="415" t="s">
        <v>515</v>
      </c>
      <c r="E33" s="415"/>
      <c r="F33" s="415"/>
      <c r="G33" s="416"/>
      <c r="I33" s="463"/>
      <c r="J33" s="464"/>
      <c r="K33" s="464"/>
      <c r="L33" s="464"/>
      <c r="M33" s="464"/>
      <c r="N33" s="465"/>
      <c r="P33" s="452"/>
      <c r="Q33" s="453"/>
      <c r="R33" s="453"/>
      <c r="S33" s="453"/>
      <c r="T33" s="453"/>
      <c r="U33" s="454"/>
    </row>
    <row r="34" spans="1:21" outlineLevel="1">
      <c r="A34" s="432"/>
      <c r="B34" s="326" t="s">
        <v>516</v>
      </c>
      <c r="C34" s="252">
        <v>12</v>
      </c>
      <c r="D34" s="415" t="s">
        <v>515</v>
      </c>
      <c r="E34" s="415"/>
      <c r="F34" s="415"/>
      <c r="G34" s="416"/>
      <c r="I34" s="463"/>
      <c r="J34" s="464"/>
      <c r="K34" s="464"/>
      <c r="L34" s="464"/>
      <c r="M34" s="464"/>
      <c r="N34" s="465"/>
      <c r="P34" s="452"/>
      <c r="Q34" s="453"/>
      <c r="R34" s="453"/>
      <c r="S34" s="453"/>
      <c r="T34" s="453"/>
      <c r="U34" s="454"/>
    </row>
    <row r="35" spans="1:21" outlineLevel="1">
      <c r="A35" s="432"/>
      <c r="B35" s="326" t="s">
        <v>370</v>
      </c>
      <c r="C35" s="252">
        <v>14</v>
      </c>
      <c r="D35" s="415" t="s">
        <v>517</v>
      </c>
      <c r="E35" s="415"/>
      <c r="F35" s="415"/>
      <c r="G35" s="416"/>
      <c r="I35" s="463"/>
      <c r="J35" s="464"/>
      <c r="K35" s="464"/>
      <c r="L35" s="464"/>
      <c r="M35" s="464"/>
      <c r="N35" s="465"/>
      <c r="P35" s="452"/>
      <c r="Q35" s="453"/>
      <c r="R35" s="453"/>
      <c r="S35" s="453"/>
      <c r="T35" s="453"/>
      <c r="U35" s="454"/>
    </row>
    <row r="36" spans="1:21" outlineLevel="1">
      <c r="A36" s="432"/>
      <c r="B36" s="327" t="s">
        <v>371</v>
      </c>
      <c r="C36" s="252">
        <v>104</v>
      </c>
      <c r="D36" s="415" t="s">
        <v>518</v>
      </c>
      <c r="E36" s="415"/>
      <c r="F36" s="415"/>
      <c r="G36" s="416"/>
      <c r="I36" s="463"/>
      <c r="J36" s="464"/>
      <c r="K36" s="464"/>
      <c r="L36" s="464"/>
      <c r="M36" s="464"/>
      <c r="N36" s="465"/>
      <c r="P36" s="452"/>
      <c r="Q36" s="453"/>
      <c r="R36" s="453"/>
      <c r="S36" s="453"/>
      <c r="T36" s="453"/>
      <c r="U36" s="454"/>
    </row>
    <row r="37" spans="1:21" outlineLevel="1">
      <c r="A37" s="432"/>
      <c r="B37" s="327" t="s">
        <v>519</v>
      </c>
      <c r="C37" s="252">
        <v>42</v>
      </c>
      <c r="D37" s="415" t="s">
        <v>520</v>
      </c>
      <c r="E37" s="415"/>
      <c r="F37" s="415"/>
      <c r="G37" s="416"/>
      <c r="I37" s="463"/>
      <c r="J37" s="464"/>
      <c r="K37" s="464"/>
      <c r="L37" s="464"/>
      <c r="M37" s="464"/>
      <c r="N37" s="465"/>
      <c r="P37" s="452"/>
      <c r="Q37" s="453"/>
      <c r="R37" s="453"/>
      <c r="S37" s="453"/>
      <c r="T37" s="453"/>
      <c r="U37" s="454"/>
    </row>
    <row r="38" spans="1:21" outlineLevel="1">
      <c r="A38" s="432"/>
      <c r="B38" s="312"/>
      <c r="C38" s="252"/>
      <c r="D38" s="415"/>
      <c r="E38" s="415"/>
      <c r="F38" s="415"/>
      <c r="G38" s="416"/>
      <c r="I38" s="463"/>
      <c r="J38" s="464"/>
      <c r="K38" s="464"/>
      <c r="L38" s="464"/>
      <c r="M38" s="464"/>
      <c r="N38" s="465"/>
      <c r="P38" s="452"/>
      <c r="Q38" s="453"/>
      <c r="R38" s="453"/>
      <c r="S38" s="453"/>
      <c r="T38" s="453"/>
      <c r="U38" s="454"/>
    </row>
    <row r="39" spans="1:21" outlineLevel="1">
      <c r="A39" s="432"/>
      <c r="B39" s="312"/>
      <c r="C39" s="252"/>
      <c r="D39" s="415"/>
      <c r="E39" s="415"/>
      <c r="F39" s="415"/>
      <c r="G39" s="416"/>
      <c r="I39" s="463"/>
      <c r="J39" s="464"/>
      <c r="K39" s="464"/>
      <c r="L39" s="464"/>
      <c r="M39" s="464"/>
      <c r="N39" s="465"/>
      <c r="P39" s="452"/>
      <c r="Q39" s="453"/>
      <c r="R39" s="453"/>
      <c r="S39" s="453"/>
      <c r="T39" s="453"/>
      <c r="U39" s="454"/>
    </row>
    <row r="40" spans="1:21" ht="13.5" outlineLevel="1" thickBot="1">
      <c r="A40" s="433"/>
      <c r="B40" s="313"/>
      <c r="C40" s="314"/>
      <c r="D40" s="413"/>
      <c r="E40" s="413"/>
      <c r="F40" s="413"/>
      <c r="G40" s="414"/>
      <c r="I40" s="463"/>
      <c r="J40" s="464"/>
      <c r="K40" s="464"/>
      <c r="L40" s="464"/>
      <c r="M40" s="464"/>
      <c r="N40" s="465"/>
      <c r="P40" s="452"/>
      <c r="Q40" s="453"/>
      <c r="R40" s="453"/>
      <c r="S40" s="453"/>
      <c r="T40" s="453"/>
      <c r="U40" s="454"/>
    </row>
    <row r="41" spans="1:21" outlineLevel="1">
      <c r="A41" s="154"/>
      <c r="B41" s="248"/>
      <c r="C41" s="248"/>
      <c r="D41" s="248"/>
      <c r="E41" s="248"/>
      <c r="F41" s="248"/>
      <c r="G41" s="248"/>
      <c r="I41" s="463"/>
      <c r="J41" s="464"/>
      <c r="K41" s="464"/>
      <c r="L41" s="464"/>
      <c r="M41" s="464"/>
      <c r="N41" s="465"/>
      <c r="P41" s="452"/>
      <c r="Q41" s="453"/>
      <c r="R41" s="453"/>
      <c r="S41" s="453"/>
      <c r="T41" s="453"/>
      <c r="U41" s="454"/>
    </row>
    <row r="42" spans="1:21" outlineLevel="1">
      <c r="A42" s="154"/>
      <c r="B42" s="248"/>
      <c r="C42" s="248"/>
      <c r="D42" s="248"/>
      <c r="E42" s="248"/>
      <c r="F42" s="248"/>
      <c r="G42" s="248"/>
      <c r="I42" s="463"/>
      <c r="J42" s="464"/>
      <c r="K42" s="464"/>
      <c r="L42" s="464"/>
      <c r="M42" s="464"/>
      <c r="N42" s="465"/>
      <c r="P42" s="452"/>
      <c r="Q42" s="453"/>
      <c r="R42" s="453"/>
      <c r="S42" s="453"/>
      <c r="T42" s="453"/>
      <c r="U42" s="454"/>
    </row>
    <row r="43" spans="1:21" outlineLevel="1">
      <c r="A43" s="154"/>
      <c r="B43" s="248"/>
      <c r="C43" s="248"/>
      <c r="D43" s="248"/>
      <c r="E43" s="248"/>
      <c r="F43" s="248"/>
      <c r="G43" s="248"/>
      <c r="I43" s="463"/>
      <c r="J43" s="464"/>
      <c r="K43" s="464"/>
      <c r="L43" s="464"/>
      <c r="M43" s="464"/>
      <c r="N43" s="465"/>
      <c r="P43" s="452"/>
      <c r="Q43" s="453"/>
      <c r="R43" s="453"/>
      <c r="S43" s="453"/>
      <c r="T43" s="453"/>
      <c r="U43" s="454"/>
    </row>
    <row r="44" spans="1:21" outlineLevel="1">
      <c r="A44" s="154"/>
      <c r="B44" s="248"/>
      <c r="C44" s="248"/>
      <c r="D44" s="248"/>
      <c r="E44" s="248"/>
      <c r="F44" s="248"/>
      <c r="G44" s="248"/>
      <c r="I44" s="463"/>
      <c r="J44" s="464"/>
      <c r="K44" s="464"/>
      <c r="L44" s="464"/>
      <c r="M44" s="464"/>
      <c r="N44" s="465"/>
      <c r="P44" s="452"/>
      <c r="Q44" s="453"/>
      <c r="R44" s="453"/>
      <c r="S44" s="453"/>
      <c r="T44" s="453"/>
      <c r="U44" s="454"/>
    </row>
    <row r="45" spans="1:21" outlineLevel="1">
      <c r="A45" s="154"/>
      <c r="B45" s="248"/>
      <c r="C45" s="248"/>
      <c r="D45" s="248"/>
      <c r="E45" s="248"/>
      <c r="F45" s="248"/>
      <c r="G45" s="248"/>
      <c r="I45" s="466"/>
      <c r="J45" s="467"/>
      <c r="K45" s="467"/>
      <c r="L45" s="467"/>
      <c r="M45" s="467"/>
      <c r="N45" s="468"/>
      <c r="P45" s="455"/>
      <c r="Q45" s="456"/>
      <c r="R45" s="456"/>
      <c r="S45" s="456"/>
      <c r="T45" s="456"/>
      <c r="U45" s="457"/>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317" t="s">
        <v>311</v>
      </c>
      <c r="C54" s="127" t="s">
        <v>281</v>
      </c>
      <c r="D54" s="124" t="s">
        <v>383</v>
      </c>
      <c r="E54" s="242">
        <v>-0.7</v>
      </c>
      <c r="F54" s="242">
        <v>-0.7</v>
      </c>
      <c r="G54" s="242">
        <v>-0.7</v>
      </c>
      <c r="H54" s="242">
        <v>-0.7</v>
      </c>
      <c r="I54" s="242">
        <v>-0.7</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18" t="s">
        <v>310</v>
      </c>
      <c r="C55" s="121"/>
      <c r="D55" s="328" t="s">
        <v>383</v>
      </c>
      <c r="E55" s="241">
        <v>0</v>
      </c>
      <c r="F55" s="241">
        <v>-0.05</v>
      </c>
      <c r="G55" s="241">
        <v>-0.05</v>
      </c>
      <c r="H55" s="241">
        <v>-0.05</v>
      </c>
      <c r="I55" s="241">
        <v>-0.05</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t="s">
        <v>567</v>
      </c>
      <c r="C56" s="121" t="s">
        <v>281</v>
      </c>
      <c r="D56" s="328" t="s">
        <v>383</v>
      </c>
      <c r="E56" s="241">
        <v>-0.91</v>
      </c>
      <c r="F56" s="241">
        <v>-0.91</v>
      </c>
      <c r="G56" s="241">
        <v>-0.91</v>
      </c>
      <c r="H56" s="241">
        <v>-0.91</v>
      </c>
      <c r="I56" s="241">
        <v>-0.91</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t="s">
        <v>287</v>
      </c>
      <c r="D57" s="328" t="s">
        <v>383</v>
      </c>
      <c r="E57" s="241">
        <v>-0.35</v>
      </c>
      <c r="F57" s="241">
        <v>-0.41</v>
      </c>
      <c r="G57" s="241">
        <v>-0.35</v>
      </c>
      <c r="H57" s="241">
        <v>-0.41</v>
      </c>
      <c r="I57" s="241">
        <v>-0.35</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328"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t="s">
        <v>281</v>
      </c>
      <c r="D59" s="328" t="s">
        <v>383</v>
      </c>
      <c r="E59" s="241">
        <v>-0.53664900000000004</v>
      </c>
      <c r="F59" s="241">
        <v>-0.53664900000000004</v>
      </c>
      <c r="G59" s="241">
        <v>-0.53664900000000004</v>
      </c>
      <c r="H59" s="241">
        <v>-0.53664900000000004</v>
      </c>
      <c r="I59" s="241">
        <v>-0.48786200000000002</v>
      </c>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t="s">
        <v>287</v>
      </c>
      <c r="D60" s="328" t="s">
        <v>383</v>
      </c>
      <c r="E60" s="241">
        <v>-0.48</v>
      </c>
      <c r="F60" s="241">
        <v>-0.70399999999999996</v>
      </c>
      <c r="G60" s="241">
        <v>-0.48</v>
      </c>
      <c r="H60" s="241">
        <v>-0.70399999999999996</v>
      </c>
      <c r="I60" s="241">
        <v>-0.48</v>
      </c>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t="s">
        <v>568</v>
      </c>
      <c r="C61" s="121" t="s">
        <v>281</v>
      </c>
      <c r="D61" s="328" t="s">
        <v>383</v>
      </c>
      <c r="E61" s="241">
        <v>-1.96</v>
      </c>
      <c r="F61" s="241">
        <v>-1.68</v>
      </c>
      <c r="G61" s="241">
        <v>-1.96</v>
      </c>
      <c r="H61" s="241">
        <v>-1.68</v>
      </c>
      <c r="I61" s="241">
        <v>-1.96</v>
      </c>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t="s">
        <v>290</v>
      </c>
      <c r="D62" s="328" t="s">
        <v>383</v>
      </c>
      <c r="E62" s="241">
        <v>-0.16</v>
      </c>
      <c r="F62" s="241">
        <v>-0.08</v>
      </c>
      <c r="G62" s="241">
        <v>-0.24</v>
      </c>
      <c r="H62" s="241">
        <v>-0.08</v>
      </c>
      <c r="I62" s="241">
        <v>-0.16</v>
      </c>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t="s">
        <v>316</v>
      </c>
      <c r="C63" s="121" t="s">
        <v>281</v>
      </c>
      <c r="D63" s="328" t="s">
        <v>383</v>
      </c>
      <c r="E63" s="241">
        <v>-0.38</v>
      </c>
      <c r="F63" s="241">
        <v>-0.11</v>
      </c>
      <c r="G63" s="241">
        <v>-0.38</v>
      </c>
      <c r="H63" s="241">
        <v>-0.11</v>
      </c>
      <c r="I63" s="241">
        <v>-0.38</v>
      </c>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outlineLevel="2">
      <c r="A64" s="428"/>
      <c r="B64" s="36" t="s">
        <v>316</v>
      </c>
      <c r="C64" s="121" t="s">
        <v>281</v>
      </c>
      <c r="D64" s="328" t="s">
        <v>383</v>
      </c>
      <c r="E64" s="241">
        <v>0</v>
      </c>
      <c r="F64" s="241">
        <v>-0.62</v>
      </c>
      <c r="G64" s="241">
        <v>0</v>
      </c>
      <c r="H64" s="241">
        <v>0</v>
      </c>
      <c r="I64" s="241">
        <v>0</v>
      </c>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54"/>
    </row>
    <row r="65" spans="1:54" outlineLevel="2">
      <c r="A65" s="428"/>
      <c r="B65" s="36" t="s">
        <v>312</v>
      </c>
      <c r="C65" s="121" t="s">
        <v>281</v>
      </c>
      <c r="D65" s="328" t="s">
        <v>383</v>
      </c>
      <c r="E65" s="241">
        <v>-1.2017880179493914</v>
      </c>
      <c r="F65" s="241">
        <v>0</v>
      </c>
      <c r="G65" s="241">
        <v>0</v>
      </c>
      <c r="H65" s="241">
        <v>0</v>
      </c>
      <c r="I65" s="241">
        <v>0</v>
      </c>
      <c r="J65" s="241"/>
      <c r="K65" s="241"/>
      <c r="L65" s="241"/>
      <c r="M65" s="241"/>
      <c r="N65" s="241"/>
      <c r="O65" s="241"/>
      <c r="P65" s="241"/>
      <c r="Q65" s="24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54"/>
    </row>
    <row r="66" spans="1:54" outlineLevel="2">
      <c r="A66" s="428"/>
      <c r="B66" s="36" t="s">
        <v>313</v>
      </c>
      <c r="C66" s="121" t="s">
        <v>281</v>
      </c>
      <c r="D66" s="328" t="s">
        <v>383</v>
      </c>
      <c r="E66" s="241">
        <v>-1.5142880224367377</v>
      </c>
      <c r="F66" s="241">
        <v>-0.31250000448734749</v>
      </c>
      <c r="G66" s="241">
        <v>-2.6277225829381972</v>
      </c>
      <c r="H66" s="241">
        <v>-2.7160760403861275</v>
      </c>
      <c r="I66" s="241">
        <v>-2.4035760358987801</v>
      </c>
      <c r="J66" s="241"/>
      <c r="K66" s="241"/>
      <c r="L66" s="241"/>
      <c r="M66" s="241"/>
      <c r="N66" s="241"/>
      <c r="O66" s="241"/>
      <c r="P66" s="241"/>
      <c r="Q66" s="24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54"/>
    </row>
    <row r="67" spans="1:54" outlineLevel="2">
      <c r="A67" s="428"/>
      <c r="B67" s="36" t="s">
        <v>312</v>
      </c>
      <c r="C67" s="121" t="s">
        <v>287</v>
      </c>
      <c r="D67" s="328" t="s">
        <v>383</v>
      </c>
      <c r="E67" s="241">
        <v>0</v>
      </c>
      <c r="F67" s="241">
        <v>-0.24304732446586422</v>
      </c>
      <c r="G67" s="241">
        <v>0</v>
      </c>
      <c r="H67" s="241">
        <v>-0.24304732446586422</v>
      </c>
      <c r="I67" s="241">
        <v>0</v>
      </c>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54"/>
    </row>
    <row r="68" spans="1:54" outlineLevel="2">
      <c r="A68" s="428"/>
      <c r="B68" s="36" t="s">
        <v>313</v>
      </c>
      <c r="C68" s="121" t="s">
        <v>287</v>
      </c>
      <c r="D68" s="328" t="s">
        <v>383</v>
      </c>
      <c r="E68" s="241">
        <v>-1.0002230630845401</v>
      </c>
      <c r="F68" s="241">
        <v>-1.0002230630845401</v>
      </c>
      <c r="G68" s="241">
        <v>-1.0002230630845401</v>
      </c>
      <c r="H68" s="241">
        <v>-1.0002230630845401</v>
      </c>
      <c r="I68" s="241">
        <v>-1.0002230630845401</v>
      </c>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54"/>
    </row>
    <row r="69" spans="1:54" outlineLevel="2">
      <c r="A69" s="428"/>
      <c r="B69" s="36" t="s">
        <v>312</v>
      </c>
      <c r="C69" s="121" t="s">
        <v>281</v>
      </c>
      <c r="D69" s="328" t="s">
        <v>383</v>
      </c>
      <c r="E69" s="241">
        <v>-2.4035760358987801</v>
      </c>
      <c r="F69" s="241">
        <v>-2.4035760358987801</v>
      </c>
      <c r="G69" s="241">
        <v>-2.4035760358987801</v>
      </c>
      <c r="H69" s="241">
        <v>-1.2017880179493901</v>
      </c>
      <c r="I69" s="241">
        <v>0</v>
      </c>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54"/>
    </row>
    <row r="70" spans="1:54" outlineLevel="2">
      <c r="A70" s="428"/>
      <c r="B70" s="36" t="s">
        <v>313</v>
      </c>
      <c r="C70" s="121" t="s">
        <v>281</v>
      </c>
      <c r="D70" s="328" t="s">
        <v>383</v>
      </c>
      <c r="E70" s="241">
        <v>-1.2017880179493901</v>
      </c>
      <c r="F70" s="241">
        <v>-1.2017880179493901</v>
      </c>
      <c r="G70" s="241">
        <v>-1.2017880179493901</v>
      </c>
      <c r="H70" s="241">
        <v>-2.4035760358987801</v>
      </c>
      <c r="I70" s="241">
        <v>0</v>
      </c>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54"/>
    </row>
    <row r="71" spans="1:54" outlineLevel="2">
      <c r="A71" s="428"/>
      <c r="B71" s="36" t="s">
        <v>315</v>
      </c>
      <c r="C71" s="121" t="s">
        <v>281</v>
      </c>
      <c r="D71" s="328" t="s">
        <v>383</v>
      </c>
      <c r="E71" s="241">
        <v>-1.05</v>
      </c>
      <c r="F71" s="241">
        <v>0</v>
      </c>
      <c r="G71" s="241">
        <v>-2</v>
      </c>
      <c r="H71" s="241">
        <v>0</v>
      </c>
      <c r="I71" s="241">
        <v>-2</v>
      </c>
      <c r="J71" s="241"/>
      <c r="K71" s="241"/>
      <c r="L71" s="241"/>
      <c r="M71" s="241"/>
      <c r="N71" s="241"/>
      <c r="O71" s="241"/>
      <c r="P71" s="241"/>
      <c r="Q71" s="24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54"/>
    </row>
    <row r="72" spans="1:54" outlineLevel="2">
      <c r="A72" s="428"/>
      <c r="B72" s="36" t="s">
        <v>317</v>
      </c>
      <c r="C72" s="121" t="s">
        <v>281</v>
      </c>
      <c r="D72" s="328" t="s">
        <v>383</v>
      </c>
      <c r="E72" s="241">
        <v>-1.05</v>
      </c>
      <c r="F72" s="241">
        <v>0</v>
      </c>
      <c r="G72" s="241">
        <v>-1.05</v>
      </c>
      <c r="H72" s="241">
        <v>0</v>
      </c>
      <c r="I72" s="241">
        <v>-1.05</v>
      </c>
      <c r="J72" s="241"/>
      <c r="K72" s="241"/>
      <c r="L72" s="241"/>
      <c r="M72" s="241"/>
      <c r="N72" s="241"/>
      <c r="O72" s="241"/>
      <c r="P72" s="241"/>
      <c r="Q72" s="241"/>
      <c r="R72" s="241"/>
      <c r="S72" s="241"/>
      <c r="T72" s="241"/>
      <c r="U72" s="241"/>
      <c r="V72" s="241"/>
      <c r="W72" s="241"/>
      <c r="X72" s="241"/>
      <c r="Y72" s="241"/>
      <c r="Z72" s="241"/>
      <c r="AA72" s="241"/>
      <c r="AB72" s="241"/>
      <c r="AC72" s="241"/>
      <c r="AD72" s="241"/>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54"/>
    </row>
    <row r="73" spans="1:54" outlineLevel="2">
      <c r="A73" s="428"/>
      <c r="B73" s="36" t="s">
        <v>317</v>
      </c>
      <c r="C73" s="121" t="s">
        <v>287</v>
      </c>
      <c r="D73" s="328" t="s">
        <v>383</v>
      </c>
      <c r="E73" s="241">
        <v>-0.2</v>
      </c>
      <c r="F73" s="241">
        <v>-0.4</v>
      </c>
      <c r="G73" s="241">
        <v>-0.2</v>
      </c>
      <c r="H73" s="241">
        <v>-0.4</v>
      </c>
      <c r="I73" s="241">
        <v>-0.4</v>
      </c>
      <c r="J73" s="241"/>
      <c r="K73" s="241"/>
      <c r="L73" s="241"/>
      <c r="M73" s="241"/>
      <c r="N73" s="241"/>
      <c r="O73" s="241"/>
      <c r="P73" s="241"/>
      <c r="Q73" s="241"/>
      <c r="R73" s="241"/>
      <c r="S73" s="241"/>
      <c r="T73" s="241"/>
      <c r="U73" s="241"/>
      <c r="V73" s="241"/>
      <c r="W73" s="241"/>
      <c r="X73" s="241"/>
      <c r="Y73" s="241"/>
      <c r="Z73" s="241"/>
      <c r="AA73" s="241"/>
      <c r="AB73" s="241"/>
      <c r="AC73" s="241"/>
      <c r="AD73" s="241"/>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54"/>
    </row>
    <row r="74" spans="1:54" outlineLevel="2">
      <c r="A74" s="428"/>
      <c r="B74" s="36"/>
      <c r="C74" s="121"/>
      <c r="D74" s="328" t="s">
        <v>383</v>
      </c>
      <c r="E74" s="241"/>
      <c r="F74" s="241"/>
      <c r="G74" s="241"/>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41"/>
      <c r="AV74" s="241"/>
      <c r="AW74" s="241"/>
      <c r="AX74" s="241"/>
      <c r="AY74" s="241"/>
      <c r="AZ74" s="241"/>
      <c r="BA74" s="241"/>
      <c r="BB74" s="254"/>
    </row>
    <row r="75" spans="1:54" outlineLevel="2">
      <c r="A75" s="428"/>
      <c r="B75" s="36"/>
      <c r="C75" s="121"/>
      <c r="D75" s="328" t="s">
        <v>383</v>
      </c>
      <c r="E75" s="241"/>
      <c r="F75" s="241"/>
      <c r="G75" s="241"/>
      <c r="H75" s="241"/>
      <c r="I75" s="241"/>
      <c r="J75" s="241"/>
      <c r="K75" s="241"/>
      <c r="L75" s="241"/>
      <c r="M75" s="241"/>
      <c r="N75" s="241"/>
      <c r="O75" s="241"/>
      <c r="P75" s="241"/>
      <c r="Q75" s="241"/>
      <c r="R75" s="241"/>
      <c r="S75" s="241"/>
      <c r="T75" s="241"/>
      <c r="U75" s="241"/>
      <c r="V75" s="241"/>
      <c r="W75" s="241"/>
      <c r="X75" s="241"/>
      <c r="Y75" s="241"/>
      <c r="Z75" s="241"/>
      <c r="AA75" s="241"/>
      <c r="AB75" s="241"/>
      <c r="AC75" s="241"/>
      <c r="AD75" s="241"/>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54"/>
    </row>
    <row r="76" spans="1:54" outlineLevel="2">
      <c r="A76" s="428"/>
      <c r="B76" s="36" t="s">
        <v>315</v>
      </c>
      <c r="C76" s="121" t="s">
        <v>284</v>
      </c>
      <c r="D76" s="328" t="s">
        <v>383</v>
      </c>
      <c r="E76" s="241">
        <v>-1.06</v>
      </c>
      <c r="F76" s="241">
        <v>0</v>
      </c>
      <c r="G76" s="241">
        <v>0</v>
      </c>
      <c r="H76" s="241">
        <v>0</v>
      </c>
      <c r="I76" s="241">
        <v>-1.06</v>
      </c>
      <c r="J76" s="241"/>
      <c r="K76" s="241"/>
      <c r="L76" s="241"/>
      <c r="M76" s="241"/>
      <c r="N76" s="241"/>
      <c r="O76" s="241"/>
      <c r="P76" s="241"/>
      <c r="Q76" s="241"/>
      <c r="R76" s="241"/>
      <c r="S76" s="241"/>
      <c r="T76" s="241"/>
      <c r="U76" s="241"/>
      <c r="V76" s="241"/>
      <c r="W76" s="241"/>
      <c r="X76" s="241"/>
      <c r="Y76" s="241"/>
      <c r="Z76" s="241"/>
      <c r="AA76" s="241"/>
      <c r="AB76" s="241"/>
      <c r="AC76" s="241"/>
      <c r="AD76" s="241"/>
      <c r="AE76" s="241"/>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54"/>
    </row>
    <row r="77" spans="1:54" outlineLevel="2">
      <c r="A77" s="428"/>
      <c r="B77" s="36" t="s">
        <v>317</v>
      </c>
      <c r="C77" s="121" t="s">
        <v>284</v>
      </c>
      <c r="D77" s="328" t="s">
        <v>383</v>
      </c>
      <c r="E77" s="241">
        <v>0</v>
      </c>
      <c r="F77" s="241">
        <v>0</v>
      </c>
      <c r="G77" s="241">
        <v>0</v>
      </c>
      <c r="H77" s="241">
        <v>-1.06</v>
      </c>
      <c r="I77" s="241">
        <v>0</v>
      </c>
      <c r="J77" s="241"/>
      <c r="K77" s="241"/>
      <c r="L77" s="241"/>
      <c r="M77" s="241"/>
      <c r="N77" s="241"/>
      <c r="O77" s="241"/>
      <c r="P77" s="241"/>
      <c r="Q77" s="241"/>
      <c r="R77" s="241"/>
      <c r="S77" s="241"/>
      <c r="T77" s="241"/>
      <c r="U77" s="241"/>
      <c r="V77" s="241"/>
      <c r="W77" s="241"/>
      <c r="X77" s="241"/>
      <c r="Y77" s="241"/>
      <c r="Z77" s="241"/>
      <c r="AA77" s="241"/>
      <c r="AB77" s="241"/>
      <c r="AC77" s="241"/>
      <c r="AD77" s="241"/>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54"/>
    </row>
    <row r="78" spans="1:54" outlineLevel="2">
      <c r="A78" s="428"/>
      <c r="B78" s="36"/>
      <c r="C78" s="121"/>
      <c r="D78" s="328" t="s">
        <v>383</v>
      </c>
      <c r="E78" s="241"/>
      <c r="F78" s="241"/>
      <c r="G78" s="241"/>
      <c r="H78" s="241"/>
      <c r="I78" s="241"/>
      <c r="J78" s="241"/>
      <c r="K78" s="241"/>
      <c r="L78" s="241"/>
      <c r="M78" s="241"/>
      <c r="N78" s="241"/>
      <c r="O78" s="241"/>
      <c r="P78" s="241"/>
      <c r="Q78" s="241"/>
      <c r="R78" s="241"/>
      <c r="S78" s="241"/>
      <c r="T78" s="241"/>
      <c r="U78" s="241"/>
      <c r="V78" s="241"/>
      <c r="W78" s="241"/>
      <c r="X78" s="241"/>
      <c r="Y78" s="241"/>
      <c r="Z78" s="241"/>
      <c r="AA78" s="241"/>
      <c r="AB78" s="241"/>
      <c r="AC78" s="241"/>
      <c r="AD78" s="241"/>
      <c r="AE78" s="241"/>
      <c r="AF78" s="241"/>
      <c r="AG78" s="241"/>
      <c r="AH78" s="241"/>
      <c r="AI78" s="241"/>
      <c r="AJ78" s="241"/>
      <c r="AK78" s="241"/>
      <c r="AL78" s="241"/>
      <c r="AM78" s="241"/>
      <c r="AN78" s="241"/>
      <c r="AO78" s="241"/>
      <c r="AP78" s="241"/>
      <c r="AQ78" s="241"/>
      <c r="AR78" s="241"/>
      <c r="AS78" s="241"/>
      <c r="AT78" s="241"/>
      <c r="AU78" s="241"/>
      <c r="AV78" s="241"/>
      <c r="AW78" s="241"/>
      <c r="AX78" s="241"/>
      <c r="AY78" s="241"/>
      <c r="AZ78" s="241"/>
      <c r="BA78" s="241"/>
      <c r="BB78" s="254"/>
    </row>
    <row r="79" spans="1:54" outlineLevel="2">
      <c r="A79" s="428"/>
      <c r="B79" s="36"/>
      <c r="C79" s="121"/>
      <c r="D79" s="328" t="s">
        <v>383</v>
      </c>
      <c r="E79" s="241"/>
      <c r="F79" s="241"/>
      <c r="G79" s="241"/>
      <c r="H79" s="241"/>
      <c r="I79" s="241"/>
      <c r="J79" s="241"/>
      <c r="K79" s="241"/>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54"/>
    </row>
    <row r="80" spans="1:54" outlineLevel="2">
      <c r="A80" s="428"/>
      <c r="B80" s="36"/>
      <c r="C80" s="121"/>
      <c r="D80" s="328" t="s">
        <v>383</v>
      </c>
      <c r="E80" s="241"/>
      <c r="F80" s="241"/>
      <c r="G80" s="241"/>
      <c r="H80" s="241"/>
      <c r="I80" s="241"/>
      <c r="J80" s="241"/>
      <c r="K80" s="241"/>
      <c r="L80" s="241"/>
      <c r="M80" s="241"/>
      <c r="N80" s="241"/>
      <c r="O80" s="241"/>
      <c r="P80" s="241"/>
      <c r="Q80" s="24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54"/>
    </row>
    <row r="81" spans="1:54" outlineLevel="2">
      <c r="A81" s="428"/>
      <c r="B81" s="36"/>
      <c r="C81" s="121"/>
      <c r="D81" s="328" t="s">
        <v>383</v>
      </c>
      <c r="E81" s="241"/>
      <c r="F81" s="241"/>
      <c r="G81" s="241"/>
      <c r="H81" s="241"/>
      <c r="I81" s="241"/>
      <c r="J81" s="241"/>
      <c r="K81" s="241"/>
      <c r="L81" s="241"/>
      <c r="M81" s="241"/>
      <c r="N81" s="241"/>
      <c r="O81" s="241"/>
      <c r="P81" s="241"/>
      <c r="Q81" s="24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54"/>
    </row>
    <row r="82" spans="1:54" outlineLevel="2">
      <c r="A82" s="428"/>
      <c r="B82" s="36"/>
      <c r="C82" s="121"/>
      <c r="D82" s="328" t="s">
        <v>383</v>
      </c>
      <c r="E82" s="241"/>
      <c r="F82" s="241"/>
      <c r="G82" s="241"/>
      <c r="H82" s="241"/>
      <c r="I82" s="241"/>
      <c r="J82" s="241"/>
      <c r="K82" s="241"/>
      <c r="L82" s="241"/>
      <c r="M82" s="241"/>
      <c r="N82" s="241"/>
      <c r="O82" s="241"/>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54"/>
    </row>
    <row r="83" spans="1:54" outlineLevel="2">
      <c r="A83" s="428"/>
      <c r="B83" s="36"/>
      <c r="C83" s="121"/>
      <c r="D83" s="328" t="s">
        <v>383</v>
      </c>
      <c r="E83" s="241"/>
      <c r="F83" s="241"/>
      <c r="G83" s="241"/>
      <c r="H83" s="241"/>
      <c r="I83" s="241"/>
      <c r="J83" s="241"/>
      <c r="K83" s="241"/>
      <c r="L83" s="241"/>
      <c r="M83" s="241"/>
      <c r="N83" s="241"/>
      <c r="O83" s="241"/>
      <c r="P83" s="241"/>
      <c r="Q83" s="241"/>
      <c r="R83" s="241"/>
      <c r="S83" s="241"/>
      <c r="T83" s="241"/>
      <c r="U83" s="241"/>
      <c r="V83" s="241"/>
      <c r="W83" s="241"/>
      <c r="X83" s="241"/>
      <c r="Y83" s="241"/>
      <c r="Z83" s="241"/>
      <c r="AA83" s="241"/>
      <c r="AB83" s="241"/>
      <c r="AC83" s="241"/>
      <c r="AD83" s="241"/>
      <c r="AE83" s="241"/>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54"/>
    </row>
    <row r="84" spans="1:54" outlineLevel="2">
      <c r="A84" s="428"/>
      <c r="B84" s="36"/>
      <c r="C84" s="121"/>
      <c r="D84" s="328" t="s">
        <v>383</v>
      </c>
      <c r="E84" s="241"/>
      <c r="F84" s="241"/>
      <c r="G84" s="241"/>
      <c r="H84" s="241"/>
      <c r="I84" s="241"/>
      <c r="J84" s="241"/>
      <c r="K84" s="241"/>
      <c r="L84" s="241"/>
      <c r="M84" s="241"/>
      <c r="N84" s="241"/>
      <c r="O84" s="241"/>
      <c r="P84" s="241"/>
      <c r="Q84" s="241"/>
      <c r="R84" s="241"/>
      <c r="S84" s="241"/>
      <c r="T84" s="241"/>
      <c r="U84" s="241"/>
      <c r="V84" s="241"/>
      <c r="W84" s="241"/>
      <c r="X84" s="241"/>
      <c r="Y84" s="241"/>
      <c r="Z84" s="241"/>
      <c r="AA84" s="241"/>
      <c r="AB84" s="241"/>
      <c r="AC84" s="241"/>
      <c r="AD84" s="241"/>
      <c r="AE84" s="241"/>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54"/>
    </row>
    <row r="85" spans="1:54" outlineLevel="2">
      <c r="A85" s="428"/>
      <c r="B85" s="36"/>
      <c r="C85" s="121"/>
      <c r="D85" s="328" t="s">
        <v>383</v>
      </c>
      <c r="E85" s="241"/>
      <c r="F85" s="241"/>
      <c r="G85" s="241"/>
      <c r="H85" s="241"/>
      <c r="I85" s="241"/>
      <c r="J85" s="241"/>
      <c r="K85" s="241"/>
      <c r="L85" s="241"/>
      <c r="M85" s="241"/>
      <c r="N85" s="241"/>
      <c r="O85" s="241"/>
      <c r="P85" s="241"/>
      <c r="Q85" s="241"/>
      <c r="R85" s="241"/>
      <c r="S85" s="241"/>
      <c r="T85" s="241"/>
      <c r="U85" s="241"/>
      <c r="V85" s="241"/>
      <c r="W85" s="241"/>
      <c r="X85" s="241"/>
      <c r="Y85" s="241"/>
      <c r="Z85" s="241"/>
      <c r="AA85" s="241"/>
      <c r="AB85" s="241"/>
      <c r="AC85" s="241"/>
      <c r="AD85" s="241"/>
      <c r="AE85" s="241"/>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54"/>
    </row>
    <row r="86" spans="1:54" outlineLevel="2">
      <c r="A86" s="428"/>
      <c r="B86" s="36"/>
      <c r="C86" s="121"/>
      <c r="D86" s="328" t="s">
        <v>383</v>
      </c>
      <c r="E86" s="241"/>
      <c r="F86" s="241"/>
      <c r="G86" s="241"/>
      <c r="H86" s="241"/>
      <c r="I86" s="241"/>
      <c r="J86" s="241"/>
      <c r="K86" s="241"/>
      <c r="L86" s="241"/>
      <c r="M86" s="241"/>
      <c r="N86" s="241"/>
      <c r="O86" s="241"/>
      <c r="P86" s="241"/>
      <c r="Q86" s="24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54"/>
    </row>
    <row r="87" spans="1:54" ht="13.5" outlineLevel="2" thickBot="1">
      <c r="A87" s="428"/>
      <c r="B87" s="36"/>
      <c r="C87" s="121"/>
      <c r="D87" s="328" t="s">
        <v>383</v>
      </c>
      <c r="E87" s="241"/>
      <c r="F87" s="241"/>
      <c r="G87" s="241"/>
      <c r="H87" s="241"/>
      <c r="I87" s="241"/>
      <c r="J87" s="241"/>
      <c r="K87" s="241"/>
      <c r="L87" s="241"/>
      <c r="M87" s="241"/>
      <c r="N87" s="241"/>
      <c r="O87" s="241"/>
      <c r="P87" s="241"/>
      <c r="Q87" s="24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54"/>
    </row>
    <row r="88" spans="1:54" outlineLevel="2">
      <c r="A88" s="428"/>
      <c r="B88" s="36"/>
      <c r="C88" s="121"/>
      <c r="D88" s="124" t="s">
        <v>383</v>
      </c>
      <c r="E88" s="241"/>
      <c r="F88" s="241"/>
      <c r="G88" s="241"/>
      <c r="H88" s="241"/>
      <c r="I88" s="241"/>
      <c r="J88" s="241"/>
      <c r="K88" s="241"/>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54"/>
    </row>
    <row r="89" spans="1:54" ht="13.5" outlineLevel="2" thickBot="1">
      <c r="A89" s="429"/>
      <c r="B89" s="122" t="s">
        <v>384</v>
      </c>
      <c r="C89" s="296" t="s">
        <v>385</v>
      </c>
      <c r="D89" s="123" t="s">
        <v>383</v>
      </c>
      <c r="E89" s="23">
        <f t="shared" ref="E89:AJ89" si="3">SUM(E54:E88)</f>
        <v>-16.158312157318839</v>
      </c>
      <c r="F89" s="23">
        <f t="shared" si="3"/>
        <v>-11.361783445885925</v>
      </c>
      <c r="G89" s="23">
        <f t="shared" si="3"/>
        <v>-16.089958699870909</v>
      </c>
      <c r="H89" s="23">
        <f t="shared" si="3"/>
        <v>-14.205359481784704</v>
      </c>
      <c r="I89" s="23">
        <f t="shared" si="3"/>
        <v>-13.391661098983322</v>
      </c>
      <c r="J89" s="23">
        <f t="shared" si="3"/>
        <v>0</v>
      </c>
      <c r="K89" s="23">
        <f t="shared" si="3"/>
        <v>0</v>
      </c>
      <c r="L89" s="23">
        <f t="shared" si="3"/>
        <v>0</v>
      </c>
      <c r="M89" s="23">
        <f t="shared" si="3"/>
        <v>0</v>
      </c>
      <c r="N89" s="23">
        <f t="shared" si="3"/>
        <v>0</v>
      </c>
      <c r="O89" s="23">
        <f t="shared" si="3"/>
        <v>0</v>
      </c>
      <c r="P89" s="23">
        <f t="shared" si="3"/>
        <v>0</v>
      </c>
      <c r="Q89" s="23">
        <f t="shared" si="3"/>
        <v>0</v>
      </c>
      <c r="R89" s="23">
        <f t="shared" si="3"/>
        <v>0</v>
      </c>
      <c r="S89" s="23">
        <f t="shared" si="3"/>
        <v>0</v>
      </c>
      <c r="T89" s="23">
        <f t="shared" si="3"/>
        <v>0</v>
      </c>
      <c r="U89" s="23">
        <f t="shared" si="3"/>
        <v>0</v>
      </c>
      <c r="V89" s="23">
        <f t="shared" si="3"/>
        <v>0</v>
      </c>
      <c r="W89" s="23">
        <f t="shared" si="3"/>
        <v>0</v>
      </c>
      <c r="X89" s="23">
        <f t="shared" si="3"/>
        <v>0</v>
      </c>
      <c r="Y89" s="23">
        <f t="shared" si="3"/>
        <v>0</v>
      </c>
      <c r="Z89" s="23">
        <f t="shared" si="3"/>
        <v>0</v>
      </c>
      <c r="AA89" s="23">
        <f t="shared" si="3"/>
        <v>0</v>
      </c>
      <c r="AB89" s="23">
        <f t="shared" si="3"/>
        <v>0</v>
      </c>
      <c r="AC89" s="23">
        <f t="shared" si="3"/>
        <v>0</v>
      </c>
      <c r="AD89" s="23">
        <f t="shared" si="3"/>
        <v>0</v>
      </c>
      <c r="AE89" s="23">
        <f t="shared" si="3"/>
        <v>0</v>
      </c>
      <c r="AF89" s="23">
        <f t="shared" si="3"/>
        <v>0</v>
      </c>
      <c r="AG89" s="23">
        <f t="shared" si="3"/>
        <v>0</v>
      </c>
      <c r="AH89" s="23">
        <f t="shared" si="3"/>
        <v>0</v>
      </c>
      <c r="AI89" s="23">
        <f t="shared" si="3"/>
        <v>0</v>
      </c>
      <c r="AJ89" s="23">
        <f t="shared" si="3"/>
        <v>0</v>
      </c>
      <c r="AK89" s="23">
        <f t="shared" ref="AK89:BB89" si="4">SUM(AK54:AK88)</f>
        <v>0</v>
      </c>
      <c r="AL89" s="23">
        <f t="shared" si="4"/>
        <v>0</v>
      </c>
      <c r="AM89" s="23">
        <f t="shared" si="4"/>
        <v>0</v>
      </c>
      <c r="AN89" s="23">
        <f t="shared" si="4"/>
        <v>0</v>
      </c>
      <c r="AO89" s="23">
        <f t="shared" si="4"/>
        <v>0</v>
      </c>
      <c r="AP89" s="23">
        <f t="shared" si="4"/>
        <v>0</v>
      </c>
      <c r="AQ89" s="23">
        <f t="shared" si="4"/>
        <v>0</v>
      </c>
      <c r="AR89" s="23">
        <f t="shared" si="4"/>
        <v>0</v>
      </c>
      <c r="AS89" s="23">
        <f t="shared" si="4"/>
        <v>0</v>
      </c>
      <c r="AT89" s="23">
        <f t="shared" si="4"/>
        <v>0</v>
      </c>
      <c r="AU89" s="23">
        <f t="shared" si="4"/>
        <v>0</v>
      </c>
      <c r="AV89" s="23">
        <f t="shared" si="4"/>
        <v>0</v>
      </c>
      <c r="AW89" s="23">
        <f t="shared" si="4"/>
        <v>0</v>
      </c>
      <c r="AX89" s="23">
        <f t="shared" si="4"/>
        <v>0</v>
      </c>
      <c r="AY89" s="23">
        <f t="shared" si="4"/>
        <v>0</v>
      </c>
      <c r="AZ89" s="23">
        <f t="shared" si="4"/>
        <v>0</v>
      </c>
      <c r="BA89" s="23">
        <f t="shared" si="4"/>
        <v>0</v>
      </c>
      <c r="BB89" s="255">
        <f t="shared" si="4"/>
        <v>0</v>
      </c>
    </row>
    <row r="90" spans="1:54" ht="13.5" outlineLevel="2" thickBot="1">
      <c r="B90" s="19"/>
      <c r="C90" s="19"/>
      <c r="D90" s="19"/>
      <c r="E90" s="15"/>
    </row>
    <row r="91" spans="1:54" ht="12.75" customHeight="1" outlineLevel="2">
      <c r="A91" s="420" t="s">
        <v>386</v>
      </c>
      <c r="B91" s="266"/>
      <c r="C91" s="267"/>
      <c r="D91" s="268" t="s">
        <v>383</v>
      </c>
      <c r="E91" s="242"/>
      <c r="F91" s="242"/>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2"/>
      <c r="BA91" s="242"/>
      <c r="BB91" s="242"/>
    </row>
    <row r="92" spans="1:54" outlineLevel="2">
      <c r="A92" s="421"/>
      <c r="B92" s="252"/>
      <c r="C92" s="267"/>
      <c r="D92" s="269" t="s">
        <v>383</v>
      </c>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row>
    <row r="93" spans="1:54" outlineLevel="2">
      <c r="A93" s="421"/>
      <c r="B93" s="252"/>
      <c r="C93" s="267"/>
      <c r="D93" s="269" t="s">
        <v>383</v>
      </c>
      <c r="E93" s="241"/>
      <c r="F93" s="241"/>
      <c r="G93" s="241"/>
      <c r="H93" s="241"/>
      <c r="I93" s="241"/>
      <c r="J93" s="241"/>
      <c r="K93" s="241"/>
      <c r="L93" s="241"/>
      <c r="M93" s="241"/>
      <c r="N93" s="241"/>
      <c r="O93" s="241"/>
      <c r="P93" s="241"/>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row>
    <row r="94" spans="1:54" outlineLevel="2">
      <c r="A94" s="421"/>
      <c r="B94" s="252"/>
      <c r="C94" s="267"/>
      <c r="D94" s="269" t="s">
        <v>383</v>
      </c>
      <c r="E94" s="241"/>
      <c r="F94" s="241"/>
      <c r="G94" s="241"/>
      <c r="H94" s="241"/>
      <c r="I94" s="241"/>
      <c r="J94" s="241"/>
      <c r="K94" s="241"/>
      <c r="L94" s="241"/>
      <c r="M94" s="241"/>
      <c r="N94" s="241"/>
      <c r="O94" s="241"/>
      <c r="P94" s="241"/>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row>
    <row r="95" spans="1:54" outlineLevel="2">
      <c r="A95" s="421"/>
      <c r="B95" s="252"/>
      <c r="C95" s="267"/>
      <c r="D95" s="269" t="s">
        <v>383</v>
      </c>
      <c r="E95" s="241"/>
      <c r="F95" s="241"/>
      <c r="G95" s="241"/>
      <c r="H95" s="241"/>
      <c r="I95" s="241"/>
      <c r="J95" s="241"/>
      <c r="K95" s="241"/>
      <c r="L95" s="241"/>
      <c r="M95" s="241"/>
      <c r="N95" s="241"/>
      <c r="O95" s="241"/>
      <c r="P95" s="241"/>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row>
    <row r="96" spans="1:54" ht="13.5" outlineLevel="2" thickBot="1">
      <c r="A96" s="422"/>
      <c r="B96" s="122" t="s">
        <v>387</v>
      </c>
      <c r="C96" s="123"/>
      <c r="D96" s="270" t="s">
        <v>383</v>
      </c>
      <c r="E96" s="21">
        <f>SUM(E91:E95)</f>
        <v>0</v>
      </c>
      <c r="F96" s="21">
        <f t="shared" ref="F96:BB96" si="5">SUM(F91:F95)</f>
        <v>0</v>
      </c>
      <c r="G96" s="21">
        <f t="shared" si="5"/>
        <v>0</v>
      </c>
      <c r="H96" s="21">
        <f t="shared" si="5"/>
        <v>0</v>
      </c>
      <c r="I96" s="21">
        <f t="shared" si="5"/>
        <v>0</v>
      </c>
      <c r="J96" s="21">
        <f t="shared" si="5"/>
        <v>0</v>
      </c>
      <c r="K96" s="21">
        <f t="shared" si="5"/>
        <v>0</v>
      </c>
      <c r="L96" s="21">
        <f t="shared" si="5"/>
        <v>0</v>
      </c>
      <c r="M96" s="21">
        <f t="shared" si="5"/>
        <v>0</v>
      </c>
      <c r="N96" s="21">
        <f t="shared" si="5"/>
        <v>0</v>
      </c>
      <c r="O96" s="21">
        <f t="shared" si="5"/>
        <v>0</v>
      </c>
      <c r="P96" s="21">
        <f t="shared" si="5"/>
        <v>0</v>
      </c>
      <c r="Q96" s="21">
        <f t="shared" si="5"/>
        <v>0</v>
      </c>
      <c r="R96" s="21">
        <f t="shared" si="5"/>
        <v>0</v>
      </c>
      <c r="S96" s="21">
        <f t="shared" si="5"/>
        <v>0</v>
      </c>
      <c r="T96" s="21">
        <f t="shared" si="5"/>
        <v>0</v>
      </c>
      <c r="U96" s="21">
        <f t="shared" si="5"/>
        <v>0</v>
      </c>
      <c r="V96" s="21">
        <f t="shared" si="5"/>
        <v>0</v>
      </c>
      <c r="W96" s="21">
        <f t="shared" si="5"/>
        <v>0</v>
      </c>
      <c r="X96" s="21">
        <f t="shared" si="5"/>
        <v>0</v>
      </c>
      <c r="Y96" s="21">
        <f t="shared" si="5"/>
        <v>0</v>
      </c>
      <c r="Z96" s="21">
        <f t="shared" si="5"/>
        <v>0</v>
      </c>
      <c r="AA96" s="21">
        <f t="shared" si="5"/>
        <v>0</v>
      </c>
      <c r="AB96" s="21">
        <f t="shared" si="5"/>
        <v>0</v>
      </c>
      <c r="AC96" s="21">
        <f t="shared" si="5"/>
        <v>0</v>
      </c>
      <c r="AD96" s="21">
        <f t="shared" si="5"/>
        <v>0</v>
      </c>
      <c r="AE96" s="21">
        <f t="shared" si="5"/>
        <v>0</v>
      </c>
      <c r="AF96" s="21">
        <f t="shared" si="5"/>
        <v>0</v>
      </c>
      <c r="AG96" s="21">
        <f t="shared" si="5"/>
        <v>0</v>
      </c>
      <c r="AH96" s="21">
        <f t="shared" si="5"/>
        <v>0</v>
      </c>
      <c r="AI96" s="21">
        <f t="shared" si="5"/>
        <v>0</v>
      </c>
      <c r="AJ96" s="21">
        <f t="shared" si="5"/>
        <v>0</v>
      </c>
      <c r="AK96" s="21">
        <f t="shared" si="5"/>
        <v>0</v>
      </c>
      <c r="AL96" s="21">
        <f t="shared" si="5"/>
        <v>0</v>
      </c>
      <c r="AM96" s="21">
        <f t="shared" si="5"/>
        <v>0</v>
      </c>
      <c r="AN96" s="21">
        <f t="shared" si="5"/>
        <v>0</v>
      </c>
      <c r="AO96" s="21">
        <f t="shared" si="5"/>
        <v>0</v>
      </c>
      <c r="AP96" s="21">
        <f t="shared" si="5"/>
        <v>0</v>
      </c>
      <c r="AQ96" s="21">
        <f t="shared" si="5"/>
        <v>0</v>
      </c>
      <c r="AR96" s="21">
        <f t="shared" si="5"/>
        <v>0</v>
      </c>
      <c r="AS96" s="21">
        <f t="shared" si="5"/>
        <v>0</v>
      </c>
      <c r="AT96" s="21">
        <f t="shared" si="5"/>
        <v>0</v>
      </c>
      <c r="AU96" s="21">
        <f t="shared" si="5"/>
        <v>0</v>
      </c>
      <c r="AV96" s="21">
        <f t="shared" si="5"/>
        <v>0</v>
      </c>
      <c r="AW96" s="21">
        <f t="shared" si="5"/>
        <v>0</v>
      </c>
      <c r="AX96" s="21">
        <f t="shared" si="5"/>
        <v>0</v>
      </c>
      <c r="AY96" s="21">
        <f t="shared" si="5"/>
        <v>0</v>
      </c>
      <c r="AZ96" s="21">
        <f t="shared" si="5"/>
        <v>0</v>
      </c>
      <c r="BA96" s="21">
        <f t="shared" si="5"/>
        <v>0</v>
      </c>
      <c r="BB96" s="21">
        <f t="shared" si="5"/>
        <v>0</v>
      </c>
    </row>
    <row r="97" spans="1:54" outlineLevel="2">
      <c r="B97" s="145"/>
      <c r="C97" s="2"/>
      <c r="D97" s="2"/>
      <c r="E97" s="15"/>
    </row>
    <row r="98" spans="1:54" outlineLevel="2">
      <c r="B98" s="145"/>
      <c r="C98" s="2"/>
      <c r="D98" s="2"/>
      <c r="E98" s="15"/>
    </row>
    <row r="99" spans="1:54" ht="13.5" outlineLevel="2" thickBot="1">
      <c r="B99" s="145"/>
      <c r="C99" s="2"/>
      <c r="D99" s="2"/>
      <c r="E99" s="15"/>
    </row>
    <row r="100" spans="1:54" ht="19.5" customHeight="1" outlineLevel="2">
      <c r="A100" s="420" t="s">
        <v>388</v>
      </c>
      <c r="B100" s="127" t="s">
        <v>389</v>
      </c>
      <c r="C100" s="274"/>
      <c r="D100" s="124" t="s">
        <v>383</v>
      </c>
      <c r="E100" s="275">
        <f>-E183*'Fixed Data'!$B$27/10^2</f>
        <v>-5.5827015710649128</v>
      </c>
      <c r="F100" s="275">
        <f>-F183*'Fixed Data'!$B$27/10^2</f>
        <v>-5.6871619848082648</v>
      </c>
      <c r="G100" s="275">
        <f>-G183*'Fixed Data'!$B$27/10^2</f>
        <v>-5.809462320828839</v>
      </c>
      <c r="H100" s="275">
        <f>-H183*'Fixed Data'!$B$27/10^2</f>
        <v>-5.9352412405316102</v>
      </c>
      <c r="I100" s="275">
        <f>-I183*'Fixed Data'!$B$27/10^2</f>
        <v>-6.0498414184911242</v>
      </c>
      <c r="J100" s="275">
        <f>-J183*'Fixed Data'!$B$27/10^2</f>
        <v>-6.1700696509637734</v>
      </c>
      <c r="K100" s="275">
        <f>-K183*'Fixed Data'!$B$27/10^2</f>
        <v>-6.334538884211022</v>
      </c>
      <c r="L100" s="275">
        <f>-L183*'Fixed Data'!$B$27/10^2</f>
        <v>-6.5041243395406063</v>
      </c>
      <c r="M100" s="275">
        <f>-M183*'Fixed Data'!$B$27/10^2</f>
        <v>-6.6789458775992205</v>
      </c>
      <c r="N100" s="275">
        <f>-N183*'Fixed Data'!$B$27/10^2</f>
        <v>-6.8591520088507991</v>
      </c>
      <c r="O100" s="275">
        <f>-O183*'Fixed Data'!$B$27/10^2</f>
        <v>-7.023621199636195</v>
      </c>
      <c r="P100" s="275">
        <f>-P183*'Fixed Data'!$B$27/10^2</f>
        <v>-7.187455032853201</v>
      </c>
      <c r="Q100" s="275">
        <f>-Q183*'Fixed Data'!$B$27/10^2</f>
        <v>-7.3564375421664705</v>
      </c>
      <c r="R100" s="275">
        <f>-R183*'Fixed Data'!$B$27/10^2</f>
        <v>-7.5307172849588611</v>
      </c>
      <c r="S100" s="275">
        <f>-S183*'Fixed Data'!$B$27/10^2</f>
        <v>-7.7105073466623297</v>
      </c>
      <c r="T100" s="275">
        <f>-T183*'Fixed Data'!$B$27/10^2</f>
        <v>-7.8959667789872414</v>
      </c>
      <c r="U100" s="275">
        <f>-U183*'Fixed Data'!$B$27/10^2</f>
        <v>-8.0873108173550818</v>
      </c>
      <c r="V100" s="275">
        <f>-V183*'Fixed Data'!$B$27/10^2</f>
        <v>-8.2847112889427752</v>
      </c>
      <c r="W100" s="275">
        <f>-W183*'Fixed Data'!$B$27/10^2</f>
        <v>-8.4883814112342311</v>
      </c>
      <c r="X100" s="275">
        <f>-X183*'Fixed Data'!$B$27/10^2</f>
        <v>-8.6985427090644656</v>
      </c>
      <c r="Y100" s="275">
        <f>-Y183*'Fixed Data'!$B$27/10^2</f>
        <v>-8.9154256540165751</v>
      </c>
      <c r="Z100" s="275">
        <f>-Z183*'Fixed Data'!$B$27/10^2</f>
        <v>-9.1392677160422195</v>
      </c>
      <c r="AA100" s="275">
        <f>-AA183*'Fixed Data'!$B$27/10^2</f>
        <v>-9.3703204360799539</v>
      </c>
      <c r="AB100" s="275">
        <f>-AB183*'Fixed Data'!$B$27/10^2</f>
        <v>-9.6017444113717598</v>
      </c>
      <c r="AC100" s="275">
        <f>-AC183*'Fixed Data'!$B$27/10^2</f>
        <v>-77.099094616310296</v>
      </c>
      <c r="AD100" s="275">
        <f>-AD183*'Fixed Data'!$B$27/10^2</f>
        <v>-79.145729044309377</v>
      </c>
      <c r="AE100" s="275">
        <f>-AE183*'Fixed Data'!$B$27/10^2</f>
        <v>-81.259099996500112</v>
      </c>
      <c r="AF100" s="275">
        <f>-AF183*'Fixed Data'!$B$27/10^2</f>
        <v>-83.44167643324765</v>
      </c>
      <c r="AG100" s="275">
        <f>-AG183*'Fixed Data'!$B$27/10^2</f>
        <v>-85.696036974309578</v>
      </c>
      <c r="AH100" s="275">
        <f>-AH183*'Fixed Data'!$B$27/10^2</f>
        <v>-88.024867954928993</v>
      </c>
      <c r="AI100" s="275">
        <f>-AI183*'Fixed Data'!$B$27/10^2</f>
        <v>-90.430971288583635</v>
      </c>
      <c r="AJ100" s="275">
        <f>-AJ183*'Fixed Data'!$B$27/10^2</f>
        <v>-92.917271032053236</v>
      </c>
      <c r="AK100" s="275">
        <f>-AK183*'Fixed Data'!$B$27/10^2</f>
        <v>-95.48681941669949</v>
      </c>
      <c r="AL100" s="275">
        <f>-AL183*'Fixed Data'!$B$27/10^2</f>
        <v>-98.142803283805421</v>
      </c>
      <c r="AM100" s="275">
        <f>-AM183*'Fixed Data'!$B$27/10^2</f>
        <v>-100.88502030245625</v>
      </c>
      <c r="AN100" s="275">
        <f>-AN183*'Fixed Data'!$B$27/10^2</f>
        <v>-103.6912851943919</v>
      </c>
      <c r="AO100" s="275">
        <f>-AO183*'Fixed Data'!$B$27/10^2</f>
        <v>-106.58906747429266</v>
      </c>
      <c r="AP100" s="275">
        <f>-AP183*'Fixed Data'!$B$27/10^2</f>
        <v>-109.58651202888805</v>
      </c>
      <c r="AQ100" s="275">
        <f>-AQ183*'Fixed Data'!$B$27/10^2</f>
        <v>-112.68755304552678</v>
      </c>
      <c r="AR100" s="275">
        <f>-AR183*'Fixed Data'!$B$27/10^2</f>
        <v>-115.77841656184158</v>
      </c>
      <c r="AS100" s="275">
        <f>-AS183*'Fixed Data'!$B$27/10^2</f>
        <v>-118.71675538333987</v>
      </c>
      <c r="AT100" s="275">
        <f>-AT183*'Fixed Data'!$B$27/10^2</f>
        <v>-121.74777814967094</v>
      </c>
      <c r="AU100" s="275">
        <f>-AU183*'Fixed Data'!$B$27/10^2</f>
        <v>-124.87471052653277</v>
      </c>
      <c r="AV100" s="275">
        <f>-AV183*'Fixed Data'!$B$27/10^2</f>
        <v>-128.03679555867998</v>
      </c>
      <c r="AW100" s="275">
        <f>-AW183*'Fixed Data'!$B$27/10^2</f>
        <v>-131.15776769013254</v>
      </c>
      <c r="AX100" s="275">
        <f>-AX183*'Fixed Data'!$B$27/10^2</f>
        <v>-133.95551243867945</v>
      </c>
      <c r="AY100" s="275">
        <f>-AY183*'Fixed Data'!$B$27/10^2</f>
        <v>-136.64631568260467</v>
      </c>
      <c r="AZ100" s="275">
        <f>-AZ183*'Fixed Data'!$B$27/10^2</f>
        <v>-139.3711372503559</v>
      </c>
      <c r="BA100" s="275">
        <f>-BA183*'Fixed Data'!$B$27/10^2</f>
        <v>-142.18267796391896</v>
      </c>
      <c r="BB100" s="275">
        <f>-BB183*'Fixed Data'!$B$27/10^2</f>
        <v>-145.06315316604946</v>
      </c>
    </row>
    <row r="101" spans="1:54" ht="19.5" customHeight="1" outlineLevel="2">
      <c r="A101" s="421"/>
      <c r="B101" s="121"/>
      <c r="C101" s="272"/>
      <c r="D101" s="2" t="s">
        <v>383</v>
      </c>
      <c r="E101" s="237"/>
      <c r="F101" s="237"/>
      <c r="G101" s="237"/>
      <c r="H101" s="237"/>
      <c r="I101" s="237"/>
      <c r="J101" s="237"/>
      <c r="K101" s="237"/>
      <c r="L101" s="237"/>
      <c r="M101" s="237"/>
      <c r="N101" s="237"/>
      <c r="O101" s="237"/>
      <c r="P101" s="237"/>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7"/>
      <c r="BA101" s="237"/>
      <c r="BB101" s="276"/>
    </row>
    <row r="102" spans="1:54" ht="13.5" outlineLevel="2" thickBot="1">
      <c r="A102" s="422"/>
      <c r="B102" s="273" t="s">
        <v>390</v>
      </c>
      <c r="C102" s="271"/>
      <c r="D102" s="123" t="s">
        <v>383</v>
      </c>
      <c r="E102" s="23">
        <f t="shared" ref="E102:AJ102" si="6">SUM(E100:E101)</f>
        <v>-5.5827015710649128</v>
      </c>
      <c r="F102" s="23">
        <f t="shared" si="6"/>
        <v>-5.6871619848082648</v>
      </c>
      <c r="G102" s="23">
        <f t="shared" si="6"/>
        <v>-5.809462320828839</v>
      </c>
      <c r="H102" s="23">
        <f t="shared" si="6"/>
        <v>-5.9352412405316102</v>
      </c>
      <c r="I102" s="23">
        <f t="shared" si="6"/>
        <v>-6.0498414184911242</v>
      </c>
      <c r="J102" s="23">
        <f t="shared" si="6"/>
        <v>-6.1700696509637734</v>
      </c>
      <c r="K102" s="23">
        <f t="shared" si="6"/>
        <v>-6.334538884211022</v>
      </c>
      <c r="L102" s="23">
        <f t="shared" si="6"/>
        <v>-6.5041243395406063</v>
      </c>
      <c r="M102" s="23">
        <f t="shared" si="6"/>
        <v>-6.6789458775992205</v>
      </c>
      <c r="N102" s="23">
        <f t="shared" si="6"/>
        <v>-6.8591520088507991</v>
      </c>
      <c r="O102" s="23">
        <f t="shared" si="6"/>
        <v>-7.023621199636195</v>
      </c>
      <c r="P102" s="23">
        <f t="shared" si="6"/>
        <v>-7.187455032853201</v>
      </c>
      <c r="Q102" s="23">
        <f t="shared" si="6"/>
        <v>-7.3564375421664705</v>
      </c>
      <c r="R102" s="23">
        <f t="shared" si="6"/>
        <v>-7.5307172849588611</v>
      </c>
      <c r="S102" s="23">
        <f t="shared" si="6"/>
        <v>-7.7105073466623297</v>
      </c>
      <c r="T102" s="23">
        <f t="shared" si="6"/>
        <v>-7.8959667789872414</v>
      </c>
      <c r="U102" s="23">
        <f t="shared" si="6"/>
        <v>-8.0873108173550818</v>
      </c>
      <c r="V102" s="23">
        <f t="shared" si="6"/>
        <v>-8.2847112889427752</v>
      </c>
      <c r="W102" s="23">
        <f t="shared" si="6"/>
        <v>-8.4883814112342311</v>
      </c>
      <c r="X102" s="23">
        <f t="shared" si="6"/>
        <v>-8.6985427090644656</v>
      </c>
      <c r="Y102" s="23">
        <f t="shared" si="6"/>
        <v>-8.9154256540165751</v>
      </c>
      <c r="Z102" s="23">
        <f t="shared" si="6"/>
        <v>-9.1392677160422195</v>
      </c>
      <c r="AA102" s="23">
        <f t="shared" si="6"/>
        <v>-9.3703204360799539</v>
      </c>
      <c r="AB102" s="23">
        <f t="shared" si="6"/>
        <v>-9.6017444113717598</v>
      </c>
      <c r="AC102" s="23">
        <f t="shared" si="6"/>
        <v>-77.099094616310296</v>
      </c>
      <c r="AD102" s="23">
        <f t="shared" si="6"/>
        <v>-79.145729044309377</v>
      </c>
      <c r="AE102" s="23">
        <f t="shared" si="6"/>
        <v>-81.259099996500112</v>
      </c>
      <c r="AF102" s="23">
        <f t="shared" si="6"/>
        <v>-83.44167643324765</v>
      </c>
      <c r="AG102" s="23">
        <f t="shared" si="6"/>
        <v>-85.696036974309578</v>
      </c>
      <c r="AH102" s="23">
        <f t="shared" si="6"/>
        <v>-88.024867954928993</v>
      </c>
      <c r="AI102" s="23">
        <f t="shared" si="6"/>
        <v>-90.430971288583635</v>
      </c>
      <c r="AJ102" s="23">
        <f t="shared" si="6"/>
        <v>-92.917271032053236</v>
      </c>
      <c r="AK102" s="23">
        <f t="shared" ref="AK102:BB102" si="7">SUM(AK100:AK101)</f>
        <v>-95.48681941669949</v>
      </c>
      <c r="AL102" s="23">
        <f t="shared" si="7"/>
        <v>-98.142803283805421</v>
      </c>
      <c r="AM102" s="23">
        <f t="shared" si="7"/>
        <v>-100.88502030245625</v>
      </c>
      <c r="AN102" s="23">
        <f t="shared" si="7"/>
        <v>-103.6912851943919</v>
      </c>
      <c r="AO102" s="23">
        <f t="shared" si="7"/>
        <v>-106.58906747429266</v>
      </c>
      <c r="AP102" s="23">
        <f t="shared" si="7"/>
        <v>-109.58651202888805</v>
      </c>
      <c r="AQ102" s="23">
        <f t="shared" si="7"/>
        <v>-112.68755304552678</v>
      </c>
      <c r="AR102" s="23">
        <f t="shared" si="7"/>
        <v>-115.77841656184158</v>
      </c>
      <c r="AS102" s="23">
        <f t="shared" si="7"/>
        <v>-118.71675538333987</v>
      </c>
      <c r="AT102" s="23">
        <f t="shared" si="7"/>
        <v>-121.74777814967094</v>
      </c>
      <c r="AU102" s="23">
        <f t="shared" si="7"/>
        <v>-124.87471052653277</v>
      </c>
      <c r="AV102" s="23">
        <f t="shared" si="7"/>
        <v>-128.03679555867998</v>
      </c>
      <c r="AW102" s="23">
        <f t="shared" si="7"/>
        <v>-131.15776769013254</v>
      </c>
      <c r="AX102" s="23">
        <f t="shared" si="7"/>
        <v>-133.95551243867945</v>
      </c>
      <c r="AY102" s="23">
        <f t="shared" si="7"/>
        <v>-136.64631568260467</v>
      </c>
      <c r="AZ102" s="23">
        <f t="shared" si="7"/>
        <v>-139.3711372503559</v>
      </c>
      <c r="BA102" s="23">
        <f t="shared" si="7"/>
        <v>-142.18267796391896</v>
      </c>
      <c r="BB102" s="255">
        <f t="shared" si="7"/>
        <v>-145.06315316604946</v>
      </c>
    </row>
    <row r="103" spans="1:54" outlineLevel="2">
      <c r="B103" s="19"/>
      <c r="C103" s="19"/>
      <c r="D103" s="19"/>
      <c r="E103" s="15"/>
    </row>
    <row r="104" spans="1:54" s="7" customFormat="1" ht="13.5" outlineLevel="1" thickBot="1">
      <c r="B104" s="125"/>
      <c r="C104" s="125"/>
      <c r="D104" s="125"/>
      <c r="E104" s="247"/>
    </row>
    <row r="105" spans="1:54" outlineLevel="1">
      <c r="A105" s="4" t="s">
        <v>391</v>
      </c>
      <c r="B105" s="19"/>
      <c r="C105" s="19"/>
      <c r="D105" s="19"/>
      <c r="E105" s="246">
        <v>2027</v>
      </c>
      <c r="F105" s="246">
        <v>2028</v>
      </c>
      <c r="G105" s="246">
        <v>2029</v>
      </c>
      <c r="H105" s="246">
        <v>2030</v>
      </c>
      <c r="I105" s="246">
        <v>2031</v>
      </c>
      <c r="J105" s="246">
        <v>2032</v>
      </c>
      <c r="K105" s="246">
        <v>2033</v>
      </c>
      <c r="L105" s="246">
        <v>2034</v>
      </c>
      <c r="M105" s="246">
        <v>2035</v>
      </c>
      <c r="N105" s="246">
        <v>2036</v>
      </c>
      <c r="O105" s="246">
        <v>2037</v>
      </c>
      <c r="P105" s="246">
        <v>2038</v>
      </c>
      <c r="Q105" s="246">
        <v>2039</v>
      </c>
      <c r="R105" s="246">
        <v>2040</v>
      </c>
      <c r="S105" s="246">
        <v>2041</v>
      </c>
      <c r="T105" s="246">
        <v>2042</v>
      </c>
      <c r="U105" s="246">
        <v>2043</v>
      </c>
      <c r="V105" s="246">
        <v>2044</v>
      </c>
      <c r="W105" s="246">
        <v>2045</v>
      </c>
      <c r="X105" s="246">
        <v>2046</v>
      </c>
      <c r="Y105" s="246">
        <v>2047</v>
      </c>
      <c r="Z105" s="246">
        <v>2048</v>
      </c>
      <c r="AA105" s="246">
        <v>2049</v>
      </c>
      <c r="AB105" s="246">
        <v>2050</v>
      </c>
      <c r="AC105" s="246">
        <v>2051</v>
      </c>
      <c r="AD105" s="246">
        <v>2052</v>
      </c>
      <c r="AE105" s="246">
        <v>2053</v>
      </c>
      <c r="AF105" s="246">
        <v>2054</v>
      </c>
      <c r="AG105" s="246">
        <v>2055</v>
      </c>
      <c r="AH105" s="246">
        <v>2056</v>
      </c>
      <c r="AI105" s="246">
        <v>2057</v>
      </c>
      <c r="AJ105" s="246">
        <v>2058</v>
      </c>
      <c r="AK105" s="246">
        <v>2059</v>
      </c>
      <c r="AL105" s="246">
        <v>2060</v>
      </c>
      <c r="AM105" s="246">
        <v>2061</v>
      </c>
      <c r="AN105" s="246">
        <v>2062</v>
      </c>
      <c r="AO105" s="246">
        <v>2063</v>
      </c>
      <c r="AP105" s="246">
        <v>2064</v>
      </c>
      <c r="AQ105" s="246">
        <v>2065</v>
      </c>
      <c r="AR105" s="246">
        <v>2066</v>
      </c>
      <c r="AS105" s="246">
        <v>2067</v>
      </c>
      <c r="AT105" s="246">
        <v>2068</v>
      </c>
      <c r="AU105" s="246">
        <v>2069</v>
      </c>
      <c r="AV105" s="246">
        <v>2070</v>
      </c>
      <c r="AW105" s="246">
        <v>2071</v>
      </c>
      <c r="AX105" s="246">
        <v>2072</v>
      </c>
      <c r="AY105" s="246">
        <v>2073</v>
      </c>
      <c r="AZ105" s="246">
        <v>2074</v>
      </c>
      <c r="BA105" s="246">
        <v>2075</v>
      </c>
      <c r="BB105" s="246">
        <v>2076</v>
      </c>
    </row>
    <row r="106" spans="1:54" outlineLevel="2">
      <c r="A106" s="8"/>
      <c r="B106" t="s">
        <v>392</v>
      </c>
      <c r="C106" s="6" t="s">
        <v>393</v>
      </c>
      <c r="D106" t="s">
        <v>394</v>
      </c>
      <c r="E106" s="129">
        <f>$B$20</f>
        <v>0.33700000000000002</v>
      </c>
      <c r="F106" s="129">
        <f t="shared" ref="F106:AA106" si="8">$B$20</f>
        <v>0.33700000000000002</v>
      </c>
      <c r="G106" s="129">
        <f t="shared" si="8"/>
        <v>0.33700000000000002</v>
      </c>
      <c r="H106" s="129">
        <f t="shared" si="8"/>
        <v>0.33700000000000002</v>
      </c>
      <c r="I106" s="129">
        <f t="shared" si="8"/>
        <v>0.33700000000000002</v>
      </c>
      <c r="J106" s="129">
        <f t="shared" si="8"/>
        <v>0.33700000000000002</v>
      </c>
      <c r="K106" s="129">
        <f t="shared" si="8"/>
        <v>0.33700000000000002</v>
      </c>
      <c r="L106" s="129">
        <f t="shared" si="8"/>
        <v>0.33700000000000002</v>
      </c>
      <c r="M106" s="129">
        <f t="shared" si="8"/>
        <v>0.33700000000000002</v>
      </c>
      <c r="N106" s="129">
        <f t="shared" si="8"/>
        <v>0.33700000000000002</v>
      </c>
      <c r="O106" s="129">
        <f t="shared" si="8"/>
        <v>0.33700000000000002</v>
      </c>
      <c r="P106" s="129">
        <f t="shared" si="8"/>
        <v>0.33700000000000002</v>
      </c>
      <c r="Q106" s="129">
        <f t="shared" si="8"/>
        <v>0.33700000000000002</v>
      </c>
      <c r="R106" s="129">
        <f t="shared" si="8"/>
        <v>0.33700000000000002</v>
      </c>
      <c r="S106" s="129">
        <f t="shared" si="8"/>
        <v>0.33700000000000002</v>
      </c>
      <c r="T106" s="129">
        <f t="shared" si="8"/>
        <v>0.33700000000000002</v>
      </c>
      <c r="U106" s="129">
        <f t="shared" si="8"/>
        <v>0.33700000000000002</v>
      </c>
      <c r="V106" s="129">
        <f t="shared" si="8"/>
        <v>0.33700000000000002</v>
      </c>
      <c r="W106" s="129">
        <f t="shared" si="8"/>
        <v>0.33700000000000002</v>
      </c>
      <c r="X106" s="129">
        <f t="shared" si="8"/>
        <v>0.33700000000000002</v>
      </c>
      <c r="Y106" s="129">
        <f t="shared" si="8"/>
        <v>0.33700000000000002</v>
      </c>
      <c r="Z106" s="129">
        <f t="shared" si="8"/>
        <v>0.33700000000000002</v>
      </c>
      <c r="AA106" s="129">
        <f t="shared" si="8"/>
        <v>0.33700000000000002</v>
      </c>
      <c r="AB106" s="129">
        <v>0</v>
      </c>
      <c r="AC106" s="129">
        <v>0</v>
      </c>
      <c r="AD106" s="129">
        <v>0</v>
      </c>
      <c r="AE106" s="129">
        <v>0</v>
      </c>
      <c r="AF106" s="129">
        <v>0</v>
      </c>
      <c r="AG106" s="129">
        <v>0</v>
      </c>
      <c r="AH106" s="129">
        <v>0</v>
      </c>
      <c r="AI106" s="129">
        <v>0</v>
      </c>
      <c r="AJ106" s="129">
        <v>0</v>
      </c>
      <c r="AK106" s="129">
        <v>0</v>
      </c>
      <c r="AL106" s="129">
        <v>0</v>
      </c>
      <c r="AM106" s="129">
        <v>0</v>
      </c>
      <c r="AN106" s="129">
        <v>0</v>
      </c>
      <c r="AO106" s="129">
        <v>0</v>
      </c>
      <c r="AP106" s="129">
        <v>0</v>
      </c>
      <c r="AQ106" s="129">
        <v>0</v>
      </c>
      <c r="AR106" s="129">
        <v>0</v>
      </c>
      <c r="AS106" s="129">
        <v>0</v>
      </c>
      <c r="AT106" s="129">
        <v>0</v>
      </c>
      <c r="AU106" s="129">
        <v>0</v>
      </c>
      <c r="AV106" s="129">
        <v>0</v>
      </c>
      <c r="AW106" s="129">
        <v>0</v>
      </c>
      <c r="AX106" s="129">
        <v>0</v>
      </c>
      <c r="AY106" s="129">
        <v>0</v>
      </c>
      <c r="AZ106" s="129">
        <v>0</v>
      </c>
      <c r="BA106" s="129">
        <v>0</v>
      </c>
      <c r="BB106" s="129">
        <v>0</v>
      </c>
    </row>
    <row r="107" spans="1:54" outlineLevel="2">
      <c r="A107" s="8"/>
      <c r="B107" t="s">
        <v>395</v>
      </c>
      <c r="C107" t="s">
        <v>396</v>
      </c>
      <c r="D107" t="s">
        <v>383</v>
      </c>
      <c r="E107" s="21">
        <f t="shared" ref="E107:BB107" si="9">E89*E106</f>
        <v>-5.445351197016449</v>
      </c>
      <c r="F107" s="21">
        <f t="shared" si="9"/>
        <v>-3.8289210212635569</v>
      </c>
      <c r="G107" s="21">
        <f t="shared" si="9"/>
        <v>-5.422316081856497</v>
      </c>
      <c r="H107" s="21">
        <f t="shared" si="9"/>
        <v>-4.7872061453614458</v>
      </c>
      <c r="I107" s="21">
        <f t="shared" si="9"/>
        <v>-4.5129897903573797</v>
      </c>
      <c r="J107" s="21">
        <f t="shared" si="9"/>
        <v>0</v>
      </c>
      <c r="K107" s="21">
        <f t="shared" si="9"/>
        <v>0</v>
      </c>
      <c r="L107" s="21">
        <f t="shared" si="9"/>
        <v>0</v>
      </c>
      <c r="M107" s="21">
        <f t="shared" si="9"/>
        <v>0</v>
      </c>
      <c r="N107" s="21">
        <f t="shared" si="9"/>
        <v>0</v>
      </c>
      <c r="O107" s="21">
        <f t="shared" si="9"/>
        <v>0</v>
      </c>
      <c r="P107" s="21">
        <f t="shared" si="9"/>
        <v>0</v>
      </c>
      <c r="Q107" s="21">
        <f t="shared" si="9"/>
        <v>0</v>
      </c>
      <c r="R107" s="21">
        <f t="shared" si="9"/>
        <v>0</v>
      </c>
      <c r="S107" s="21">
        <f t="shared" si="9"/>
        <v>0</v>
      </c>
      <c r="T107" s="21">
        <f t="shared" si="9"/>
        <v>0</v>
      </c>
      <c r="U107" s="21">
        <f t="shared" si="9"/>
        <v>0</v>
      </c>
      <c r="V107" s="21">
        <f t="shared" si="9"/>
        <v>0</v>
      </c>
      <c r="W107" s="21">
        <f t="shared" si="9"/>
        <v>0</v>
      </c>
      <c r="X107" s="21">
        <f t="shared" si="9"/>
        <v>0</v>
      </c>
      <c r="Y107" s="21">
        <f t="shared" si="9"/>
        <v>0</v>
      </c>
      <c r="Z107" s="21">
        <f t="shared" si="9"/>
        <v>0</v>
      </c>
      <c r="AA107" s="21">
        <f t="shared" si="9"/>
        <v>0</v>
      </c>
      <c r="AB107" s="21">
        <f t="shared" si="9"/>
        <v>0</v>
      </c>
      <c r="AC107" s="21">
        <f t="shared" si="9"/>
        <v>0</v>
      </c>
      <c r="AD107" s="21">
        <f t="shared" si="9"/>
        <v>0</v>
      </c>
      <c r="AE107" s="21">
        <f t="shared" si="9"/>
        <v>0</v>
      </c>
      <c r="AF107" s="21">
        <f t="shared" si="9"/>
        <v>0</v>
      </c>
      <c r="AG107" s="21">
        <f t="shared" si="9"/>
        <v>0</v>
      </c>
      <c r="AH107" s="21">
        <f t="shared" si="9"/>
        <v>0</v>
      </c>
      <c r="AI107" s="21">
        <f t="shared" si="9"/>
        <v>0</v>
      </c>
      <c r="AJ107" s="21">
        <f t="shared" si="9"/>
        <v>0</v>
      </c>
      <c r="AK107" s="21">
        <f t="shared" si="9"/>
        <v>0</v>
      </c>
      <c r="AL107" s="21">
        <f t="shared" si="9"/>
        <v>0</v>
      </c>
      <c r="AM107" s="21">
        <f t="shared" si="9"/>
        <v>0</v>
      </c>
      <c r="AN107" s="21">
        <f t="shared" si="9"/>
        <v>0</v>
      </c>
      <c r="AO107" s="21">
        <f t="shared" si="9"/>
        <v>0</v>
      </c>
      <c r="AP107" s="21">
        <f t="shared" si="9"/>
        <v>0</v>
      </c>
      <c r="AQ107" s="21">
        <f t="shared" si="9"/>
        <v>0</v>
      </c>
      <c r="AR107" s="21">
        <f t="shared" si="9"/>
        <v>0</v>
      </c>
      <c r="AS107" s="21">
        <f t="shared" si="9"/>
        <v>0</v>
      </c>
      <c r="AT107" s="21">
        <f t="shared" si="9"/>
        <v>0</v>
      </c>
      <c r="AU107" s="21">
        <f t="shared" si="9"/>
        <v>0</v>
      </c>
      <c r="AV107" s="21">
        <f t="shared" si="9"/>
        <v>0</v>
      </c>
      <c r="AW107" s="21">
        <f t="shared" si="9"/>
        <v>0</v>
      </c>
      <c r="AX107" s="21">
        <f t="shared" si="9"/>
        <v>0</v>
      </c>
      <c r="AY107" s="21">
        <f t="shared" si="9"/>
        <v>0</v>
      </c>
      <c r="AZ107" s="21">
        <f t="shared" si="9"/>
        <v>0</v>
      </c>
      <c r="BA107" s="21">
        <f t="shared" si="9"/>
        <v>0</v>
      </c>
      <c r="BB107" s="21">
        <f t="shared" si="9"/>
        <v>0</v>
      </c>
    </row>
    <row r="108" spans="1:54" outlineLevel="2">
      <c r="A108" s="8"/>
      <c r="B108" t="s">
        <v>397</v>
      </c>
      <c r="C108" t="s">
        <v>398</v>
      </c>
      <c r="D108" t="s">
        <v>383</v>
      </c>
      <c r="E108" s="21">
        <f t="shared" ref="E108:BB108" si="10">E89-E107</f>
        <v>-10.712960960302389</v>
      </c>
      <c r="F108" s="21">
        <f t="shared" si="10"/>
        <v>-7.5328624246223672</v>
      </c>
      <c r="G108" s="21">
        <f t="shared" si="10"/>
        <v>-10.667642618014412</v>
      </c>
      <c r="H108" s="21">
        <f t="shared" si="10"/>
        <v>-9.4181533364232592</v>
      </c>
      <c r="I108" s="21">
        <f t="shared" si="10"/>
        <v>-8.8786713086259432</v>
      </c>
      <c r="J108" s="21">
        <f t="shared" si="10"/>
        <v>0</v>
      </c>
      <c r="K108" s="21">
        <f t="shared" si="10"/>
        <v>0</v>
      </c>
      <c r="L108" s="21">
        <f t="shared" si="10"/>
        <v>0</v>
      </c>
      <c r="M108" s="21">
        <f t="shared" si="10"/>
        <v>0</v>
      </c>
      <c r="N108" s="21">
        <f t="shared" si="10"/>
        <v>0</v>
      </c>
      <c r="O108" s="21">
        <f t="shared" si="10"/>
        <v>0</v>
      </c>
      <c r="P108" s="21">
        <f t="shared" si="10"/>
        <v>0</v>
      </c>
      <c r="Q108" s="21">
        <f t="shared" si="10"/>
        <v>0</v>
      </c>
      <c r="R108" s="21">
        <f t="shared" si="10"/>
        <v>0</v>
      </c>
      <c r="S108" s="21">
        <f t="shared" si="10"/>
        <v>0</v>
      </c>
      <c r="T108" s="21">
        <f t="shared" si="10"/>
        <v>0</v>
      </c>
      <c r="U108" s="21">
        <f t="shared" si="10"/>
        <v>0</v>
      </c>
      <c r="V108" s="21">
        <f t="shared" si="10"/>
        <v>0</v>
      </c>
      <c r="W108" s="21">
        <f t="shared" si="10"/>
        <v>0</v>
      </c>
      <c r="X108" s="21">
        <f t="shared" si="10"/>
        <v>0</v>
      </c>
      <c r="Y108" s="21">
        <f t="shared" si="10"/>
        <v>0</v>
      </c>
      <c r="Z108" s="21">
        <f t="shared" si="10"/>
        <v>0</v>
      </c>
      <c r="AA108" s="21">
        <f t="shared" si="10"/>
        <v>0</v>
      </c>
      <c r="AB108" s="21">
        <f t="shared" si="10"/>
        <v>0</v>
      </c>
      <c r="AC108" s="21">
        <f t="shared" si="10"/>
        <v>0</v>
      </c>
      <c r="AD108" s="21">
        <f t="shared" si="10"/>
        <v>0</v>
      </c>
      <c r="AE108" s="21">
        <f t="shared" si="10"/>
        <v>0</v>
      </c>
      <c r="AF108" s="21">
        <f t="shared" si="10"/>
        <v>0</v>
      </c>
      <c r="AG108" s="21">
        <f t="shared" si="10"/>
        <v>0</v>
      </c>
      <c r="AH108" s="21">
        <f t="shared" si="10"/>
        <v>0</v>
      </c>
      <c r="AI108" s="21">
        <f t="shared" si="10"/>
        <v>0</v>
      </c>
      <c r="AJ108" s="21">
        <f t="shared" si="10"/>
        <v>0</v>
      </c>
      <c r="AK108" s="21">
        <f t="shared" si="10"/>
        <v>0</v>
      </c>
      <c r="AL108" s="21">
        <f t="shared" si="10"/>
        <v>0</v>
      </c>
      <c r="AM108" s="21">
        <f t="shared" si="10"/>
        <v>0</v>
      </c>
      <c r="AN108" s="21">
        <f t="shared" si="10"/>
        <v>0</v>
      </c>
      <c r="AO108" s="21">
        <f t="shared" si="10"/>
        <v>0</v>
      </c>
      <c r="AP108" s="21">
        <f t="shared" si="10"/>
        <v>0</v>
      </c>
      <c r="AQ108" s="21">
        <f t="shared" si="10"/>
        <v>0</v>
      </c>
      <c r="AR108" s="21">
        <f t="shared" si="10"/>
        <v>0</v>
      </c>
      <c r="AS108" s="21">
        <f t="shared" si="10"/>
        <v>0</v>
      </c>
      <c r="AT108" s="21">
        <f t="shared" si="10"/>
        <v>0</v>
      </c>
      <c r="AU108" s="21">
        <f t="shared" si="10"/>
        <v>0</v>
      </c>
      <c r="AV108" s="21">
        <f t="shared" si="10"/>
        <v>0</v>
      </c>
      <c r="AW108" s="21">
        <f t="shared" si="10"/>
        <v>0</v>
      </c>
      <c r="AX108" s="21">
        <f t="shared" si="10"/>
        <v>0</v>
      </c>
      <c r="AY108" s="21">
        <f t="shared" si="10"/>
        <v>0</v>
      </c>
      <c r="AZ108" s="21">
        <f t="shared" si="10"/>
        <v>0</v>
      </c>
      <c r="BA108" s="21">
        <f t="shared" si="10"/>
        <v>0</v>
      </c>
      <c r="BB108" s="21">
        <f t="shared" si="10"/>
        <v>0</v>
      </c>
    </row>
    <row r="109" spans="1:54" ht="14.25" hidden="1" outlineLevel="3">
      <c r="A109" s="8"/>
      <c r="B109" t="s">
        <v>399</v>
      </c>
      <c r="C109" t="s">
        <v>400</v>
      </c>
      <c r="D109" t="s">
        <v>383</v>
      </c>
      <c r="E109" s="21"/>
      <c r="F109" s="21">
        <f>IF($E$107&lt;0,(IF(2050-E$105&lt;=0,0,(2/(2050-E$105+1))*(1-(SUM($E109:E109)/$E$107))*$E$107*'Fixed Data'!C$52)),0)</f>
        <v>-0.4537792664180374</v>
      </c>
      <c r="G109" s="21">
        <f>IF($E$107&lt;0,(IF(2050-F$105&lt;=0,0,(2/(2050-F$105+1))*(1-(SUM($E109:F109)/$E$107))*$E$107*'Fixed Data'!D$52)),0)</f>
        <v>-0.43404973309551403</v>
      </c>
      <c r="H109" s="21">
        <f>IF($E$107&lt;0,(IF(2050-G$105&lt;=0,0,(2/(2050-G$105+1))*(1-(SUM($E109:G109)/$E$107))*$E$107*'Fixed Data'!E$52)),0)</f>
        <v>-0.41432019977299062</v>
      </c>
      <c r="I109" s="21">
        <f>IF($E$107&lt;0,(IF(2050-H$105&lt;=0,0,(2/(2050-H$105+1))*(1-(SUM($E109:H109)/$E$107))*$E$107*'Fixed Data'!F$52)),0)</f>
        <v>-0.39459066645046731</v>
      </c>
      <c r="J109" s="21">
        <f>IF($E$107&lt;0,(IF(2050-I$105&lt;=0,0,(2/(2050-I$105+1))*(1-(SUM($E109:I109)/$E$107))*$E$107*'Fixed Data'!G$52)),0)</f>
        <v>-0.37486113312794406</v>
      </c>
      <c r="K109" s="21">
        <f>IF($E$107&lt;0,(IF(2050-J$105&lt;=0,0,(2/(2050-J$105+1))*(1-(SUM($E109:J109)/$E$107))*$E$107*'Fixed Data'!H$52)),0)</f>
        <v>-0.35513159980542064</v>
      </c>
      <c r="L109" s="21">
        <f>IF($E$107&lt;0,(IF(2050-K$105&lt;=0,0,(2/(2050-K$105+1))*(1-(SUM($E109:K109)/$E$107))*$E$107*'Fixed Data'!I$52)),0)</f>
        <v>-0.33540206648289722</v>
      </c>
      <c r="M109" s="21">
        <f>IF($E$107&lt;0,(IF(2050-L$105&lt;=0,0,(2/(2050-L$105+1))*(1-(SUM($E109:L109)/$E$107))*$E$107*'Fixed Data'!J$52)),0)</f>
        <v>-0.31567253316037391</v>
      </c>
      <c r="N109" s="21">
        <f>IF($E$107&lt;0,(IF(2050-M$105&lt;=0,0,(2/(2050-M$105+1))*(1-(SUM($E109:M109)/$E$107))*$E$107*'Fixed Data'!K$52)),0)</f>
        <v>-0.2959429998378505</v>
      </c>
      <c r="O109" s="21">
        <f>IF($E$107&lt;0,(IF(2050-N$105&lt;=0,0,(2/(2050-N$105+1))*(1-(SUM($E109:N109)/$E$107))*$E$107*'Fixed Data'!L$52)),0)</f>
        <v>-0.27621346651532719</v>
      </c>
      <c r="P109" s="21">
        <f>IF($E$107&lt;0,(IF(2050-O$105&lt;=0,0,(2/(2050-O$105+1))*(1-(SUM($E109:O109)/$E$107))*$E$107*'Fixed Data'!M$52)),0)</f>
        <v>-0.25648393319280383</v>
      </c>
      <c r="Q109" s="21">
        <f>IF($E$107&lt;0,(IF(2050-P$105&lt;=0,0,(2/(2050-P$105+1))*(1-(SUM($E109:P109)/$E$107))*$E$107*'Fixed Data'!N$52)),0)</f>
        <v>-0.23675439987028055</v>
      </c>
      <c r="R109" s="21">
        <f>IF($E$107&lt;0,(IF(2050-Q$105&lt;=0,0,(2/(2050-Q$105+1))*(1-(SUM($E109:Q109)/$E$107))*$E$107*'Fixed Data'!O$52)),0)</f>
        <v>-0.21702486654775716</v>
      </c>
      <c r="S109" s="21">
        <f>IF($E$107&lt;0,(IF(2050-R$105&lt;=0,0,(2/(2050-R$105+1))*(1-(SUM($E109:R109)/$E$107))*$E$107*'Fixed Data'!P$52)),0)</f>
        <v>-0.19729533322523365</v>
      </c>
      <c r="T109" s="21">
        <f>IF($E$107&lt;0,(IF(2050-S$105&lt;=0,0,(2/(2050-S$105+1))*(1-(SUM($E109:S109)/$E$107))*$E$107*'Fixed Data'!Q$52)),0)</f>
        <v>-0.17756579990271038</v>
      </c>
      <c r="U109" s="21">
        <f>IF($E$107&lt;0,(IF(2050-T$105&lt;=0,0,(2/(2050-T$105+1))*(1-(SUM($E109:T109)/$E$107))*$E$107*'Fixed Data'!R$52)),0)</f>
        <v>-0.15783626658018696</v>
      </c>
      <c r="V109" s="21">
        <f>IF($E$107&lt;0,(IF(2050-U$105&lt;=0,0,(2/(2050-U$105+1))*(1-(SUM($E109:U109)/$E$107))*$E$107*'Fixed Data'!S$52)),0)</f>
        <v>-0.13810673325766357</v>
      </c>
      <c r="W109" s="21">
        <f>IF($E$107&lt;0,(IF(2050-V$105&lt;=0,0,(2/(2050-V$105+1))*(1-(SUM($E109:V109)/$E$107))*$E$107*'Fixed Data'!T$52)),0)</f>
        <v>-0.11837719993514002</v>
      </c>
      <c r="X109" s="21">
        <f>IF($E$107&lt;0,(IF(2050-W$105&lt;=0,0,(2/(2050-W$105+1))*(1-(SUM($E109:W109)/$E$107))*$E$107*'Fixed Data'!U$52)),0)</f>
        <v>-9.8647666612616661E-2</v>
      </c>
      <c r="Y109" s="21">
        <f>IF($E$107&lt;0,(IF(2050-X$105&lt;=0,0,(2/(2050-X$105+1))*(1-(SUM($E109:X109)/$E$107))*$E$107*'Fixed Data'!V$52)),0)</f>
        <v>-7.8918133290093326E-2</v>
      </c>
      <c r="Z109" s="21">
        <f>IF($E$107&lt;0,(IF(2050-Y$105&lt;=0,0,(2/(2050-Y$105+1))*(1-(SUM($E109:Y109)/$E$107))*$E$107*'Fixed Data'!W$52)),0)</f>
        <v>-5.918859996757006E-2</v>
      </c>
      <c r="AA109" s="21">
        <f>IF($E$107&lt;0,(IF(2050-Z$105&lt;=0,0,(2/(2050-Z$105+1))*(1-(SUM($E109:Z109)/$E$107))*$E$107*'Fixed Data'!X$52)),0)</f>
        <v>-3.9459066645046906E-2</v>
      </c>
      <c r="AB109" s="21">
        <f>IF($E$107&lt;0,(IF(2050-AA$105&lt;=0,0,(2/(2050-AA$105+1))*(1-(SUM($E109:AA109)/$E$107))*$E$107*'Fixed Data'!Y$52)),0)</f>
        <v>-1.9729533322524057E-2</v>
      </c>
      <c r="AC109" s="21">
        <f>IF($E$107&lt;0,(IF(2050-AB$105&lt;=0,0,(2/(2050-AB$105+1))*(1-(SUM($E109:AB109)/$E$107))*$E$107*'Fixed Data'!Z$52)),0)</f>
        <v>0</v>
      </c>
      <c r="AD109" s="21">
        <f>IF($E$107&lt;0,(IF(2050-AC$105&lt;=0,0,(2/(2050-AC$105+1))*(1-(SUM($E109:AC109)/$E$107))*$E$107*'Fixed Data'!AA$52)),0)</f>
        <v>0</v>
      </c>
      <c r="AE109" s="21">
        <f>IF($E$107&lt;0,(IF(2050-AD$105&lt;=0,0,(2/(2050-AD$105+1))*(1-(SUM($E109:AD109)/$E$107))*$E$107*'Fixed Data'!AB$52)),0)</f>
        <v>0</v>
      </c>
      <c r="AF109" s="21">
        <f>IF($E$107&lt;0,(IF(2050-AE$105&lt;=0,0,(2/(2050-AE$105+1))*(1-(SUM($E109:AE109)/$E$107))*$E$107*'Fixed Data'!AC$52)),0)</f>
        <v>0</v>
      </c>
      <c r="AG109" s="21">
        <f>IF($E$107&lt;0,(IF(2050-AF$105&lt;=0,0,(2/(2050-AF$105+1))*(1-(SUM($E109:AF109)/$E$107))*$E$107*'Fixed Data'!AD$52)),0)</f>
        <v>0</v>
      </c>
      <c r="AH109" s="21">
        <f>IF($E$107&lt;0,(IF(2050-AG$105&lt;=0,0,(2/(2050-AG$105+1))*(1-(SUM($E109:AG109)/$E$107))*$E$107*'Fixed Data'!AE$52)),0)</f>
        <v>0</v>
      </c>
      <c r="AI109" s="21">
        <f>IF($E$107&lt;0,(IF(2050-AH$105&lt;=0,0,(2/(2050-AH$105+1))*(1-(SUM($E109:AH109)/$E$107))*$E$107*'Fixed Data'!AF$52)),0)</f>
        <v>0</v>
      </c>
      <c r="AJ109" s="21">
        <f>IF($E$107&lt;0,(IF(2050-AI$105&lt;=0,0,(2/(2050-AI$105+1))*(1-(SUM($E109:AI109)/$E$107))*$E$107*'Fixed Data'!AG$52)),0)</f>
        <v>0</v>
      </c>
      <c r="AK109" s="21">
        <f>IF($E$107&lt;0,(IF(2050-AJ$105&lt;=0,0,(2/(2050-AJ$105+1))*(1-(SUM($E109:AJ109)/$E$107))*$E$107*'Fixed Data'!AH$52)),0)</f>
        <v>0</v>
      </c>
      <c r="AL109" s="21">
        <f>IF($E$107&lt;0,(IF(2050-AK$105&lt;=0,0,(2/(2050-AK$105+1))*(1-(SUM($E109:AK109)/$E$107))*$E$107*'Fixed Data'!AI$52)),0)</f>
        <v>0</v>
      </c>
      <c r="AM109" s="21">
        <f>IF($E$107&lt;0,(IF(2050-AL$105&lt;=0,0,(2/(2050-AL$105+1))*(1-(SUM($E109:AL109)/$E$107))*$E$107*'Fixed Data'!AJ$52)),0)</f>
        <v>0</v>
      </c>
      <c r="AN109" s="21">
        <f>IF($E$107&lt;0,(IF(2050-AM$105&lt;=0,0,(2/(2050-AM$105+1))*(1-(SUM($E109:AM109)/$E$107))*$E$107*'Fixed Data'!AK$52)),0)</f>
        <v>0</v>
      </c>
      <c r="AO109" s="21">
        <f>IF($E$107&lt;0,(IF(2050-AN$105&lt;=0,0,(2/(2050-AN$105+1))*(1-(SUM($E109:AN109)/$E$107))*$E$107*'Fixed Data'!AL$52)),0)</f>
        <v>0</v>
      </c>
      <c r="AP109" s="21">
        <f>IF($E$107&lt;0,(IF(2050-AO$105&lt;=0,0,(2/(2050-AO$105+1))*(1-(SUM($E109:AO109)/$E$107))*$E$107*'Fixed Data'!AM$52)),0)</f>
        <v>0</v>
      </c>
      <c r="AQ109" s="21">
        <f>IF($E$107&lt;0,(IF(2050-AP$105&lt;=0,0,(2/(2050-AP$105+1))*(1-(SUM($E109:AP109)/$E$107))*$E$107*'Fixed Data'!AN$52)),0)</f>
        <v>0</v>
      </c>
      <c r="AR109" s="21">
        <f>IF($E$107&lt;0,(IF(2050-AQ$105&lt;=0,0,(2/(2050-AQ$105+1))*(1-(SUM($E109:AQ109)/$E$107))*$E$107*'Fixed Data'!AO$52)),0)</f>
        <v>0</v>
      </c>
      <c r="AS109" s="21">
        <f>IF($E$107&lt;0,(IF(2050-AR$105&lt;=0,0,(2/(2050-AR$105+1))*(1-(SUM($E109:AR109)/$E$107))*$E$107*'Fixed Data'!AP$52)),0)</f>
        <v>0</v>
      </c>
      <c r="AT109" s="21">
        <f>IF($E$107&lt;0,(IF(2050-AS$105&lt;=0,0,(2/(2050-AS$105+1))*(1-(SUM($E109:AS109)/$E$107))*$E$107*'Fixed Data'!AQ$52)),0)</f>
        <v>0</v>
      </c>
      <c r="AU109" s="21">
        <f>IF($E$107&lt;0,(IF(2050-AT$105&lt;=0,0,(2/(2050-AT$105+1))*(1-(SUM($E109:AT109)/$E$107))*$E$107*'Fixed Data'!AR$52)),0)</f>
        <v>0</v>
      </c>
      <c r="AV109" s="21">
        <f>IF($E$107&lt;0,(IF(2050-AU$105&lt;=0,0,(2/(2050-AU$105+1))*(1-(SUM($E109:AU109)/$E$107))*$E$107*'Fixed Data'!AS$52)),0)</f>
        <v>0</v>
      </c>
      <c r="AW109" s="21">
        <f>IF($E$107&lt;0,(IF(2050-AV$105&lt;=0,0,(2/(2050-AV$105+1))*(1-(SUM($E109:AV109)/$E$107))*$E$107*'Fixed Data'!AT$52)),0)</f>
        <v>0</v>
      </c>
      <c r="AX109" s="21">
        <f>IF($E$107&lt;0,(IF(2050-AW$105&lt;=0,0,(2/(2050-AW$105+1))*(1-(SUM($E109:AW109)/$E$107))*$E$107*'Fixed Data'!AU$52)),0)</f>
        <v>0</v>
      </c>
      <c r="AY109" s="21">
        <f>IF($E$107&lt;0,(IF(2050-AX$105&lt;=0,0,(2/(2050-AX$105+1))*(1-(SUM($E109:AX109)/$E$107))*$E$107*'Fixed Data'!AV$52)),0)</f>
        <v>0</v>
      </c>
      <c r="AZ109" s="21">
        <f>IF($E$107&lt;0,(IF(2050-AY$105&lt;=0,0,(2/(2050-AY$105+1))*(1-(SUM($E109:AY109)/$E$107))*$E$107*'Fixed Data'!AW$52)),0)</f>
        <v>0</v>
      </c>
      <c r="BA109" s="21">
        <f>IF($E$107&lt;0,(IF(2050-AZ$105&lt;=0,0,(2/(2050-AZ$105+1))*(1-(SUM($E109:AZ109)/$E$107))*$E$107*'Fixed Data'!AX$52)),0)</f>
        <v>0</v>
      </c>
      <c r="BB109" s="21">
        <f>IF($E$107&lt;0,(IF(2050-BA$105&lt;=0,0,(2/(2050-BA$105+1))*(1-(SUM($E109:BA109)/$E$107))*$E$107*'Fixed Data'!AY$52)),0)</f>
        <v>0</v>
      </c>
    </row>
    <row r="110" spans="1:54" ht="15" hidden="1" customHeight="1" outlineLevel="3">
      <c r="A110" s="8"/>
      <c r="B110" t="s">
        <v>401</v>
      </c>
      <c r="C110" t="s">
        <v>402</v>
      </c>
      <c r="D110" t="s">
        <v>383</v>
      </c>
      <c r="E110" s="18"/>
      <c r="F110" s="18"/>
      <c r="G110" s="21">
        <f>IF($F$107&lt;0,(IF(2050-F$105&lt;=0,0,(2/(2050-F$105+1))*(1-(SUM($E110:F110)/$F$107))*$F$107*'Fixed Data'!D$52)),0)</f>
        <v>-0.33294965402291798</v>
      </c>
      <c r="H110" s="21">
        <f>IF($F$107&lt;0,(IF(2050-G$105&lt;=0,0,(2/(2050-G$105+1))*(1-(SUM($E110:G110)/$F$107))*$F$107*'Fixed Data'!E$52)),0)</f>
        <v>-0.31781557884005812</v>
      </c>
      <c r="I110" s="21">
        <f>IF($F$107&lt;0,(IF(2050-H$105&lt;=0,0,(2/(2050-H$105+1))*(1-(SUM($E110:H110)/$F$107))*$F$107*'Fixed Data'!F$52)),0)</f>
        <v>-0.30268150365719815</v>
      </c>
      <c r="J110" s="21">
        <f>IF($F$107&lt;0,(IF(2050-I$105&lt;=0,0,(2/(2050-I$105+1))*(1-(SUM($E110:I110)/$F$107))*$F$107*'Fixed Data'!G$52)),0)</f>
        <v>-0.28754742847433828</v>
      </c>
      <c r="K110" s="21">
        <f>IF($F$107&lt;0,(IF(2050-J$105&lt;=0,0,(2/(2050-J$105+1))*(1-(SUM($E110:J110)/$F$107))*$F$107*'Fixed Data'!H$52)),0)</f>
        <v>-0.27241335329147837</v>
      </c>
      <c r="L110" s="21">
        <f>IF($F$107&lt;0,(IF(2050-K$105&lt;=0,0,(2/(2050-K$105+1))*(1-(SUM($E110:K110)/$F$107))*$F$107*'Fixed Data'!I$52)),0)</f>
        <v>-0.25727927810861845</v>
      </c>
      <c r="M110" s="21">
        <f>IF($F$107&lt;0,(IF(2050-L$105&lt;=0,0,(2/(2050-L$105+1))*(1-(SUM($E110:L110)/$F$107))*$F$107*'Fixed Data'!J$52)),0)</f>
        <v>-0.24214520292575853</v>
      </c>
      <c r="N110" s="21">
        <f>IF($F$107&lt;0,(IF(2050-M$105&lt;=0,0,(2/(2050-M$105+1))*(1-(SUM($E110:M110)/$F$107))*$F$107*'Fixed Data'!K$52)),0)</f>
        <v>-0.22701112774289864</v>
      </c>
      <c r="O110" s="21">
        <f>IF($F$107&lt;0,(IF(2050-N$105&lt;=0,0,(2/(2050-N$105+1))*(1-(SUM($E110:N110)/$F$107))*$F$107*'Fixed Data'!L$52)),0)</f>
        <v>-0.21187705256003875</v>
      </c>
      <c r="P110" s="21">
        <f>IF($F$107&lt;0,(IF(2050-O$105&lt;=0,0,(2/(2050-O$105+1))*(1-(SUM($E110:O110)/$F$107))*$F$107*'Fixed Data'!M$52)),0)</f>
        <v>-0.19674297737717883</v>
      </c>
      <c r="Q110" s="21">
        <f>IF($F$107&lt;0,(IF(2050-P$105&lt;=0,0,(2/(2050-P$105+1))*(1-(SUM($E110:P110)/$F$107))*$F$107*'Fixed Data'!N$52)),0)</f>
        <v>-0.18160890219431897</v>
      </c>
      <c r="R110" s="21">
        <f>IF($F$107&lt;0,(IF(2050-Q$105&lt;=0,0,(2/(2050-Q$105+1))*(1-(SUM($E110:Q110)/$F$107))*$F$107*'Fixed Data'!O$52)),0)</f>
        <v>-0.16647482701145902</v>
      </c>
      <c r="S110" s="21">
        <f>IF($F$107&lt;0,(IF(2050-R$105&lt;=0,0,(2/(2050-R$105+1))*(1-(SUM($E110:R110)/$F$107))*$F$107*'Fixed Data'!P$52)),0)</f>
        <v>-0.15134075182859916</v>
      </c>
      <c r="T110" s="21">
        <f>IF($F$107&lt;0,(IF(2050-S$105&lt;=0,0,(2/(2050-S$105+1))*(1-(SUM($E110:S110)/$F$107))*$F$107*'Fixed Data'!Q$52)),0)</f>
        <v>-0.13620667664573924</v>
      </c>
      <c r="U110" s="21">
        <f>IF($F$107&lt;0,(IF(2050-T$105&lt;=0,0,(2/(2050-T$105+1))*(1-(SUM($E110:T110)/$F$107))*$F$107*'Fixed Data'!R$52)),0)</f>
        <v>-0.12107260146287932</v>
      </c>
      <c r="V110" s="21">
        <f>IF($F$107&lt;0,(IF(2050-U$105&lt;=0,0,(2/(2050-U$105+1))*(1-(SUM($E110:U110)/$F$107))*$F$107*'Fixed Data'!S$52)),0)</f>
        <v>-0.10593852628001939</v>
      </c>
      <c r="W110" s="21">
        <f>IF($F$107&lt;0,(IF(2050-V$105&lt;=0,0,(2/(2050-V$105+1))*(1-(SUM($E110:V110)/$F$107))*$F$107*'Fixed Data'!T$52)),0)</f>
        <v>-9.0804451097159525E-2</v>
      </c>
      <c r="X110" s="21">
        <f>IF($F$107&lt;0,(IF(2050-W$105&lt;=0,0,(2/(2050-W$105+1))*(1-(SUM($E110:W110)/$F$107))*$F$107*'Fixed Data'!U$52)),0)</f>
        <v>-7.5670375914299662E-2</v>
      </c>
      <c r="Y110" s="21">
        <f>IF($F$107&lt;0,(IF(2050-X$105&lt;=0,0,(2/(2050-X$105+1))*(1-(SUM($E110:X110)/$F$107))*$F$107*'Fixed Data'!V$52)),0)</f>
        <v>-6.0536300731439632E-2</v>
      </c>
      <c r="Z110" s="21">
        <f>IF($F$107&lt;0,(IF(2050-Y$105&lt;=0,0,(2/(2050-Y$105+1))*(1-(SUM($E110:Y110)/$F$107))*$F$107*'Fixed Data'!W$52)),0)</f>
        <v>-4.5402225548579679E-2</v>
      </c>
      <c r="AA110" s="21">
        <f>IF($F$107&lt;0,(IF(2050-Z$105&lt;=0,0,(2/(2050-Z$105+1))*(1-(SUM($E110:Z110)/$F$107))*$F$107*'Fixed Data'!X$52)),0)</f>
        <v>-3.026815036571992E-2</v>
      </c>
      <c r="AB110" s="21">
        <f>IF($F$107&lt;0,(IF(2050-AA$105&lt;=0,0,(2/(2050-AA$105+1))*(1-(SUM($E110:AA110)/$F$107))*$F$107*'Fixed Data'!Y$52)),0)</f>
        <v>-1.5134075182860246E-2</v>
      </c>
      <c r="AC110" s="21">
        <f>IF($F$107&lt;0,(IF(2050-AB$105&lt;=0,0,(2/(2050-AB$105+1))*(1-(SUM($E110:AB110)/$F$107))*$F$107*'Fixed Data'!Z$52)),0)</f>
        <v>0</v>
      </c>
      <c r="AD110" s="21">
        <f>IF($F$107&lt;0,(IF(2050-AC$105&lt;=0,0,(2/(2050-AC$105+1))*(1-(SUM($E110:AC110)/$F$107))*$F$107*'Fixed Data'!AA$52)),0)</f>
        <v>0</v>
      </c>
      <c r="AE110" s="21">
        <f>IF($F$107&lt;0,(IF(2050-AD$105&lt;=0,0,(2/(2050-AD$105+1))*(1-(SUM($E110:AD110)/$F$107))*$F$107*'Fixed Data'!AB$52)),0)</f>
        <v>0</v>
      </c>
      <c r="AF110" s="21">
        <f>IF($F$107&lt;0,(IF(2050-AE$105&lt;=0,0,(2/(2050-AE$105+1))*(1-(SUM($E110:AE110)/$F$107))*$F$107*'Fixed Data'!AC$52)),0)</f>
        <v>0</v>
      </c>
      <c r="AG110" s="21">
        <f>IF($F$107&lt;0,(IF(2050-AF$105&lt;=0,0,(2/(2050-AF$105+1))*(1-(SUM($E110:AF110)/$F$107))*$F$107*'Fixed Data'!AD$52)),0)</f>
        <v>0</v>
      </c>
      <c r="AH110" s="21">
        <f>IF($F$107&lt;0,(IF(2050-AG$105&lt;=0,0,(2/(2050-AG$105+1))*(1-(SUM($E110:AG110)/$F$107))*$F$107*'Fixed Data'!AE$52)),0)</f>
        <v>0</v>
      </c>
      <c r="AI110" s="21">
        <f>IF($F$107&lt;0,(IF(2050-AH$105&lt;=0,0,(2/(2050-AH$105+1))*(1-(SUM($E110:AH110)/$F$107))*$F$107*'Fixed Data'!AF$52)),0)</f>
        <v>0</v>
      </c>
      <c r="AJ110" s="21">
        <f>IF($F$107&lt;0,(IF(2050-AI$105&lt;=0,0,(2/(2050-AI$105+1))*(1-(SUM($E110:AI110)/$F$107))*$F$107*'Fixed Data'!AG$52)),0)</f>
        <v>0</v>
      </c>
      <c r="AK110" s="21">
        <f>IF($F$107&lt;0,(IF(2050-AJ$105&lt;=0,0,(2/(2050-AJ$105+1))*(1-(SUM($E110:AJ110)/$F$107))*$F$107*'Fixed Data'!AH$52)),0)</f>
        <v>0</v>
      </c>
      <c r="AL110" s="21">
        <f>IF($F$107&lt;0,(IF(2050-AK$105&lt;=0,0,(2/(2050-AK$105+1))*(1-(SUM($E110:AK110)/$F$107))*$F$107*'Fixed Data'!AI$52)),0)</f>
        <v>0</v>
      </c>
      <c r="AM110" s="21">
        <f>IF($F$107&lt;0,(IF(2050-AL$105&lt;=0,0,(2/(2050-AL$105+1))*(1-(SUM($E110:AL110)/$F$107))*$F$107*'Fixed Data'!AJ$52)),0)</f>
        <v>0</v>
      </c>
      <c r="AN110" s="21">
        <f>IF($F$107&lt;0,(IF(2050-AM$105&lt;=0,0,(2/(2050-AM$105+1))*(1-(SUM($E110:AM110)/$F$107))*$F$107*'Fixed Data'!AK$52)),0)</f>
        <v>0</v>
      </c>
      <c r="AO110" s="21">
        <f>IF($F$107&lt;0,(IF(2050-AN$105&lt;=0,0,(2/(2050-AN$105+1))*(1-(SUM($E110:AN110)/$F$107))*$F$107*'Fixed Data'!AL$52)),0)</f>
        <v>0</v>
      </c>
      <c r="AP110" s="21">
        <f>IF($F$107&lt;0,(IF(2050-AO$105&lt;=0,0,(2/(2050-AO$105+1))*(1-(SUM($E110:AO110)/$F$107))*$F$107*'Fixed Data'!AM$52)),0)</f>
        <v>0</v>
      </c>
      <c r="AQ110" s="21">
        <f>IF($F$107&lt;0,(IF(2050-AP$105&lt;=0,0,(2/(2050-AP$105+1))*(1-(SUM($E110:AP110)/$F$107))*$F$107*'Fixed Data'!AN$52)),0)</f>
        <v>0</v>
      </c>
      <c r="AR110" s="21">
        <f>IF($F$107&lt;0,(IF(2050-AQ$105&lt;=0,0,(2/(2050-AQ$105+1))*(1-(SUM($E110:AQ110)/$F$107))*$F$107*'Fixed Data'!AO$52)),0)</f>
        <v>0</v>
      </c>
      <c r="AS110" s="21">
        <f>IF($F$107&lt;0,(IF(2050-AR$105&lt;=0,0,(2/(2050-AR$105+1))*(1-(SUM($E110:AR110)/$F$107))*$F$107*'Fixed Data'!AP$52)),0)</f>
        <v>0</v>
      </c>
      <c r="AT110" s="21">
        <f>IF($F$107&lt;0,(IF(2050-AS$105&lt;=0,0,(2/(2050-AS$105+1))*(1-(SUM($E110:AS110)/$F$107))*$F$107*'Fixed Data'!AQ$52)),0)</f>
        <v>0</v>
      </c>
      <c r="AU110" s="21">
        <f>IF($F$107&lt;0,(IF(2050-AT$105&lt;=0,0,(2/(2050-AT$105+1))*(1-(SUM($E110:AT110)/$F$107))*$F$107*'Fixed Data'!AR$52)),0)</f>
        <v>0</v>
      </c>
      <c r="AV110" s="21">
        <f>IF($F$107&lt;0,(IF(2050-AU$105&lt;=0,0,(2/(2050-AU$105+1))*(1-(SUM($E110:AU110)/$F$107))*$F$107*'Fixed Data'!AS$52)),0)</f>
        <v>0</v>
      </c>
      <c r="AW110" s="21">
        <f>IF($F$107&lt;0,(IF(2050-AV$105&lt;=0,0,(2/(2050-AV$105+1))*(1-(SUM($E110:AV110)/$F$107))*$F$107*'Fixed Data'!AT$52)),0)</f>
        <v>0</v>
      </c>
      <c r="AX110" s="21">
        <f>IF($F$107&lt;0,(IF(2050-AW$105&lt;=0,0,(2/(2050-AW$105+1))*(1-(SUM($E110:AW110)/$F$107))*$F$107*'Fixed Data'!AU$52)),0)</f>
        <v>0</v>
      </c>
      <c r="AY110" s="21">
        <f>IF($F$107&lt;0,(IF(2050-AX$105&lt;=0,0,(2/(2050-AX$105+1))*(1-(SUM($E110:AX110)/$F$107))*$F$107*'Fixed Data'!AV$52)),0)</f>
        <v>0</v>
      </c>
      <c r="AZ110" s="21">
        <f>IF($F$107&lt;0,(IF(2050-AY$105&lt;=0,0,(2/(2050-AY$105+1))*(1-(SUM($E110:AY110)/$F$107))*$F$107*'Fixed Data'!AW$52)),0)</f>
        <v>0</v>
      </c>
      <c r="BA110" s="21">
        <f>IF($F$107&lt;0,(IF(2050-AZ$105&lt;=0,0,(2/(2050-AZ$105+1))*(1-(SUM($E110:AZ110)/$F$107))*$F$107*'Fixed Data'!AX$52)),0)</f>
        <v>0</v>
      </c>
      <c r="BB110" s="21">
        <f>IF($F$107&lt;0,(IF(2050-BA$105&lt;=0,0,(2/(2050-BA$105+1))*(1-(SUM($E110:BA110)/$F$107))*$F$107*'Fixed Data'!AY$52)),0)</f>
        <v>0</v>
      </c>
    </row>
    <row r="111" spans="1:54" ht="15" hidden="1" customHeight="1" outlineLevel="3">
      <c r="A111" s="8"/>
      <c r="B111" t="s">
        <v>403</v>
      </c>
      <c r="C111" t="s">
        <v>404</v>
      </c>
      <c r="D111" t="s">
        <v>383</v>
      </c>
      <c r="E111" s="18"/>
      <c r="F111" s="18"/>
      <c r="G111" s="18"/>
      <c r="H111" s="21">
        <f>IF($G$107&lt;0,(IF(2050-G$105&lt;=0,0,(2/(2050-G$105+1))*(1-(SUM($E111:G111)/$G$107))*$G$107*'Fixed Data'!E$52)),0)</f>
        <v>-0.49293782562331795</v>
      </c>
      <c r="I111" s="21">
        <f>IF($G$107&lt;0,(IF(2050-H$105&lt;=0,0,(2/(2050-H$105+1))*(1-(SUM($E111:H111)/$G$107))*$G$107*'Fixed Data'!F$52)),0)</f>
        <v>-0.46946459583173134</v>
      </c>
      <c r="J111" s="21">
        <f>IF($G$107&lt;0,(IF(2050-I$105&lt;=0,0,(2/(2050-I$105+1))*(1-(SUM($E111:I111)/$G$107))*$G$107*'Fixed Data'!G$52)),0)</f>
        <v>-0.44599136604014478</v>
      </c>
      <c r="K111" s="21">
        <f>IF($G$107&lt;0,(IF(2050-J$105&lt;=0,0,(2/(2050-J$105+1))*(1-(SUM($E111:J111)/$G$107))*$G$107*'Fixed Data'!H$52)),0)</f>
        <v>-0.42251813624855811</v>
      </c>
      <c r="L111" s="21">
        <f>IF($G$107&lt;0,(IF(2050-K$105&lt;=0,0,(2/(2050-K$105+1))*(1-(SUM($E111:K111)/$G$107))*$G$107*'Fixed Data'!I$52)),0)</f>
        <v>-0.3990449064569716</v>
      </c>
      <c r="M111" s="21">
        <f>IF($G$107&lt;0,(IF(2050-L$105&lt;=0,0,(2/(2050-L$105+1))*(1-(SUM($E111:L111)/$G$107))*$G$107*'Fixed Data'!J$52)),0)</f>
        <v>-0.3755716766653851</v>
      </c>
      <c r="N111" s="21">
        <f>IF($G$107&lt;0,(IF(2050-M$105&lt;=0,0,(2/(2050-M$105+1))*(1-(SUM($E111:M111)/$G$107))*$G$107*'Fixed Data'!K$52)),0)</f>
        <v>-0.35209844687379854</v>
      </c>
      <c r="O111" s="21">
        <f>IF($G$107&lt;0,(IF(2050-N$105&lt;=0,0,(2/(2050-N$105+1))*(1-(SUM($E111:N111)/$G$107))*$G$107*'Fixed Data'!L$52)),0)</f>
        <v>-0.32862521708221193</v>
      </c>
      <c r="P111" s="21">
        <f>IF($G$107&lt;0,(IF(2050-O$105&lt;=0,0,(2/(2050-O$105+1))*(1-(SUM($E111:O111)/$G$107))*$G$107*'Fixed Data'!M$52)),0)</f>
        <v>-0.30515198729062537</v>
      </c>
      <c r="Q111" s="21">
        <f>IF($G$107&lt;0,(IF(2050-P$105&lt;=0,0,(2/(2050-P$105+1))*(1-(SUM($E111:P111)/$G$107))*$G$107*'Fixed Data'!N$52)),0)</f>
        <v>-0.28167875749903881</v>
      </c>
      <c r="R111" s="21">
        <f>IF($G$107&lt;0,(IF(2050-Q$105&lt;=0,0,(2/(2050-Q$105+1))*(1-(SUM($E111:Q111)/$G$107))*$G$107*'Fixed Data'!O$52)),0)</f>
        <v>-0.25820552770745225</v>
      </c>
      <c r="S111" s="21">
        <f>IF($G$107&lt;0,(IF(2050-R$105&lt;=0,0,(2/(2050-R$105+1))*(1-(SUM($E111:R111)/$G$107))*$G$107*'Fixed Data'!P$52)),0)</f>
        <v>-0.23473229791586564</v>
      </c>
      <c r="T111" s="21">
        <f>IF($G$107&lt;0,(IF(2050-S$105&lt;=0,0,(2/(2050-S$105+1))*(1-(SUM($E111:S111)/$G$107))*$G$107*'Fixed Data'!Q$52)),0)</f>
        <v>-0.21125906812427905</v>
      </c>
      <c r="U111" s="21">
        <f>IF($G$107&lt;0,(IF(2050-T$105&lt;=0,0,(2/(2050-T$105+1))*(1-(SUM($E111:T111)/$G$107))*$G$107*'Fixed Data'!R$52)),0)</f>
        <v>-0.18778583833269258</v>
      </c>
      <c r="V111" s="21">
        <f>IF($G$107&lt;0,(IF(2050-U$105&lt;=0,0,(2/(2050-U$105+1))*(1-(SUM($E111:U111)/$G$107))*$G$107*'Fixed Data'!S$52)),0)</f>
        <v>-0.16431260854110596</v>
      </c>
      <c r="W111" s="21">
        <f>IF($G$107&lt;0,(IF(2050-V$105&lt;=0,0,(2/(2050-V$105+1))*(1-(SUM($E111:V111)/$G$107))*$G$107*'Fixed Data'!T$52)),0)</f>
        <v>-0.14083937874951927</v>
      </c>
      <c r="X111" s="21">
        <f>IF($G$107&lt;0,(IF(2050-W$105&lt;=0,0,(2/(2050-W$105+1))*(1-(SUM($E111:W111)/$G$107))*$G$107*'Fixed Data'!U$52)),0)</f>
        <v>-0.11736614895793267</v>
      </c>
      <c r="Y111" s="21">
        <f>IF($G$107&lt;0,(IF(2050-X$105&lt;=0,0,(2/(2050-X$105+1))*(1-(SUM($E111:X111)/$G$107))*$G$107*'Fixed Data'!V$52)),0)</f>
        <v>-9.3892919166346234E-2</v>
      </c>
      <c r="Z111" s="21">
        <f>IF($G$107&lt;0,(IF(2050-Y$105&lt;=0,0,(2/(2050-Y$105+1))*(1-(SUM($E111:Y111)/$G$107))*$G$107*'Fixed Data'!W$52)),0)</f>
        <v>-7.0419689374759731E-2</v>
      </c>
      <c r="AA111" s="21">
        <f>IF($G$107&lt;0,(IF(2050-Z$105&lt;=0,0,(2/(2050-Z$105+1))*(1-(SUM($E111:Z111)/$G$107))*$G$107*'Fixed Data'!X$52)),0)</f>
        <v>-4.6946459583172749E-2</v>
      </c>
      <c r="AB111" s="21">
        <f>IF($G$107&lt;0,(IF(2050-AA$105&lt;=0,0,(2/(2050-AA$105+1))*(1-(SUM($E111:AA111)/$G$107))*$G$107*'Fixed Data'!Y$52)),0)</f>
        <v>-2.3473229791586975E-2</v>
      </c>
      <c r="AC111" s="21">
        <f>IF($G$107&lt;0,(IF(2050-AB$105&lt;=0,0,(2/(2050-AB$105+1))*(1-(SUM($E111:AB111)/$G$107))*$G$107*'Fixed Data'!Z$52)),0)</f>
        <v>0</v>
      </c>
      <c r="AD111" s="21">
        <f>IF($G$107&lt;0,(IF(2050-AC$105&lt;=0,0,(2/(2050-AC$105+1))*(1-(SUM($E111:AC111)/$G$107))*$G$107*'Fixed Data'!AA$52)),0)</f>
        <v>0</v>
      </c>
      <c r="AE111" s="21">
        <f>IF($G$107&lt;0,(IF(2050-AD$105&lt;=0,0,(2/(2050-AD$105+1))*(1-(SUM($E111:AD111)/$G$107))*$G$107*'Fixed Data'!AB$52)),0)</f>
        <v>0</v>
      </c>
      <c r="AF111" s="21">
        <f>IF($G$107&lt;0,(IF(2050-AE$105&lt;=0,0,(2/(2050-AE$105+1))*(1-(SUM($E111:AE111)/$G$107))*$G$107*'Fixed Data'!AC$52)),0)</f>
        <v>0</v>
      </c>
      <c r="AG111" s="21">
        <f>IF($G$107&lt;0,(IF(2050-AF$105&lt;=0,0,(2/(2050-AF$105+1))*(1-(SUM($E111:AF111)/$G$107))*$G$107*'Fixed Data'!AD$52)),0)</f>
        <v>0</v>
      </c>
      <c r="AH111" s="21">
        <f>IF($G$107&lt;0,(IF(2050-AG$105&lt;=0,0,(2/(2050-AG$105+1))*(1-(SUM($E111:AG111)/$G$107))*$G$107*'Fixed Data'!AE$52)),0)</f>
        <v>0</v>
      </c>
      <c r="AI111" s="21">
        <f>IF($G$107&lt;0,(IF(2050-AH$105&lt;=0,0,(2/(2050-AH$105+1))*(1-(SUM($E111:AH111)/$G$107))*$G$107*'Fixed Data'!AF$52)),0)</f>
        <v>0</v>
      </c>
      <c r="AJ111" s="21">
        <f>IF($G$107&lt;0,(IF(2050-AI$105&lt;=0,0,(2/(2050-AI$105+1))*(1-(SUM($E111:AI111)/$G$107))*$G$107*'Fixed Data'!AG$52)),0)</f>
        <v>0</v>
      </c>
      <c r="AK111" s="21">
        <f>IF($G$107&lt;0,(IF(2050-AJ$105&lt;=0,0,(2/(2050-AJ$105+1))*(1-(SUM($E111:AJ111)/$G$107))*$G$107*'Fixed Data'!AH$52)),0)</f>
        <v>0</v>
      </c>
      <c r="AL111" s="21">
        <f>IF($G$107&lt;0,(IF(2050-AK$105&lt;=0,0,(2/(2050-AK$105+1))*(1-(SUM($E111:AK111)/$G$107))*$G$107*'Fixed Data'!AI$52)),0)</f>
        <v>0</v>
      </c>
      <c r="AM111" s="21">
        <f>IF($G$107&lt;0,(IF(2050-AL$105&lt;=0,0,(2/(2050-AL$105+1))*(1-(SUM($E111:AL111)/$G$107))*$G$107*'Fixed Data'!AJ$52)),0)</f>
        <v>0</v>
      </c>
      <c r="AN111" s="21">
        <f>IF($G$107&lt;0,(IF(2050-AM$105&lt;=0,0,(2/(2050-AM$105+1))*(1-(SUM($E111:AM111)/$G$107))*$G$107*'Fixed Data'!AK$52)),0)</f>
        <v>0</v>
      </c>
      <c r="AO111" s="21">
        <f>IF($G$107&lt;0,(IF(2050-AN$105&lt;=0,0,(2/(2050-AN$105+1))*(1-(SUM($E111:AN111)/$G$107))*$G$107*'Fixed Data'!AL$52)),0)</f>
        <v>0</v>
      </c>
      <c r="AP111" s="21">
        <f>IF($G$107&lt;0,(IF(2050-AO$105&lt;=0,0,(2/(2050-AO$105+1))*(1-(SUM($E111:AO111)/$G$107))*$G$107*'Fixed Data'!AM$52)),0)</f>
        <v>0</v>
      </c>
      <c r="AQ111" s="21">
        <f>IF($G$107&lt;0,(IF(2050-AP$105&lt;=0,0,(2/(2050-AP$105+1))*(1-(SUM($E111:AP111)/$G$107))*$G$107*'Fixed Data'!AN$52)),0)</f>
        <v>0</v>
      </c>
      <c r="AR111" s="21">
        <f>IF($G$107&lt;0,(IF(2050-AQ$105&lt;=0,0,(2/(2050-AQ$105+1))*(1-(SUM($E111:AQ111)/$G$107))*$G$107*'Fixed Data'!AO$52)),0)</f>
        <v>0</v>
      </c>
      <c r="AS111" s="21">
        <f>IF($G$107&lt;0,(IF(2050-AR$105&lt;=0,0,(2/(2050-AR$105+1))*(1-(SUM($E111:AR111)/$G$107))*$G$107*'Fixed Data'!AP$52)),0)</f>
        <v>0</v>
      </c>
      <c r="AT111" s="21">
        <f>IF($G$107&lt;0,(IF(2050-AS$105&lt;=0,0,(2/(2050-AS$105+1))*(1-(SUM($E111:AS111)/$G$107))*$G$107*'Fixed Data'!AQ$52)),0)</f>
        <v>0</v>
      </c>
      <c r="AU111" s="21">
        <f>IF($G$107&lt;0,(IF(2050-AT$105&lt;=0,0,(2/(2050-AT$105+1))*(1-(SUM($E111:AT111)/$G$107))*$G$107*'Fixed Data'!AR$52)),0)</f>
        <v>0</v>
      </c>
      <c r="AV111" s="21">
        <f>IF($G$107&lt;0,(IF(2050-AU$105&lt;=0,0,(2/(2050-AU$105+1))*(1-(SUM($E111:AU111)/$G$107))*$G$107*'Fixed Data'!AS$52)),0)</f>
        <v>0</v>
      </c>
      <c r="AW111" s="21">
        <f>IF($G$107&lt;0,(IF(2050-AV$105&lt;=0,0,(2/(2050-AV$105+1))*(1-(SUM($E111:AV111)/$G$107))*$G$107*'Fixed Data'!AT$52)),0)</f>
        <v>0</v>
      </c>
      <c r="AX111" s="21">
        <f>IF($G$107&lt;0,(IF(2050-AW$105&lt;=0,0,(2/(2050-AW$105+1))*(1-(SUM($E111:AW111)/$G$107))*$G$107*'Fixed Data'!AU$52)),0)</f>
        <v>0</v>
      </c>
      <c r="AY111" s="21">
        <f>IF($G$107&lt;0,(IF(2050-AX$105&lt;=0,0,(2/(2050-AX$105+1))*(1-(SUM($E111:AX111)/$G$107))*$G$107*'Fixed Data'!AV$52)),0)</f>
        <v>0</v>
      </c>
      <c r="AZ111" s="21">
        <f>IF($G$107&lt;0,(IF(2050-AY$105&lt;=0,0,(2/(2050-AY$105+1))*(1-(SUM($E111:AY111)/$G$107))*$G$107*'Fixed Data'!AW$52)),0)</f>
        <v>0</v>
      </c>
      <c r="BA111" s="21">
        <f>IF($G$107&lt;0,(IF(2050-AZ$105&lt;=0,0,(2/(2050-AZ$105+1))*(1-(SUM($E111:AZ111)/$G$107))*$G$107*'Fixed Data'!AX$52)),0)</f>
        <v>0</v>
      </c>
      <c r="BB111" s="21">
        <f>IF($G$107&lt;0,(IF(2050-BA$105&lt;=0,0,(2/(2050-BA$105+1))*(1-(SUM($E111:BA111)/$G$107))*$G$107*'Fixed Data'!AY$52)),0)</f>
        <v>0</v>
      </c>
    </row>
    <row r="112" spans="1:54" ht="15" hidden="1" customHeight="1" outlineLevel="3">
      <c r="A112" s="8"/>
      <c r="B112" t="s">
        <v>405</v>
      </c>
      <c r="C112" t="s">
        <v>406</v>
      </c>
      <c r="D112" t="s">
        <v>383</v>
      </c>
      <c r="E112" s="18"/>
      <c r="F112" s="18"/>
      <c r="G112" s="18"/>
      <c r="H112" s="18"/>
      <c r="I112" s="21">
        <f>IF($H$107&lt;0,(IF(2050-H$105&lt;=0,0,(2/(2050-H$105+1))*(1-(SUM($E112:H112)/$H$107))*$H$107*'Fixed Data'!F$52)),0)</f>
        <v>-0.45592439479632813</v>
      </c>
      <c r="J112" s="21">
        <f>IF($H$107&lt;0,(IF(2050-I$105&lt;=0,0,(2/(2050-I$105+1))*(1-(SUM($E112:I112)/$H$107))*$H$107*'Fixed Data'!G$52)),0)</f>
        <v>-0.4331281750565118</v>
      </c>
      <c r="K112" s="21">
        <f>IF($H$107&lt;0,(IF(2050-J$105&lt;=0,0,(2/(2050-J$105+1))*(1-(SUM($E112:J112)/$H$107))*$H$107*'Fixed Data'!H$52)),0)</f>
        <v>-0.41033195531669536</v>
      </c>
      <c r="L112" s="21">
        <f>IF($H$107&lt;0,(IF(2050-K$105&lt;=0,0,(2/(2050-K$105+1))*(1-(SUM($E112:K112)/$H$107))*$H$107*'Fixed Data'!I$52)),0)</f>
        <v>-0.38753573557687898</v>
      </c>
      <c r="M112" s="21">
        <f>IF($H$107&lt;0,(IF(2050-L$105&lt;=0,0,(2/(2050-L$105+1))*(1-(SUM($E112:L112)/$H$107))*$H$107*'Fixed Data'!J$52)),0)</f>
        <v>-0.3647395158370626</v>
      </c>
      <c r="N112" s="21">
        <f>IF($H$107&lt;0,(IF(2050-M$105&lt;=0,0,(2/(2050-M$105+1))*(1-(SUM($E112:M112)/$H$107))*$H$107*'Fixed Data'!K$52)),0)</f>
        <v>-0.34194329609724611</v>
      </c>
      <c r="O112" s="21">
        <f>IF($H$107&lt;0,(IF(2050-N$105&lt;=0,0,(2/(2050-N$105+1))*(1-(SUM($E112:N112)/$H$107))*$H$107*'Fixed Data'!L$52)),0)</f>
        <v>-0.31914707635742973</v>
      </c>
      <c r="P112" s="21">
        <f>IF($H$107&lt;0,(IF(2050-O$105&lt;=0,0,(2/(2050-O$105+1))*(1-(SUM($E112:O112)/$H$107))*$H$107*'Fixed Data'!M$52)),0)</f>
        <v>-0.29635085661761335</v>
      </c>
      <c r="Q112" s="21">
        <f>IF($H$107&lt;0,(IF(2050-P$105&lt;=0,0,(2/(2050-P$105+1))*(1-(SUM($E112:P112)/$H$107))*$H$107*'Fixed Data'!N$52)),0)</f>
        <v>-0.27355463687779691</v>
      </c>
      <c r="R112" s="21">
        <f>IF($H$107&lt;0,(IF(2050-Q$105&lt;=0,0,(2/(2050-Q$105+1))*(1-(SUM($E112:Q112)/$H$107))*$H$107*'Fixed Data'!O$52)),0)</f>
        <v>-0.25075841713798047</v>
      </c>
      <c r="S112" s="21">
        <f>IF($H$107&lt;0,(IF(2050-R$105&lt;=0,0,(2/(2050-R$105+1))*(1-(SUM($E112:R112)/$H$107))*$H$107*'Fixed Data'!P$52)),0)</f>
        <v>-0.22796219739816403</v>
      </c>
      <c r="T112" s="21">
        <f>IF($H$107&lt;0,(IF(2050-S$105&lt;=0,0,(2/(2050-S$105+1))*(1-(SUM($E112:S112)/$H$107))*$H$107*'Fixed Data'!Q$52)),0)</f>
        <v>-0.20516597765834771</v>
      </c>
      <c r="U112" s="21">
        <f>IF($H$107&lt;0,(IF(2050-T$105&lt;=0,0,(2/(2050-T$105+1))*(1-(SUM($E112:T112)/$H$107))*$H$107*'Fixed Data'!R$52)),0)</f>
        <v>-0.18236975791853133</v>
      </c>
      <c r="V112" s="21">
        <f>IF($H$107&lt;0,(IF(2050-U$105&lt;=0,0,(2/(2050-U$105+1))*(1-(SUM($E112:U112)/$H$107))*$H$107*'Fixed Data'!S$52)),0)</f>
        <v>-0.15957353817871484</v>
      </c>
      <c r="W112" s="21">
        <f>IF($H$107&lt;0,(IF(2050-V$105&lt;=0,0,(2/(2050-V$105+1))*(1-(SUM($E112:V112)/$H$107))*$H$107*'Fixed Data'!T$52)),0)</f>
        <v>-0.13677731843889843</v>
      </c>
      <c r="X112" s="21">
        <f>IF($H$107&lt;0,(IF(2050-W$105&lt;=0,0,(2/(2050-W$105+1))*(1-(SUM($E112:W112)/$H$107))*$H$107*'Fixed Data'!U$52)),0)</f>
        <v>-0.11398109869908199</v>
      </c>
      <c r="Y112" s="21">
        <f>IF($H$107&lt;0,(IF(2050-X$105&lt;=0,0,(2/(2050-X$105+1))*(1-(SUM($E112:X112)/$H$107))*$H$107*'Fixed Data'!V$52)),0)</f>
        <v>-9.1184878959265747E-2</v>
      </c>
      <c r="Z112" s="21">
        <f>IF($H$107&lt;0,(IF(2050-Y$105&lt;=0,0,(2/(2050-Y$105+1))*(1-(SUM($E112:Y112)/$H$107))*$H$107*'Fixed Data'!W$52)),0)</f>
        <v>-6.8388659219449255E-2</v>
      </c>
      <c r="AA112" s="21">
        <f>IF($H$107&lt;0,(IF(2050-Z$105&lt;=0,0,(2/(2050-Z$105+1))*(1-(SUM($E112:Z112)/$H$107))*$H$107*'Fixed Data'!X$52)),0)</f>
        <v>-4.5592439479633005E-2</v>
      </c>
      <c r="AB112" s="21">
        <f>IF($H$107&lt;0,(IF(2050-AA$105&lt;=0,0,(2/(2050-AA$105+1))*(1-(SUM($E112:AA112)/$H$107))*$H$107*'Fixed Data'!Y$52)),0)</f>
        <v>-2.2796219739816329E-2</v>
      </c>
      <c r="AC112" s="21">
        <f>IF($H$107&lt;0,(IF(2050-AB$105&lt;=0,0,(2/(2050-AB$105+1))*(1-(SUM($E112:AB112)/$H$107))*$H$107*'Fixed Data'!Z$52)),0)</f>
        <v>0</v>
      </c>
      <c r="AD112" s="21">
        <f>IF($H$107&lt;0,(IF(2050-AC$105&lt;=0,0,(2/(2050-AC$105+1))*(1-(SUM($E112:AC112)/$H$107))*$H$107*'Fixed Data'!AA$52)),0)</f>
        <v>0</v>
      </c>
      <c r="AE112" s="21">
        <f>IF($H$107&lt;0,(IF(2050-AD$105&lt;=0,0,(2/(2050-AD$105+1))*(1-(SUM($E112:AD112)/$H$107))*$H$107*'Fixed Data'!AB$52)),0)</f>
        <v>0</v>
      </c>
      <c r="AF112" s="21">
        <f>IF($H$107&lt;0,(IF(2050-AE$105&lt;=0,0,(2/(2050-AE$105+1))*(1-(SUM($E112:AE112)/$H$107))*$H$107*'Fixed Data'!AC$52)),0)</f>
        <v>0</v>
      </c>
      <c r="AG112" s="21">
        <f>IF($H$107&lt;0,(IF(2050-AF$105&lt;=0,0,(2/(2050-AF$105+1))*(1-(SUM($E112:AF112)/$H$107))*$H$107*'Fixed Data'!AD$52)),0)</f>
        <v>0</v>
      </c>
      <c r="AH112" s="21">
        <f>IF($H$107&lt;0,(IF(2050-AG$105&lt;=0,0,(2/(2050-AG$105+1))*(1-(SUM($E112:AG112)/$H$107))*$H$107*'Fixed Data'!AE$52)),0)</f>
        <v>0</v>
      </c>
      <c r="AI112" s="21">
        <f>IF($H$107&lt;0,(IF(2050-AH$105&lt;=0,0,(2/(2050-AH$105+1))*(1-(SUM($E112:AH112)/$H$107))*$H$107*'Fixed Data'!AF$52)),0)</f>
        <v>0</v>
      </c>
      <c r="AJ112" s="21">
        <f>IF($H$107&lt;0,(IF(2050-AI$105&lt;=0,0,(2/(2050-AI$105+1))*(1-(SUM($E112:AI112)/$H$107))*$H$107*'Fixed Data'!AG$52)),0)</f>
        <v>0</v>
      </c>
      <c r="AK112" s="21">
        <f>IF($H$107&lt;0,(IF(2050-AJ$105&lt;=0,0,(2/(2050-AJ$105+1))*(1-(SUM($E112:AJ112)/$H$107))*$H$107*'Fixed Data'!AH$52)),0)</f>
        <v>0</v>
      </c>
      <c r="AL112" s="21">
        <f>IF($H$107&lt;0,(IF(2050-AK$105&lt;=0,0,(2/(2050-AK$105+1))*(1-(SUM($E112:AK112)/$H$107))*$H$107*'Fixed Data'!AI$52)),0)</f>
        <v>0</v>
      </c>
      <c r="AM112" s="21">
        <f>IF($H$107&lt;0,(IF(2050-AL$105&lt;=0,0,(2/(2050-AL$105+1))*(1-(SUM($E112:AL112)/$H$107))*$H$107*'Fixed Data'!AJ$52)),0)</f>
        <v>0</v>
      </c>
      <c r="AN112" s="21">
        <f>IF($H$107&lt;0,(IF(2050-AM$105&lt;=0,0,(2/(2050-AM$105+1))*(1-(SUM($E112:AM112)/$H$107))*$H$107*'Fixed Data'!AK$52)),0)</f>
        <v>0</v>
      </c>
      <c r="AO112" s="21">
        <f>IF($H$107&lt;0,(IF(2050-AN$105&lt;=0,0,(2/(2050-AN$105+1))*(1-(SUM($E112:AN112)/$H$107))*$H$107*'Fixed Data'!AL$52)),0)</f>
        <v>0</v>
      </c>
      <c r="AP112" s="21">
        <f>IF($H$107&lt;0,(IF(2050-AO$105&lt;=0,0,(2/(2050-AO$105+1))*(1-(SUM($E112:AO112)/$H$107))*$H$107*'Fixed Data'!AM$52)),0)</f>
        <v>0</v>
      </c>
      <c r="AQ112" s="21">
        <f>IF($H$107&lt;0,(IF(2050-AP$105&lt;=0,0,(2/(2050-AP$105+1))*(1-(SUM($E112:AP112)/$H$107))*$H$107*'Fixed Data'!AN$52)),0)</f>
        <v>0</v>
      </c>
      <c r="AR112" s="21">
        <f>IF($H$107&lt;0,(IF(2050-AQ$105&lt;=0,0,(2/(2050-AQ$105+1))*(1-(SUM($E112:AQ112)/$H$107))*$H$107*'Fixed Data'!AO$52)),0)</f>
        <v>0</v>
      </c>
      <c r="AS112" s="21">
        <f>IF($H$107&lt;0,(IF(2050-AR$105&lt;=0,0,(2/(2050-AR$105+1))*(1-(SUM($E112:AR112)/$H$107))*$H$107*'Fixed Data'!AP$52)),0)</f>
        <v>0</v>
      </c>
      <c r="AT112" s="21">
        <f>IF($H$107&lt;0,(IF(2050-AS$105&lt;=0,0,(2/(2050-AS$105+1))*(1-(SUM($E112:AS112)/$H$107))*$H$107*'Fixed Data'!AQ$52)),0)</f>
        <v>0</v>
      </c>
      <c r="AU112" s="21">
        <f>IF($H$107&lt;0,(IF(2050-AT$105&lt;=0,0,(2/(2050-AT$105+1))*(1-(SUM($E112:AT112)/$H$107))*$H$107*'Fixed Data'!AR$52)),0)</f>
        <v>0</v>
      </c>
      <c r="AV112" s="21">
        <f>IF($H$107&lt;0,(IF(2050-AU$105&lt;=0,0,(2/(2050-AU$105+1))*(1-(SUM($E112:AU112)/$H$107))*$H$107*'Fixed Data'!AS$52)),0)</f>
        <v>0</v>
      </c>
      <c r="AW112" s="21">
        <f>IF($H$107&lt;0,(IF(2050-AV$105&lt;=0,0,(2/(2050-AV$105+1))*(1-(SUM($E112:AV112)/$H$107))*$H$107*'Fixed Data'!AT$52)),0)</f>
        <v>0</v>
      </c>
      <c r="AX112" s="21">
        <f>IF($H$107&lt;0,(IF(2050-AW$105&lt;=0,0,(2/(2050-AW$105+1))*(1-(SUM($E112:AW112)/$H$107))*$H$107*'Fixed Data'!AU$52)),0)</f>
        <v>0</v>
      </c>
      <c r="AY112" s="21">
        <f>IF($H$107&lt;0,(IF(2050-AX$105&lt;=0,0,(2/(2050-AX$105+1))*(1-(SUM($E112:AX112)/$H$107))*$H$107*'Fixed Data'!AV$52)),0)</f>
        <v>0</v>
      </c>
      <c r="AZ112" s="21">
        <f>IF($H$107&lt;0,(IF(2050-AY$105&lt;=0,0,(2/(2050-AY$105+1))*(1-(SUM($E112:AY112)/$H$107))*$H$107*'Fixed Data'!AW$52)),0)</f>
        <v>0</v>
      </c>
      <c r="BA112" s="21">
        <f>IF($H$107&lt;0,(IF(2050-AZ$105&lt;=0,0,(2/(2050-AZ$105+1))*(1-(SUM($E112:AZ112)/$H$107))*$H$107*'Fixed Data'!AX$52)),0)</f>
        <v>0</v>
      </c>
      <c r="BB112" s="21">
        <f>IF($H$107&lt;0,(IF(2050-BA$105&lt;=0,0,(2/(2050-BA$105+1))*(1-(SUM($E112:BA112)/$H$107))*$H$107*'Fixed Data'!AY$52)),0)</f>
        <v>0</v>
      </c>
    </row>
    <row r="113" spans="1:54" ht="15" hidden="1" customHeight="1" outlineLevel="3">
      <c r="A113" s="8"/>
      <c r="B113" t="s">
        <v>407</v>
      </c>
      <c r="C113" t="s">
        <v>408</v>
      </c>
      <c r="D113" t="s">
        <v>383</v>
      </c>
      <c r="E113" s="18"/>
      <c r="F113" s="18"/>
      <c r="G113" s="18"/>
      <c r="H113" s="18"/>
      <c r="I113" s="18"/>
      <c r="J113" s="21">
        <f>IF($I$107&lt;0,(IF(2050-I$105&lt;=0,0,(2/(2050-I$105+1))*(1-(SUM($E113:I113)/$I$107))*$I$107*'Fixed Data'!G$52)),0)</f>
        <v>-0.45129897903573801</v>
      </c>
      <c r="K113" s="21">
        <f>IF($I$107&lt;0,(IF(2050-J$105&lt;=0,0,(2/(2050-J$105+1))*(1-(SUM($E113:J113)/$I$107))*$I$107*'Fixed Data'!H$52)),0)</f>
        <v>-0.42754640119175175</v>
      </c>
      <c r="L113" s="21">
        <f>IF($I$107&lt;0,(IF(2050-K$105&lt;=0,0,(2/(2050-K$105+1))*(1-(SUM($E113:K113)/$I$107))*$I$107*'Fixed Data'!I$52)),0)</f>
        <v>-0.40379382334776548</v>
      </c>
      <c r="M113" s="21">
        <f>IF($I$107&lt;0,(IF(2050-L$105&lt;=0,0,(2/(2050-L$105+1))*(1-(SUM($E113:L113)/$I$107))*$I$107*'Fixed Data'!J$52)),0)</f>
        <v>-0.38004124550377932</v>
      </c>
      <c r="N113" s="21">
        <f>IF($I$107&lt;0,(IF(2050-M$105&lt;=0,0,(2/(2050-M$105+1))*(1-(SUM($E113:M113)/$I$107))*$I$107*'Fixed Data'!K$52)),0)</f>
        <v>-0.35628866765979311</v>
      </c>
      <c r="O113" s="21">
        <f>IF($I$107&lt;0,(IF(2050-N$105&lt;=0,0,(2/(2050-N$105+1))*(1-(SUM($E113:N113)/$I$107))*$I$107*'Fixed Data'!L$52)),0)</f>
        <v>-0.3325360898158069</v>
      </c>
      <c r="P113" s="21">
        <f>IF($I$107&lt;0,(IF(2050-O$105&lt;=0,0,(2/(2050-O$105+1))*(1-(SUM($E113:O113)/$I$107))*$I$107*'Fixed Data'!M$52)),0)</f>
        <v>-0.30878351197182075</v>
      </c>
      <c r="Q113" s="21">
        <f>IF($I$107&lt;0,(IF(2050-P$105&lt;=0,0,(2/(2050-P$105+1))*(1-(SUM($E113:P113)/$I$107))*$I$107*'Fixed Data'!N$52)),0)</f>
        <v>-0.28503093412783448</v>
      </c>
      <c r="R113" s="21">
        <f>IF($I$107&lt;0,(IF(2050-Q$105&lt;=0,0,(2/(2050-Q$105+1))*(1-(SUM($E113:Q113)/$I$107))*$I$107*'Fixed Data'!O$52)),0)</f>
        <v>-0.26127835628384827</v>
      </c>
      <c r="S113" s="21">
        <f>IF($I$107&lt;0,(IF(2050-R$105&lt;=0,0,(2/(2050-R$105+1))*(1-(SUM($E113:R113)/$I$107))*$I$107*'Fixed Data'!P$52)),0)</f>
        <v>-0.23752577843986211</v>
      </c>
      <c r="T113" s="21">
        <f>IF($I$107&lt;0,(IF(2050-S$105&lt;=0,0,(2/(2050-S$105+1))*(1-(SUM($E113:S113)/$I$107))*$I$107*'Fixed Data'!Q$52)),0)</f>
        <v>-0.21377320059587585</v>
      </c>
      <c r="U113" s="21">
        <f>IF($I$107&lt;0,(IF(2050-T$105&lt;=0,0,(2/(2050-T$105+1))*(1-(SUM($E113:T113)/$I$107))*$I$107*'Fixed Data'!R$52)),0)</f>
        <v>-0.19002062275188969</v>
      </c>
      <c r="V113" s="21">
        <f>IF($I$107&lt;0,(IF(2050-U$105&lt;=0,0,(2/(2050-U$105+1))*(1-(SUM($E113:U113)/$I$107))*$I$107*'Fixed Data'!S$52)),0)</f>
        <v>-0.16626804490790348</v>
      </c>
      <c r="W113" s="21">
        <f>IF($I$107&lt;0,(IF(2050-V$105&lt;=0,0,(2/(2050-V$105+1))*(1-(SUM($E113:V113)/$I$107))*$I$107*'Fixed Data'!T$52)),0)</f>
        <v>-0.14251546706391727</v>
      </c>
      <c r="X113" s="21">
        <f>IF($I$107&lt;0,(IF(2050-W$105&lt;=0,0,(2/(2050-W$105+1))*(1-(SUM($E113:W113)/$I$107))*$I$107*'Fixed Data'!U$52)),0)</f>
        <v>-0.11876288921993092</v>
      </c>
      <c r="Y113" s="21">
        <f>IF($I$107&lt;0,(IF(2050-X$105&lt;=0,0,(2/(2050-X$105+1))*(1-(SUM($E113:X113)/$I$107))*$I$107*'Fixed Data'!V$52)),0)</f>
        <v>-9.5010311375944734E-2</v>
      </c>
      <c r="Z113" s="21">
        <f>IF($I$107&lt;0,(IF(2050-Y$105&lt;=0,0,(2/(2050-Y$105+1))*(1-(SUM($E113:Y113)/$I$107))*$I$107*'Fixed Data'!W$52)),0)</f>
        <v>-7.1257733531958342E-2</v>
      </c>
      <c r="AA113" s="21">
        <f>IF($I$107&lt;0,(IF(2050-Z$105&lt;=0,0,(2/(2050-Z$105+1))*(1-(SUM($E113:Z113)/$I$107))*$I$107*'Fixed Data'!X$52)),0)</f>
        <v>-4.7505155687972568E-2</v>
      </c>
      <c r="AB113" s="21">
        <f>IF($I$107&lt;0,(IF(2050-AA$105&lt;=0,0,(2/(2050-AA$105+1))*(1-(SUM($E113:AA113)/$I$107))*$I$107*'Fixed Data'!Y$52)),0)</f>
        <v>-2.3752577843985781E-2</v>
      </c>
      <c r="AC113" s="21">
        <f>IF($I$107&lt;0,(IF(2050-AB$105&lt;=0,0,(2/(2050-AB$105+1))*(1-(SUM($E113:AB113)/$I$107))*$I$107*'Fixed Data'!Z$52)),0)</f>
        <v>0</v>
      </c>
      <c r="AD113" s="21">
        <f>IF($I$107&lt;0,(IF(2050-AC$105&lt;=0,0,(2/(2050-AC$105+1))*(1-(SUM($E113:AC113)/$I$107))*$I$107*'Fixed Data'!AA$52)),0)</f>
        <v>0</v>
      </c>
      <c r="AE113" s="21">
        <f>IF($I$107&lt;0,(IF(2050-AD$105&lt;=0,0,(2/(2050-AD$105+1))*(1-(SUM($E113:AD113)/$I$107))*$I$107*'Fixed Data'!AB$52)),0)</f>
        <v>0</v>
      </c>
      <c r="AF113" s="21">
        <f>IF($I$107&lt;0,(IF(2050-AE$105&lt;=0,0,(2/(2050-AE$105+1))*(1-(SUM($E113:AE113)/$I$107))*$I$107*'Fixed Data'!AC$52)),0)</f>
        <v>0</v>
      </c>
      <c r="AG113" s="21">
        <f>IF($I$107&lt;0,(IF(2050-AF$105&lt;=0,0,(2/(2050-AF$105+1))*(1-(SUM($E113:AF113)/$I$107))*$I$107*'Fixed Data'!AD$52)),0)</f>
        <v>0</v>
      </c>
      <c r="AH113" s="21">
        <f>IF($I$107&lt;0,(IF(2050-AG$105&lt;=0,0,(2/(2050-AG$105+1))*(1-(SUM($E113:AG113)/$I$107))*$I$107*'Fixed Data'!AE$52)),0)</f>
        <v>0</v>
      </c>
      <c r="AI113" s="21">
        <f>IF($I$107&lt;0,(IF(2050-AH$105&lt;=0,0,(2/(2050-AH$105+1))*(1-(SUM($E113:AH113)/$I$107))*$I$107*'Fixed Data'!AF$52)),0)</f>
        <v>0</v>
      </c>
      <c r="AJ113" s="21">
        <f>IF($I$107&lt;0,(IF(2050-AI$105&lt;=0,0,(2/(2050-AI$105+1))*(1-(SUM($E113:AI113)/$I$107))*$I$107*'Fixed Data'!AG$52)),0)</f>
        <v>0</v>
      </c>
      <c r="AK113" s="21">
        <f>IF($I$107&lt;0,(IF(2050-AJ$105&lt;=0,0,(2/(2050-AJ$105+1))*(1-(SUM($E113:AJ113)/$I$107))*$I$107*'Fixed Data'!AH$52)),0)</f>
        <v>0</v>
      </c>
      <c r="AL113" s="21">
        <f>IF($I$107&lt;0,(IF(2050-AK$105&lt;=0,0,(2/(2050-AK$105+1))*(1-(SUM($E113:AK113)/$I$107))*$I$107*'Fixed Data'!AI$52)),0)</f>
        <v>0</v>
      </c>
      <c r="AM113" s="21">
        <f>IF($I$107&lt;0,(IF(2050-AL$105&lt;=0,0,(2/(2050-AL$105+1))*(1-(SUM($E113:AL113)/$I$107))*$I$107*'Fixed Data'!AJ$52)),0)</f>
        <v>0</v>
      </c>
      <c r="AN113" s="21">
        <f>IF($I$107&lt;0,(IF(2050-AM$105&lt;=0,0,(2/(2050-AM$105+1))*(1-(SUM($E113:AM113)/$I$107))*$I$107*'Fixed Data'!AK$52)),0)</f>
        <v>0</v>
      </c>
      <c r="AO113" s="21">
        <f>IF($I$107&lt;0,(IF(2050-AN$105&lt;=0,0,(2/(2050-AN$105+1))*(1-(SUM($E113:AN113)/$I$107))*$I$107*'Fixed Data'!AL$52)),0)</f>
        <v>0</v>
      </c>
      <c r="AP113" s="21">
        <f>IF($I$107&lt;0,(IF(2050-AO$105&lt;=0,0,(2/(2050-AO$105+1))*(1-(SUM($E113:AO113)/$I$107))*$I$107*'Fixed Data'!AM$52)),0)</f>
        <v>0</v>
      </c>
      <c r="AQ113" s="21">
        <f>IF($I$107&lt;0,(IF(2050-AP$105&lt;=0,0,(2/(2050-AP$105+1))*(1-(SUM($E113:AP113)/$I$107))*$I$107*'Fixed Data'!AN$52)),0)</f>
        <v>0</v>
      </c>
      <c r="AR113" s="21">
        <f>IF($I$107&lt;0,(IF(2050-AQ$105&lt;=0,0,(2/(2050-AQ$105+1))*(1-(SUM($E113:AQ113)/$I$107))*$I$107*'Fixed Data'!AO$52)),0)</f>
        <v>0</v>
      </c>
      <c r="AS113" s="21">
        <f>IF($I$107&lt;0,(IF(2050-AR$105&lt;=0,0,(2/(2050-AR$105+1))*(1-(SUM($E113:AR113)/$I$107))*$I$107*'Fixed Data'!AP$52)),0)</f>
        <v>0</v>
      </c>
      <c r="AT113" s="21">
        <f>IF($I$107&lt;0,(IF(2050-AS$105&lt;=0,0,(2/(2050-AS$105+1))*(1-(SUM($E113:AS113)/$I$107))*$I$107*'Fixed Data'!AQ$52)),0)</f>
        <v>0</v>
      </c>
      <c r="AU113" s="21">
        <f>IF($I$107&lt;0,(IF(2050-AT$105&lt;=0,0,(2/(2050-AT$105+1))*(1-(SUM($E113:AT113)/$I$107))*$I$107*'Fixed Data'!AR$52)),0)</f>
        <v>0</v>
      </c>
      <c r="AV113" s="21">
        <f>IF($I$107&lt;0,(IF(2050-AU$105&lt;=0,0,(2/(2050-AU$105+1))*(1-(SUM($E113:AU113)/$I$107))*$I$107*'Fixed Data'!AS$52)),0)</f>
        <v>0</v>
      </c>
      <c r="AW113" s="21">
        <f>IF($I$107&lt;0,(IF(2050-AV$105&lt;=0,0,(2/(2050-AV$105+1))*(1-(SUM($E113:AV113)/$I$107))*$I$107*'Fixed Data'!AT$52)),0)</f>
        <v>0</v>
      </c>
      <c r="AX113" s="21">
        <f>IF($I$107&lt;0,(IF(2050-AW$105&lt;=0,0,(2/(2050-AW$105+1))*(1-(SUM($E113:AW113)/$I$107))*$I$107*'Fixed Data'!AU$52)),0)</f>
        <v>0</v>
      </c>
      <c r="AY113" s="21">
        <f>IF($I$107&lt;0,(IF(2050-AX$105&lt;=0,0,(2/(2050-AX$105+1))*(1-(SUM($E113:AX113)/$I$107))*$I$107*'Fixed Data'!AV$52)),0)</f>
        <v>0</v>
      </c>
      <c r="AZ113" s="21">
        <f>IF($I$107&lt;0,(IF(2050-AY$105&lt;=0,0,(2/(2050-AY$105+1))*(1-(SUM($E113:AY113)/$I$107))*$I$107*'Fixed Data'!AW$52)),0)</f>
        <v>0</v>
      </c>
      <c r="BA113" s="21">
        <f>IF($I$107&lt;0,(IF(2050-AZ$105&lt;=0,0,(2/(2050-AZ$105+1))*(1-(SUM($E113:AZ113)/$I$107))*$I$107*'Fixed Data'!AX$52)),0)</f>
        <v>0</v>
      </c>
      <c r="BB113" s="21">
        <f>IF($I$107&lt;0,(IF(2050-BA$105&lt;=0,0,(2/(2050-BA$105+1))*(1-(SUM($E113:BA113)/$I$107))*$I$107*'Fixed Data'!AY$52)),0)</f>
        <v>0</v>
      </c>
    </row>
    <row r="114" spans="1:54" ht="15" hidden="1" customHeight="1" outlineLevel="3">
      <c r="A114" s="8"/>
      <c r="B114" t="s">
        <v>409</v>
      </c>
      <c r="C114" t="s">
        <v>410</v>
      </c>
      <c r="D114" t="s">
        <v>383</v>
      </c>
      <c r="E114" s="18"/>
      <c r="F114" s="18"/>
      <c r="G114" s="18"/>
      <c r="H114" s="18"/>
      <c r="I114" s="18"/>
      <c r="J114" s="18"/>
      <c r="K114" s="21">
        <f>IF($J$107&lt;0,(IF(2050-J$105&lt;=0,0,(2/(2050-J$105+1))*(1-(SUM($E114:J114)/$J$107))*$J$107*'Fixed Data'!H$52)),0)</f>
        <v>0</v>
      </c>
      <c r="L114" s="21">
        <f>IF($J$107&lt;0,(IF(2050-K$105&lt;=0,0,(2/(2050-K$105+1))*(1-(SUM($E114:K114)/$J$107))*$J$107*'Fixed Data'!I$52)),0)</f>
        <v>0</v>
      </c>
      <c r="M114" s="21">
        <f>IF($J$107&lt;0,(IF(2050-L$105&lt;=0,0,(2/(2050-L$105+1))*(1-(SUM($E114:L114)/$J$107))*$J$107*'Fixed Data'!J$52)),0)</f>
        <v>0</v>
      </c>
      <c r="N114" s="21">
        <f>IF($J$107&lt;0,(IF(2050-M$105&lt;=0,0,(2/(2050-M$105+1))*(1-(SUM($E114:M114)/$J$107))*$J$107*'Fixed Data'!K$52)),0)</f>
        <v>0</v>
      </c>
      <c r="O114" s="21">
        <f>IF($J$107&lt;0,(IF(2050-N$105&lt;=0,0,(2/(2050-N$105+1))*(1-(SUM($E114:N114)/$J$107))*$J$107*'Fixed Data'!L$52)),0)</f>
        <v>0</v>
      </c>
      <c r="P114" s="21">
        <f>IF($J$107&lt;0,(IF(2050-O$105&lt;=0,0,(2/(2050-O$105+1))*(1-(SUM($E114:O114)/$J$107))*$J$107*'Fixed Data'!M$52)),0)</f>
        <v>0</v>
      </c>
      <c r="Q114" s="21">
        <f>IF($J$107&lt;0,(IF(2050-P$105&lt;=0,0,(2/(2050-P$105+1))*(1-(SUM($E114:P114)/$J$107))*$J$107*'Fixed Data'!N$52)),0)</f>
        <v>0</v>
      </c>
      <c r="R114" s="21">
        <f>IF($J$107&lt;0,(IF(2050-Q$105&lt;=0,0,(2/(2050-Q$105+1))*(1-(SUM($E114:Q114)/$J$107))*$J$107*'Fixed Data'!O$52)),0)</f>
        <v>0</v>
      </c>
      <c r="S114" s="21">
        <f>IF($J$107&lt;0,(IF(2050-R$105&lt;=0,0,(2/(2050-R$105+1))*(1-(SUM($E114:R114)/$J$107))*$J$107*'Fixed Data'!P$52)),0)</f>
        <v>0</v>
      </c>
      <c r="T114" s="21">
        <f>IF($J$107&lt;0,(IF(2050-S$105&lt;=0,0,(2/(2050-S$105+1))*(1-(SUM($E114:S114)/$J$107))*$J$107*'Fixed Data'!Q$52)),0)</f>
        <v>0</v>
      </c>
      <c r="U114" s="21">
        <f>IF($J$107&lt;0,(IF(2050-T$105&lt;=0,0,(2/(2050-T$105+1))*(1-(SUM($E114:T114)/$J$107))*$J$107*'Fixed Data'!R$52)),0)</f>
        <v>0</v>
      </c>
      <c r="V114" s="21">
        <f>IF($J$107&lt;0,(IF(2050-U$105&lt;=0,0,(2/(2050-U$105+1))*(1-(SUM($E114:U114)/$J$107))*$J$107*'Fixed Data'!S$52)),0)</f>
        <v>0</v>
      </c>
      <c r="W114" s="21">
        <f>IF($J$107&lt;0,(IF(2050-V$105&lt;=0,0,(2/(2050-V$105+1))*(1-(SUM($E114:V114)/$J$107))*$J$107*'Fixed Data'!T$52)),0)</f>
        <v>0</v>
      </c>
      <c r="X114" s="21">
        <f>IF($J$107&lt;0,(IF(2050-W$105&lt;=0,0,(2/(2050-W$105+1))*(1-(SUM($E114:W114)/$J$107))*$J$107*'Fixed Data'!U$52)),0)</f>
        <v>0</v>
      </c>
      <c r="Y114" s="21">
        <f>IF($J$107&lt;0,(IF(2050-X$105&lt;=0,0,(2/(2050-X$105+1))*(1-(SUM($E114:X114)/$J$107))*$J$107*'Fixed Data'!V$52)),0)</f>
        <v>0</v>
      </c>
      <c r="Z114" s="21">
        <f>IF($J$107&lt;0,(IF(2050-Y$105&lt;=0,0,(2/(2050-Y$105+1))*(1-(SUM($E114:Y114)/$J$107))*$J$107*'Fixed Data'!W$52)),0)</f>
        <v>0</v>
      </c>
      <c r="AA114" s="21">
        <f>IF($J$107&lt;0,(IF(2050-Z$105&lt;=0,0,(2/(2050-Z$105+1))*(1-(SUM($E114:Z114)/$J$107))*$J$107*'Fixed Data'!X$52)),0)</f>
        <v>0</v>
      </c>
      <c r="AB114" s="21">
        <f>IF($J$107&lt;0,(IF(2050-AA$105&lt;=0,0,(2/(2050-AA$105+1))*(1-(SUM($E114:AA114)/$J$107))*$J$107*'Fixed Data'!Y$52)),0)</f>
        <v>0</v>
      </c>
      <c r="AC114" s="21">
        <f>IF($J$107&lt;0,(IF(2050-AB$105&lt;=0,0,(2/(2050-AB$105+1))*(1-(SUM($E114:AB114)/$J$107))*$J$107*'Fixed Data'!Z$52)),0)</f>
        <v>0</v>
      </c>
      <c r="AD114" s="21">
        <f>IF($J$107&lt;0,(IF(2050-AC$105&lt;=0,0,(2/(2050-AC$105+1))*(1-(SUM($E114:AC114)/$J$107))*$J$107*'Fixed Data'!AA$52)),0)</f>
        <v>0</v>
      </c>
      <c r="AE114" s="21">
        <f>IF($J$107&lt;0,(IF(2050-AD$105&lt;=0,0,(2/(2050-AD$105+1))*(1-(SUM($E114:AD114)/$J$107))*$J$107*'Fixed Data'!AB$52)),0)</f>
        <v>0</v>
      </c>
      <c r="AF114" s="21">
        <f>IF($J$107&lt;0,(IF(2050-AE$105&lt;=0,0,(2/(2050-AE$105+1))*(1-(SUM($E114:AE114)/$J$107))*$J$107*'Fixed Data'!AC$52)),0)</f>
        <v>0</v>
      </c>
      <c r="AG114" s="21">
        <f>IF($J$107&lt;0,(IF(2050-AF$105&lt;=0,0,(2/(2050-AF$105+1))*(1-(SUM($E114:AF114)/$J$107))*$J$107*'Fixed Data'!AD$52)),0)</f>
        <v>0</v>
      </c>
      <c r="AH114" s="21">
        <f>IF($J$107&lt;0,(IF(2050-AG$105&lt;=0,0,(2/(2050-AG$105+1))*(1-(SUM($E114:AG114)/$J$107))*$J$107*'Fixed Data'!AE$52)),0)</f>
        <v>0</v>
      </c>
      <c r="AI114" s="21">
        <f>IF($J$107&lt;0,(IF(2050-AH$105&lt;=0,0,(2/(2050-AH$105+1))*(1-(SUM($E114:AH114)/$J$107))*$J$107*'Fixed Data'!AF$52)),0)</f>
        <v>0</v>
      </c>
      <c r="AJ114" s="21">
        <f>IF($J$107&lt;0,(IF(2050-AI$105&lt;=0,0,(2/(2050-AI$105+1))*(1-(SUM($E114:AI114)/$J$107))*$J$107*'Fixed Data'!AG$52)),0)</f>
        <v>0</v>
      </c>
      <c r="AK114" s="21">
        <f>IF($J$107&lt;0,(IF(2050-AJ$105&lt;=0,0,(2/(2050-AJ$105+1))*(1-(SUM($E114:AJ114)/$J$107))*$J$107*'Fixed Data'!AH$52)),0)</f>
        <v>0</v>
      </c>
      <c r="AL114" s="21">
        <f>IF($J$107&lt;0,(IF(2050-AK$105&lt;=0,0,(2/(2050-AK$105+1))*(1-(SUM($E114:AK114)/$J$107))*$J$107*'Fixed Data'!AI$52)),0)</f>
        <v>0</v>
      </c>
      <c r="AM114" s="21">
        <f>IF($J$107&lt;0,(IF(2050-AL$105&lt;=0,0,(2/(2050-AL$105+1))*(1-(SUM($E114:AL114)/$J$107))*$J$107*'Fixed Data'!AJ$52)),0)</f>
        <v>0</v>
      </c>
      <c r="AN114" s="21">
        <f>IF($J$107&lt;0,(IF(2050-AM$105&lt;=0,0,(2/(2050-AM$105+1))*(1-(SUM($E114:AM114)/$J$107))*$J$107*'Fixed Data'!AK$52)),0)</f>
        <v>0</v>
      </c>
      <c r="AO114" s="21">
        <f>IF($J$107&lt;0,(IF(2050-AN$105&lt;=0,0,(2/(2050-AN$105+1))*(1-(SUM($E114:AN114)/$J$107))*$J$107*'Fixed Data'!AL$52)),0)</f>
        <v>0</v>
      </c>
      <c r="AP114" s="21">
        <f>IF($J$107&lt;0,(IF(2050-AO$105&lt;=0,0,(2/(2050-AO$105+1))*(1-(SUM($E114:AO114)/$J$107))*$J$107*'Fixed Data'!AM$52)),0)</f>
        <v>0</v>
      </c>
      <c r="AQ114" s="21">
        <f>IF($J$107&lt;0,(IF(2050-AP$105&lt;=0,0,(2/(2050-AP$105+1))*(1-(SUM($E114:AP114)/$J$107))*$J$107*'Fixed Data'!AN$52)),0)</f>
        <v>0</v>
      </c>
      <c r="AR114" s="21">
        <f>IF($J$107&lt;0,(IF(2050-AQ$105&lt;=0,0,(2/(2050-AQ$105+1))*(1-(SUM($E114:AQ114)/$J$107))*$J$107*'Fixed Data'!AO$52)),0)</f>
        <v>0</v>
      </c>
      <c r="AS114" s="21">
        <f>IF($J$107&lt;0,(IF(2050-AR$105&lt;=0,0,(2/(2050-AR$105+1))*(1-(SUM($E114:AR114)/$J$107))*$J$107*'Fixed Data'!AP$52)),0)</f>
        <v>0</v>
      </c>
      <c r="AT114" s="21">
        <f>IF($J$107&lt;0,(IF(2050-AS$105&lt;=0,0,(2/(2050-AS$105+1))*(1-(SUM($E114:AS114)/$J$107))*$J$107*'Fixed Data'!AQ$52)),0)</f>
        <v>0</v>
      </c>
      <c r="AU114" s="21">
        <f>IF($J$107&lt;0,(IF(2050-AT$105&lt;=0,0,(2/(2050-AT$105+1))*(1-(SUM($E114:AT114)/$J$107))*$J$107*'Fixed Data'!AR$52)),0)</f>
        <v>0</v>
      </c>
      <c r="AV114" s="21">
        <f>IF($J$107&lt;0,(IF(2050-AU$105&lt;=0,0,(2/(2050-AU$105+1))*(1-(SUM($E114:AU114)/$J$107))*$J$107*'Fixed Data'!AS$52)),0)</f>
        <v>0</v>
      </c>
      <c r="AW114" s="21">
        <f>IF($J$107&lt;0,(IF(2050-AV$105&lt;=0,0,(2/(2050-AV$105+1))*(1-(SUM($E114:AV114)/$J$107))*$J$107*'Fixed Data'!AT$52)),0)</f>
        <v>0</v>
      </c>
      <c r="AX114" s="21">
        <f>IF($J$107&lt;0,(IF(2050-AW$105&lt;=0,0,(2/(2050-AW$105+1))*(1-(SUM($E114:AW114)/$J$107))*$J$107*'Fixed Data'!AU$52)),0)</f>
        <v>0</v>
      </c>
      <c r="AY114" s="21">
        <f>IF($J$107&lt;0,(IF(2050-AX$105&lt;=0,0,(2/(2050-AX$105+1))*(1-(SUM($E114:AX114)/$J$107))*$J$107*'Fixed Data'!AV$52)),0)</f>
        <v>0</v>
      </c>
      <c r="AZ114" s="21">
        <f>IF($J$107&lt;0,(IF(2050-AY$105&lt;=0,0,(2/(2050-AY$105+1))*(1-(SUM($E114:AY114)/$J$107))*$J$107*'Fixed Data'!AW$52)),0)</f>
        <v>0</v>
      </c>
      <c r="BA114" s="21">
        <f>IF($J$107&lt;0,(IF(2050-AZ$105&lt;=0,0,(2/(2050-AZ$105+1))*(1-(SUM($E114:AZ114)/$J$107))*$J$107*'Fixed Data'!AX$52)),0)</f>
        <v>0</v>
      </c>
      <c r="BB114" s="21">
        <f>IF($J$107&lt;0,(IF(2050-BA$105&lt;=0,0,(2/(2050-BA$105+1))*(1-(SUM($E114:BA114)/$J$107))*$J$107*'Fixed Data'!AY$52)),0)</f>
        <v>0</v>
      </c>
    </row>
    <row r="115" spans="1:54" ht="15" hidden="1" customHeight="1" outlineLevel="3">
      <c r="A115" s="8"/>
      <c r="B115" t="s">
        <v>411</v>
      </c>
      <c r="C115" t="s">
        <v>412</v>
      </c>
      <c r="D115" t="s">
        <v>383</v>
      </c>
      <c r="E115" s="18"/>
      <c r="F115" s="18"/>
      <c r="G115" s="18"/>
      <c r="H115" s="18"/>
      <c r="I115" s="18"/>
      <c r="J115" s="18"/>
      <c r="K115" s="18"/>
      <c r="L115" s="21">
        <f>IF($K$107&lt;0,(IF(2050-K$105&lt;=0,0,(2/(2050-K$105+1))*(1-(SUM($E115:K115)/$K$107))*$K$107*'Fixed Data'!I$52)),0)</f>
        <v>0</v>
      </c>
      <c r="M115" s="21">
        <f>IF($K$107&lt;0,(IF(2050-L$105&lt;=0,0,(2/(2050-L$105+1))*(1-(SUM($E115:L115)/$K$107))*$K$107*'Fixed Data'!J$52)),0)</f>
        <v>0</v>
      </c>
      <c r="N115" s="21">
        <f>IF($K$107&lt;0,(IF(2050-M$105&lt;=0,0,(2/(2050-M$105+1))*(1-(SUM($E115:M115)/$K$107))*$K$107*'Fixed Data'!K$52)),0)</f>
        <v>0</v>
      </c>
      <c r="O115" s="21">
        <f>IF($K$107&lt;0,(IF(2050-N$105&lt;=0,0,(2/(2050-N$105+1))*(1-(SUM($E115:N115)/$K$107))*$K$107*'Fixed Data'!L$52)),0)</f>
        <v>0</v>
      </c>
      <c r="P115" s="21">
        <f>IF($K$107&lt;0,(IF(2050-O$105&lt;=0,0,(2/(2050-O$105+1))*(1-(SUM($E115:O115)/$K$107))*$K$107*'Fixed Data'!M$52)),0)</f>
        <v>0</v>
      </c>
      <c r="Q115" s="21">
        <f>IF($K$107&lt;0,(IF(2050-P$105&lt;=0,0,(2/(2050-P$105+1))*(1-(SUM($E115:P115)/$K$107))*$K$107*'Fixed Data'!N$52)),0)</f>
        <v>0</v>
      </c>
      <c r="R115" s="21">
        <f>IF($K$107&lt;0,(IF(2050-Q$105&lt;=0,0,(2/(2050-Q$105+1))*(1-(SUM($E115:Q115)/$K$107))*$K$107*'Fixed Data'!O$52)),0)</f>
        <v>0</v>
      </c>
      <c r="S115" s="21">
        <f>IF($K$107&lt;0,(IF(2050-R$105&lt;=0,0,(2/(2050-R$105+1))*(1-(SUM($E115:R115)/$K$107))*$K$107*'Fixed Data'!P$52)),0)</f>
        <v>0</v>
      </c>
      <c r="T115" s="21">
        <f>IF($K$107&lt;0,(IF(2050-S$105&lt;=0,0,(2/(2050-S$105+1))*(1-(SUM($E115:S115)/$K$107))*$K$107*'Fixed Data'!Q$52)),0)</f>
        <v>0</v>
      </c>
      <c r="U115" s="21">
        <f>IF($K$107&lt;0,(IF(2050-T$105&lt;=0,0,(2/(2050-T$105+1))*(1-(SUM($E115:T115)/$K$107))*$K$107*'Fixed Data'!R$52)),0)</f>
        <v>0</v>
      </c>
      <c r="V115" s="21">
        <f>IF($K$107&lt;0,(IF(2050-U$105&lt;=0,0,(2/(2050-U$105+1))*(1-(SUM($E115:U115)/$K$107))*$K$107*'Fixed Data'!S$52)),0)</f>
        <v>0</v>
      </c>
      <c r="W115" s="21">
        <f>IF($K$107&lt;0,(IF(2050-V$105&lt;=0,0,(2/(2050-V$105+1))*(1-(SUM($E115:V115)/$K$107))*$K$107*'Fixed Data'!T$52)),0)</f>
        <v>0</v>
      </c>
      <c r="X115" s="21">
        <f>IF($K$107&lt;0,(IF(2050-W$105&lt;=0,0,(2/(2050-W$105+1))*(1-(SUM($E115:W115)/$K$107))*$K$107*'Fixed Data'!U$52)),0)</f>
        <v>0</v>
      </c>
      <c r="Y115" s="21">
        <f>IF($K$107&lt;0,(IF(2050-X$105&lt;=0,0,(2/(2050-X$105+1))*(1-(SUM($E115:X115)/$K$107))*$K$107*'Fixed Data'!V$52)),0)</f>
        <v>0</v>
      </c>
      <c r="Z115" s="21">
        <f>IF($K$107&lt;0,(IF(2050-Y$105&lt;=0,0,(2/(2050-Y$105+1))*(1-(SUM($E115:Y115)/$K$107))*$K$107*'Fixed Data'!W$52)),0)</f>
        <v>0</v>
      </c>
      <c r="AA115" s="21">
        <f>IF($K$107&lt;0,(IF(2050-Z$105&lt;=0,0,(2/(2050-Z$105+1))*(1-(SUM($E115:Z115)/$K$107))*$K$107*'Fixed Data'!X$52)),0)</f>
        <v>0</v>
      </c>
      <c r="AB115" s="21">
        <f>IF($K$107&lt;0,(IF(2050-AA$105&lt;=0,0,(2/(2050-AA$105+1))*(1-(SUM($E115:AA115)/$K$107))*$K$107*'Fixed Data'!Y$52)),0)</f>
        <v>0</v>
      </c>
      <c r="AC115" s="21">
        <f>IF($K$107&lt;0,(IF(2050-AB$105&lt;=0,0,(2/(2050-AB$105+1))*(1-(SUM($E115:AB115)/$K$107))*$K$107*'Fixed Data'!Z$52)),0)</f>
        <v>0</v>
      </c>
      <c r="AD115" s="21">
        <f>IF($K$107&lt;0,(IF(2050-AC$105&lt;=0,0,(2/(2050-AC$105+1))*(1-(SUM($E115:AC115)/$K$107))*$K$107*'Fixed Data'!AA$52)),0)</f>
        <v>0</v>
      </c>
      <c r="AE115" s="21">
        <f>IF($K$107&lt;0,(IF(2050-AD$105&lt;=0,0,(2/(2050-AD$105+1))*(1-(SUM($E115:AD115)/$K$107))*$K$107*'Fixed Data'!AB$52)),0)</f>
        <v>0</v>
      </c>
      <c r="AF115" s="21">
        <f>IF($K$107&lt;0,(IF(2050-AE$105&lt;=0,0,(2/(2050-AE$105+1))*(1-(SUM($E115:AE115)/$K$107))*$K$107*'Fixed Data'!AC$52)),0)</f>
        <v>0</v>
      </c>
      <c r="AG115" s="21">
        <f>IF($K$107&lt;0,(IF(2050-AF$105&lt;=0,0,(2/(2050-AF$105+1))*(1-(SUM($E115:AF115)/$K$107))*$K$107*'Fixed Data'!AD$52)),0)</f>
        <v>0</v>
      </c>
      <c r="AH115" s="21">
        <f>IF($K$107&lt;0,(IF(2050-AG$105&lt;=0,0,(2/(2050-AG$105+1))*(1-(SUM($E115:AG115)/$K$107))*$K$107*'Fixed Data'!AE$52)),0)</f>
        <v>0</v>
      </c>
      <c r="AI115" s="21">
        <f>IF($K$107&lt;0,(IF(2050-AH$105&lt;=0,0,(2/(2050-AH$105+1))*(1-(SUM($E115:AH115)/$K$107))*$K$107*'Fixed Data'!AF$52)),0)</f>
        <v>0</v>
      </c>
      <c r="AJ115" s="21">
        <f>IF($K$107&lt;0,(IF(2050-AI$105&lt;=0,0,(2/(2050-AI$105+1))*(1-(SUM($E115:AI115)/$K$107))*$K$107*'Fixed Data'!AG$52)),0)</f>
        <v>0</v>
      </c>
      <c r="AK115" s="21">
        <f>IF($K$107&lt;0,(IF(2050-AJ$105&lt;=0,0,(2/(2050-AJ$105+1))*(1-(SUM($E115:AJ115)/$K$107))*$K$107*'Fixed Data'!AH$52)),0)</f>
        <v>0</v>
      </c>
      <c r="AL115" s="21">
        <f>IF($K$107&lt;0,(IF(2050-AK$105&lt;=0,0,(2/(2050-AK$105+1))*(1-(SUM($E115:AK115)/$K$107))*$K$107*'Fixed Data'!AI$52)),0)</f>
        <v>0</v>
      </c>
      <c r="AM115" s="21">
        <f>IF($K$107&lt;0,(IF(2050-AL$105&lt;=0,0,(2/(2050-AL$105+1))*(1-(SUM($E115:AL115)/$K$107))*$K$107*'Fixed Data'!AJ$52)),0)</f>
        <v>0</v>
      </c>
      <c r="AN115" s="21">
        <f>IF($K$107&lt;0,(IF(2050-AM$105&lt;=0,0,(2/(2050-AM$105+1))*(1-(SUM($E115:AM115)/$K$107))*$K$107*'Fixed Data'!AK$52)),0)</f>
        <v>0</v>
      </c>
      <c r="AO115" s="21">
        <f>IF($K$107&lt;0,(IF(2050-AN$105&lt;=0,0,(2/(2050-AN$105+1))*(1-(SUM($E115:AN115)/$K$107))*$K$107*'Fixed Data'!AL$52)),0)</f>
        <v>0</v>
      </c>
      <c r="AP115" s="21">
        <f>IF($K$107&lt;0,(IF(2050-AO$105&lt;=0,0,(2/(2050-AO$105+1))*(1-(SUM($E115:AO115)/$K$107))*$K$107*'Fixed Data'!AM$52)),0)</f>
        <v>0</v>
      </c>
      <c r="AQ115" s="21">
        <f>IF($K$107&lt;0,(IF(2050-AP$105&lt;=0,0,(2/(2050-AP$105+1))*(1-(SUM($E115:AP115)/$K$107))*$K$107*'Fixed Data'!AN$52)),0)</f>
        <v>0</v>
      </c>
      <c r="AR115" s="21">
        <f>IF($K$107&lt;0,(IF(2050-AQ$105&lt;=0,0,(2/(2050-AQ$105+1))*(1-(SUM($E115:AQ115)/$K$107))*$K$107*'Fixed Data'!AO$52)),0)</f>
        <v>0</v>
      </c>
      <c r="AS115" s="21">
        <f>IF($K$107&lt;0,(IF(2050-AR$105&lt;=0,0,(2/(2050-AR$105+1))*(1-(SUM($E115:AR115)/$K$107))*$K$107*'Fixed Data'!AP$52)),0)</f>
        <v>0</v>
      </c>
      <c r="AT115" s="21">
        <f>IF($K$107&lt;0,(IF(2050-AS$105&lt;=0,0,(2/(2050-AS$105+1))*(1-(SUM($E115:AS115)/$K$107))*$K$107*'Fixed Data'!AQ$52)),0)</f>
        <v>0</v>
      </c>
      <c r="AU115" s="21">
        <f>IF($K$107&lt;0,(IF(2050-AT$105&lt;=0,0,(2/(2050-AT$105+1))*(1-(SUM($E115:AT115)/$K$107))*$K$107*'Fixed Data'!AR$52)),0)</f>
        <v>0</v>
      </c>
      <c r="AV115" s="21">
        <f>IF($K$107&lt;0,(IF(2050-AU$105&lt;=0,0,(2/(2050-AU$105+1))*(1-(SUM($E115:AU115)/$K$107))*$K$107*'Fixed Data'!AS$52)),0)</f>
        <v>0</v>
      </c>
      <c r="AW115" s="21">
        <f>IF($K$107&lt;0,(IF(2050-AV$105&lt;=0,0,(2/(2050-AV$105+1))*(1-(SUM($E115:AV115)/$K$107))*$K$107*'Fixed Data'!AT$52)),0)</f>
        <v>0</v>
      </c>
      <c r="AX115" s="21">
        <f>IF($K$107&lt;0,(IF(2050-AW$105&lt;=0,0,(2/(2050-AW$105+1))*(1-(SUM($E115:AW115)/$K$107))*$K$107*'Fixed Data'!AU$52)),0)</f>
        <v>0</v>
      </c>
      <c r="AY115" s="21">
        <f>IF($K$107&lt;0,(IF(2050-AX$105&lt;=0,0,(2/(2050-AX$105+1))*(1-(SUM($E115:AX115)/$K$107))*$K$107*'Fixed Data'!AV$52)),0)</f>
        <v>0</v>
      </c>
      <c r="AZ115" s="21">
        <f>IF($K$107&lt;0,(IF(2050-AY$105&lt;=0,0,(2/(2050-AY$105+1))*(1-(SUM($E115:AY115)/$K$107))*$K$107*'Fixed Data'!AW$52)),0)</f>
        <v>0</v>
      </c>
      <c r="BA115" s="21">
        <f>IF($K$107&lt;0,(IF(2050-AZ$105&lt;=0,0,(2/(2050-AZ$105+1))*(1-(SUM($E115:AZ115)/$K$107))*$K$107*'Fixed Data'!AX$52)),0)</f>
        <v>0</v>
      </c>
      <c r="BB115" s="21">
        <f>IF($K$107&lt;0,(IF(2050-BA$105&lt;=0,0,(2/(2050-BA$105+1))*(1-(SUM($E115:BA115)/$K$107))*$K$107*'Fixed Data'!AY$52)),0)</f>
        <v>0</v>
      </c>
    </row>
    <row r="116" spans="1:54" ht="15" hidden="1" customHeight="1" outlineLevel="3">
      <c r="A116" s="8"/>
      <c r="B116" t="s">
        <v>413</v>
      </c>
      <c r="C116" t="s">
        <v>414</v>
      </c>
      <c r="D116" t="s">
        <v>383</v>
      </c>
      <c r="E116" s="18"/>
      <c r="F116" s="18"/>
      <c r="G116" s="18"/>
      <c r="H116" s="18"/>
      <c r="I116" s="18"/>
      <c r="J116" s="18"/>
      <c r="K116" s="18"/>
      <c r="L116" s="18"/>
      <c r="M116" s="21">
        <f>IF($L$107&lt;0,(IF(2050-L$105&lt;=0,0,(2/(2050-L$105+1))*(1-(SUM($E116:L116)/$L$107))*$L$107*'Fixed Data'!J$52)),0)</f>
        <v>0</v>
      </c>
      <c r="N116" s="21">
        <f>IF($L$107&lt;0,(IF(2050-M$105&lt;=0,0,(2/(2050-M$105+1))*(1-(SUM($E116:M116)/$L$107))*$L$107*'Fixed Data'!K$52)),0)</f>
        <v>0</v>
      </c>
      <c r="O116" s="21">
        <f>IF($L$107&lt;0,(IF(2050-N$105&lt;=0,0,(2/(2050-N$105+1))*(1-(SUM($E116:N116)/$L$107))*$L$107*'Fixed Data'!L$52)),0)</f>
        <v>0</v>
      </c>
      <c r="P116" s="21">
        <f>IF($L$107&lt;0,(IF(2050-O$105&lt;=0,0,(2/(2050-O$105+1))*(1-(SUM($E116:O116)/$L$107))*$L$107*'Fixed Data'!M$52)),0)</f>
        <v>0</v>
      </c>
      <c r="Q116" s="21">
        <f>IF($L$107&lt;0,(IF(2050-P$105&lt;=0,0,(2/(2050-P$105+1))*(1-(SUM($E116:P116)/$L$107))*$L$107*'Fixed Data'!N$52)),0)</f>
        <v>0</v>
      </c>
      <c r="R116" s="21">
        <f>IF($L$107&lt;0,(IF(2050-Q$105&lt;=0,0,(2/(2050-Q$105+1))*(1-(SUM($E116:Q116)/$L$107))*$L$107*'Fixed Data'!O$52)),0)</f>
        <v>0</v>
      </c>
      <c r="S116" s="21">
        <f>IF($L$107&lt;0,(IF(2050-R$105&lt;=0,0,(2/(2050-R$105+1))*(1-(SUM($E116:R116)/$L$107))*$L$107*'Fixed Data'!P$52)),0)</f>
        <v>0</v>
      </c>
      <c r="T116" s="21">
        <f>IF($L$107&lt;0,(IF(2050-S$105&lt;=0,0,(2/(2050-S$105+1))*(1-(SUM($E116:S116)/$L$107))*$L$107*'Fixed Data'!Q$52)),0)</f>
        <v>0</v>
      </c>
      <c r="U116" s="21">
        <f>IF($L$107&lt;0,(IF(2050-T$105&lt;=0,0,(2/(2050-T$105+1))*(1-(SUM($E116:T116)/$L$107))*$L$107*'Fixed Data'!R$52)),0)</f>
        <v>0</v>
      </c>
      <c r="V116" s="21">
        <f>IF($L$107&lt;0,(IF(2050-U$105&lt;=0,0,(2/(2050-U$105+1))*(1-(SUM($E116:U116)/$L$107))*$L$107*'Fixed Data'!S$52)),0)</f>
        <v>0</v>
      </c>
      <c r="W116" s="21">
        <f>IF($L$107&lt;0,(IF(2050-V$105&lt;=0,0,(2/(2050-V$105+1))*(1-(SUM($E116:V116)/$L$107))*$L$107*'Fixed Data'!T$52)),0)</f>
        <v>0</v>
      </c>
      <c r="X116" s="21">
        <f>IF($L$107&lt;0,(IF(2050-W$105&lt;=0,0,(2/(2050-W$105+1))*(1-(SUM($E116:W116)/$L$107))*$L$107*'Fixed Data'!U$52)),0)</f>
        <v>0</v>
      </c>
      <c r="Y116" s="21">
        <f>IF($L$107&lt;0,(IF(2050-X$105&lt;=0,0,(2/(2050-X$105+1))*(1-(SUM($E116:X116)/$L$107))*$L$107*'Fixed Data'!V$52)),0)</f>
        <v>0</v>
      </c>
      <c r="Z116" s="21">
        <f>IF($L$107&lt;0,(IF(2050-Y$105&lt;=0,0,(2/(2050-Y$105+1))*(1-(SUM($E116:Y116)/$L$107))*$L$107*'Fixed Data'!W$52)),0)</f>
        <v>0</v>
      </c>
      <c r="AA116" s="21">
        <f>IF($L$107&lt;0,(IF(2050-Z$105&lt;=0,0,(2/(2050-Z$105+1))*(1-(SUM($E116:Z116)/$L$107))*$L$107*'Fixed Data'!X$52)),0)</f>
        <v>0</v>
      </c>
      <c r="AB116" s="21">
        <f>IF($L$107&lt;0,(IF(2050-AA$105&lt;=0,0,(2/(2050-AA$105+1))*(1-(SUM($E116:AA116)/$L$107))*$L$107*'Fixed Data'!Y$52)),0)</f>
        <v>0</v>
      </c>
      <c r="AC116" s="21">
        <f>IF($L$107&lt;0,(IF(2050-AB$105&lt;=0,0,(2/(2050-AB$105+1))*(1-(SUM($E116:AB116)/$L$107))*$L$107*'Fixed Data'!Z$52)),0)</f>
        <v>0</v>
      </c>
      <c r="AD116" s="21">
        <f>IF($L$107&lt;0,(IF(2050-AC$105&lt;=0,0,(2/(2050-AC$105+1))*(1-(SUM($E116:AC116)/$L$107))*$L$107*'Fixed Data'!AA$52)),0)</f>
        <v>0</v>
      </c>
      <c r="AE116" s="21">
        <f>IF($L$107&lt;0,(IF(2050-AD$105&lt;=0,0,(2/(2050-AD$105+1))*(1-(SUM($E116:AD116)/$L$107))*$L$107*'Fixed Data'!AB$52)),0)</f>
        <v>0</v>
      </c>
      <c r="AF116" s="21">
        <f>IF($L$107&lt;0,(IF(2050-AE$105&lt;=0,0,(2/(2050-AE$105+1))*(1-(SUM($E116:AE116)/$L$107))*$L$107*'Fixed Data'!AC$52)),0)</f>
        <v>0</v>
      </c>
      <c r="AG116" s="21">
        <f>IF($L$107&lt;0,(IF(2050-AF$105&lt;=0,0,(2/(2050-AF$105+1))*(1-(SUM($E116:AF116)/$L$107))*$L$107*'Fixed Data'!AD$52)),0)</f>
        <v>0</v>
      </c>
      <c r="AH116" s="21">
        <f>IF($L$107&lt;0,(IF(2050-AG$105&lt;=0,0,(2/(2050-AG$105+1))*(1-(SUM($E116:AG116)/$L$107))*$L$107*'Fixed Data'!AE$52)),0)</f>
        <v>0</v>
      </c>
      <c r="AI116" s="21">
        <f>IF($L$107&lt;0,(IF(2050-AH$105&lt;=0,0,(2/(2050-AH$105+1))*(1-(SUM($E116:AH116)/$L$107))*$L$107*'Fixed Data'!AF$52)),0)</f>
        <v>0</v>
      </c>
      <c r="AJ116" s="21">
        <f>IF($L$107&lt;0,(IF(2050-AI$105&lt;=0,0,(2/(2050-AI$105+1))*(1-(SUM($E116:AI116)/$L$107))*$L$107*'Fixed Data'!AG$52)),0)</f>
        <v>0</v>
      </c>
      <c r="AK116" s="21">
        <f>IF($L$107&lt;0,(IF(2050-AJ$105&lt;=0,0,(2/(2050-AJ$105+1))*(1-(SUM($E116:AJ116)/$L$107))*$L$107*'Fixed Data'!AH$52)),0)</f>
        <v>0</v>
      </c>
      <c r="AL116" s="21">
        <f>IF($L$107&lt;0,(IF(2050-AK$105&lt;=0,0,(2/(2050-AK$105+1))*(1-(SUM($E116:AK116)/$L$107))*$L$107*'Fixed Data'!AI$52)),0)</f>
        <v>0</v>
      </c>
      <c r="AM116" s="21">
        <f>IF($L$107&lt;0,(IF(2050-AL$105&lt;=0,0,(2/(2050-AL$105+1))*(1-(SUM($E116:AL116)/$L$107))*$L$107*'Fixed Data'!AJ$52)),0)</f>
        <v>0</v>
      </c>
      <c r="AN116" s="21">
        <f>IF($L$107&lt;0,(IF(2050-AM$105&lt;=0,0,(2/(2050-AM$105+1))*(1-(SUM($E116:AM116)/$L$107))*$L$107*'Fixed Data'!AK$52)),0)</f>
        <v>0</v>
      </c>
      <c r="AO116" s="21">
        <f>IF($L$107&lt;0,(IF(2050-AN$105&lt;=0,0,(2/(2050-AN$105+1))*(1-(SUM($E116:AN116)/$L$107))*$L$107*'Fixed Data'!AL$52)),0)</f>
        <v>0</v>
      </c>
      <c r="AP116" s="21">
        <f>IF($L$107&lt;0,(IF(2050-AO$105&lt;=0,0,(2/(2050-AO$105+1))*(1-(SUM($E116:AO116)/$L$107))*$L$107*'Fixed Data'!AM$52)),0)</f>
        <v>0</v>
      </c>
      <c r="AQ116" s="21">
        <f>IF($L$107&lt;0,(IF(2050-AP$105&lt;=0,0,(2/(2050-AP$105+1))*(1-(SUM($E116:AP116)/$L$107))*$L$107*'Fixed Data'!AN$52)),0)</f>
        <v>0</v>
      </c>
      <c r="AR116" s="21">
        <f>IF($L$107&lt;0,(IF(2050-AQ$105&lt;=0,0,(2/(2050-AQ$105+1))*(1-(SUM($E116:AQ116)/$L$107))*$L$107*'Fixed Data'!AO$52)),0)</f>
        <v>0</v>
      </c>
      <c r="AS116" s="21">
        <f>IF($L$107&lt;0,(IF(2050-AR$105&lt;=0,0,(2/(2050-AR$105+1))*(1-(SUM($E116:AR116)/$L$107))*$L$107*'Fixed Data'!AP$52)),0)</f>
        <v>0</v>
      </c>
      <c r="AT116" s="21">
        <f>IF($L$107&lt;0,(IF(2050-AS$105&lt;=0,0,(2/(2050-AS$105+1))*(1-(SUM($E116:AS116)/$L$107))*$L$107*'Fixed Data'!AQ$52)),0)</f>
        <v>0</v>
      </c>
      <c r="AU116" s="21">
        <f>IF($L$107&lt;0,(IF(2050-AT$105&lt;=0,0,(2/(2050-AT$105+1))*(1-(SUM($E116:AT116)/$L$107))*$L$107*'Fixed Data'!AR$52)),0)</f>
        <v>0</v>
      </c>
      <c r="AV116" s="21">
        <f>IF($L$107&lt;0,(IF(2050-AU$105&lt;=0,0,(2/(2050-AU$105+1))*(1-(SUM($E116:AU116)/$L$107))*$L$107*'Fixed Data'!AS$52)),0)</f>
        <v>0</v>
      </c>
      <c r="AW116" s="21">
        <f>IF($L$107&lt;0,(IF(2050-AV$105&lt;=0,0,(2/(2050-AV$105+1))*(1-(SUM($E116:AV116)/$L$107))*$L$107*'Fixed Data'!AT$52)),0)</f>
        <v>0</v>
      </c>
      <c r="AX116" s="21">
        <f>IF($L$107&lt;0,(IF(2050-AW$105&lt;=0,0,(2/(2050-AW$105+1))*(1-(SUM($E116:AW116)/$L$107))*$L$107*'Fixed Data'!AU$52)),0)</f>
        <v>0</v>
      </c>
      <c r="AY116" s="21">
        <f>IF($L$107&lt;0,(IF(2050-AX$105&lt;=0,0,(2/(2050-AX$105+1))*(1-(SUM($E116:AX116)/$L$107))*$L$107*'Fixed Data'!AV$52)),0)</f>
        <v>0</v>
      </c>
      <c r="AZ116" s="21">
        <f>IF($L$107&lt;0,(IF(2050-AY$105&lt;=0,0,(2/(2050-AY$105+1))*(1-(SUM($E116:AY116)/$L$107))*$L$107*'Fixed Data'!AW$52)),0)</f>
        <v>0</v>
      </c>
      <c r="BA116" s="21">
        <f>IF($L$107&lt;0,(IF(2050-AZ$105&lt;=0,0,(2/(2050-AZ$105+1))*(1-(SUM($E116:AZ116)/$L$107))*$L$107*'Fixed Data'!AX$52)),0)</f>
        <v>0</v>
      </c>
      <c r="BB116" s="21">
        <f>IF($L$107&lt;0,(IF(2050-BA$105&lt;=0,0,(2/(2050-BA$105+1))*(1-(SUM($E116:BA116)/$L$107))*$L$107*'Fixed Data'!AY$52)),0)</f>
        <v>0</v>
      </c>
    </row>
    <row r="117" spans="1:54" ht="15" hidden="1" customHeight="1" outlineLevel="3">
      <c r="A117" s="8"/>
      <c r="B117" t="s">
        <v>415</v>
      </c>
      <c r="C117" t="s">
        <v>416</v>
      </c>
      <c r="D117" t="s">
        <v>383</v>
      </c>
      <c r="E117" s="18"/>
      <c r="F117" s="18"/>
      <c r="G117" s="18"/>
      <c r="H117" s="18"/>
      <c r="I117" s="18"/>
      <c r="J117" s="18"/>
      <c r="K117" s="18"/>
      <c r="L117" s="18"/>
      <c r="M117" s="18"/>
      <c r="N117" s="21">
        <f>IF($M$107&lt;0,(IF(2050-M$105&lt;=0,0,(2/(2050-M$105+1))*(1-(SUM($E117:M117)/$M$107))*$M$107*'Fixed Data'!K$52)),0)</f>
        <v>0</v>
      </c>
      <c r="O117" s="21">
        <f>IF($M$107&lt;0,(IF(2050-N$105&lt;=0,0,(2/(2050-N$105+1))*(1-(SUM($E117:N117)/$M$107))*$M$107*'Fixed Data'!L$52)),0)</f>
        <v>0</v>
      </c>
      <c r="P117" s="21">
        <f>IF($M$107&lt;0,(IF(2050-O$105&lt;=0,0,(2/(2050-O$105+1))*(1-(SUM($E117:O117)/$M$107))*$M$107*'Fixed Data'!M$52)),0)</f>
        <v>0</v>
      </c>
      <c r="Q117" s="21">
        <f>IF($M$107&lt;0,(IF(2050-P$105&lt;=0,0,(2/(2050-P$105+1))*(1-(SUM($E117:P117)/$M$107))*$M$107*'Fixed Data'!N$52)),0)</f>
        <v>0</v>
      </c>
      <c r="R117" s="21">
        <f>IF($M$107&lt;0,(IF(2050-Q$105&lt;=0,0,(2/(2050-Q$105+1))*(1-(SUM($E117:Q117)/$M$107))*$M$107*'Fixed Data'!O$52)),0)</f>
        <v>0</v>
      </c>
      <c r="S117" s="21">
        <f>IF($M$107&lt;0,(IF(2050-R$105&lt;=0,0,(2/(2050-R$105+1))*(1-(SUM($E117:R117)/$M$107))*$M$107*'Fixed Data'!P$52)),0)</f>
        <v>0</v>
      </c>
      <c r="T117" s="21">
        <f>IF($M$107&lt;0,(IF(2050-S$105&lt;=0,0,(2/(2050-S$105+1))*(1-(SUM($E117:S117)/$M$107))*$M$107*'Fixed Data'!Q$52)),0)</f>
        <v>0</v>
      </c>
      <c r="U117" s="21">
        <f>IF($M$107&lt;0,(IF(2050-T$105&lt;=0,0,(2/(2050-T$105+1))*(1-(SUM($E117:T117)/$M$107))*$M$107*'Fixed Data'!R$52)),0)</f>
        <v>0</v>
      </c>
      <c r="V117" s="21">
        <f>IF($M$107&lt;0,(IF(2050-U$105&lt;=0,0,(2/(2050-U$105+1))*(1-(SUM($E117:U117)/$M$107))*$M$107*'Fixed Data'!S$52)),0)</f>
        <v>0</v>
      </c>
      <c r="W117" s="21">
        <f>IF($M$107&lt;0,(IF(2050-V$105&lt;=0,0,(2/(2050-V$105+1))*(1-(SUM($E117:V117)/$M$107))*$M$107*'Fixed Data'!T$52)),0)</f>
        <v>0</v>
      </c>
      <c r="X117" s="21">
        <f>IF($M$107&lt;0,(IF(2050-W$105&lt;=0,0,(2/(2050-W$105+1))*(1-(SUM($E117:W117)/$M$107))*$M$107*'Fixed Data'!U$52)),0)</f>
        <v>0</v>
      </c>
      <c r="Y117" s="21">
        <f>IF($M$107&lt;0,(IF(2050-X$105&lt;=0,0,(2/(2050-X$105+1))*(1-(SUM($E117:X117)/$M$107))*$M$107*'Fixed Data'!V$52)),0)</f>
        <v>0</v>
      </c>
      <c r="Z117" s="21">
        <f>IF($M$107&lt;0,(IF(2050-Y$105&lt;=0,0,(2/(2050-Y$105+1))*(1-(SUM($E117:Y117)/$M$107))*$M$107*'Fixed Data'!W$52)),0)</f>
        <v>0</v>
      </c>
      <c r="AA117" s="21">
        <f>IF($M$107&lt;0,(IF(2050-Z$105&lt;=0,0,(2/(2050-Z$105+1))*(1-(SUM($E117:Z117)/$M$107))*$M$107*'Fixed Data'!X$52)),0)</f>
        <v>0</v>
      </c>
      <c r="AB117" s="21">
        <f>IF($M$107&lt;0,(IF(2050-AA$105&lt;=0,0,(2/(2050-AA$105+1))*(1-(SUM($E117:AA117)/$M$107))*$M$107*'Fixed Data'!Y$52)),0)</f>
        <v>0</v>
      </c>
      <c r="AC117" s="21">
        <f>IF($M$107&lt;0,(IF(2050-AB$105&lt;=0,0,(2/(2050-AB$105+1))*(1-(SUM($E117:AB117)/$M$107))*$M$107*'Fixed Data'!Z$52)),0)</f>
        <v>0</v>
      </c>
      <c r="AD117" s="21">
        <f>IF($M$107&lt;0,(IF(2050-AC$105&lt;=0,0,(2/(2050-AC$105+1))*(1-(SUM($E117:AC117)/$M$107))*$M$107*'Fixed Data'!AA$52)),0)</f>
        <v>0</v>
      </c>
      <c r="AE117" s="21">
        <f>IF($M$107&lt;0,(IF(2050-AD$105&lt;=0,0,(2/(2050-AD$105+1))*(1-(SUM($E117:AD117)/$M$107))*$M$107*'Fixed Data'!AB$52)),0)</f>
        <v>0</v>
      </c>
      <c r="AF117" s="21">
        <f>IF($M$107&lt;0,(IF(2050-AE$105&lt;=0,0,(2/(2050-AE$105+1))*(1-(SUM($E117:AE117)/$M$107))*$M$107*'Fixed Data'!AC$52)),0)</f>
        <v>0</v>
      </c>
      <c r="AG117" s="21">
        <f>IF($M$107&lt;0,(IF(2050-AF$105&lt;=0,0,(2/(2050-AF$105+1))*(1-(SUM($E117:AF117)/$M$107))*$M$107*'Fixed Data'!AD$52)),0)</f>
        <v>0</v>
      </c>
      <c r="AH117" s="21">
        <f>IF($M$107&lt;0,(IF(2050-AG$105&lt;=0,0,(2/(2050-AG$105+1))*(1-(SUM($E117:AG117)/$M$107))*$M$107*'Fixed Data'!AE$52)),0)</f>
        <v>0</v>
      </c>
      <c r="AI117" s="21">
        <f>IF($M$107&lt;0,(IF(2050-AH$105&lt;=0,0,(2/(2050-AH$105+1))*(1-(SUM($E117:AH117)/$M$107))*$M$107*'Fixed Data'!AF$52)),0)</f>
        <v>0</v>
      </c>
      <c r="AJ117" s="21">
        <f>IF($M$107&lt;0,(IF(2050-AI$105&lt;=0,0,(2/(2050-AI$105+1))*(1-(SUM($E117:AI117)/$M$107))*$M$107*'Fixed Data'!AG$52)),0)</f>
        <v>0</v>
      </c>
      <c r="AK117" s="21">
        <f>IF($M$107&lt;0,(IF(2050-AJ$105&lt;=0,0,(2/(2050-AJ$105+1))*(1-(SUM($E117:AJ117)/$M$107))*$M$107*'Fixed Data'!AH$52)),0)</f>
        <v>0</v>
      </c>
      <c r="AL117" s="21">
        <f>IF($M$107&lt;0,(IF(2050-AK$105&lt;=0,0,(2/(2050-AK$105+1))*(1-(SUM($E117:AK117)/$M$107))*$M$107*'Fixed Data'!AI$52)),0)</f>
        <v>0</v>
      </c>
      <c r="AM117" s="21">
        <f>IF($M$107&lt;0,(IF(2050-AL$105&lt;=0,0,(2/(2050-AL$105+1))*(1-(SUM($E117:AL117)/$M$107))*$M$107*'Fixed Data'!AJ$52)),0)</f>
        <v>0</v>
      </c>
      <c r="AN117" s="21">
        <f>IF($M$107&lt;0,(IF(2050-AM$105&lt;=0,0,(2/(2050-AM$105+1))*(1-(SUM($E117:AM117)/$M$107))*$M$107*'Fixed Data'!AK$52)),0)</f>
        <v>0</v>
      </c>
      <c r="AO117" s="21">
        <f>IF($M$107&lt;0,(IF(2050-AN$105&lt;=0,0,(2/(2050-AN$105+1))*(1-(SUM($E117:AN117)/$M$107))*$M$107*'Fixed Data'!AL$52)),0)</f>
        <v>0</v>
      </c>
      <c r="AP117" s="21">
        <f>IF($M$107&lt;0,(IF(2050-AO$105&lt;=0,0,(2/(2050-AO$105+1))*(1-(SUM($E117:AO117)/$M$107))*$M$107*'Fixed Data'!AM$52)),0)</f>
        <v>0</v>
      </c>
      <c r="AQ117" s="21">
        <f>IF($M$107&lt;0,(IF(2050-AP$105&lt;=0,0,(2/(2050-AP$105+1))*(1-(SUM($E117:AP117)/$M$107))*$M$107*'Fixed Data'!AN$52)),0)</f>
        <v>0</v>
      </c>
      <c r="AR117" s="21">
        <f>IF($M$107&lt;0,(IF(2050-AQ$105&lt;=0,0,(2/(2050-AQ$105+1))*(1-(SUM($E117:AQ117)/$M$107))*$M$107*'Fixed Data'!AO$52)),0)</f>
        <v>0</v>
      </c>
      <c r="AS117" s="21">
        <f>IF($M$107&lt;0,(IF(2050-AR$105&lt;=0,0,(2/(2050-AR$105+1))*(1-(SUM($E117:AR117)/$M$107))*$M$107*'Fixed Data'!AP$52)),0)</f>
        <v>0</v>
      </c>
      <c r="AT117" s="21">
        <f>IF($M$107&lt;0,(IF(2050-AS$105&lt;=0,0,(2/(2050-AS$105+1))*(1-(SUM($E117:AS117)/$M$107))*$M$107*'Fixed Data'!AQ$52)),0)</f>
        <v>0</v>
      </c>
      <c r="AU117" s="21">
        <f>IF($M$107&lt;0,(IF(2050-AT$105&lt;=0,0,(2/(2050-AT$105+1))*(1-(SUM($E117:AT117)/$M$107))*$M$107*'Fixed Data'!AR$52)),0)</f>
        <v>0</v>
      </c>
      <c r="AV117" s="21">
        <f>IF($M$107&lt;0,(IF(2050-AU$105&lt;=0,0,(2/(2050-AU$105+1))*(1-(SUM($E117:AU117)/$M$107))*$M$107*'Fixed Data'!AS$52)),0)</f>
        <v>0</v>
      </c>
      <c r="AW117" s="21">
        <f>IF($M$107&lt;0,(IF(2050-AV$105&lt;=0,0,(2/(2050-AV$105+1))*(1-(SUM($E117:AV117)/$M$107))*$M$107*'Fixed Data'!AT$52)),0)</f>
        <v>0</v>
      </c>
      <c r="AX117" s="21">
        <f>IF($M$107&lt;0,(IF(2050-AW$105&lt;=0,0,(2/(2050-AW$105+1))*(1-(SUM($E117:AW117)/$M$107))*$M$107*'Fixed Data'!AU$52)),0)</f>
        <v>0</v>
      </c>
      <c r="AY117" s="21">
        <f>IF($M$107&lt;0,(IF(2050-AX$105&lt;=0,0,(2/(2050-AX$105+1))*(1-(SUM($E117:AX117)/$M$107))*$M$107*'Fixed Data'!AV$52)),0)</f>
        <v>0</v>
      </c>
      <c r="AZ117" s="21">
        <f>IF($M$107&lt;0,(IF(2050-AY$105&lt;=0,0,(2/(2050-AY$105+1))*(1-(SUM($E117:AY117)/$M$107))*$M$107*'Fixed Data'!AW$52)),0)</f>
        <v>0</v>
      </c>
      <c r="BA117" s="21">
        <f>IF($M$107&lt;0,(IF(2050-AZ$105&lt;=0,0,(2/(2050-AZ$105+1))*(1-(SUM($E117:AZ117)/$M$107))*$M$107*'Fixed Data'!AX$52)),0)</f>
        <v>0</v>
      </c>
      <c r="BB117" s="21">
        <f>IF($M$107&lt;0,(IF(2050-BA$105&lt;=0,0,(2/(2050-BA$105+1))*(1-(SUM($E117:BA117)/$M$107))*$M$107*'Fixed Data'!AY$52)),0)</f>
        <v>0</v>
      </c>
    </row>
    <row r="118" spans="1:54" ht="15" hidden="1" customHeight="1" outlineLevel="3">
      <c r="A118" s="8"/>
      <c r="B118" t="s">
        <v>417</v>
      </c>
      <c r="C118" t="s">
        <v>418</v>
      </c>
      <c r="D118" t="s">
        <v>383</v>
      </c>
      <c r="E118" s="18"/>
      <c r="F118" s="18"/>
      <c r="G118" s="18"/>
      <c r="H118" s="18"/>
      <c r="I118" s="18"/>
      <c r="J118" s="18"/>
      <c r="K118" s="18"/>
      <c r="L118" s="18"/>
      <c r="M118" s="18"/>
      <c r="N118" s="18"/>
      <c r="O118" s="21">
        <f>IF($N$107&lt;0,(IF(2050-N$105&lt;=0,0,(2/(2050-N$105+1))*(1-(SUM($E118:N118)/$N$107))*$N$107*'Fixed Data'!L$52)),0)</f>
        <v>0</v>
      </c>
      <c r="P118" s="21">
        <f>IF($N$107&lt;0,(IF(2050-O$105&lt;=0,0,(2/(2050-O$105+1))*(1-(SUM($E118:O118)/$N$107))*$N$107*'Fixed Data'!M$52)),0)</f>
        <v>0</v>
      </c>
      <c r="Q118" s="21">
        <f>IF($N$107&lt;0,(IF(2050-P$105&lt;=0,0,(2/(2050-P$105+1))*(1-(SUM($E118:P118)/$N$107))*$N$107*'Fixed Data'!N$52)),0)</f>
        <v>0</v>
      </c>
      <c r="R118" s="21">
        <f>IF($N$107&lt;0,(IF(2050-Q$105&lt;=0,0,(2/(2050-Q$105+1))*(1-(SUM($E118:Q118)/$N$107))*$N$107*'Fixed Data'!O$52)),0)</f>
        <v>0</v>
      </c>
      <c r="S118" s="21">
        <f>IF($N$107&lt;0,(IF(2050-R$105&lt;=0,0,(2/(2050-R$105+1))*(1-(SUM($E118:R118)/$N$107))*$N$107*'Fixed Data'!P$52)),0)</f>
        <v>0</v>
      </c>
      <c r="T118" s="21">
        <f>IF($N$107&lt;0,(IF(2050-S$105&lt;=0,0,(2/(2050-S$105+1))*(1-(SUM($E118:S118)/$N$107))*$N$107*'Fixed Data'!Q$52)),0)</f>
        <v>0</v>
      </c>
      <c r="U118" s="21">
        <f>IF($N$107&lt;0,(IF(2050-T$105&lt;=0,0,(2/(2050-T$105+1))*(1-(SUM($E118:T118)/$N$107))*$N$107*'Fixed Data'!R$52)),0)</f>
        <v>0</v>
      </c>
      <c r="V118" s="21">
        <f>IF($N$107&lt;0,(IF(2050-U$105&lt;=0,0,(2/(2050-U$105+1))*(1-(SUM($E118:U118)/$N$107))*$N$107*'Fixed Data'!S$52)),0)</f>
        <v>0</v>
      </c>
      <c r="W118" s="21">
        <f>IF($N$107&lt;0,(IF(2050-V$105&lt;=0,0,(2/(2050-V$105+1))*(1-(SUM($E118:V118)/$N$107))*$N$107*'Fixed Data'!T$52)),0)</f>
        <v>0</v>
      </c>
      <c r="X118" s="21">
        <f>IF($N$107&lt;0,(IF(2050-W$105&lt;=0,0,(2/(2050-W$105+1))*(1-(SUM($E118:W118)/$N$107))*$N$107*'Fixed Data'!U$52)),0)</f>
        <v>0</v>
      </c>
      <c r="Y118" s="21">
        <f>IF($N$107&lt;0,(IF(2050-X$105&lt;=0,0,(2/(2050-X$105+1))*(1-(SUM($E118:X118)/$N$107))*$N$107*'Fixed Data'!V$52)),0)</f>
        <v>0</v>
      </c>
      <c r="Z118" s="21">
        <f>IF($N$107&lt;0,(IF(2050-Y$105&lt;=0,0,(2/(2050-Y$105+1))*(1-(SUM($E118:Y118)/$N$107))*$N$107*'Fixed Data'!W$52)),0)</f>
        <v>0</v>
      </c>
      <c r="AA118" s="21">
        <f>IF($N$107&lt;0,(IF(2050-Z$105&lt;=0,0,(2/(2050-Z$105+1))*(1-(SUM($E118:Z118)/$N$107))*$N$107*'Fixed Data'!X$52)),0)</f>
        <v>0</v>
      </c>
      <c r="AB118" s="21">
        <f>IF($N$107&lt;0,(IF(2050-AA$105&lt;=0,0,(2/(2050-AA$105+1))*(1-(SUM($E118:AA118)/$N$107))*$N$107*'Fixed Data'!Y$52)),0)</f>
        <v>0</v>
      </c>
      <c r="AC118" s="21">
        <f>IF($N$107&lt;0,(IF(2050-AB$105&lt;=0,0,(2/(2050-AB$105+1))*(1-(SUM($E118:AB118)/$N$107))*$N$107*'Fixed Data'!Z$52)),0)</f>
        <v>0</v>
      </c>
      <c r="AD118" s="21">
        <f>IF($N$107&lt;0,(IF(2050-AC$105&lt;=0,0,(2/(2050-AC$105+1))*(1-(SUM($E118:AC118)/$N$107))*$N$107*'Fixed Data'!AA$52)),0)</f>
        <v>0</v>
      </c>
      <c r="AE118" s="21">
        <f>IF($N$107&lt;0,(IF(2050-AD$105&lt;=0,0,(2/(2050-AD$105+1))*(1-(SUM($E118:AD118)/$N$107))*$N$107*'Fixed Data'!AB$52)),0)</f>
        <v>0</v>
      </c>
      <c r="AF118" s="21">
        <f>IF($N$107&lt;0,(IF(2050-AE$105&lt;=0,0,(2/(2050-AE$105+1))*(1-(SUM($E118:AE118)/$N$107))*$N$107*'Fixed Data'!AC$52)),0)</f>
        <v>0</v>
      </c>
      <c r="AG118" s="21">
        <f>IF($N$107&lt;0,(IF(2050-AF$105&lt;=0,0,(2/(2050-AF$105+1))*(1-(SUM($E118:AF118)/$N$107))*$N$107*'Fixed Data'!AD$52)),0)</f>
        <v>0</v>
      </c>
      <c r="AH118" s="21">
        <f>IF($N$107&lt;0,(IF(2050-AG$105&lt;=0,0,(2/(2050-AG$105+1))*(1-(SUM($E118:AG118)/$N$107))*$N$107*'Fixed Data'!AE$52)),0)</f>
        <v>0</v>
      </c>
      <c r="AI118" s="21">
        <f>IF($N$107&lt;0,(IF(2050-AH$105&lt;=0,0,(2/(2050-AH$105+1))*(1-(SUM($E118:AH118)/$N$107))*$N$107*'Fixed Data'!AF$52)),0)</f>
        <v>0</v>
      </c>
      <c r="AJ118" s="21">
        <f>IF($N$107&lt;0,(IF(2050-AI$105&lt;=0,0,(2/(2050-AI$105+1))*(1-(SUM($E118:AI118)/$N$107))*$N$107*'Fixed Data'!AG$52)),0)</f>
        <v>0</v>
      </c>
      <c r="AK118" s="21">
        <f>IF($N$107&lt;0,(IF(2050-AJ$105&lt;=0,0,(2/(2050-AJ$105+1))*(1-(SUM($E118:AJ118)/$N$107))*$N$107*'Fixed Data'!AH$52)),0)</f>
        <v>0</v>
      </c>
      <c r="AL118" s="21">
        <f>IF($N$107&lt;0,(IF(2050-AK$105&lt;=0,0,(2/(2050-AK$105+1))*(1-(SUM($E118:AK118)/$N$107))*$N$107*'Fixed Data'!AI$52)),0)</f>
        <v>0</v>
      </c>
      <c r="AM118" s="21">
        <f>IF($N$107&lt;0,(IF(2050-AL$105&lt;=0,0,(2/(2050-AL$105+1))*(1-(SUM($E118:AL118)/$N$107))*$N$107*'Fixed Data'!AJ$52)),0)</f>
        <v>0</v>
      </c>
      <c r="AN118" s="21">
        <f>IF($N$107&lt;0,(IF(2050-AM$105&lt;=0,0,(2/(2050-AM$105+1))*(1-(SUM($E118:AM118)/$N$107))*$N$107*'Fixed Data'!AK$52)),0)</f>
        <v>0</v>
      </c>
      <c r="AO118" s="21">
        <f>IF($N$107&lt;0,(IF(2050-AN$105&lt;=0,0,(2/(2050-AN$105+1))*(1-(SUM($E118:AN118)/$N$107))*$N$107*'Fixed Data'!AL$52)),0)</f>
        <v>0</v>
      </c>
      <c r="AP118" s="21">
        <f>IF($N$107&lt;0,(IF(2050-AO$105&lt;=0,0,(2/(2050-AO$105+1))*(1-(SUM($E118:AO118)/$N$107))*$N$107*'Fixed Data'!AM$52)),0)</f>
        <v>0</v>
      </c>
      <c r="AQ118" s="21">
        <f>IF($N$107&lt;0,(IF(2050-AP$105&lt;=0,0,(2/(2050-AP$105+1))*(1-(SUM($E118:AP118)/$N$107))*$N$107*'Fixed Data'!AN$52)),0)</f>
        <v>0</v>
      </c>
      <c r="AR118" s="21">
        <f>IF($N$107&lt;0,(IF(2050-AQ$105&lt;=0,0,(2/(2050-AQ$105+1))*(1-(SUM($E118:AQ118)/$N$107))*$N$107*'Fixed Data'!AO$52)),0)</f>
        <v>0</v>
      </c>
      <c r="AS118" s="21">
        <f>IF($N$107&lt;0,(IF(2050-AR$105&lt;=0,0,(2/(2050-AR$105+1))*(1-(SUM($E118:AR118)/$N$107))*$N$107*'Fixed Data'!AP$52)),0)</f>
        <v>0</v>
      </c>
      <c r="AT118" s="21">
        <f>IF($N$107&lt;0,(IF(2050-AS$105&lt;=0,0,(2/(2050-AS$105+1))*(1-(SUM($E118:AS118)/$N$107))*$N$107*'Fixed Data'!AQ$52)),0)</f>
        <v>0</v>
      </c>
      <c r="AU118" s="21">
        <f>IF($N$107&lt;0,(IF(2050-AT$105&lt;=0,0,(2/(2050-AT$105+1))*(1-(SUM($E118:AT118)/$N$107))*$N$107*'Fixed Data'!AR$52)),0)</f>
        <v>0</v>
      </c>
      <c r="AV118" s="21">
        <f>IF($N$107&lt;0,(IF(2050-AU$105&lt;=0,0,(2/(2050-AU$105+1))*(1-(SUM($E118:AU118)/$N$107))*$N$107*'Fixed Data'!AS$52)),0)</f>
        <v>0</v>
      </c>
      <c r="AW118" s="21">
        <f>IF($N$107&lt;0,(IF(2050-AV$105&lt;=0,0,(2/(2050-AV$105+1))*(1-(SUM($E118:AV118)/$N$107))*$N$107*'Fixed Data'!AT$52)),0)</f>
        <v>0</v>
      </c>
      <c r="AX118" s="21">
        <f>IF($N$107&lt;0,(IF(2050-AW$105&lt;=0,0,(2/(2050-AW$105+1))*(1-(SUM($E118:AW118)/$N$107))*$N$107*'Fixed Data'!AU$52)),0)</f>
        <v>0</v>
      </c>
      <c r="AY118" s="21">
        <f>IF($N$107&lt;0,(IF(2050-AX$105&lt;=0,0,(2/(2050-AX$105+1))*(1-(SUM($E118:AX118)/$N$107))*$N$107*'Fixed Data'!AV$52)),0)</f>
        <v>0</v>
      </c>
      <c r="AZ118" s="21">
        <f>IF($N$107&lt;0,(IF(2050-AY$105&lt;=0,0,(2/(2050-AY$105+1))*(1-(SUM($E118:AY118)/$N$107))*$N$107*'Fixed Data'!AW$52)),0)</f>
        <v>0</v>
      </c>
      <c r="BA118" s="21">
        <f>IF($N$107&lt;0,(IF(2050-AZ$105&lt;=0,0,(2/(2050-AZ$105+1))*(1-(SUM($E118:AZ118)/$N$107))*$N$107*'Fixed Data'!AX$52)),0)</f>
        <v>0</v>
      </c>
      <c r="BB118" s="21">
        <f>IF($N$107&lt;0,(IF(2050-BA$105&lt;=0,0,(2/(2050-BA$105+1))*(1-(SUM($E118:BA118)/$N$107))*$N$107*'Fixed Data'!AY$52)),0)</f>
        <v>0</v>
      </c>
    </row>
    <row r="119" spans="1:54" ht="15" hidden="1" customHeight="1" outlineLevel="3">
      <c r="A119" s="8"/>
      <c r="B119" t="s">
        <v>419</v>
      </c>
      <c r="C119" t="s">
        <v>420</v>
      </c>
      <c r="D119" t="s">
        <v>383</v>
      </c>
      <c r="E119" s="18"/>
      <c r="F119" s="18"/>
      <c r="G119" s="18"/>
      <c r="H119" s="18"/>
      <c r="I119" s="18"/>
      <c r="J119" s="18"/>
      <c r="K119" s="18"/>
      <c r="L119" s="18"/>
      <c r="M119" s="18"/>
      <c r="N119" s="18"/>
      <c r="O119" s="18"/>
      <c r="P119" s="21">
        <f>IF($O$107&lt;0,(IF(2050-O$105&lt;=0,0,(2/(2050-O$105+1))*(1-(SUM($E119:O119)/$O$107))*$O$107*'Fixed Data'!M$52)),0)</f>
        <v>0</v>
      </c>
      <c r="Q119" s="21">
        <f>IF($O$107&lt;0,(IF(2050-P$105&lt;=0,0,(2/(2050-P$105+1))*(1-(SUM($E119:P119)/$O$107))*$O$107*'Fixed Data'!N$52)),0)</f>
        <v>0</v>
      </c>
      <c r="R119" s="21">
        <f>IF($O$107&lt;0,(IF(2050-Q$105&lt;=0,0,(2/(2050-Q$105+1))*(1-(SUM($E119:Q119)/$O$107))*$O$107*'Fixed Data'!O$52)),0)</f>
        <v>0</v>
      </c>
      <c r="S119" s="21">
        <f>IF($O$107&lt;0,(IF(2050-R$105&lt;=0,0,(2/(2050-R$105+1))*(1-(SUM($E119:R119)/$O$107))*$O$107*'Fixed Data'!P$52)),0)</f>
        <v>0</v>
      </c>
      <c r="T119" s="21">
        <f>IF($O$107&lt;0,(IF(2050-S$105&lt;=0,0,(2/(2050-S$105+1))*(1-(SUM($E119:S119)/$O$107))*$O$107*'Fixed Data'!Q$52)),0)</f>
        <v>0</v>
      </c>
      <c r="U119" s="21">
        <f>IF($O$107&lt;0,(IF(2050-T$105&lt;=0,0,(2/(2050-T$105+1))*(1-(SUM($E119:T119)/$O$107))*$O$107*'Fixed Data'!R$52)),0)</f>
        <v>0</v>
      </c>
      <c r="V119" s="21">
        <f>IF($O$107&lt;0,(IF(2050-U$105&lt;=0,0,(2/(2050-U$105+1))*(1-(SUM($E119:U119)/$O$107))*$O$107*'Fixed Data'!S$52)),0)</f>
        <v>0</v>
      </c>
      <c r="W119" s="21">
        <f>IF($O$107&lt;0,(IF(2050-V$105&lt;=0,0,(2/(2050-V$105+1))*(1-(SUM($E119:V119)/$O$107))*$O$107*'Fixed Data'!T$52)),0)</f>
        <v>0</v>
      </c>
      <c r="X119" s="21">
        <f>IF($O$107&lt;0,(IF(2050-W$105&lt;=0,0,(2/(2050-W$105+1))*(1-(SUM($E119:W119)/$O$107))*$O$107*'Fixed Data'!U$52)),0)</f>
        <v>0</v>
      </c>
      <c r="Y119" s="21">
        <f>IF($O$107&lt;0,(IF(2050-X$105&lt;=0,0,(2/(2050-X$105+1))*(1-(SUM($E119:X119)/$O$107))*$O$107*'Fixed Data'!V$52)),0)</f>
        <v>0</v>
      </c>
      <c r="Z119" s="21">
        <f>IF($O$107&lt;0,(IF(2050-Y$105&lt;=0,0,(2/(2050-Y$105+1))*(1-(SUM($E119:Y119)/$O$107))*$O$107*'Fixed Data'!W$52)),0)</f>
        <v>0</v>
      </c>
      <c r="AA119" s="21">
        <f>IF($O$107&lt;0,(IF(2050-Z$105&lt;=0,0,(2/(2050-Z$105+1))*(1-(SUM($E119:Z119)/$O$107))*$O$107*'Fixed Data'!X$52)),0)</f>
        <v>0</v>
      </c>
      <c r="AB119" s="21">
        <f>IF($O$107&lt;0,(IF(2050-AA$105&lt;=0,0,(2/(2050-AA$105+1))*(1-(SUM($E119:AA119)/$O$107))*$O$107*'Fixed Data'!Y$52)),0)</f>
        <v>0</v>
      </c>
      <c r="AC119" s="21">
        <f>IF($O$107&lt;0,(IF(2050-AB$105&lt;=0,0,(2/(2050-AB$105+1))*(1-(SUM($E119:AB119)/$O$107))*$O$107*'Fixed Data'!Z$52)),0)</f>
        <v>0</v>
      </c>
      <c r="AD119" s="21">
        <f>IF($O$107&lt;0,(IF(2050-AC$105&lt;=0,0,(2/(2050-AC$105+1))*(1-(SUM($E119:AC119)/$O$107))*$O$107*'Fixed Data'!AA$52)),0)</f>
        <v>0</v>
      </c>
      <c r="AE119" s="21">
        <f>IF($O$107&lt;0,(IF(2050-AD$105&lt;=0,0,(2/(2050-AD$105+1))*(1-(SUM($E119:AD119)/$O$107))*$O$107*'Fixed Data'!AB$52)),0)</f>
        <v>0</v>
      </c>
      <c r="AF119" s="21">
        <f>IF($O$107&lt;0,(IF(2050-AE$105&lt;=0,0,(2/(2050-AE$105+1))*(1-(SUM($E119:AE119)/$O$107))*$O$107*'Fixed Data'!AC$52)),0)</f>
        <v>0</v>
      </c>
      <c r="AG119" s="21">
        <f>IF($O$107&lt;0,(IF(2050-AF$105&lt;=0,0,(2/(2050-AF$105+1))*(1-(SUM($E119:AF119)/$O$107))*$O$107*'Fixed Data'!AD$52)),0)</f>
        <v>0</v>
      </c>
      <c r="AH119" s="21">
        <f>IF($O$107&lt;0,(IF(2050-AG$105&lt;=0,0,(2/(2050-AG$105+1))*(1-(SUM($E119:AG119)/$O$107))*$O$107*'Fixed Data'!AE$52)),0)</f>
        <v>0</v>
      </c>
      <c r="AI119" s="21">
        <f>IF($O$107&lt;0,(IF(2050-AH$105&lt;=0,0,(2/(2050-AH$105+1))*(1-(SUM($E119:AH119)/$O$107))*$O$107*'Fixed Data'!AF$52)),0)</f>
        <v>0</v>
      </c>
      <c r="AJ119" s="21">
        <f>IF($O$107&lt;0,(IF(2050-AI$105&lt;=0,0,(2/(2050-AI$105+1))*(1-(SUM($E119:AI119)/$O$107))*$O$107*'Fixed Data'!AG$52)),0)</f>
        <v>0</v>
      </c>
      <c r="AK119" s="21">
        <f>IF($O$107&lt;0,(IF(2050-AJ$105&lt;=0,0,(2/(2050-AJ$105+1))*(1-(SUM($E119:AJ119)/$O$107))*$O$107*'Fixed Data'!AH$52)),0)</f>
        <v>0</v>
      </c>
      <c r="AL119" s="21">
        <f>IF($O$107&lt;0,(IF(2050-AK$105&lt;=0,0,(2/(2050-AK$105+1))*(1-(SUM($E119:AK119)/$O$107))*$O$107*'Fixed Data'!AI$52)),0)</f>
        <v>0</v>
      </c>
      <c r="AM119" s="21">
        <f>IF($O$107&lt;0,(IF(2050-AL$105&lt;=0,0,(2/(2050-AL$105+1))*(1-(SUM($E119:AL119)/$O$107))*$O$107*'Fixed Data'!AJ$52)),0)</f>
        <v>0</v>
      </c>
      <c r="AN119" s="21">
        <f>IF($O$107&lt;0,(IF(2050-AM$105&lt;=0,0,(2/(2050-AM$105+1))*(1-(SUM($E119:AM119)/$O$107))*$O$107*'Fixed Data'!AK$52)),0)</f>
        <v>0</v>
      </c>
      <c r="AO119" s="21">
        <f>IF($O$107&lt;0,(IF(2050-AN$105&lt;=0,0,(2/(2050-AN$105+1))*(1-(SUM($E119:AN119)/$O$107))*$O$107*'Fixed Data'!AL$52)),0)</f>
        <v>0</v>
      </c>
      <c r="AP119" s="21">
        <f>IF($O$107&lt;0,(IF(2050-AO$105&lt;=0,0,(2/(2050-AO$105+1))*(1-(SUM($E119:AO119)/$O$107))*$O$107*'Fixed Data'!AM$52)),0)</f>
        <v>0</v>
      </c>
      <c r="AQ119" s="21">
        <f>IF($O$107&lt;0,(IF(2050-AP$105&lt;=0,0,(2/(2050-AP$105+1))*(1-(SUM($E119:AP119)/$O$107))*$O$107*'Fixed Data'!AN$52)),0)</f>
        <v>0</v>
      </c>
      <c r="AR119" s="21">
        <f>IF($O$107&lt;0,(IF(2050-AQ$105&lt;=0,0,(2/(2050-AQ$105+1))*(1-(SUM($E119:AQ119)/$O$107))*$O$107*'Fixed Data'!AO$52)),0)</f>
        <v>0</v>
      </c>
      <c r="AS119" s="21">
        <f>IF($O$107&lt;0,(IF(2050-AR$105&lt;=0,0,(2/(2050-AR$105+1))*(1-(SUM($E119:AR119)/$O$107))*$O$107*'Fixed Data'!AP$52)),0)</f>
        <v>0</v>
      </c>
      <c r="AT119" s="21">
        <f>IF($O$107&lt;0,(IF(2050-AS$105&lt;=0,0,(2/(2050-AS$105+1))*(1-(SUM($E119:AS119)/$O$107))*$O$107*'Fixed Data'!AQ$52)),0)</f>
        <v>0</v>
      </c>
      <c r="AU119" s="21">
        <f>IF($O$107&lt;0,(IF(2050-AT$105&lt;=0,0,(2/(2050-AT$105+1))*(1-(SUM($E119:AT119)/$O$107))*$O$107*'Fixed Data'!AR$52)),0)</f>
        <v>0</v>
      </c>
      <c r="AV119" s="21">
        <f>IF($O$107&lt;0,(IF(2050-AU$105&lt;=0,0,(2/(2050-AU$105+1))*(1-(SUM($E119:AU119)/$O$107))*$O$107*'Fixed Data'!AS$52)),0)</f>
        <v>0</v>
      </c>
      <c r="AW119" s="21">
        <f>IF($O$107&lt;0,(IF(2050-AV$105&lt;=0,0,(2/(2050-AV$105+1))*(1-(SUM($E119:AV119)/$O$107))*$O$107*'Fixed Data'!AT$52)),0)</f>
        <v>0</v>
      </c>
      <c r="AX119" s="21">
        <f>IF($O$107&lt;0,(IF(2050-AW$105&lt;=0,0,(2/(2050-AW$105+1))*(1-(SUM($E119:AW119)/$O$107))*$O$107*'Fixed Data'!AU$52)),0)</f>
        <v>0</v>
      </c>
      <c r="AY119" s="21">
        <f>IF($O$107&lt;0,(IF(2050-AX$105&lt;=0,0,(2/(2050-AX$105+1))*(1-(SUM($E119:AX119)/$O$107))*$O$107*'Fixed Data'!AV$52)),0)</f>
        <v>0</v>
      </c>
      <c r="AZ119" s="21">
        <f>IF($O$107&lt;0,(IF(2050-AY$105&lt;=0,0,(2/(2050-AY$105+1))*(1-(SUM($E119:AY119)/$O$107))*$O$107*'Fixed Data'!AW$52)),0)</f>
        <v>0</v>
      </c>
      <c r="BA119" s="21">
        <f>IF($O$107&lt;0,(IF(2050-AZ$105&lt;=0,0,(2/(2050-AZ$105+1))*(1-(SUM($E119:AZ119)/$O$107))*$O$107*'Fixed Data'!AX$52)),0)</f>
        <v>0</v>
      </c>
      <c r="BB119" s="21">
        <f>IF($O$107&lt;0,(IF(2050-BA$105&lt;=0,0,(2/(2050-BA$105+1))*(1-(SUM($E119:BA119)/$O$107))*$O$107*'Fixed Data'!AY$52)),0)</f>
        <v>0</v>
      </c>
    </row>
    <row r="120" spans="1:54" ht="15" hidden="1" customHeight="1" outlineLevel="3">
      <c r="A120" s="8"/>
      <c r="B120" t="s">
        <v>421</v>
      </c>
      <c r="C120" t="s">
        <v>422</v>
      </c>
      <c r="D120" t="s">
        <v>383</v>
      </c>
      <c r="E120" s="18"/>
      <c r="F120" s="18"/>
      <c r="G120" s="18"/>
      <c r="H120" s="18"/>
      <c r="I120" s="18"/>
      <c r="J120" s="18"/>
      <c r="K120" s="18"/>
      <c r="L120" s="18"/>
      <c r="M120" s="18"/>
      <c r="N120" s="18"/>
      <c r="O120" s="18"/>
      <c r="P120" s="18"/>
      <c r="Q120" s="21">
        <f>IF($P$107&lt;0,(IF(2050-P$105&lt;=0,0,(2/(2050-P$105+1))*(1-(SUM($E120:P120)/$P$107))*$P$107*'Fixed Data'!N$52)),0)</f>
        <v>0</v>
      </c>
      <c r="R120" s="21">
        <f>IF($P$107&lt;0,(IF(2050-Q$105&lt;=0,0,(2/(2050-Q$105+1))*(1-(SUM($E120:Q120)/$P$107))*$P$107*'Fixed Data'!O$52)),0)</f>
        <v>0</v>
      </c>
      <c r="S120" s="21">
        <f>IF($P$107&lt;0,(IF(2050-R$105&lt;=0,0,(2/(2050-R$105+1))*(1-(SUM($E120:R120)/$P$107))*$P$107*'Fixed Data'!P$52)),0)</f>
        <v>0</v>
      </c>
      <c r="T120" s="21">
        <f>IF($P$107&lt;0,(IF(2050-S$105&lt;=0,0,(2/(2050-S$105+1))*(1-(SUM($E120:S120)/$P$107))*$P$107*'Fixed Data'!Q$52)),0)</f>
        <v>0</v>
      </c>
      <c r="U120" s="21">
        <f>IF($P$107&lt;0,(IF(2050-T$105&lt;=0,0,(2/(2050-T$105+1))*(1-(SUM($E120:T120)/$P$107))*$P$107*'Fixed Data'!R$52)),0)</f>
        <v>0</v>
      </c>
      <c r="V120" s="21">
        <f>IF($P$107&lt;0,(IF(2050-U$105&lt;=0,0,(2/(2050-U$105+1))*(1-(SUM($E120:U120)/$P$107))*$P$107*'Fixed Data'!S$52)),0)</f>
        <v>0</v>
      </c>
      <c r="W120" s="21">
        <f>IF($P$107&lt;0,(IF(2050-V$105&lt;=0,0,(2/(2050-V$105+1))*(1-(SUM($E120:V120)/$P$107))*$P$107*'Fixed Data'!T$52)),0)</f>
        <v>0</v>
      </c>
      <c r="X120" s="21">
        <f>IF($P$107&lt;0,(IF(2050-W$105&lt;=0,0,(2/(2050-W$105+1))*(1-(SUM($E120:W120)/$P$107))*$P$107*'Fixed Data'!U$52)),0)</f>
        <v>0</v>
      </c>
      <c r="Y120" s="21">
        <f>IF($P$107&lt;0,(IF(2050-X$105&lt;=0,0,(2/(2050-X$105+1))*(1-(SUM($E120:X120)/$P$107))*$P$107*'Fixed Data'!V$52)),0)</f>
        <v>0</v>
      </c>
      <c r="Z120" s="21">
        <f>IF($P$107&lt;0,(IF(2050-Y$105&lt;=0,0,(2/(2050-Y$105+1))*(1-(SUM($E120:Y120)/$P$107))*$P$107*'Fixed Data'!W$52)),0)</f>
        <v>0</v>
      </c>
      <c r="AA120" s="21">
        <f>IF($P$107&lt;0,(IF(2050-Z$105&lt;=0,0,(2/(2050-Z$105+1))*(1-(SUM($E120:Z120)/$P$107))*$P$107*'Fixed Data'!X$52)),0)</f>
        <v>0</v>
      </c>
      <c r="AB120" s="21">
        <f>IF($P$107&lt;0,(IF(2050-AA$105&lt;=0,0,(2/(2050-AA$105+1))*(1-(SUM($E120:AA120)/$P$107))*$P$107*'Fixed Data'!Y$52)),0)</f>
        <v>0</v>
      </c>
      <c r="AC120" s="21">
        <f>IF($P$107&lt;0,(IF(2050-AB$105&lt;=0,0,(2/(2050-AB$105+1))*(1-(SUM($E120:AB120)/$P$107))*$P$107*'Fixed Data'!Z$52)),0)</f>
        <v>0</v>
      </c>
      <c r="AD120" s="21">
        <f>IF($P$107&lt;0,(IF(2050-AC$105&lt;=0,0,(2/(2050-AC$105+1))*(1-(SUM($E120:AC120)/$P$107))*$P$107*'Fixed Data'!AA$52)),0)</f>
        <v>0</v>
      </c>
      <c r="AE120" s="21">
        <f>IF($P$107&lt;0,(IF(2050-AD$105&lt;=0,0,(2/(2050-AD$105+1))*(1-(SUM($E120:AD120)/$P$107))*$P$107*'Fixed Data'!AB$52)),0)</f>
        <v>0</v>
      </c>
      <c r="AF120" s="21">
        <f>IF($P$107&lt;0,(IF(2050-AE$105&lt;=0,0,(2/(2050-AE$105+1))*(1-(SUM($E120:AE120)/$P$107))*$P$107*'Fixed Data'!AC$52)),0)</f>
        <v>0</v>
      </c>
      <c r="AG120" s="21">
        <f>IF($P$107&lt;0,(IF(2050-AF$105&lt;=0,0,(2/(2050-AF$105+1))*(1-(SUM($E120:AF120)/$P$107))*$P$107*'Fixed Data'!AD$52)),0)</f>
        <v>0</v>
      </c>
      <c r="AH120" s="21">
        <f>IF($P$107&lt;0,(IF(2050-AG$105&lt;=0,0,(2/(2050-AG$105+1))*(1-(SUM($E120:AG120)/$P$107))*$P$107*'Fixed Data'!AE$52)),0)</f>
        <v>0</v>
      </c>
      <c r="AI120" s="21">
        <f>IF($P$107&lt;0,(IF(2050-AH$105&lt;=0,0,(2/(2050-AH$105+1))*(1-(SUM($E120:AH120)/$P$107))*$P$107*'Fixed Data'!AF$52)),0)</f>
        <v>0</v>
      </c>
      <c r="AJ120" s="21">
        <f>IF($P$107&lt;0,(IF(2050-AI$105&lt;=0,0,(2/(2050-AI$105+1))*(1-(SUM($E120:AI120)/$P$107))*$P$107*'Fixed Data'!AG$52)),0)</f>
        <v>0</v>
      </c>
      <c r="AK120" s="21">
        <f>IF($P$107&lt;0,(IF(2050-AJ$105&lt;=0,0,(2/(2050-AJ$105+1))*(1-(SUM($E120:AJ120)/$P$107))*$P$107*'Fixed Data'!AH$52)),0)</f>
        <v>0</v>
      </c>
      <c r="AL120" s="21">
        <f>IF($P$107&lt;0,(IF(2050-AK$105&lt;=0,0,(2/(2050-AK$105+1))*(1-(SUM($E120:AK120)/$P$107))*$P$107*'Fixed Data'!AI$52)),0)</f>
        <v>0</v>
      </c>
      <c r="AM120" s="21">
        <f>IF($P$107&lt;0,(IF(2050-AL$105&lt;=0,0,(2/(2050-AL$105+1))*(1-(SUM($E120:AL120)/$P$107))*$P$107*'Fixed Data'!AJ$52)),0)</f>
        <v>0</v>
      </c>
      <c r="AN120" s="21">
        <f>IF($P$107&lt;0,(IF(2050-AM$105&lt;=0,0,(2/(2050-AM$105+1))*(1-(SUM($E120:AM120)/$P$107))*$P$107*'Fixed Data'!AK$52)),0)</f>
        <v>0</v>
      </c>
      <c r="AO120" s="21">
        <f>IF($P$107&lt;0,(IF(2050-AN$105&lt;=0,0,(2/(2050-AN$105+1))*(1-(SUM($E120:AN120)/$P$107))*$P$107*'Fixed Data'!AL$52)),0)</f>
        <v>0</v>
      </c>
      <c r="AP120" s="21">
        <f>IF($P$107&lt;0,(IF(2050-AO$105&lt;=0,0,(2/(2050-AO$105+1))*(1-(SUM($E120:AO120)/$P$107))*$P$107*'Fixed Data'!AM$52)),0)</f>
        <v>0</v>
      </c>
      <c r="AQ120" s="21">
        <f>IF($P$107&lt;0,(IF(2050-AP$105&lt;=0,0,(2/(2050-AP$105+1))*(1-(SUM($E120:AP120)/$P$107))*$P$107*'Fixed Data'!AN$52)),0)</f>
        <v>0</v>
      </c>
      <c r="AR120" s="21">
        <f>IF($P$107&lt;0,(IF(2050-AQ$105&lt;=0,0,(2/(2050-AQ$105+1))*(1-(SUM($E120:AQ120)/$P$107))*$P$107*'Fixed Data'!AO$52)),0)</f>
        <v>0</v>
      </c>
      <c r="AS120" s="21">
        <f>IF($P$107&lt;0,(IF(2050-AR$105&lt;=0,0,(2/(2050-AR$105+1))*(1-(SUM($E120:AR120)/$P$107))*$P$107*'Fixed Data'!AP$52)),0)</f>
        <v>0</v>
      </c>
      <c r="AT120" s="21">
        <f>IF($P$107&lt;0,(IF(2050-AS$105&lt;=0,0,(2/(2050-AS$105+1))*(1-(SUM($E120:AS120)/$P$107))*$P$107*'Fixed Data'!AQ$52)),0)</f>
        <v>0</v>
      </c>
      <c r="AU120" s="21">
        <f>IF($P$107&lt;0,(IF(2050-AT$105&lt;=0,0,(2/(2050-AT$105+1))*(1-(SUM($E120:AT120)/$P$107))*$P$107*'Fixed Data'!AR$52)),0)</f>
        <v>0</v>
      </c>
      <c r="AV120" s="21">
        <f>IF($P$107&lt;0,(IF(2050-AU$105&lt;=0,0,(2/(2050-AU$105+1))*(1-(SUM($E120:AU120)/$P$107))*$P$107*'Fixed Data'!AS$52)),0)</f>
        <v>0</v>
      </c>
      <c r="AW120" s="21">
        <f>IF($P$107&lt;0,(IF(2050-AV$105&lt;=0,0,(2/(2050-AV$105+1))*(1-(SUM($E120:AV120)/$P$107))*$P$107*'Fixed Data'!AT$52)),0)</f>
        <v>0</v>
      </c>
      <c r="AX120" s="21">
        <f>IF($P$107&lt;0,(IF(2050-AW$105&lt;=0,0,(2/(2050-AW$105+1))*(1-(SUM($E120:AW120)/$P$107))*$P$107*'Fixed Data'!AU$52)),0)</f>
        <v>0</v>
      </c>
      <c r="AY120" s="21">
        <f>IF($P$107&lt;0,(IF(2050-AX$105&lt;=0,0,(2/(2050-AX$105+1))*(1-(SUM($E120:AX120)/$P$107))*$P$107*'Fixed Data'!AV$52)),0)</f>
        <v>0</v>
      </c>
      <c r="AZ120" s="21">
        <f>IF($P$107&lt;0,(IF(2050-AY$105&lt;=0,0,(2/(2050-AY$105+1))*(1-(SUM($E120:AY120)/$P$107))*$P$107*'Fixed Data'!AW$52)),0)</f>
        <v>0</v>
      </c>
      <c r="BA120" s="21">
        <f>IF($P$107&lt;0,(IF(2050-AZ$105&lt;=0,0,(2/(2050-AZ$105+1))*(1-(SUM($E120:AZ120)/$P$107))*$P$107*'Fixed Data'!AX$52)),0)</f>
        <v>0</v>
      </c>
      <c r="BB120" s="21">
        <f>IF($P$107&lt;0,(IF(2050-BA$105&lt;=0,0,(2/(2050-BA$105+1))*(1-(SUM($E120:BA120)/$P$107))*$P$107*'Fixed Data'!AY$52)),0)</f>
        <v>0</v>
      </c>
    </row>
    <row r="121" spans="1:54" ht="15" hidden="1" customHeight="1" outlineLevel="3">
      <c r="A121" s="8"/>
      <c r="B121" t="s">
        <v>423</v>
      </c>
      <c r="C121" t="s">
        <v>424</v>
      </c>
      <c r="D121" t="s">
        <v>383</v>
      </c>
      <c r="E121" s="18"/>
      <c r="F121" s="18"/>
      <c r="G121" s="18"/>
      <c r="H121" s="18"/>
      <c r="I121" s="18"/>
      <c r="J121" s="18"/>
      <c r="K121" s="18"/>
      <c r="L121" s="18"/>
      <c r="M121" s="18"/>
      <c r="N121" s="18"/>
      <c r="O121" s="18"/>
      <c r="P121" s="18"/>
      <c r="Q121" s="18"/>
      <c r="R121" s="21">
        <f>IF($Q$107&lt;0,(IF(2050-Q$105&lt;=0,0,(2/(2050-Q$105+1))*(1-(SUM($E121:Q121)/$Q$107))*$Q$107*'Fixed Data'!O$52)),0)</f>
        <v>0</v>
      </c>
      <c r="S121" s="21">
        <f>IF($Q$107&lt;0,(IF(2050-R$105&lt;=0,0,(2/(2050-R$105+1))*(1-(SUM($E121:R121)/$Q$107))*$Q$107*'Fixed Data'!P$52)),0)</f>
        <v>0</v>
      </c>
      <c r="T121" s="21">
        <f>IF($Q$107&lt;0,(IF(2050-S$105&lt;=0,0,(2/(2050-S$105+1))*(1-(SUM($E121:S121)/$Q$107))*$Q$107*'Fixed Data'!Q$52)),0)</f>
        <v>0</v>
      </c>
      <c r="U121" s="21">
        <f>IF($Q$107&lt;0,(IF(2050-T$105&lt;=0,0,(2/(2050-T$105+1))*(1-(SUM($E121:T121)/$Q$107))*$Q$107*'Fixed Data'!R$52)),0)</f>
        <v>0</v>
      </c>
      <c r="V121" s="21">
        <f>IF($Q$107&lt;0,(IF(2050-U$105&lt;=0,0,(2/(2050-U$105+1))*(1-(SUM($E121:U121)/$Q$107))*$Q$107*'Fixed Data'!S$52)),0)</f>
        <v>0</v>
      </c>
      <c r="W121" s="21">
        <f>IF($Q$107&lt;0,(IF(2050-V$105&lt;=0,0,(2/(2050-V$105+1))*(1-(SUM($E121:V121)/$Q$107))*$Q$107*'Fixed Data'!T$52)),0)</f>
        <v>0</v>
      </c>
      <c r="X121" s="21">
        <f>IF($Q$107&lt;0,(IF(2050-W$105&lt;=0,0,(2/(2050-W$105+1))*(1-(SUM($E121:W121)/$Q$107))*$Q$107*'Fixed Data'!U$52)),0)</f>
        <v>0</v>
      </c>
      <c r="Y121" s="21">
        <f>IF($Q$107&lt;0,(IF(2050-X$105&lt;=0,0,(2/(2050-X$105+1))*(1-(SUM($E121:X121)/$Q$107))*$Q$107*'Fixed Data'!V$52)),0)</f>
        <v>0</v>
      </c>
      <c r="Z121" s="21">
        <f>IF($Q$107&lt;0,(IF(2050-Y$105&lt;=0,0,(2/(2050-Y$105+1))*(1-(SUM($E121:Y121)/$Q$107))*$Q$107*'Fixed Data'!W$52)),0)</f>
        <v>0</v>
      </c>
      <c r="AA121" s="21">
        <f>IF($Q$107&lt;0,(IF(2050-Z$105&lt;=0,0,(2/(2050-Z$105+1))*(1-(SUM($E121:Z121)/$Q$107))*$Q$107*'Fixed Data'!X$52)),0)</f>
        <v>0</v>
      </c>
      <c r="AB121" s="21">
        <f>IF($Q$107&lt;0,(IF(2050-AA$105&lt;=0,0,(2/(2050-AA$105+1))*(1-(SUM($E121:AA121)/$Q$107))*$Q$107*'Fixed Data'!Y$52)),0)</f>
        <v>0</v>
      </c>
      <c r="AC121" s="21">
        <f>IF($Q$107&lt;0,(IF(2050-AB$105&lt;=0,0,(2/(2050-AB$105+1))*(1-(SUM($E121:AB121)/$Q$107))*$Q$107*'Fixed Data'!Z$52)),0)</f>
        <v>0</v>
      </c>
      <c r="AD121" s="21">
        <f>IF($Q$107&lt;0,(IF(2050-AC$105&lt;=0,0,(2/(2050-AC$105+1))*(1-(SUM($E121:AC121)/$Q$107))*$Q$107*'Fixed Data'!AA$52)),0)</f>
        <v>0</v>
      </c>
      <c r="AE121" s="21">
        <f>IF($Q$107&lt;0,(IF(2050-AD$105&lt;=0,0,(2/(2050-AD$105+1))*(1-(SUM($E121:AD121)/$Q$107))*$Q$107*'Fixed Data'!AB$52)),0)</f>
        <v>0</v>
      </c>
      <c r="AF121" s="21">
        <f>IF($Q$107&lt;0,(IF(2050-AE$105&lt;=0,0,(2/(2050-AE$105+1))*(1-(SUM($E121:AE121)/$Q$107))*$Q$107*'Fixed Data'!AC$52)),0)</f>
        <v>0</v>
      </c>
      <c r="AG121" s="21">
        <f>IF($Q$107&lt;0,(IF(2050-AF$105&lt;=0,0,(2/(2050-AF$105+1))*(1-(SUM($E121:AF121)/$Q$107))*$Q$107*'Fixed Data'!AD$52)),0)</f>
        <v>0</v>
      </c>
      <c r="AH121" s="21">
        <f>IF($Q$107&lt;0,(IF(2050-AG$105&lt;=0,0,(2/(2050-AG$105+1))*(1-(SUM($E121:AG121)/$Q$107))*$Q$107*'Fixed Data'!AE$52)),0)</f>
        <v>0</v>
      </c>
      <c r="AI121" s="21">
        <f>IF($Q$107&lt;0,(IF(2050-AH$105&lt;=0,0,(2/(2050-AH$105+1))*(1-(SUM($E121:AH121)/$Q$107))*$Q$107*'Fixed Data'!AF$52)),0)</f>
        <v>0</v>
      </c>
      <c r="AJ121" s="21">
        <f>IF($Q$107&lt;0,(IF(2050-AI$105&lt;=0,0,(2/(2050-AI$105+1))*(1-(SUM($E121:AI121)/$Q$107))*$Q$107*'Fixed Data'!AG$52)),0)</f>
        <v>0</v>
      </c>
      <c r="AK121" s="21">
        <f>IF($Q$107&lt;0,(IF(2050-AJ$105&lt;=0,0,(2/(2050-AJ$105+1))*(1-(SUM($E121:AJ121)/$Q$107))*$Q$107*'Fixed Data'!AH$52)),0)</f>
        <v>0</v>
      </c>
      <c r="AL121" s="21">
        <f>IF($Q$107&lt;0,(IF(2050-AK$105&lt;=0,0,(2/(2050-AK$105+1))*(1-(SUM($E121:AK121)/$Q$107))*$Q$107*'Fixed Data'!AI$52)),0)</f>
        <v>0</v>
      </c>
      <c r="AM121" s="21">
        <f>IF($Q$107&lt;0,(IF(2050-AL$105&lt;=0,0,(2/(2050-AL$105+1))*(1-(SUM($E121:AL121)/$Q$107))*$Q$107*'Fixed Data'!AJ$52)),0)</f>
        <v>0</v>
      </c>
      <c r="AN121" s="21">
        <f>IF($Q$107&lt;0,(IF(2050-AM$105&lt;=0,0,(2/(2050-AM$105+1))*(1-(SUM($E121:AM121)/$Q$107))*$Q$107*'Fixed Data'!AK$52)),0)</f>
        <v>0</v>
      </c>
      <c r="AO121" s="21">
        <f>IF($Q$107&lt;0,(IF(2050-AN$105&lt;=0,0,(2/(2050-AN$105+1))*(1-(SUM($E121:AN121)/$Q$107))*$Q$107*'Fixed Data'!AL$52)),0)</f>
        <v>0</v>
      </c>
      <c r="AP121" s="21">
        <f>IF($Q$107&lt;0,(IF(2050-AO$105&lt;=0,0,(2/(2050-AO$105+1))*(1-(SUM($E121:AO121)/$Q$107))*$Q$107*'Fixed Data'!AM$52)),0)</f>
        <v>0</v>
      </c>
      <c r="AQ121" s="21">
        <f>IF($Q$107&lt;0,(IF(2050-AP$105&lt;=0,0,(2/(2050-AP$105+1))*(1-(SUM($E121:AP121)/$Q$107))*$Q$107*'Fixed Data'!AN$52)),0)</f>
        <v>0</v>
      </c>
      <c r="AR121" s="21">
        <f>IF($Q$107&lt;0,(IF(2050-AQ$105&lt;=0,0,(2/(2050-AQ$105+1))*(1-(SUM($E121:AQ121)/$Q$107))*$Q$107*'Fixed Data'!AO$52)),0)</f>
        <v>0</v>
      </c>
      <c r="AS121" s="21">
        <f>IF($Q$107&lt;0,(IF(2050-AR$105&lt;=0,0,(2/(2050-AR$105+1))*(1-(SUM($E121:AR121)/$Q$107))*$Q$107*'Fixed Data'!AP$52)),0)</f>
        <v>0</v>
      </c>
      <c r="AT121" s="21">
        <f>IF($Q$107&lt;0,(IF(2050-AS$105&lt;=0,0,(2/(2050-AS$105+1))*(1-(SUM($E121:AS121)/$Q$107))*$Q$107*'Fixed Data'!AQ$52)),0)</f>
        <v>0</v>
      </c>
      <c r="AU121" s="21">
        <f>IF($Q$107&lt;0,(IF(2050-AT$105&lt;=0,0,(2/(2050-AT$105+1))*(1-(SUM($E121:AT121)/$Q$107))*$Q$107*'Fixed Data'!AR$52)),0)</f>
        <v>0</v>
      </c>
      <c r="AV121" s="21">
        <f>IF($Q$107&lt;0,(IF(2050-AU$105&lt;=0,0,(2/(2050-AU$105+1))*(1-(SUM($E121:AU121)/$Q$107))*$Q$107*'Fixed Data'!AS$52)),0)</f>
        <v>0</v>
      </c>
      <c r="AW121" s="21">
        <f>IF($Q$107&lt;0,(IF(2050-AV$105&lt;=0,0,(2/(2050-AV$105+1))*(1-(SUM($E121:AV121)/$Q$107))*$Q$107*'Fixed Data'!AT$52)),0)</f>
        <v>0</v>
      </c>
      <c r="AX121" s="21">
        <f>IF($Q$107&lt;0,(IF(2050-AW$105&lt;=0,0,(2/(2050-AW$105+1))*(1-(SUM($E121:AW121)/$Q$107))*$Q$107*'Fixed Data'!AU$52)),0)</f>
        <v>0</v>
      </c>
      <c r="AY121" s="21">
        <f>IF($Q$107&lt;0,(IF(2050-AX$105&lt;=0,0,(2/(2050-AX$105+1))*(1-(SUM($E121:AX121)/$Q$107))*$Q$107*'Fixed Data'!AV$52)),0)</f>
        <v>0</v>
      </c>
      <c r="AZ121" s="21">
        <f>IF($Q$107&lt;0,(IF(2050-AY$105&lt;=0,0,(2/(2050-AY$105+1))*(1-(SUM($E121:AY121)/$Q$107))*$Q$107*'Fixed Data'!AW$52)),0)</f>
        <v>0</v>
      </c>
      <c r="BA121" s="21">
        <f>IF($Q$107&lt;0,(IF(2050-AZ$105&lt;=0,0,(2/(2050-AZ$105+1))*(1-(SUM($E121:AZ121)/$Q$107))*$Q$107*'Fixed Data'!AX$52)),0)</f>
        <v>0</v>
      </c>
      <c r="BB121" s="21">
        <f>IF($Q$107&lt;0,(IF(2050-BA$105&lt;=0,0,(2/(2050-BA$105+1))*(1-(SUM($E121:BA121)/$Q$107))*$Q$107*'Fixed Data'!AY$52)),0)</f>
        <v>0</v>
      </c>
    </row>
    <row r="122" spans="1:54" ht="15" hidden="1" customHeight="1" outlineLevel="3">
      <c r="A122" s="8"/>
      <c r="B122" t="s">
        <v>425</v>
      </c>
      <c r="C122" t="s">
        <v>426</v>
      </c>
      <c r="D122" t="s">
        <v>383</v>
      </c>
      <c r="E122" s="18"/>
      <c r="F122" s="18"/>
      <c r="G122" s="18"/>
      <c r="H122" s="18"/>
      <c r="I122" s="18"/>
      <c r="J122" s="18"/>
      <c r="K122" s="18"/>
      <c r="L122" s="18"/>
      <c r="M122" s="18"/>
      <c r="N122" s="18"/>
      <c r="O122" s="18"/>
      <c r="P122" s="18"/>
      <c r="Q122" s="18"/>
      <c r="R122" s="18"/>
      <c r="S122" s="21">
        <f>IF($R$107&lt;0,(IF(2050-R$105&lt;=0,0,(2/(2050-R$105+1))*(1-(SUM($E122:R122)/$R$107))*$R$107*'Fixed Data'!P$52)),0)</f>
        <v>0</v>
      </c>
      <c r="T122" s="21">
        <f>IF($R$107&lt;0,(IF(2050-S$105&lt;=0,0,(2/(2050-S$105+1))*(1-(SUM($E122:S122)/$R$107))*$R$107*'Fixed Data'!Q$52)),0)</f>
        <v>0</v>
      </c>
      <c r="U122" s="21">
        <f>IF($R$107&lt;0,(IF(2050-T$105&lt;=0,0,(2/(2050-T$105+1))*(1-(SUM($E122:T122)/$R$107))*$R$107*'Fixed Data'!R$52)),0)</f>
        <v>0</v>
      </c>
      <c r="V122" s="21">
        <f>IF($R$107&lt;0,(IF(2050-U$105&lt;=0,0,(2/(2050-U$105+1))*(1-(SUM($E122:U122)/$R$107))*$R$107*'Fixed Data'!S$52)),0)</f>
        <v>0</v>
      </c>
      <c r="W122" s="21">
        <f>IF($R$107&lt;0,(IF(2050-V$105&lt;=0,0,(2/(2050-V$105+1))*(1-(SUM($E122:V122)/$R$107))*$R$107*'Fixed Data'!T$52)),0)</f>
        <v>0</v>
      </c>
      <c r="X122" s="21">
        <f>IF($R$107&lt;0,(IF(2050-W$105&lt;=0,0,(2/(2050-W$105+1))*(1-(SUM($E122:W122)/$R$107))*$R$107*'Fixed Data'!U$52)),0)</f>
        <v>0</v>
      </c>
      <c r="Y122" s="21">
        <f>IF($R$107&lt;0,(IF(2050-X$105&lt;=0,0,(2/(2050-X$105+1))*(1-(SUM($E122:X122)/$R$107))*$R$107*'Fixed Data'!V$52)),0)</f>
        <v>0</v>
      </c>
      <c r="Z122" s="21">
        <f>IF($R$107&lt;0,(IF(2050-Y$105&lt;=0,0,(2/(2050-Y$105+1))*(1-(SUM($E122:Y122)/$R$107))*$R$107*'Fixed Data'!W$52)),0)</f>
        <v>0</v>
      </c>
      <c r="AA122" s="21">
        <f>IF($R$107&lt;0,(IF(2050-Z$105&lt;=0,0,(2/(2050-Z$105+1))*(1-(SUM($E122:Z122)/$R$107))*$R$107*'Fixed Data'!X$52)),0)</f>
        <v>0</v>
      </c>
      <c r="AB122" s="21">
        <f>IF($R$107&lt;0,(IF(2050-AA$105&lt;=0,0,(2/(2050-AA$105+1))*(1-(SUM($E122:AA122)/$R$107))*$R$107*'Fixed Data'!Y$52)),0)</f>
        <v>0</v>
      </c>
      <c r="AC122" s="21">
        <f>IF($R$107&lt;0,(IF(2050-AB$105&lt;=0,0,(2/(2050-AB$105+1))*(1-(SUM($E122:AB122)/$R$107))*$R$107*'Fixed Data'!Z$52)),0)</f>
        <v>0</v>
      </c>
      <c r="AD122" s="21">
        <f>IF($R$107&lt;0,(IF(2050-AC$105&lt;=0,0,(2/(2050-AC$105+1))*(1-(SUM($E122:AC122)/$R$107))*$R$107*'Fixed Data'!AA$52)),0)</f>
        <v>0</v>
      </c>
      <c r="AE122" s="21">
        <f>IF($R$107&lt;0,(IF(2050-AD$105&lt;=0,0,(2/(2050-AD$105+1))*(1-(SUM($E122:AD122)/$R$107))*$R$107*'Fixed Data'!AB$52)),0)</f>
        <v>0</v>
      </c>
      <c r="AF122" s="21">
        <f>IF($R$107&lt;0,(IF(2050-AE$105&lt;=0,0,(2/(2050-AE$105+1))*(1-(SUM($E122:AE122)/$R$107))*$R$107*'Fixed Data'!AC$52)),0)</f>
        <v>0</v>
      </c>
      <c r="AG122" s="21">
        <f>IF($R$107&lt;0,(IF(2050-AF$105&lt;=0,0,(2/(2050-AF$105+1))*(1-(SUM($E122:AF122)/$R$107))*$R$107*'Fixed Data'!AD$52)),0)</f>
        <v>0</v>
      </c>
      <c r="AH122" s="21">
        <f>IF($R$107&lt;0,(IF(2050-AG$105&lt;=0,0,(2/(2050-AG$105+1))*(1-(SUM($E122:AG122)/$R$107))*$R$107*'Fixed Data'!AE$52)),0)</f>
        <v>0</v>
      </c>
      <c r="AI122" s="21">
        <f>IF($R$107&lt;0,(IF(2050-AH$105&lt;=0,0,(2/(2050-AH$105+1))*(1-(SUM($E122:AH122)/$R$107))*$R$107*'Fixed Data'!AF$52)),0)</f>
        <v>0</v>
      </c>
      <c r="AJ122" s="21">
        <f>IF($R$107&lt;0,(IF(2050-AI$105&lt;=0,0,(2/(2050-AI$105+1))*(1-(SUM($E122:AI122)/$R$107))*$R$107*'Fixed Data'!AG$52)),0)</f>
        <v>0</v>
      </c>
      <c r="AK122" s="21">
        <f>IF($R$107&lt;0,(IF(2050-AJ$105&lt;=0,0,(2/(2050-AJ$105+1))*(1-(SUM($E122:AJ122)/$R$107))*$R$107*'Fixed Data'!AH$52)),0)</f>
        <v>0</v>
      </c>
      <c r="AL122" s="21">
        <f>IF($R$107&lt;0,(IF(2050-AK$105&lt;=0,0,(2/(2050-AK$105+1))*(1-(SUM($E122:AK122)/$R$107))*$R$107*'Fixed Data'!AI$52)),0)</f>
        <v>0</v>
      </c>
      <c r="AM122" s="21">
        <f>IF($R$107&lt;0,(IF(2050-AL$105&lt;=0,0,(2/(2050-AL$105+1))*(1-(SUM($E122:AL122)/$R$107))*$R$107*'Fixed Data'!AJ$52)),0)</f>
        <v>0</v>
      </c>
      <c r="AN122" s="21">
        <f>IF($R$107&lt;0,(IF(2050-AM$105&lt;=0,0,(2/(2050-AM$105+1))*(1-(SUM($E122:AM122)/$R$107))*$R$107*'Fixed Data'!AK$52)),0)</f>
        <v>0</v>
      </c>
      <c r="AO122" s="21">
        <f>IF($R$107&lt;0,(IF(2050-AN$105&lt;=0,0,(2/(2050-AN$105+1))*(1-(SUM($E122:AN122)/$R$107))*$R$107*'Fixed Data'!AL$52)),0)</f>
        <v>0</v>
      </c>
      <c r="AP122" s="21">
        <f>IF($R$107&lt;0,(IF(2050-AO$105&lt;=0,0,(2/(2050-AO$105+1))*(1-(SUM($E122:AO122)/$R$107))*$R$107*'Fixed Data'!AM$52)),0)</f>
        <v>0</v>
      </c>
      <c r="AQ122" s="21">
        <f>IF($R$107&lt;0,(IF(2050-AP$105&lt;=0,0,(2/(2050-AP$105+1))*(1-(SUM($E122:AP122)/$R$107))*$R$107*'Fixed Data'!AN$52)),0)</f>
        <v>0</v>
      </c>
      <c r="AR122" s="21">
        <f>IF($R$107&lt;0,(IF(2050-AQ$105&lt;=0,0,(2/(2050-AQ$105+1))*(1-(SUM($E122:AQ122)/$R$107))*$R$107*'Fixed Data'!AO$52)),0)</f>
        <v>0</v>
      </c>
      <c r="AS122" s="21">
        <f>IF($R$107&lt;0,(IF(2050-AR$105&lt;=0,0,(2/(2050-AR$105+1))*(1-(SUM($E122:AR122)/$R$107))*$R$107*'Fixed Data'!AP$52)),0)</f>
        <v>0</v>
      </c>
      <c r="AT122" s="21">
        <f>IF($R$107&lt;0,(IF(2050-AS$105&lt;=0,0,(2/(2050-AS$105+1))*(1-(SUM($E122:AS122)/$R$107))*$R$107*'Fixed Data'!AQ$52)),0)</f>
        <v>0</v>
      </c>
      <c r="AU122" s="21">
        <f>IF($R$107&lt;0,(IF(2050-AT$105&lt;=0,0,(2/(2050-AT$105+1))*(1-(SUM($E122:AT122)/$R$107))*$R$107*'Fixed Data'!AR$52)),0)</f>
        <v>0</v>
      </c>
      <c r="AV122" s="21">
        <f>IF($R$107&lt;0,(IF(2050-AU$105&lt;=0,0,(2/(2050-AU$105+1))*(1-(SUM($E122:AU122)/$R$107))*$R$107*'Fixed Data'!AS$52)),0)</f>
        <v>0</v>
      </c>
      <c r="AW122" s="21">
        <f>IF($R$107&lt;0,(IF(2050-AV$105&lt;=0,0,(2/(2050-AV$105+1))*(1-(SUM($E122:AV122)/$R$107))*$R$107*'Fixed Data'!AT$52)),0)</f>
        <v>0</v>
      </c>
      <c r="AX122" s="21">
        <f>IF($R$107&lt;0,(IF(2050-AW$105&lt;=0,0,(2/(2050-AW$105+1))*(1-(SUM($E122:AW122)/$R$107))*$R$107*'Fixed Data'!AU$52)),0)</f>
        <v>0</v>
      </c>
      <c r="AY122" s="21">
        <f>IF($R$107&lt;0,(IF(2050-AX$105&lt;=0,0,(2/(2050-AX$105+1))*(1-(SUM($E122:AX122)/$R$107))*$R$107*'Fixed Data'!AV$52)),0)</f>
        <v>0</v>
      </c>
      <c r="AZ122" s="21">
        <f>IF($R$107&lt;0,(IF(2050-AY$105&lt;=0,0,(2/(2050-AY$105+1))*(1-(SUM($E122:AY122)/$R$107))*$R$107*'Fixed Data'!AW$52)),0)</f>
        <v>0</v>
      </c>
      <c r="BA122" s="21">
        <f>IF($R$107&lt;0,(IF(2050-AZ$105&lt;=0,0,(2/(2050-AZ$105+1))*(1-(SUM($E122:AZ122)/$R$107))*$R$107*'Fixed Data'!AX$52)),0)</f>
        <v>0</v>
      </c>
      <c r="BB122" s="21">
        <f>IF($R$107&lt;0,(IF(2050-BA$105&lt;=0,0,(2/(2050-BA$105+1))*(1-(SUM($E122:BA122)/$R$107))*$R$107*'Fixed Data'!AY$52)),0)</f>
        <v>0</v>
      </c>
    </row>
    <row r="123" spans="1:54" ht="15" hidden="1" customHeight="1" outlineLevel="3">
      <c r="A123" s="8"/>
      <c r="B123" t="s">
        <v>427</v>
      </c>
      <c r="C123" t="s">
        <v>428</v>
      </c>
      <c r="D123" t="s">
        <v>383</v>
      </c>
      <c r="E123" s="18"/>
      <c r="F123" s="18"/>
      <c r="G123" s="18"/>
      <c r="H123" s="18"/>
      <c r="I123" s="18"/>
      <c r="J123" s="18"/>
      <c r="K123" s="18"/>
      <c r="L123" s="18"/>
      <c r="M123" s="18"/>
      <c r="N123" s="18"/>
      <c r="O123" s="18"/>
      <c r="P123" s="18"/>
      <c r="Q123" s="18"/>
      <c r="R123" s="18"/>
      <c r="S123" s="18"/>
      <c r="T123" s="21">
        <f>IF($S$107&lt;0,(IF(2050-S$105&lt;=0,0,(2/(2050-S$105+1))*(1-(SUM($E123:S123)/$S$107))*$S$107*'Fixed Data'!Q$52)),0)</f>
        <v>0</v>
      </c>
      <c r="U123" s="21">
        <f>IF($S$107&lt;0,(IF(2050-T$105&lt;=0,0,(2/(2050-T$105+1))*(1-(SUM($E123:T123)/$S$107))*$S$107*'Fixed Data'!R$52)),0)</f>
        <v>0</v>
      </c>
      <c r="V123" s="21">
        <f>IF($S$107&lt;0,(IF(2050-U$105&lt;=0,0,(2/(2050-U$105+1))*(1-(SUM($E123:U123)/$S$107))*$S$107*'Fixed Data'!S$52)),0)</f>
        <v>0</v>
      </c>
      <c r="W123" s="21">
        <f>IF($S$107&lt;0,(IF(2050-V$105&lt;=0,0,(2/(2050-V$105+1))*(1-(SUM($E123:V123)/$S$107))*$S$107*'Fixed Data'!T$52)),0)</f>
        <v>0</v>
      </c>
      <c r="X123" s="21">
        <f>IF($S$107&lt;0,(IF(2050-W$105&lt;=0,0,(2/(2050-W$105+1))*(1-(SUM($E123:W123)/$S$107))*$S$107*'Fixed Data'!U$52)),0)</f>
        <v>0</v>
      </c>
      <c r="Y123" s="21">
        <f>IF($S$107&lt;0,(IF(2050-X$105&lt;=0,0,(2/(2050-X$105+1))*(1-(SUM($E123:X123)/$S$107))*$S$107*'Fixed Data'!V$52)),0)</f>
        <v>0</v>
      </c>
      <c r="Z123" s="21">
        <f>IF($S$107&lt;0,(IF(2050-Y$105&lt;=0,0,(2/(2050-Y$105+1))*(1-(SUM($E123:Y123)/$S$107))*$S$107*'Fixed Data'!W$52)),0)</f>
        <v>0</v>
      </c>
      <c r="AA123" s="21">
        <f>IF($S$107&lt;0,(IF(2050-Z$105&lt;=0,0,(2/(2050-Z$105+1))*(1-(SUM($E123:Z123)/$S$107))*$S$107*'Fixed Data'!X$52)),0)</f>
        <v>0</v>
      </c>
      <c r="AB123" s="21">
        <f>IF($S$107&lt;0,(IF(2050-AA$105&lt;=0,0,(2/(2050-AA$105+1))*(1-(SUM($E123:AA123)/$S$107))*$S$107*'Fixed Data'!Y$52)),0)</f>
        <v>0</v>
      </c>
      <c r="AC123" s="21">
        <f>IF($S$107&lt;0,(IF(2050-AB$105&lt;=0,0,(2/(2050-AB$105+1))*(1-(SUM($E123:AB123)/$S$107))*$S$107*'Fixed Data'!Z$52)),0)</f>
        <v>0</v>
      </c>
      <c r="AD123" s="21">
        <f>IF($S$107&lt;0,(IF(2050-AC$105&lt;=0,0,(2/(2050-AC$105+1))*(1-(SUM($E123:AC123)/$S$107))*$S$107*'Fixed Data'!AA$52)),0)</f>
        <v>0</v>
      </c>
      <c r="AE123" s="21">
        <f>IF($S$107&lt;0,(IF(2050-AD$105&lt;=0,0,(2/(2050-AD$105+1))*(1-(SUM($E123:AD123)/$S$107))*$S$107*'Fixed Data'!AB$52)),0)</f>
        <v>0</v>
      </c>
      <c r="AF123" s="21">
        <f>IF($S$107&lt;0,(IF(2050-AE$105&lt;=0,0,(2/(2050-AE$105+1))*(1-(SUM($E123:AE123)/$S$107))*$S$107*'Fixed Data'!AC$52)),0)</f>
        <v>0</v>
      </c>
      <c r="AG123" s="21">
        <f>IF($S$107&lt;0,(IF(2050-AF$105&lt;=0,0,(2/(2050-AF$105+1))*(1-(SUM($E123:AF123)/$S$107))*$S$107*'Fixed Data'!AD$52)),0)</f>
        <v>0</v>
      </c>
      <c r="AH123" s="21">
        <f>IF($S$107&lt;0,(IF(2050-AG$105&lt;=0,0,(2/(2050-AG$105+1))*(1-(SUM($E123:AG123)/$S$107))*$S$107*'Fixed Data'!AE$52)),0)</f>
        <v>0</v>
      </c>
      <c r="AI123" s="21">
        <f>IF($S$107&lt;0,(IF(2050-AH$105&lt;=0,0,(2/(2050-AH$105+1))*(1-(SUM($E123:AH123)/$S$107))*$S$107*'Fixed Data'!AF$52)),0)</f>
        <v>0</v>
      </c>
      <c r="AJ123" s="21">
        <f>IF($S$107&lt;0,(IF(2050-AI$105&lt;=0,0,(2/(2050-AI$105+1))*(1-(SUM($E123:AI123)/$S$107))*$S$107*'Fixed Data'!AG$52)),0)</f>
        <v>0</v>
      </c>
      <c r="AK123" s="21">
        <f>IF($S$107&lt;0,(IF(2050-AJ$105&lt;=0,0,(2/(2050-AJ$105+1))*(1-(SUM($E123:AJ123)/$S$107))*$S$107*'Fixed Data'!AH$52)),0)</f>
        <v>0</v>
      </c>
      <c r="AL123" s="21">
        <f>IF($S$107&lt;0,(IF(2050-AK$105&lt;=0,0,(2/(2050-AK$105+1))*(1-(SUM($E123:AK123)/$S$107))*$S$107*'Fixed Data'!AI$52)),0)</f>
        <v>0</v>
      </c>
      <c r="AM123" s="21">
        <f>IF($S$107&lt;0,(IF(2050-AL$105&lt;=0,0,(2/(2050-AL$105+1))*(1-(SUM($E123:AL123)/$S$107))*$S$107*'Fixed Data'!AJ$52)),0)</f>
        <v>0</v>
      </c>
      <c r="AN123" s="21">
        <f>IF($S$107&lt;0,(IF(2050-AM$105&lt;=0,0,(2/(2050-AM$105+1))*(1-(SUM($E123:AM123)/$S$107))*$S$107*'Fixed Data'!AK$52)),0)</f>
        <v>0</v>
      </c>
      <c r="AO123" s="21">
        <f>IF($S$107&lt;0,(IF(2050-AN$105&lt;=0,0,(2/(2050-AN$105+1))*(1-(SUM($E123:AN123)/$S$107))*$S$107*'Fixed Data'!AL$52)),0)</f>
        <v>0</v>
      </c>
      <c r="AP123" s="21">
        <f>IF($S$107&lt;0,(IF(2050-AO$105&lt;=0,0,(2/(2050-AO$105+1))*(1-(SUM($E123:AO123)/$S$107))*$S$107*'Fixed Data'!AM$52)),0)</f>
        <v>0</v>
      </c>
      <c r="AQ123" s="21">
        <f>IF($S$107&lt;0,(IF(2050-AP$105&lt;=0,0,(2/(2050-AP$105+1))*(1-(SUM($E123:AP123)/$S$107))*$S$107*'Fixed Data'!AN$52)),0)</f>
        <v>0</v>
      </c>
      <c r="AR123" s="21">
        <f>IF($S$107&lt;0,(IF(2050-AQ$105&lt;=0,0,(2/(2050-AQ$105+1))*(1-(SUM($E123:AQ123)/$S$107))*$S$107*'Fixed Data'!AO$52)),0)</f>
        <v>0</v>
      </c>
      <c r="AS123" s="21">
        <f>IF($S$107&lt;0,(IF(2050-AR$105&lt;=0,0,(2/(2050-AR$105+1))*(1-(SUM($E123:AR123)/$S$107))*$S$107*'Fixed Data'!AP$52)),0)</f>
        <v>0</v>
      </c>
      <c r="AT123" s="21">
        <f>IF($S$107&lt;0,(IF(2050-AS$105&lt;=0,0,(2/(2050-AS$105+1))*(1-(SUM($E123:AS123)/$S$107))*$S$107*'Fixed Data'!AQ$52)),0)</f>
        <v>0</v>
      </c>
      <c r="AU123" s="21">
        <f>IF($S$107&lt;0,(IF(2050-AT$105&lt;=0,0,(2/(2050-AT$105+1))*(1-(SUM($E123:AT123)/$S$107))*$S$107*'Fixed Data'!AR$52)),0)</f>
        <v>0</v>
      </c>
      <c r="AV123" s="21">
        <f>IF($S$107&lt;0,(IF(2050-AU$105&lt;=0,0,(2/(2050-AU$105+1))*(1-(SUM($E123:AU123)/$S$107))*$S$107*'Fixed Data'!AS$52)),0)</f>
        <v>0</v>
      </c>
      <c r="AW123" s="21">
        <f>IF($S$107&lt;0,(IF(2050-AV$105&lt;=0,0,(2/(2050-AV$105+1))*(1-(SUM($E123:AV123)/$S$107))*$S$107*'Fixed Data'!AT$52)),0)</f>
        <v>0</v>
      </c>
      <c r="AX123" s="21">
        <f>IF($S$107&lt;0,(IF(2050-AW$105&lt;=0,0,(2/(2050-AW$105+1))*(1-(SUM($E123:AW123)/$S$107))*$S$107*'Fixed Data'!AU$52)),0)</f>
        <v>0</v>
      </c>
      <c r="AY123" s="21">
        <f>IF($S$107&lt;0,(IF(2050-AX$105&lt;=0,0,(2/(2050-AX$105+1))*(1-(SUM($E123:AX123)/$S$107))*$S$107*'Fixed Data'!AV$52)),0)</f>
        <v>0</v>
      </c>
      <c r="AZ123" s="21">
        <f>IF($S$107&lt;0,(IF(2050-AY$105&lt;=0,0,(2/(2050-AY$105+1))*(1-(SUM($E123:AY123)/$S$107))*$S$107*'Fixed Data'!AW$52)),0)</f>
        <v>0</v>
      </c>
      <c r="BA123" s="21">
        <f>IF($S$107&lt;0,(IF(2050-AZ$105&lt;=0,0,(2/(2050-AZ$105+1))*(1-(SUM($E123:AZ123)/$S$107))*$S$107*'Fixed Data'!AX$52)),0)</f>
        <v>0</v>
      </c>
      <c r="BB123" s="21">
        <f>IF($S$107&lt;0,(IF(2050-BA$105&lt;=0,0,(2/(2050-BA$105+1))*(1-(SUM($E123:BA123)/$S$107))*$S$107*'Fixed Data'!AY$52)),0)</f>
        <v>0</v>
      </c>
    </row>
    <row r="124" spans="1:54" ht="15" hidden="1" customHeight="1" outlineLevel="3">
      <c r="A124" s="8"/>
      <c r="B124" t="s">
        <v>429</v>
      </c>
      <c r="C124" t="s">
        <v>430</v>
      </c>
      <c r="D124" t="s">
        <v>383</v>
      </c>
      <c r="E124" s="18"/>
      <c r="F124" s="18"/>
      <c r="G124" s="18"/>
      <c r="H124" s="18"/>
      <c r="I124" s="18"/>
      <c r="J124" s="18"/>
      <c r="K124" s="18"/>
      <c r="L124" s="18"/>
      <c r="M124" s="18"/>
      <c r="N124" s="18"/>
      <c r="O124" s="18"/>
      <c r="P124" s="18"/>
      <c r="Q124" s="18"/>
      <c r="R124" s="18"/>
      <c r="S124" s="18"/>
      <c r="T124" s="18"/>
      <c r="U124" s="21">
        <f>IF($T$107&lt;0,(IF(2050-T$105&lt;=0,0,(2/(2050-T$105+1))*(1-(SUM($E124:T124)/$T$107))*$T$107*'Fixed Data'!R$52)),0)</f>
        <v>0</v>
      </c>
      <c r="V124" s="21">
        <f>IF($T$107&lt;0,(IF(2050-U$105&lt;=0,0,(2/(2050-U$105+1))*(1-(SUM($E124:U124)/$T$107))*$T$107*'Fixed Data'!S$52)),0)</f>
        <v>0</v>
      </c>
      <c r="W124" s="21">
        <f>IF($T$107&lt;0,(IF(2050-V$105&lt;=0,0,(2/(2050-V$105+1))*(1-(SUM($E124:V124)/$T$107))*$T$107*'Fixed Data'!T$52)),0)</f>
        <v>0</v>
      </c>
      <c r="X124" s="21">
        <f>IF($T$107&lt;0,(IF(2050-W$105&lt;=0,0,(2/(2050-W$105+1))*(1-(SUM($E124:W124)/$T$107))*$T$107*'Fixed Data'!U$52)),0)</f>
        <v>0</v>
      </c>
      <c r="Y124" s="21">
        <f>IF($T$107&lt;0,(IF(2050-X$105&lt;=0,0,(2/(2050-X$105+1))*(1-(SUM($E124:X124)/$T$107))*$T$107*'Fixed Data'!V$52)),0)</f>
        <v>0</v>
      </c>
      <c r="Z124" s="21">
        <f>IF($T$107&lt;0,(IF(2050-Y$105&lt;=0,0,(2/(2050-Y$105+1))*(1-(SUM($E124:Y124)/$T$107))*$T$107*'Fixed Data'!W$52)),0)</f>
        <v>0</v>
      </c>
      <c r="AA124" s="21">
        <f>IF($T$107&lt;0,(IF(2050-Z$105&lt;=0,0,(2/(2050-Z$105+1))*(1-(SUM($E124:Z124)/$T$107))*$T$107*'Fixed Data'!X$52)),0)</f>
        <v>0</v>
      </c>
      <c r="AB124" s="21">
        <f>IF($T$107&lt;0,(IF(2050-AA$105&lt;=0,0,(2/(2050-AA$105+1))*(1-(SUM($E124:AA124)/$T$107))*$T$107*'Fixed Data'!Y$52)),0)</f>
        <v>0</v>
      </c>
      <c r="AC124" s="21">
        <f>IF($T$107&lt;0,(IF(2050-AB$105&lt;=0,0,(2/(2050-AB$105+1))*(1-(SUM($E124:AB124)/$T$107))*$T$107*'Fixed Data'!Z$52)),0)</f>
        <v>0</v>
      </c>
      <c r="AD124" s="21">
        <f>IF($T$107&lt;0,(IF(2050-AC$105&lt;=0,0,(2/(2050-AC$105+1))*(1-(SUM($E124:AC124)/$T$107))*$T$107*'Fixed Data'!AA$52)),0)</f>
        <v>0</v>
      </c>
      <c r="AE124" s="21">
        <f>IF($T$107&lt;0,(IF(2050-AD$105&lt;=0,0,(2/(2050-AD$105+1))*(1-(SUM($E124:AD124)/$T$107))*$T$107*'Fixed Data'!AB$52)),0)</f>
        <v>0</v>
      </c>
      <c r="AF124" s="21">
        <f>IF($T$107&lt;0,(IF(2050-AE$105&lt;=0,0,(2/(2050-AE$105+1))*(1-(SUM($E124:AE124)/$T$107))*$T$107*'Fixed Data'!AC$52)),0)</f>
        <v>0</v>
      </c>
      <c r="AG124" s="21">
        <f>IF($T$107&lt;0,(IF(2050-AF$105&lt;=0,0,(2/(2050-AF$105+1))*(1-(SUM($E124:AF124)/$T$107))*$T$107*'Fixed Data'!AD$52)),0)</f>
        <v>0</v>
      </c>
      <c r="AH124" s="21">
        <f>IF($T$107&lt;0,(IF(2050-AG$105&lt;=0,0,(2/(2050-AG$105+1))*(1-(SUM($E124:AG124)/$T$107))*$T$107*'Fixed Data'!AE$52)),0)</f>
        <v>0</v>
      </c>
      <c r="AI124" s="21">
        <f>IF($T$107&lt;0,(IF(2050-AH$105&lt;=0,0,(2/(2050-AH$105+1))*(1-(SUM($E124:AH124)/$T$107))*$T$107*'Fixed Data'!AF$52)),0)</f>
        <v>0</v>
      </c>
      <c r="AJ124" s="21">
        <f>IF($T$107&lt;0,(IF(2050-AI$105&lt;=0,0,(2/(2050-AI$105+1))*(1-(SUM($E124:AI124)/$T$107))*$T$107*'Fixed Data'!AG$52)),0)</f>
        <v>0</v>
      </c>
      <c r="AK124" s="21">
        <f>IF($T$107&lt;0,(IF(2050-AJ$105&lt;=0,0,(2/(2050-AJ$105+1))*(1-(SUM($E124:AJ124)/$T$107))*$T$107*'Fixed Data'!AH$52)),0)</f>
        <v>0</v>
      </c>
      <c r="AL124" s="21">
        <f>IF($T$107&lt;0,(IF(2050-AK$105&lt;=0,0,(2/(2050-AK$105+1))*(1-(SUM($E124:AK124)/$T$107))*$T$107*'Fixed Data'!AI$52)),0)</f>
        <v>0</v>
      </c>
      <c r="AM124" s="21">
        <f>IF($T$107&lt;0,(IF(2050-AL$105&lt;=0,0,(2/(2050-AL$105+1))*(1-(SUM($E124:AL124)/$T$107))*$T$107*'Fixed Data'!AJ$52)),0)</f>
        <v>0</v>
      </c>
      <c r="AN124" s="21">
        <f>IF($T$107&lt;0,(IF(2050-AM$105&lt;=0,0,(2/(2050-AM$105+1))*(1-(SUM($E124:AM124)/$T$107))*$T$107*'Fixed Data'!AK$52)),0)</f>
        <v>0</v>
      </c>
      <c r="AO124" s="21">
        <f>IF($T$107&lt;0,(IF(2050-AN$105&lt;=0,0,(2/(2050-AN$105+1))*(1-(SUM($E124:AN124)/$T$107))*$T$107*'Fixed Data'!AL$52)),0)</f>
        <v>0</v>
      </c>
      <c r="AP124" s="21">
        <f>IF($T$107&lt;0,(IF(2050-AO$105&lt;=0,0,(2/(2050-AO$105+1))*(1-(SUM($E124:AO124)/$T$107))*$T$107*'Fixed Data'!AM$52)),0)</f>
        <v>0</v>
      </c>
      <c r="AQ124" s="21">
        <f>IF($T$107&lt;0,(IF(2050-AP$105&lt;=0,0,(2/(2050-AP$105+1))*(1-(SUM($E124:AP124)/$T$107))*$T$107*'Fixed Data'!AN$52)),0)</f>
        <v>0</v>
      </c>
      <c r="AR124" s="21">
        <f>IF($T$107&lt;0,(IF(2050-AQ$105&lt;=0,0,(2/(2050-AQ$105+1))*(1-(SUM($E124:AQ124)/$T$107))*$T$107*'Fixed Data'!AO$52)),0)</f>
        <v>0</v>
      </c>
      <c r="AS124" s="21">
        <f>IF($T$107&lt;0,(IF(2050-AR$105&lt;=0,0,(2/(2050-AR$105+1))*(1-(SUM($E124:AR124)/$T$107))*$T$107*'Fixed Data'!AP$52)),0)</f>
        <v>0</v>
      </c>
      <c r="AT124" s="21">
        <f>IF($T$107&lt;0,(IF(2050-AS$105&lt;=0,0,(2/(2050-AS$105+1))*(1-(SUM($E124:AS124)/$T$107))*$T$107*'Fixed Data'!AQ$52)),0)</f>
        <v>0</v>
      </c>
      <c r="AU124" s="21">
        <f>IF($T$107&lt;0,(IF(2050-AT$105&lt;=0,0,(2/(2050-AT$105+1))*(1-(SUM($E124:AT124)/$T$107))*$T$107*'Fixed Data'!AR$52)),0)</f>
        <v>0</v>
      </c>
      <c r="AV124" s="21">
        <f>IF($T$107&lt;0,(IF(2050-AU$105&lt;=0,0,(2/(2050-AU$105+1))*(1-(SUM($E124:AU124)/$T$107))*$T$107*'Fixed Data'!AS$52)),0)</f>
        <v>0</v>
      </c>
      <c r="AW124" s="21">
        <f>IF($T$107&lt;0,(IF(2050-AV$105&lt;=0,0,(2/(2050-AV$105+1))*(1-(SUM($E124:AV124)/$T$107))*$T$107*'Fixed Data'!AT$52)),0)</f>
        <v>0</v>
      </c>
      <c r="AX124" s="21">
        <f>IF($T$107&lt;0,(IF(2050-AW$105&lt;=0,0,(2/(2050-AW$105+1))*(1-(SUM($E124:AW124)/$T$107))*$T$107*'Fixed Data'!AU$52)),0)</f>
        <v>0</v>
      </c>
      <c r="AY124" s="21">
        <f>IF($T$107&lt;0,(IF(2050-AX$105&lt;=0,0,(2/(2050-AX$105+1))*(1-(SUM($E124:AX124)/$T$107))*$T$107*'Fixed Data'!AV$52)),0)</f>
        <v>0</v>
      </c>
      <c r="AZ124" s="21">
        <f>IF($T$107&lt;0,(IF(2050-AY$105&lt;=0,0,(2/(2050-AY$105+1))*(1-(SUM($E124:AY124)/$T$107))*$T$107*'Fixed Data'!AW$52)),0)</f>
        <v>0</v>
      </c>
      <c r="BA124" s="21">
        <f>IF($T$107&lt;0,(IF(2050-AZ$105&lt;=0,0,(2/(2050-AZ$105+1))*(1-(SUM($E124:AZ124)/$T$107))*$T$107*'Fixed Data'!AX$52)),0)</f>
        <v>0</v>
      </c>
      <c r="BB124" s="21">
        <f>IF($T$107&lt;0,(IF(2050-BA$105&lt;=0,0,(2/(2050-BA$105+1))*(1-(SUM($E124:BA124)/$T$107))*$T$107*'Fixed Data'!AY$52)),0)</f>
        <v>0</v>
      </c>
    </row>
    <row r="125" spans="1:54" ht="15" hidden="1" customHeight="1" outlineLevel="3">
      <c r="A125" s="8"/>
      <c r="B125" t="s">
        <v>431</v>
      </c>
      <c r="C125" t="s">
        <v>432</v>
      </c>
      <c r="D125" t="s">
        <v>383</v>
      </c>
      <c r="E125" s="18"/>
      <c r="F125" s="18"/>
      <c r="G125" s="18"/>
      <c r="H125" s="18"/>
      <c r="I125" s="18"/>
      <c r="J125" s="18"/>
      <c r="K125" s="18"/>
      <c r="L125" s="18"/>
      <c r="M125" s="18"/>
      <c r="N125" s="18"/>
      <c r="O125" s="18"/>
      <c r="P125" s="18"/>
      <c r="Q125" s="18"/>
      <c r="R125" s="18"/>
      <c r="S125" s="18"/>
      <c r="T125" s="18"/>
      <c r="U125" s="18"/>
      <c r="V125" s="21">
        <f>IF($U$107&lt;0,(IF(2050-U$105&lt;=0,0,(2/(2050-U$105+1))*(1-(SUM($E125:U125)/$U$107))*$U$107*'Fixed Data'!S$52)),0)</f>
        <v>0</v>
      </c>
      <c r="W125" s="21">
        <f>IF($U$107&lt;0,(IF(2050-V$105&lt;=0,0,(2/(2050-V$105+1))*(1-(SUM($E125:V125)/$U$107))*$U$107*'Fixed Data'!T$52)),0)</f>
        <v>0</v>
      </c>
      <c r="X125" s="21">
        <f>IF($U$107&lt;0,(IF(2050-W$105&lt;=0,0,(2/(2050-W$105+1))*(1-(SUM($E125:W125)/$U$107))*$U$107*'Fixed Data'!U$52)),0)</f>
        <v>0</v>
      </c>
      <c r="Y125" s="21">
        <f>IF($U$107&lt;0,(IF(2050-X$105&lt;=0,0,(2/(2050-X$105+1))*(1-(SUM($E125:X125)/$U$107))*$U$107*'Fixed Data'!V$52)),0)</f>
        <v>0</v>
      </c>
      <c r="Z125" s="21">
        <f>IF($U$107&lt;0,(IF(2050-Y$105&lt;=0,0,(2/(2050-Y$105+1))*(1-(SUM($E125:Y125)/$U$107))*$U$107*'Fixed Data'!W$52)),0)</f>
        <v>0</v>
      </c>
      <c r="AA125" s="21">
        <f>IF($U$107&lt;0,(IF(2050-Z$105&lt;=0,0,(2/(2050-Z$105+1))*(1-(SUM($E125:Z125)/$U$107))*$U$107*'Fixed Data'!X$52)),0)</f>
        <v>0</v>
      </c>
      <c r="AB125" s="21">
        <f>IF($U$107&lt;0,(IF(2050-AA$105&lt;=0,0,(2/(2050-AA$105+1))*(1-(SUM($E125:AA125)/$U$107))*$U$107*'Fixed Data'!Y$52)),0)</f>
        <v>0</v>
      </c>
      <c r="AC125" s="21">
        <f>IF($U$107&lt;0,(IF(2050-AB$105&lt;=0,0,(2/(2050-AB$105+1))*(1-(SUM($E125:AB125)/$U$107))*$U$107*'Fixed Data'!Z$52)),0)</f>
        <v>0</v>
      </c>
      <c r="AD125" s="21">
        <f>IF($U$107&lt;0,(IF(2050-AC$105&lt;=0,0,(2/(2050-AC$105+1))*(1-(SUM($E125:AC125)/$U$107))*$U$107*'Fixed Data'!AA$52)),0)</f>
        <v>0</v>
      </c>
      <c r="AE125" s="21">
        <f>IF($U$107&lt;0,(IF(2050-AD$105&lt;=0,0,(2/(2050-AD$105+1))*(1-(SUM($E125:AD125)/$U$107))*$U$107*'Fixed Data'!AB$52)),0)</f>
        <v>0</v>
      </c>
      <c r="AF125" s="21">
        <f>IF($U$107&lt;0,(IF(2050-AE$105&lt;=0,0,(2/(2050-AE$105+1))*(1-(SUM($E125:AE125)/$U$107))*$U$107*'Fixed Data'!AC$52)),0)</f>
        <v>0</v>
      </c>
      <c r="AG125" s="21">
        <f>IF($U$107&lt;0,(IF(2050-AF$105&lt;=0,0,(2/(2050-AF$105+1))*(1-(SUM($E125:AF125)/$U$107))*$U$107*'Fixed Data'!AD$52)),0)</f>
        <v>0</v>
      </c>
      <c r="AH125" s="21">
        <f>IF($U$107&lt;0,(IF(2050-AG$105&lt;=0,0,(2/(2050-AG$105+1))*(1-(SUM($E125:AG125)/$U$107))*$U$107*'Fixed Data'!AE$52)),0)</f>
        <v>0</v>
      </c>
      <c r="AI125" s="21">
        <f>IF($U$107&lt;0,(IF(2050-AH$105&lt;=0,0,(2/(2050-AH$105+1))*(1-(SUM($E125:AH125)/$U$107))*$U$107*'Fixed Data'!AF$52)),0)</f>
        <v>0</v>
      </c>
      <c r="AJ125" s="21">
        <f>IF($U$107&lt;0,(IF(2050-AI$105&lt;=0,0,(2/(2050-AI$105+1))*(1-(SUM($E125:AI125)/$U$107))*$U$107*'Fixed Data'!AG$52)),0)</f>
        <v>0</v>
      </c>
      <c r="AK125" s="21">
        <f>IF($U$107&lt;0,(IF(2050-AJ$105&lt;=0,0,(2/(2050-AJ$105+1))*(1-(SUM($E125:AJ125)/$U$107))*$U$107*'Fixed Data'!AH$52)),0)</f>
        <v>0</v>
      </c>
      <c r="AL125" s="21">
        <f>IF($U$107&lt;0,(IF(2050-AK$105&lt;=0,0,(2/(2050-AK$105+1))*(1-(SUM($E125:AK125)/$U$107))*$U$107*'Fixed Data'!AI$52)),0)</f>
        <v>0</v>
      </c>
      <c r="AM125" s="21">
        <f>IF($U$107&lt;0,(IF(2050-AL$105&lt;=0,0,(2/(2050-AL$105+1))*(1-(SUM($E125:AL125)/$U$107))*$U$107*'Fixed Data'!AJ$52)),0)</f>
        <v>0</v>
      </c>
      <c r="AN125" s="21">
        <f>IF($U$107&lt;0,(IF(2050-AM$105&lt;=0,0,(2/(2050-AM$105+1))*(1-(SUM($E125:AM125)/$U$107))*$U$107*'Fixed Data'!AK$52)),0)</f>
        <v>0</v>
      </c>
      <c r="AO125" s="21">
        <f>IF($U$107&lt;0,(IF(2050-AN$105&lt;=0,0,(2/(2050-AN$105+1))*(1-(SUM($E125:AN125)/$U$107))*$U$107*'Fixed Data'!AL$52)),0)</f>
        <v>0</v>
      </c>
      <c r="AP125" s="21">
        <f>IF($U$107&lt;0,(IF(2050-AO$105&lt;=0,0,(2/(2050-AO$105+1))*(1-(SUM($E125:AO125)/$U$107))*$U$107*'Fixed Data'!AM$52)),0)</f>
        <v>0</v>
      </c>
      <c r="AQ125" s="21">
        <f>IF($U$107&lt;0,(IF(2050-AP$105&lt;=0,0,(2/(2050-AP$105+1))*(1-(SUM($E125:AP125)/$U$107))*$U$107*'Fixed Data'!AN$52)),0)</f>
        <v>0</v>
      </c>
      <c r="AR125" s="21">
        <f>IF($U$107&lt;0,(IF(2050-AQ$105&lt;=0,0,(2/(2050-AQ$105+1))*(1-(SUM($E125:AQ125)/$U$107))*$U$107*'Fixed Data'!AO$52)),0)</f>
        <v>0</v>
      </c>
      <c r="AS125" s="21">
        <f>IF($U$107&lt;0,(IF(2050-AR$105&lt;=0,0,(2/(2050-AR$105+1))*(1-(SUM($E125:AR125)/$U$107))*$U$107*'Fixed Data'!AP$52)),0)</f>
        <v>0</v>
      </c>
      <c r="AT125" s="21">
        <f>IF($U$107&lt;0,(IF(2050-AS$105&lt;=0,0,(2/(2050-AS$105+1))*(1-(SUM($E125:AS125)/$U$107))*$U$107*'Fixed Data'!AQ$52)),0)</f>
        <v>0</v>
      </c>
      <c r="AU125" s="21">
        <f>IF($U$107&lt;0,(IF(2050-AT$105&lt;=0,0,(2/(2050-AT$105+1))*(1-(SUM($E125:AT125)/$U$107))*$U$107*'Fixed Data'!AR$52)),0)</f>
        <v>0</v>
      </c>
      <c r="AV125" s="21">
        <f>IF($U$107&lt;0,(IF(2050-AU$105&lt;=0,0,(2/(2050-AU$105+1))*(1-(SUM($E125:AU125)/$U$107))*$U$107*'Fixed Data'!AS$52)),0)</f>
        <v>0</v>
      </c>
      <c r="AW125" s="21">
        <f>IF($U$107&lt;0,(IF(2050-AV$105&lt;=0,0,(2/(2050-AV$105+1))*(1-(SUM($E125:AV125)/$U$107))*$U$107*'Fixed Data'!AT$52)),0)</f>
        <v>0</v>
      </c>
      <c r="AX125" s="21">
        <f>IF($U$107&lt;0,(IF(2050-AW$105&lt;=0,0,(2/(2050-AW$105+1))*(1-(SUM($E125:AW125)/$U$107))*$U$107*'Fixed Data'!AU$52)),0)</f>
        <v>0</v>
      </c>
      <c r="AY125" s="21">
        <f>IF($U$107&lt;0,(IF(2050-AX$105&lt;=0,0,(2/(2050-AX$105+1))*(1-(SUM($E125:AX125)/$U$107))*$U$107*'Fixed Data'!AV$52)),0)</f>
        <v>0</v>
      </c>
      <c r="AZ125" s="21">
        <f>IF($U$107&lt;0,(IF(2050-AY$105&lt;=0,0,(2/(2050-AY$105+1))*(1-(SUM($E125:AY125)/$U$107))*$U$107*'Fixed Data'!AW$52)),0)</f>
        <v>0</v>
      </c>
      <c r="BA125" s="21">
        <f>IF($U$107&lt;0,(IF(2050-AZ$105&lt;=0,0,(2/(2050-AZ$105+1))*(1-(SUM($E125:AZ125)/$U$107))*$U$107*'Fixed Data'!AX$52)),0)</f>
        <v>0</v>
      </c>
      <c r="BB125" s="21">
        <f>IF($U$107&lt;0,(IF(2050-BA$105&lt;=0,0,(2/(2050-BA$105+1))*(1-(SUM($E125:BA125)/$U$107))*$U$107*'Fixed Data'!AY$52)),0)</f>
        <v>0</v>
      </c>
    </row>
    <row r="126" spans="1:54" ht="15" hidden="1" customHeight="1" outlineLevel="3">
      <c r="A126" s="8"/>
      <c r="B126" t="s">
        <v>433</v>
      </c>
      <c r="C126" t="s">
        <v>434</v>
      </c>
      <c r="D126" t="s">
        <v>383</v>
      </c>
      <c r="E126" s="18"/>
      <c r="F126" s="18"/>
      <c r="G126" s="18"/>
      <c r="H126" s="18"/>
      <c r="I126" s="18"/>
      <c r="J126" s="18"/>
      <c r="K126" s="18"/>
      <c r="L126" s="18"/>
      <c r="M126" s="18"/>
      <c r="N126" s="18"/>
      <c r="O126" s="18"/>
      <c r="P126" s="18"/>
      <c r="Q126" s="18"/>
      <c r="R126" s="18"/>
      <c r="S126" s="18"/>
      <c r="T126" s="18"/>
      <c r="U126" s="18"/>
      <c r="V126" s="18"/>
      <c r="W126" s="21">
        <f>IF($V$107&lt;0,(IF(2050-V$105&lt;=0,0,(2/(2050-V$105+1))*(1-(SUM($E126:V126)/$V$107))*$V$107*'Fixed Data'!T$52)),0)</f>
        <v>0</v>
      </c>
      <c r="X126" s="21">
        <f>IF($V$107&lt;0,(IF(2050-W$105&lt;=0,0,(2/(2050-W$105+1))*(1-(SUM($E126:W126)/$V$107))*$V$107*'Fixed Data'!U$52)),0)</f>
        <v>0</v>
      </c>
      <c r="Y126" s="21">
        <f>IF($V$107&lt;0,(IF(2050-X$105&lt;=0,0,(2/(2050-X$105+1))*(1-(SUM($E126:X126)/$V$107))*$V$107*'Fixed Data'!V$52)),0)</f>
        <v>0</v>
      </c>
      <c r="Z126" s="21">
        <f>IF($V$107&lt;0,(IF(2050-Y$105&lt;=0,0,(2/(2050-Y$105+1))*(1-(SUM($E126:Y126)/$V$107))*$V$107*'Fixed Data'!W$52)),0)</f>
        <v>0</v>
      </c>
      <c r="AA126" s="21">
        <f>IF($V$107&lt;0,(IF(2050-Z$105&lt;=0,0,(2/(2050-Z$105+1))*(1-(SUM($E126:Z126)/$V$107))*$V$107*'Fixed Data'!X$52)),0)</f>
        <v>0</v>
      </c>
      <c r="AB126" s="21">
        <f>IF($V$107&lt;0,(IF(2050-AA$105&lt;=0,0,(2/(2050-AA$105+1))*(1-(SUM($E126:AA126)/$V$107))*$V$107*'Fixed Data'!Y$52)),0)</f>
        <v>0</v>
      </c>
      <c r="AC126" s="21">
        <f>IF($V$107&lt;0,(IF(2050-AB$105&lt;=0,0,(2/(2050-AB$105+1))*(1-(SUM($E126:AB126)/$V$107))*$V$107*'Fixed Data'!Z$52)),0)</f>
        <v>0</v>
      </c>
      <c r="AD126" s="21">
        <f>IF($V$107&lt;0,(IF(2050-AC$105&lt;=0,0,(2/(2050-AC$105+1))*(1-(SUM($E126:AC126)/$V$107))*$V$107*'Fixed Data'!AA$52)),0)</f>
        <v>0</v>
      </c>
      <c r="AE126" s="21">
        <f>IF($V$107&lt;0,(IF(2050-AD$105&lt;=0,0,(2/(2050-AD$105+1))*(1-(SUM($E126:AD126)/$V$107))*$V$107*'Fixed Data'!AB$52)),0)</f>
        <v>0</v>
      </c>
      <c r="AF126" s="21">
        <f>IF($V$107&lt;0,(IF(2050-AE$105&lt;=0,0,(2/(2050-AE$105+1))*(1-(SUM($E126:AE126)/$V$107))*$V$107*'Fixed Data'!AC$52)),0)</f>
        <v>0</v>
      </c>
      <c r="AG126" s="21">
        <f>IF($V$107&lt;0,(IF(2050-AF$105&lt;=0,0,(2/(2050-AF$105+1))*(1-(SUM($E126:AF126)/$V$107))*$V$107*'Fixed Data'!AD$52)),0)</f>
        <v>0</v>
      </c>
      <c r="AH126" s="21">
        <f>IF($V$107&lt;0,(IF(2050-AG$105&lt;=0,0,(2/(2050-AG$105+1))*(1-(SUM($E126:AG126)/$V$107))*$V$107*'Fixed Data'!AE$52)),0)</f>
        <v>0</v>
      </c>
      <c r="AI126" s="21">
        <f>IF($V$107&lt;0,(IF(2050-AH$105&lt;=0,0,(2/(2050-AH$105+1))*(1-(SUM($E126:AH126)/$V$107))*$V$107*'Fixed Data'!AF$52)),0)</f>
        <v>0</v>
      </c>
      <c r="AJ126" s="21">
        <f>IF($V$107&lt;0,(IF(2050-AI$105&lt;=0,0,(2/(2050-AI$105+1))*(1-(SUM($E126:AI126)/$V$107))*$V$107*'Fixed Data'!AG$52)),0)</f>
        <v>0</v>
      </c>
      <c r="AK126" s="21">
        <f>IF($V$107&lt;0,(IF(2050-AJ$105&lt;=0,0,(2/(2050-AJ$105+1))*(1-(SUM($E126:AJ126)/$V$107))*$V$107*'Fixed Data'!AH$52)),0)</f>
        <v>0</v>
      </c>
      <c r="AL126" s="21">
        <f>IF($V$107&lt;0,(IF(2050-AK$105&lt;=0,0,(2/(2050-AK$105+1))*(1-(SUM($E126:AK126)/$V$107))*$V$107*'Fixed Data'!AI$52)),0)</f>
        <v>0</v>
      </c>
      <c r="AM126" s="21">
        <f>IF($V$107&lt;0,(IF(2050-AL$105&lt;=0,0,(2/(2050-AL$105+1))*(1-(SUM($E126:AL126)/$V$107))*$V$107*'Fixed Data'!AJ$52)),0)</f>
        <v>0</v>
      </c>
      <c r="AN126" s="21">
        <f>IF($V$107&lt;0,(IF(2050-AM$105&lt;=0,0,(2/(2050-AM$105+1))*(1-(SUM($E126:AM126)/$V$107))*$V$107*'Fixed Data'!AK$52)),0)</f>
        <v>0</v>
      </c>
      <c r="AO126" s="21">
        <f>IF($V$107&lt;0,(IF(2050-AN$105&lt;=0,0,(2/(2050-AN$105+1))*(1-(SUM($E126:AN126)/$V$107))*$V$107*'Fixed Data'!AL$52)),0)</f>
        <v>0</v>
      </c>
      <c r="AP126" s="21">
        <f>IF($V$107&lt;0,(IF(2050-AO$105&lt;=0,0,(2/(2050-AO$105+1))*(1-(SUM($E126:AO126)/$V$107))*$V$107*'Fixed Data'!AM$52)),0)</f>
        <v>0</v>
      </c>
      <c r="AQ126" s="21">
        <f>IF($V$107&lt;0,(IF(2050-AP$105&lt;=0,0,(2/(2050-AP$105+1))*(1-(SUM($E126:AP126)/$V$107))*$V$107*'Fixed Data'!AN$52)),0)</f>
        <v>0</v>
      </c>
      <c r="AR126" s="21">
        <f>IF($V$107&lt;0,(IF(2050-AQ$105&lt;=0,0,(2/(2050-AQ$105+1))*(1-(SUM($E126:AQ126)/$V$107))*$V$107*'Fixed Data'!AO$52)),0)</f>
        <v>0</v>
      </c>
      <c r="AS126" s="21">
        <f>IF($V$107&lt;0,(IF(2050-AR$105&lt;=0,0,(2/(2050-AR$105+1))*(1-(SUM($E126:AR126)/$V$107))*$V$107*'Fixed Data'!AP$52)),0)</f>
        <v>0</v>
      </c>
      <c r="AT126" s="21">
        <f>IF($V$107&lt;0,(IF(2050-AS$105&lt;=0,0,(2/(2050-AS$105+1))*(1-(SUM($E126:AS126)/$V$107))*$V$107*'Fixed Data'!AQ$52)),0)</f>
        <v>0</v>
      </c>
      <c r="AU126" s="21">
        <f>IF($V$107&lt;0,(IF(2050-AT$105&lt;=0,0,(2/(2050-AT$105+1))*(1-(SUM($E126:AT126)/$V$107))*$V$107*'Fixed Data'!AR$52)),0)</f>
        <v>0</v>
      </c>
      <c r="AV126" s="21">
        <f>IF($V$107&lt;0,(IF(2050-AU$105&lt;=0,0,(2/(2050-AU$105+1))*(1-(SUM($E126:AU126)/$V$107))*$V$107*'Fixed Data'!AS$52)),0)</f>
        <v>0</v>
      </c>
      <c r="AW126" s="21">
        <f>IF($V$107&lt;0,(IF(2050-AV$105&lt;=0,0,(2/(2050-AV$105+1))*(1-(SUM($E126:AV126)/$V$107))*$V$107*'Fixed Data'!AT$52)),0)</f>
        <v>0</v>
      </c>
      <c r="AX126" s="21">
        <f>IF($V$107&lt;0,(IF(2050-AW$105&lt;=0,0,(2/(2050-AW$105+1))*(1-(SUM($E126:AW126)/$V$107))*$V$107*'Fixed Data'!AU$52)),0)</f>
        <v>0</v>
      </c>
      <c r="AY126" s="21">
        <f>IF($V$107&lt;0,(IF(2050-AX$105&lt;=0,0,(2/(2050-AX$105+1))*(1-(SUM($E126:AX126)/$V$107))*$V$107*'Fixed Data'!AV$52)),0)</f>
        <v>0</v>
      </c>
      <c r="AZ126" s="21">
        <f>IF($V$107&lt;0,(IF(2050-AY$105&lt;=0,0,(2/(2050-AY$105+1))*(1-(SUM($E126:AY126)/$V$107))*$V$107*'Fixed Data'!AW$52)),0)</f>
        <v>0</v>
      </c>
      <c r="BA126" s="21">
        <f>IF($V$107&lt;0,(IF(2050-AZ$105&lt;=0,0,(2/(2050-AZ$105+1))*(1-(SUM($E126:AZ126)/$V$107))*$V$107*'Fixed Data'!AX$52)),0)</f>
        <v>0</v>
      </c>
      <c r="BB126" s="21">
        <f>IF($V$107&lt;0,(IF(2050-BA$105&lt;=0,0,(2/(2050-BA$105+1))*(1-(SUM($E126:BA126)/$V$107))*$V$107*'Fixed Data'!AY$52)),0)</f>
        <v>0</v>
      </c>
    </row>
    <row r="127" spans="1:54" ht="15" hidden="1" customHeight="1" outlineLevel="3">
      <c r="A127" s="8"/>
      <c r="B127" t="s">
        <v>435</v>
      </c>
      <c r="C127" t="s">
        <v>436</v>
      </c>
      <c r="D127" t="s">
        <v>383</v>
      </c>
      <c r="E127" s="18"/>
      <c r="F127" s="18"/>
      <c r="G127" s="18"/>
      <c r="H127" s="18"/>
      <c r="I127" s="18"/>
      <c r="J127" s="18"/>
      <c r="K127" s="18"/>
      <c r="L127" s="18"/>
      <c r="M127" s="18"/>
      <c r="N127" s="18"/>
      <c r="O127" s="18"/>
      <c r="P127" s="18"/>
      <c r="Q127" s="18"/>
      <c r="R127" s="18"/>
      <c r="S127" s="18"/>
      <c r="T127" s="18"/>
      <c r="U127" s="18"/>
      <c r="V127" s="18"/>
      <c r="W127" s="18"/>
      <c r="X127" s="21">
        <f>IF($W$107&lt;0,(IF(2050-W$105&lt;=0,0,(2/(2050-W$105+1))*(1-(SUM($E127:W127)/$W$107))*$W$107*'Fixed Data'!U$52)),0)</f>
        <v>0</v>
      </c>
      <c r="Y127" s="21">
        <f>IF($W$107&lt;0,(IF(2050-X$105&lt;=0,0,(2/(2050-X$105+1))*(1-(SUM($E127:X127)/$W$107))*$W$107*'Fixed Data'!V$52)),0)</f>
        <v>0</v>
      </c>
      <c r="Z127" s="21">
        <f>IF($W$107&lt;0,(IF(2050-Y$105&lt;=0,0,(2/(2050-Y$105+1))*(1-(SUM($E127:Y127)/$W$107))*$W$107*'Fixed Data'!W$52)),0)</f>
        <v>0</v>
      </c>
      <c r="AA127" s="21">
        <f>IF($W$107&lt;0,(IF(2050-Z$105&lt;=0,0,(2/(2050-Z$105+1))*(1-(SUM($E127:Z127)/$W$107))*$W$107*'Fixed Data'!X$52)),0)</f>
        <v>0</v>
      </c>
      <c r="AB127" s="21">
        <f>IF($W$107&lt;0,(IF(2050-AA$105&lt;=0,0,(2/(2050-AA$105+1))*(1-(SUM($E127:AA127)/$W$107))*$W$107*'Fixed Data'!Y$52)),0)</f>
        <v>0</v>
      </c>
      <c r="AC127" s="21">
        <f>IF($W$107&lt;0,(IF(2050-AB$105&lt;=0,0,(2/(2050-AB$105+1))*(1-(SUM($E127:AB127)/$W$107))*$W$107*'Fixed Data'!Z$52)),0)</f>
        <v>0</v>
      </c>
      <c r="AD127" s="21">
        <f>IF($W$107&lt;0,(IF(2050-AC$105&lt;=0,0,(2/(2050-AC$105+1))*(1-(SUM($E127:AC127)/$W$107))*$W$107*'Fixed Data'!AA$52)),0)</f>
        <v>0</v>
      </c>
      <c r="AE127" s="21">
        <f>IF($W$107&lt;0,(IF(2050-AD$105&lt;=0,0,(2/(2050-AD$105+1))*(1-(SUM($E127:AD127)/$W$107))*$W$107*'Fixed Data'!AB$52)),0)</f>
        <v>0</v>
      </c>
      <c r="AF127" s="21">
        <f>IF($W$107&lt;0,(IF(2050-AE$105&lt;=0,0,(2/(2050-AE$105+1))*(1-(SUM($E127:AE127)/$W$107))*$W$107*'Fixed Data'!AC$52)),0)</f>
        <v>0</v>
      </c>
      <c r="AG127" s="21">
        <f>IF($W$107&lt;0,(IF(2050-AF$105&lt;=0,0,(2/(2050-AF$105+1))*(1-(SUM($E127:AF127)/$W$107))*$W$107*'Fixed Data'!AD$52)),0)</f>
        <v>0</v>
      </c>
      <c r="AH127" s="21">
        <f>IF($W$107&lt;0,(IF(2050-AG$105&lt;=0,0,(2/(2050-AG$105+1))*(1-(SUM($E127:AG127)/$W$107))*$W$107*'Fixed Data'!AE$52)),0)</f>
        <v>0</v>
      </c>
      <c r="AI127" s="21">
        <f>IF($W$107&lt;0,(IF(2050-AH$105&lt;=0,0,(2/(2050-AH$105+1))*(1-(SUM($E127:AH127)/$W$107))*$W$107*'Fixed Data'!AF$52)),0)</f>
        <v>0</v>
      </c>
      <c r="AJ127" s="21">
        <f>IF($W$107&lt;0,(IF(2050-AI$105&lt;=0,0,(2/(2050-AI$105+1))*(1-(SUM($E127:AI127)/$W$107))*$W$107*'Fixed Data'!AG$52)),0)</f>
        <v>0</v>
      </c>
      <c r="AK127" s="21">
        <f>IF($W$107&lt;0,(IF(2050-AJ$105&lt;=0,0,(2/(2050-AJ$105+1))*(1-(SUM($E127:AJ127)/$W$107))*$W$107*'Fixed Data'!AH$52)),0)</f>
        <v>0</v>
      </c>
      <c r="AL127" s="21">
        <f>IF($W$107&lt;0,(IF(2050-AK$105&lt;=0,0,(2/(2050-AK$105+1))*(1-(SUM($E127:AK127)/$W$107))*$W$107*'Fixed Data'!AI$52)),0)</f>
        <v>0</v>
      </c>
      <c r="AM127" s="21">
        <f>IF($W$107&lt;0,(IF(2050-AL$105&lt;=0,0,(2/(2050-AL$105+1))*(1-(SUM($E127:AL127)/$W$107))*$W$107*'Fixed Data'!AJ$52)),0)</f>
        <v>0</v>
      </c>
      <c r="AN127" s="21">
        <f>IF($W$107&lt;0,(IF(2050-AM$105&lt;=0,0,(2/(2050-AM$105+1))*(1-(SUM($E127:AM127)/$W$107))*$W$107*'Fixed Data'!AK$52)),0)</f>
        <v>0</v>
      </c>
      <c r="AO127" s="21">
        <f>IF($W$107&lt;0,(IF(2050-AN$105&lt;=0,0,(2/(2050-AN$105+1))*(1-(SUM($E127:AN127)/$W$107))*$W$107*'Fixed Data'!AL$52)),0)</f>
        <v>0</v>
      </c>
      <c r="AP127" s="21">
        <f>IF($W$107&lt;0,(IF(2050-AO$105&lt;=0,0,(2/(2050-AO$105+1))*(1-(SUM($E127:AO127)/$W$107))*$W$107*'Fixed Data'!AM$52)),0)</f>
        <v>0</v>
      </c>
      <c r="AQ127" s="21">
        <f>IF($W$107&lt;0,(IF(2050-AP$105&lt;=0,0,(2/(2050-AP$105+1))*(1-(SUM($E127:AP127)/$W$107))*$W$107*'Fixed Data'!AN$52)),0)</f>
        <v>0</v>
      </c>
      <c r="AR127" s="21">
        <f>IF($W$107&lt;0,(IF(2050-AQ$105&lt;=0,0,(2/(2050-AQ$105+1))*(1-(SUM($E127:AQ127)/$W$107))*$W$107*'Fixed Data'!AO$52)),0)</f>
        <v>0</v>
      </c>
      <c r="AS127" s="21">
        <f>IF($W$107&lt;0,(IF(2050-AR$105&lt;=0,0,(2/(2050-AR$105+1))*(1-(SUM($E127:AR127)/$W$107))*$W$107*'Fixed Data'!AP$52)),0)</f>
        <v>0</v>
      </c>
      <c r="AT127" s="21">
        <f>IF($W$107&lt;0,(IF(2050-AS$105&lt;=0,0,(2/(2050-AS$105+1))*(1-(SUM($E127:AS127)/$W$107))*$W$107*'Fixed Data'!AQ$52)),0)</f>
        <v>0</v>
      </c>
      <c r="AU127" s="21">
        <f>IF($W$107&lt;0,(IF(2050-AT$105&lt;=0,0,(2/(2050-AT$105+1))*(1-(SUM($E127:AT127)/$W$107))*$W$107*'Fixed Data'!AR$52)),0)</f>
        <v>0</v>
      </c>
      <c r="AV127" s="21">
        <f>IF($W$107&lt;0,(IF(2050-AU$105&lt;=0,0,(2/(2050-AU$105+1))*(1-(SUM($E127:AU127)/$W$107))*$W$107*'Fixed Data'!AS$52)),0)</f>
        <v>0</v>
      </c>
      <c r="AW127" s="21">
        <f>IF($W$107&lt;0,(IF(2050-AV$105&lt;=0,0,(2/(2050-AV$105+1))*(1-(SUM($E127:AV127)/$W$107))*$W$107*'Fixed Data'!AT$52)),0)</f>
        <v>0</v>
      </c>
      <c r="AX127" s="21">
        <f>IF($W$107&lt;0,(IF(2050-AW$105&lt;=0,0,(2/(2050-AW$105+1))*(1-(SUM($E127:AW127)/$W$107))*$W$107*'Fixed Data'!AU$52)),0)</f>
        <v>0</v>
      </c>
      <c r="AY127" s="21">
        <f>IF($W$107&lt;0,(IF(2050-AX$105&lt;=0,0,(2/(2050-AX$105+1))*(1-(SUM($E127:AX127)/$W$107))*$W$107*'Fixed Data'!AV$52)),0)</f>
        <v>0</v>
      </c>
      <c r="AZ127" s="21">
        <f>IF($W$107&lt;0,(IF(2050-AY$105&lt;=0,0,(2/(2050-AY$105+1))*(1-(SUM($E127:AY127)/$W$107))*$W$107*'Fixed Data'!AW$52)),0)</f>
        <v>0</v>
      </c>
      <c r="BA127" s="21">
        <f>IF($W$107&lt;0,(IF(2050-AZ$105&lt;=0,0,(2/(2050-AZ$105+1))*(1-(SUM($E127:AZ127)/$W$107))*$W$107*'Fixed Data'!AX$52)),0)</f>
        <v>0</v>
      </c>
      <c r="BB127" s="21">
        <f>IF($W$107&lt;0,(IF(2050-BA$105&lt;=0,0,(2/(2050-BA$105+1))*(1-(SUM($E127:BA127)/$W$107))*$W$107*'Fixed Data'!AY$52)),0)</f>
        <v>0</v>
      </c>
    </row>
    <row r="128" spans="1:54" ht="15" hidden="1" customHeight="1" outlineLevel="3">
      <c r="A128" s="8"/>
      <c r="B128" t="s">
        <v>437</v>
      </c>
      <c r="C128" t="s">
        <v>438</v>
      </c>
      <c r="D128" t="s">
        <v>383</v>
      </c>
      <c r="E128" s="18"/>
      <c r="F128" s="18"/>
      <c r="G128" s="18"/>
      <c r="H128" s="18"/>
      <c r="I128" s="18"/>
      <c r="J128" s="18"/>
      <c r="K128" s="18"/>
      <c r="L128" s="18"/>
      <c r="M128" s="18"/>
      <c r="N128" s="18"/>
      <c r="O128" s="18"/>
      <c r="P128" s="18"/>
      <c r="Q128" s="18"/>
      <c r="R128" s="18"/>
      <c r="S128" s="18"/>
      <c r="T128" s="18"/>
      <c r="U128" s="18"/>
      <c r="V128" s="18"/>
      <c r="W128" s="18"/>
      <c r="X128" s="18"/>
      <c r="Y128" s="21">
        <f>IF($X$107&lt;0,(IF(2050-X$105&lt;=0,0,(2/(2050-X$105+1))*(1-(SUM($E128:X128)/$X$107))*$X$107*'Fixed Data'!V$52)),0)</f>
        <v>0</v>
      </c>
      <c r="Z128" s="21">
        <f>IF($X$107&lt;0,(IF(2050-Y$105&lt;=0,0,(2/(2050-Y$105+1))*(1-(SUM($E128:Y128)/$X$107))*$X$107*'Fixed Data'!W$52)),0)</f>
        <v>0</v>
      </c>
      <c r="AA128" s="21">
        <f>IF($X$107&lt;0,(IF(2050-Z$105&lt;=0,0,(2/(2050-Z$105+1))*(1-(SUM($E128:Z128)/$X$107))*$X$107*'Fixed Data'!X$52)),0)</f>
        <v>0</v>
      </c>
      <c r="AB128" s="21">
        <f>IF($X$107&lt;0,(IF(2050-AA$105&lt;=0,0,(2/(2050-AA$105+1))*(1-(SUM($E128:AA128)/$X$107))*$X$107*'Fixed Data'!Y$52)),0)</f>
        <v>0</v>
      </c>
      <c r="AC128" s="21">
        <f>IF($X$107&lt;0,(IF(2050-AB$105&lt;=0,0,(2/(2050-AB$105+1))*(1-(SUM($E128:AB128)/$X$107))*$X$107*'Fixed Data'!Z$52)),0)</f>
        <v>0</v>
      </c>
      <c r="AD128" s="21">
        <f>IF($X$107&lt;0,(IF(2050-AC$105&lt;=0,0,(2/(2050-AC$105+1))*(1-(SUM($E128:AC128)/$X$107))*$X$107*'Fixed Data'!AA$52)),0)</f>
        <v>0</v>
      </c>
      <c r="AE128" s="21">
        <f>IF($X$107&lt;0,(IF(2050-AD$105&lt;=0,0,(2/(2050-AD$105+1))*(1-(SUM($E128:AD128)/$X$107))*$X$107*'Fixed Data'!AB$52)),0)</f>
        <v>0</v>
      </c>
      <c r="AF128" s="21">
        <f>IF($X$107&lt;0,(IF(2050-AE$105&lt;=0,0,(2/(2050-AE$105+1))*(1-(SUM($E128:AE128)/$X$107))*$X$107*'Fixed Data'!AC$52)),0)</f>
        <v>0</v>
      </c>
      <c r="AG128" s="21">
        <f>IF($X$107&lt;0,(IF(2050-AF$105&lt;=0,0,(2/(2050-AF$105+1))*(1-(SUM($E128:AF128)/$X$107))*$X$107*'Fixed Data'!AD$52)),0)</f>
        <v>0</v>
      </c>
      <c r="AH128" s="21">
        <f>IF($X$107&lt;0,(IF(2050-AG$105&lt;=0,0,(2/(2050-AG$105+1))*(1-(SUM($E128:AG128)/$X$107))*$X$107*'Fixed Data'!AE$52)),0)</f>
        <v>0</v>
      </c>
      <c r="AI128" s="21">
        <f>IF($X$107&lt;0,(IF(2050-AH$105&lt;=0,0,(2/(2050-AH$105+1))*(1-(SUM($E128:AH128)/$X$107))*$X$107*'Fixed Data'!AF$52)),0)</f>
        <v>0</v>
      </c>
      <c r="AJ128" s="21">
        <f>IF($X$107&lt;0,(IF(2050-AI$105&lt;=0,0,(2/(2050-AI$105+1))*(1-(SUM($E128:AI128)/$X$107))*$X$107*'Fixed Data'!AG$52)),0)</f>
        <v>0</v>
      </c>
      <c r="AK128" s="21">
        <f>IF($X$107&lt;0,(IF(2050-AJ$105&lt;=0,0,(2/(2050-AJ$105+1))*(1-(SUM($E128:AJ128)/$X$107))*$X$107*'Fixed Data'!AH$52)),0)</f>
        <v>0</v>
      </c>
      <c r="AL128" s="21">
        <f>IF($X$107&lt;0,(IF(2050-AK$105&lt;=0,0,(2/(2050-AK$105+1))*(1-(SUM($E128:AK128)/$X$107))*$X$107*'Fixed Data'!AI$52)),0)</f>
        <v>0</v>
      </c>
      <c r="AM128" s="21">
        <f>IF($X$107&lt;0,(IF(2050-AL$105&lt;=0,0,(2/(2050-AL$105+1))*(1-(SUM($E128:AL128)/$X$107))*$X$107*'Fixed Data'!AJ$52)),0)</f>
        <v>0</v>
      </c>
      <c r="AN128" s="21">
        <f>IF($X$107&lt;0,(IF(2050-AM$105&lt;=0,0,(2/(2050-AM$105+1))*(1-(SUM($E128:AM128)/$X$107))*$X$107*'Fixed Data'!AK$52)),0)</f>
        <v>0</v>
      </c>
      <c r="AO128" s="21">
        <f>IF($X$107&lt;0,(IF(2050-AN$105&lt;=0,0,(2/(2050-AN$105+1))*(1-(SUM($E128:AN128)/$X$107))*$X$107*'Fixed Data'!AL$52)),0)</f>
        <v>0</v>
      </c>
      <c r="AP128" s="21">
        <f>IF($X$107&lt;0,(IF(2050-AO$105&lt;=0,0,(2/(2050-AO$105+1))*(1-(SUM($E128:AO128)/$X$107))*$X$107*'Fixed Data'!AM$52)),0)</f>
        <v>0</v>
      </c>
      <c r="AQ128" s="21">
        <f>IF($X$107&lt;0,(IF(2050-AP$105&lt;=0,0,(2/(2050-AP$105+1))*(1-(SUM($E128:AP128)/$X$107))*$X$107*'Fixed Data'!AN$52)),0)</f>
        <v>0</v>
      </c>
      <c r="AR128" s="21">
        <f>IF($X$107&lt;0,(IF(2050-AQ$105&lt;=0,0,(2/(2050-AQ$105+1))*(1-(SUM($E128:AQ128)/$X$107))*$X$107*'Fixed Data'!AO$52)),0)</f>
        <v>0</v>
      </c>
      <c r="AS128" s="21">
        <f>IF($X$107&lt;0,(IF(2050-AR$105&lt;=0,0,(2/(2050-AR$105+1))*(1-(SUM($E128:AR128)/$X$107))*$X$107*'Fixed Data'!AP$52)),0)</f>
        <v>0</v>
      </c>
      <c r="AT128" s="21">
        <f>IF($X$107&lt;0,(IF(2050-AS$105&lt;=0,0,(2/(2050-AS$105+1))*(1-(SUM($E128:AS128)/$X$107))*$X$107*'Fixed Data'!AQ$52)),0)</f>
        <v>0</v>
      </c>
      <c r="AU128" s="21">
        <f>IF($X$107&lt;0,(IF(2050-AT$105&lt;=0,0,(2/(2050-AT$105+1))*(1-(SUM($E128:AT128)/$X$107))*$X$107*'Fixed Data'!AR$52)),0)</f>
        <v>0</v>
      </c>
      <c r="AV128" s="21">
        <f>IF($X$107&lt;0,(IF(2050-AU$105&lt;=0,0,(2/(2050-AU$105+1))*(1-(SUM($E128:AU128)/$X$107))*$X$107*'Fixed Data'!AS$52)),0)</f>
        <v>0</v>
      </c>
      <c r="AW128" s="21">
        <f>IF($X$107&lt;0,(IF(2050-AV$105&lt;=0,0,(2/(2050-AV$105+1))*(1-(SUM($E128:AV128)/$X$107))*$X$107*'Fixed Data'!AT$52)),0)</f>
        <v>0</v>
      </c>
      <c r="AX128" s="21">
        <f>IF($X$107&lt;0,(IF(2050-AW$105&lt;=0,0,(2/(2050-AW$105+1))*(1-(SUM($E128:AW128)/$X$107))*$X$107*'Fixed Data'!AU$52)),0)</f>
        <v>0</v>
      </c>
      <c r="AY128" s="21">
        <f>IF($X$107&lt;0,(IF(2050-AX$105&lt;=0,0,(2/(2050-AX$105+1))*(1-(SUM($E128:AX128)/$X$107))*$X$107*'Fixed Data'!AV$52)),0)</f>
        <v>0</v>
      </c>
      <c r="AZ128" s="21">
        <f>IF($X$107&lt;0,(IF(2050-AY$105&lt;=0,0,(2/(2050-AY$105+1))*(1-(SUM($E128:AY128)/$X$107))*$X$107*'Fixed Data'!AW$52)),0)</f>
        <v>0</v>
      </c>
      <c r="BA128" s="21">
        <f>IF($X$107&lt;0,(IF(2050-AZ$105&lt;=0,0,(2/(2050-AZ$105+1))*(1-(SUM($E128:AZ128)/$X$107))*$X$107*'Fixed Data'!AX$52)),0)</f>
        <v>0</v>
      </c>
      <c r="BB128" s="21">
        <f>IF($X$107&lt;0,(IF(2050-BA$105&lt;=0,0,(2/(2050-BA$105+1))*(1-(SUM($E128:BA128)/$X$107))*$X$107*'Fixed Data'!AY$52)),0)</f>
        <v>0</v>
      </c>
    </row>
    <row r="129" spans="1:54" ht="15" hidden="1" customHeight="1" outlineLevel="3">
      <c r="A129" s="8"/>
      <c r="B129" t="s">
        <v>439</v>
      </c>
      <c r="C129" t="s">
        <v>440</v>
      </c>
      <c r="D129" t="s">
        <v>383</v>
      </c>
      <c r="E129" s="18"/>
      <c r="F129" s="18"/>
      <c r="G129" s="18"/>
      <c r="H129" s="18"/>
      <c r="I129" s="18"/>
      <c r="J129" s="18"/>
      <c r="K129" s="18"/>
      <c r="L129" s="18"/>
      <c r="M129" s="18"/>
      <c r="N129" s="18"/>
      <c r="O129" s="18"/>
      <c r="P129" s="18"/>
      <c r="Q129" s="18"/>
      <c r="R129" s="18"/>
      <c r="S129" s="18"/>
      <c r="T129" s="18"/>
      <c r="U129" s="18"/>
      <c r="V129" s="18"/>
      <c r="W129" s="18"/>
      <c r="X129" s="18"/>
      <c r="Y129" s="18"/>
      <c r="Z129" s="21">
        <f>IF($Y$107&lt;0,(IF(2050-Y$105&lt;=0,0,(2/(2050-Y$105+1))*(1-(SUM($E129:Y129)/$Y$107))*$Y$107*'Fixed Data'!W$52)),0)</f>
        <v>0</v>
      </c>
      <c r="AA129" s="21">
        <f>IF($Y$107&lt;0,(IF(2050-Z$105&lt;=0,0,(2/(2050-Z$105+1))*(1-(SUM($E129:Z129)/$Y$107))*$Y$107*'Fixed Data'!X$52)),0)</f>
        <v>0</v>
      </c>
      <c r="AB129" s="21">
        <f>IF($Y$107&lt;0,(IF(2050-AA$105&lt;=0,0,(2/(2050-AA$105+1))*(1-(SUM($E129:AA129)/$Y$107))*$Y$107*'Fixed Data'!Y$52)),0)</f>
        <v>0</v>
      </c>
      <c r="AC129" s="21">
        <f>IF($Y$107&lt;0,(IF(2050-AB$105&lt;=0,0,(2/(2050-AB$105+1))*(1-(SUM($E129:AB129)/$Y$107))*$Y$107*'Fixed Data'!Z$52)),0)</f>
        <v>0</v>
      </c>
      <c r="AD129" s="21">
        <f>IF($Y$107&lt;0,(IF(2050-AC$105&lt;=0,0,(2/(2050-AC$105+1))*(1-(SUM($E129:AC129)/$Y$107))*$Y$107*'Fixed Data'!AA$52)),0)</f>
        <v>0</v>
      </c>
      <c r="AE129" s="21">
        <f>IF($Y$107&lt;0,(IF(2050-AD$105&lt;=0,0,(2/(2050-AD$105+1))*(1-(SUM($E129:AD129)/$Y$107))*$Y$107*'Fixed Data'!AB$52)),0)</f>
        <v>0</v>
      </c>
      <c r="AF129" s="21">
        <f>IF($Y$107&lt;0,(IF(2050-AE$105&lt;=0,0,(2/(2050-AE$105+1))*(1-(SUM($E129:AE129)/$Y$107))*$Y$107*'Fixed Data'!AC$52)),0)</f>
        <v>0</v>
      </c>
      <c r="AG129" s="21">
        <f>IF($Y$107&lt;0,(IF(2050-AF$105&lt;=0,0,(2/(2050-AF$105+1))*(1-(SUM($E129:AF129)/$Y$107))*$Y$107*'Fixed Data'!AD$52)),0)</f>
        <v>0</v>
      </c>
      <c r="AH129" s="21">
        <f>IF($Y$107&lt;0,(IF(2050-AG$105&lt;=0,0,(2/(2050-AG$105+1))*(1-(SUM($E129:AG129)/$Y$107))*$Y$107*'Fixed Data'!AE$52)),0)</f>
        <v>0</v>
      </c>
      <c r="AI129" s="21">
        <f>IF($Y$107&lt;0,(IF(2050-AH$105&lt;=0,0,(2/(2050-AH$105+1))*(1-(SUM($E129:AH129)/$Y$107))*$Y$107*'Fixed Data'!AF$52)),0)</f>
        <v>0</v>
      </c>
      <c r="AJ129" s="21">
        <f>IF($Y$107&lt;0,(IF(2050-AI$105&lt;=0,0,(2/(2050-AI$105+1))*(1-(SUM($E129:AI129)/$Y$107))*$Y$107*'Fixed Data'!AG$52)),0)</f>
        <v>0</v>
      </c>
      <c r="AK129" s="21">
        <f>IF($Y$107&lt;0,(IF(2050-AJ$105&lt;=0,0,(2/(2050-AJ$105+1))*(1-(SUM($E129:AJ129)/$Y$107))*$Y$107*'Fixed Data'!AH$52)),0)</f>
        <v>0</v>
      </c>
      <c r="AL129" s="21">
        <f>IF($Y$107&lt;0,(IF(2050-AK$105&lt;=0,0,(2/(2050-AK$105+1))*(1-(SUM($E129:AK129)/$Y$107))*$Y$107*'Fixed Data'!AI$52)),0)</f>
        <v>0</v>
      </c>
      <c r="AM129" s="21">
        <f>IF($Y$107&lt;0,(IF(2050-AL$105&lt;=0,0,(2/(2050-AL$105+1))*(1-(SUM($E129:AL129)/$Y$107))*$Y$107*'Fixed Data'!AJ$52)),0)</f>
        <v>0</v>
      </c>
      <c r="AN129" s="21">
        <f>IF($Y$107&lt;0,(IF(2050-AM$105&lt;=0,0,(2/(2050-AM$105+1))*(1-(SUM($E129:AM129)/$Y$107))*$Y$107*'Fixed Data'!AK$52)),0)</f>
        <v>0</v>
      </c>
      <c r="AO129" s="21">
        <f>IF($Y$107&lt;0,(IF(2050-AN$105&lt;=0,0,(2/(2050-AN$105+1))*(1-(SUM($E129:AN129)/$Y$107))*$Y$107*'Fixed Data'!AL$52)),0)</f>
        <v>0</v>
      </c>
      <c r="AP129" s="21">
        <f>IF($Y$107&lt;0,(IF(2050-AO$105&lt;=0,0,(2/(2050-AO$105+1))*(1-(SUM($E129:AO129)/$Y$107))*$Y$107*'Fixed Data'!AM$52)),0)</f>
        <v>0</v>
      </c>
      <c r="AQ129" s="21">
        <f>IF($Y$107&lt;0,(IF(2050-AP$105&lt;=0,0,(2/(2050-AP$105+1))*(1-(SUM($E129:AP129)/$Y$107))*$Y$107*'Fixed Data'!AN$52)),0)</f>
        <v>0</v>
      </c>
      <c r="AR129" s="21">
        <f>IF($Y$107&lt;0,(IF(2050-AQ$105&lt;=0,0,(2/(2050-AQ$105+1))*(1-(SUM($E129:AQ129)/$Y$107))*$Y$107*'Fixed Data'!AO$52)),0)</f>
        <v>0</v>
      </c>
      <c r="AS129" s="21">
        <f>IF($Y$107&lt;0,(IF(2050-AR$105&lt;=0,0,(2/(2050-AR$105+1))*(1-(SUM($E129:AR129)/$Y$107))*$Y$107*'Fixed Data'!AP$52)),0)</f>
        <v>0</v>
      </c>
      <c r="AT129" s="21">
        <f>IF($Y$107&lt;0,(IF(2050-AS$105&lt;=0,0,(2/(2050-AS$105+1))*(1-(SUM($E129:AS129)/$Y$107))*$Y$107*'Fixed Data'!AQ$52)),0)</f>
        <v>0</v>
      </c>
      <c r="AU129" s="21">
        <f>IF($Y$107&lt;0,(IF(2050-AT$105&lt;=0,0,(2/(2050-AT$105+1))*(1-(SUM($E129:AT129)/$Y$107))*$Y$107*'Fixed Data'!AR$52)),0)</f>
        <v>0</v>
      </c>
      <c r="AV129" s="21">
        <f>IF($Y$107&lt;0,(IF(2050-AU$105&lt;=0,0,(2/(2050-AU$105+1))*(1-(SUM($E129:AU129)/$Y$107))*$Y$107*'Fixed Data'!AS$52)),0)</f>
        <v>0</v>
      </c>
      <c r="AW129" s="21">
        <f>IF($Y$107&lt;0,(IF(2050-AV$105&lt;=0,0,(2/(2050-AV$105+1))*(1-(SUM($E129:AV129)/$Y$107))*$Y$107*'Fixed Data'!AT$52)),0)</f>
        <v>0</v>
      </c>
      <c r="AX129" s="21">
        <f>IF($Y$107&lt;0,(IF(2050-AW$105&lt;=0,0,(2/(2050-AW$105+1))*(1-(SUM($E129:AW129)/$Y$107))*$Y$107*'Fixed Data'!AU$52)),0)</f>
        <v>0</v>
      </c>
      <c r="AY129" s="21">
        <f>IF($Y$107&lt;0,(IF(2050-AX$105&lt;=0,0,(2/(2050-AX$105+1))*(1-(SUM($E129:AX129)/$Y$107))*$Y$107*'Fixed Data'!AV$52)),0)</f>
        <v>0</v>
      </c>
      <c r="AZ129" s="21">
        <f>IF($Y$107&lt;0,(IF(2050-AY$105&lt;=0,0,(2/(2050-AY$105+1))*(1-(SUM($E129:AY129)/$Y$107))*$Y$107*'Fixed Data'!AW$52)),0)</f>
        <v>0</v>
      </c>
      <c r="BA129" s="21">
        <f>IF($Y$107&lt;0,(IF(2050-AZ$105&lt;=0,0,(2/(2050-AZ$105+1))*(1-(SUM($E129:AZ129)/$Y$107))*$Y$107*'Fixed Data'!AX$52)),0)</f>
        <v>0</v>
      </c>
      <c r="BB129" s="21">
        <f>IF($Y$107&lt;0,(IF(2050-BA$105&lt;=0,0,(2/(2050-BA$105+1))*(1-(SUM($E129:BA129)/$Y$107))*$Y$107*'Fixed Data'!AY$52)),0)</f>
        <v>0</v>
      </c>
    </row>
    <row r="130" spans="1:54" ht="15" hidden="1" customHeight="1" outlineLevel="3">
      <c r="A130" s="8"/>
      <c r="B130" t="s">
        <v>441</v>
      </c>
      <c r="C130" t="s">
        <v>442</v>
      </c>
      <c r="D130" t="s">
        <v>383</v>
      </c>
      <c r="E130" s="18"/>
      <c r="F130" s="18"/>
      <c r="G130" s="18"/>
      <c r="H130" s="18"/>
      <c r="I130" s="18"/>
      <c r="J130" s="18"/>
      <c r="K130" s="18"/>
      <c r="L130" s="18"/>
      <c r="M130" s="18"/>
      <c r="N130" s="18"/>
      <c r="O130" s="18"/>
      <c r="P130" s="18"/>
      <c r="Q130" s="18"/>
      <c r="R130" s="18"/>
      <c r="S130" s="18"/>
      <c r="T130" s="18"/>
      <c r="U130" s="18"/>
      <c r="V130" s="18"/>
      <c r="W130" s="18"/>
      <c r="X130" s="18"/>
      <c r="Y130" s="18"/>
      <c r="Z130" s="18"/>
      <c r="AA130" s="21">
        <f>IF($Z$107&lt;0,(IF(2050-Z$105&lt;=0,0,(2/(2050-Z$105+1))*(1-(SUM($E130:Z130)/$Z$107))*$Z$107*'Fixed Data'!X$52)),0)</f>
        <v>0</v>
      </c>
      <c r="AB130" s="21">
        <f>IF($Z$107&lt;0,(IF(2050-AA$105&lt;=0,0,(2/(2050-AA$105+1))*(1-(SUM($E130:AA130)/$Z$107))*$Z$107*'Fixed Data'!Y$52)),0)</f>
        <v>0</v>
      </c>
      <c r="AC130" s="21">
        <f>IF($Z$107&lt;0,(IF(2050-AB$105&lt;=0,0,(2/(2050-AB$105+1))*(1-(SUM($E130:AB130)/$Z$107))*$Z$107*'Fixed Data'!Z$52)),0)</f>
        <v>0</v>
      </c>
      <c r="AD130" s="21">
        <f>IF($Z$107&lt;0,(IF(2050-AC$105&lt;=0,0,(2/(2050-AC$105+1))*(1-(SUM($E130:AC130)/$Z$107))*$Z$107*'Fixed Data'!AA$52)),0)</f>
        <v>0</v>
      </c>
      <c r="AE130" s="21">
        <f>IF($Z$107&lt;0,(IF(2050-AD$105&lt;=0,0,(2/(2050-AD$105+1))*(1-(SUM($E130:AD130)/$Z$107))*$Z$107*'Fixed Data'!AB$52)),0)</f>
        <v>0</v>
      </c>
      <c r="AF130" s="21">
        <f>IF($Z$107&lt;0,(IF(2050-AE$105&lt;=0,0,(2/(2050-AE$105+1))*(1-(SUM($E130:AE130)/$Z$107))*$Z$107*'Fixed Data'!AC$52)),0)</f>
        <v>0</v>
      </c>
      <c r="AG130" s="21">
        <f>IF($Z$107&lt;0,(IF(2050-AF$105&lt;=0,0,(2/(2050-AF$105+1))*(1-(SUM($E130:AF130)/$Z$107))*$Z$107*'Fixed Data'!AD$52)),0)</f>
        <v>0</v>
      </c>
      <c r="AH130" s="21">
        <f>IF($Z$107&lt;0,(IF(2050-AG$105&lt;=0,0,(2/(2050-AG$105+1))*(1-(SUM($E130:AG130)/$Z$107))*$Z$107*'Fixed Data'!AE$52)),0)</f>
        <v>0</v>
      </c>
      <c r="AI130" s="21">
        <f>IF($Z$107&lt;0,(IF(2050-AH$105&lt;=0,0,(2/(2050-AH$105+1))*(1-(SUM($E130:AH130)/$Z$107))*$Z$107*'Fixed Data'!AF$52)),0)</f>
        <v>0</v>
      </c>
      <c r="AJ130" s="21">
        <f>IF($Z$107&lt;0,(IF(2050-AI$105&lt;=0,0,(2/(2050-AI$105+1))*(1-(SUM($E130:AI130)/$Z$107))*$Z$107*'Fixed Data'!AG$52)),0)</f>
        <v>0</v>
      </c>
      <c r="AK130" s="21">
        <f>IF($Z$107&lt;0,(IF(2050-AJ$105&lt;=0,0,(2/(2050-AJ$105+1))*(1-(SUM($E130:AJ130)/$Z$107))*$Z$107*'Fixed Data'!AH$52)),0)</f>
        <v>0</v>
      </c>
      <c r="AL130" s="21">
        <f>IF($Z$107&lt;0,(IF(2050-AK$105&lt;=0,0,(2/(2050-AK$105+1))*(1-(SUM($E130:AK130)/$Z$107))*$Z$107*'Fixed Data'!AI$52)),0)</f>
        <v>0</v>
      </c>
      <c r="AM130" s="21">
        <f>IF($Z$107&lt;0,(IF(2050-AL$105&lt;=0,0,(2/(2050-AL$105+1))*(1-(SUM($E130:AL130)/$Z$107))*$Z$107*'Fixed Data'!AJ$52)),0)</f>
        <v>0</v>
      </c>
      <c r="AN130" s="21">
        <f>IF($Z$107&lt;0,(IF(2050-AM$105&lt;=0,0,(2/(2050-AM$105+1))*(1-(SUM($E130:AM130)/$Z$107))*$Z$107*'Fixed Data'!AK$52)),0)</f>
        <v>0</v>
      </c>
      <c r="AO130" s="21">
        <f>IF($Z$107&lt;0,(IF(2050-AN$105&lt;=0,0,(2/(2050-AN$105+1))*(1-(SUM($E130:AN130)/$Z$107))*$Z$107*'Fixed Data'!AL$52)),0)</f>
        <v>0</v>
      </c>
      <c r="AP130" s="21">
        <f>IF($Z$107&lt;0,(IF(2050-AO$105&lt;=0,0,(2/(2050-AO$105+1))*(1-(SUM($E130:AO130)/$Z$107))*$Z$107*'Fixed Data'!AM$52)),0)</f>
        <v>0</v>
      </c>
      <c r="AQ130" s="21">
        <f>IF($Z$107&lt;0,(IF(2050-AP$105&lt;=0,0,(2/(2050-AP$105+1))*(1-(SUM($E130:AP130)/$Z$107))*$Z$107*'Fixed Data'!AN$52)),0)</f>
        <v>0</v>
      </c>
      <c r="AR130" s="21">
        <f>IF($Z$107&lt;0,(IF(2050-AQ$105&lt;=0,0,(2/(2050-AQ$105+1))*(1-(SUM($E130:AQ130)/$Z$107))*$Z$107*'Fixed Data'!AO$52)),0)</f>
        <v>0</v>
      </c>
      <c r="AS130" s="21">
        <f>IF($Z$107&lt;0,(IF(2050-AR$105&lt;=0,0,(2/(2050-AR$105+1))*(1-(SUM($E130:AR130)/$Z$107))*$Z$107*'Fixed Data'!AP$52)),0)</f>
        <v>0</v>
      </c>
      <c r="AT130" s="21">
        <f>IF($Z$107&lt;0,(IF(2050-AS$105&lt;=0,0,(2/(2050-AS$105+1))*(1-(SUM($E130:AS130)/$Z$107))*$Z$107*'Fixed Data'!AQ$52)),0)</f>
        <v>0</v>
      </c>
      <c r="AU130" s="21">
        <f>IF($Z$107&lt;0,(IF(2050-AT$105&lt;=0,0,(2/(2050-AT$105+1))*(1-(SUM($E130:AT130)/$Z$107))*$Z$107*'Fixed Data'!AR$52)),0)</f>
        <v>0</v>
      </c>
      <c r="AV130" s="21">
        <f>IF($Z$107&lt;0,(IF(2050-AU$105&lt;=0,0,(2/(2050-AU$105+1))*(1-(SUM($E130:AU130)/$Z$107))*$Z$107*'Fixed Data'!AS$52)),0)</f>
        <v>0</v>
      </c>
      <c r="AW130" s="21">
        <f>IF($Z$107&lt;0,(IF(2050-AV$105&lt;=0,0,(2/(2050-AV$105+1))*(1-(SUM($E130:AV130)/$Z$107))*$Z$107*'Fixed Data'!AT$52)),0)</f>
        <v>0</v>
      </c>
      <c r="AX130" s="21">
        <f>IF($Z$107&lt;0,(IF(2050-AW$105&lt;=0,0,(2/(2050-AW$105+1))*(1-(SUM($E130:AW130)/$Z$107))*$Z$107*'Fixed Data'!AU$52)),0)</f>
        <v>0</v>
      </c>
      <c r="AY130" s="21">
        <f>IF($Z$107&lt;0,(IF(2050-AX$105&lt;=0,0,(2/(2050-AX$105+1))*(1-(SUM($E130:AX130)/$Z$107))*$Z$107*'Fixed Data'!AV$52)),0)</f>
        <v>0</v>
      </c>
      <c r="AZ130" s="21">
        <f>IF($Z$107&lt;0,(IF(2050-AY$105&lt;=0,0,(2/(2050-AY$105+1))*(1-(SUM($E130:AY130)/$Z$107))*$Z$107*'Fixed Data'!AW$52)),0)</f>
        <v>0</v>
      </c>
      <c r="BA130" s="21">
        <f>IF($Z$107&lt;0,(IF(2050-AZ$105&lt;=0,0,(2/(2050-AZ$105+1))*(1-(SUM($E130:AZ130)/$Z$107))*$Z$107*'Fixed Data'!AX$52)),0)</f>
        <v>0</v>
      </c>
      <c r="BB130" s="21">
        <f>IF($Z$107&lt;0,(IF(2050-BA$105&lt;=0,0,(2/(2050-BA$105+1))*(1-(SUM($E130:BA130)/$Z$107))*$Z$107*'Fixed Data'!AY$52)),0)</f>
        <v>0</v>
      </c>
    </row>
    <row r="131" spans="1:54" ht="15" hidden="1" customHeight="1" outlineLevel="3">
      <c r="A131" s="8"/>
      <c r="B131" t="s">
        <v>443</v>
      </c>
      <c r="C131" t="s">
        <v>444</v>
      </c>
      <c r="D131" t="s">
        <v>383</v>
      </c>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21">
        <f>IF($AA$107&lt;0,(IF(2050-AA$105&lt;=0,0,(2/(2050-AA$105+1))*(1-(SUM($E131:AA131)/$AA$107))*$AA$107*'Fixed Data'!Y$52)),0)</f>
        <v>0</v>
      </c>
      <c r="AC131" s="21">
        <f>IF($AA$107&lt;0,(IF(2050-AB$105&lt;=0,0,(2/(2050-AB$105+1))*(1-(SUM($E131:AB131)/$AA$107))*$AA$107*'Fixed Data'!Z$52)),0)</f>
        <v>0</v>
      </c>
      <c r="AD131" s="21">
        <f>IF($AA$107&lt;0,(IF(2050-AC$105&lt;=0,0,(2/(2050-AC$105+1))*(1-(SUM($E131:AC131)/$AA$107))*$AA$107*'Fixed Data'!AA$52)),0)</f>
        <v>0</v>
      </c>
      <c r="AE131" s="21">
        <f>IF($AA$107&lt;0,(IF(2050-AD$105&lt;=0,0,(2/(2050-AD$105+1))*(1-(SUM($E131:AD131)/$AA$107))*$AA$107*'Fixed Data'!AB$52)),0)</f>
        <v>0</v>
      </c>
      <c r="AF131" s="21">
        <f>IF($AA$107&lt;0,(IF(2050-AE$105&lt;=0,0,(2/(2050-AE$105+1))*(1-(SUM($E131:AE131)/$AA$107))*$AA$107*'Fixed Data'!AC$52)),0)</f>
        <v>0</v>
      </c>
      <c r="AG131" s="21">
        <f>IF($AA$107&lt;0,(IF(2050-AF$105&lt;=0,0,(2/(2050-AF$105+1))*(1-(SUM($E131:AF131)/$AA$107))*$AA$107*'Fixed Data'!AD$52)),0)</f>
        <v>0</v>
      </c>
      <c r="AH131" s="21">
        <f>IF($AA$107&lt;0,(IF(2050-AG$105&lt;=0,0,(2/(2050-AG$105+1))*(1-(SUM($E131:AG131)/$AA$107))*$AA$107*'Fixed Data'!AE$52)),0)</f>
        <v>0</v>
      </c>
      <c r="AI131" s="21">
        <f>IF($AA$107&lt;0,(IF(2050-AH$105&lt;=0,0,(2/(2050-AH$105+1))*(1-(SUM($E131:AH131)/$AA$107))*$AA$107*'Fixed Data'!AF$52)),0)</f>
        <v>0</v>
      </c>
      <c r="AJ131" s="21">
        <f>IF($AA$107&lt;0,(IF(2050-AI$105&lt;=0,0,(2/(2050-AI$105+1))*(1-(SUM($E131:AI131)/$AA$107))*$AA$107*'Fixed Data'!AG$52)),0)</f>
        <v>0</v>
      </c>
      <c r="AK131" s="21">
        <f>IF($AA$107&lt;0,(IF(2050-AJ$105&lt;=0,0,(2/(2050-AJ$105+1))*(1-(SUM($E131:AJ131)/$AA$107))*$AA$107*'Fixed Data'!AH$52)),0)</f>
        <v>0</v>
      </c>
      <c r="AL131" s="21">
        <f>IF($AA$107&lt;0,(IF(2050-AK$105&lt;=0,0,(2/(2050-AK$105+1))*(1-(SUM($E131:AK131)/$AA$107))*$AA$107*'Fixed Data'!AI$52)),0)</f>
        <v>0</v>
      </c>
      <c r="AM131" s="21">
        <f>IF($AA$107&lt;0,(IF(2050-AL$105&lt;=0,0,(2/(2050-AL$105+1))*(1-(SUM($E131:AL131)/$AA$107))*$AA$107*'Fixed Data'!AJ$52)),0)</f>
        <v>0</v>
      </c>
      <c r="AN131" s="21">
        <f>IF($AA$107&lt;0,(IF(2050-AM$105&lt;=0,0,(2/(2050-AM$105+1))*(1-(SUM($E131:AM131)/$AA$107))*$AA$107*'Fixed Data'!AK$52)),0)</f>
        <v>0</v>
      </c>
      <c r="AO131" s="21">
        <f>IF($AA$107&lt;0,(IF(2050-AN$105&lt;=0,0,(2/(2050-AN$105+1))*(1-(SUM($E131:AN131)/$AA$107))*$AA$107*'Fixed Data'!AL$52)),0)</f>
        <v>0</v>
      </c>
      <c r="AP131" s="21">
        <f>IF($AA$107&lt;0,(IF(2050-AO$105&lt;=0,0,(2/(2050-AO$105+1))*(1-(SUM($E131:AO131)/$AA$107))*$AA$107*'Fixed Data'!AM$52)),0)</f>
        <v>0</v>
      </c>
      <c r="AQ131" s="21">
        <f>IF($AA$107&lt;0,(IF(2050-AP$105&lt;=0,0,(2/(2050-AP$105+1))*(1-(SUM($E131:AP131)/$AA$107))*$AA$107*'Fixed Data'!AN$52)),0)</f>
        <v>0</v>
      </c>
      <c r="AR131" s="21">
        <f>IF($AA$107&lt;0,(IF(2050-AQ$105&lt;=0,0,(2/(2050-AQ$105+1))*(1-(SUM($E131:AQ131)/$AA$107))*$AA$107*'Fixed Data'!AO$52)),0)</f>
        <v>0</v>
      </c>
      <c r="AS131" s="21">
        <f>IF($AA$107&lt;0,(IF(2050-AR$105&lt;=0,0,(2/(2050-AR$105+1))*(1-(SUM($E131:AR131)/$AA$107))*$AA$107*'Fixed Data'!AP$52)),0)</f>
        <v>0</v>
      </c>
      <c r="AT131" s="21">
        <f>IF($AA$107&lt;0,(IF(2050-AS$105&lt;=0,0,(2/(2050-AS$105+1))*(1-(SUM($E131:AS131)/$AA$107))*$AA$107*'Fixed Data'!AQ$52)),0)</f>
        <v>0</v>
      </c>
      <c r="AU131" s="21">
        <f>IF($AA$107&lt;0,(IF(2050-AT$105&lt;=0,0,(2/(2050-AT$105+1))*(1-(SUM($E131:AT131)/$AA$107))*$AA$107*'Fixed Data'!AR$52)),0)</f>
        <v>0</v>
      </c>
      <c r="AV131" s="21">
        <f>IF($AA$107&lt;0,(IF(2050-AU$105&lt;=0,0,(2/(2050-AU$105+1))*(1-(SUM($E131:AU131)/$AA$107))*$AA$107*'Fixed Data'!AS$52)),0)</f>
        <v>0</v>
      </c>
      <c r="AW131" s="21">
        <f>IF($AA$107&lt;0,(IF(2050-AV$105&lt;=0,0,(2/(2050-AV$105+1))*(1-(SUM($E131:AV131)/$AA$107))*$AA$107*'Fixed Data'!AT$52)),0)</f>
        <v>0</v>
      </c>
      <c r="AX131" s="21">
        <f>IF($AA$107&lt;0,(IF(2050-AW$105&lt;=0,0,(2/(2050-AW$105+1))*(1-(SUM($E131:AW131)/$AA$107))*$AA$107*'Fixed Data'!AU$52)),0)</f>
        <v>0</v>
      </c>
      <c r="AY131" s="21">
        <f>IF($AA$107&lt;0,(IF(2050-AX$105&lt;=0,0,(2/(2050-AX$105+1))*(1-(SUM($E131:AX131)/$AA$107))*$AA$107*'Fixed Data'!AV$52)),0)</f>
        <v>0</v>
      </c>
      <c r="AZ131" s="21">
        <f>IF($AA$107&lt;0,(IF(2050-AY$105&lt;=0,0,(2/(2050-AY$105+1))*(1-(SUM($E131:AY131)/$AA$107))*$AA$107*'Fixed Data'!AW$52)),0)</f>
        <v>0</v>
      </c>
      <c r="BA131" s="21">
        <f>IF($AA$107&lt;0,(IF(2050-AZ$105&lt;=0,0,(2/(2050-AZ$105+1))*(1-(SUM($E131:AZ131)/$AA$107))*$AA$107*'Fixed Data'!AX$52)),0)</f>
        <v>0</v>
      </c>
      <c r="BB131" s="21">
        <f>IF($AA$107&lt;0,(IF(2050-BA$105&lt;=0,0,(2/(2050-BA$105+1))*(1-(SUM($E131:BA131)/$AA$107))*$AA$107*'Fixed Data'!AY$52)),0)</f>
        <v>0</v>
      </c>
    </row>
    <row r="132" spans="1:54" ht="15" hidden="1" customHeight="1" outlineLevel="3">
      <c r="A132" s="8"/>
      <c r="B132" t="s">
        <v>445</v>
      </c>
      <c r="C132" t="s">
        <v>446</v>
      </c>
      <c r="D132" t="s">
        <v>383</v>
      </c>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row>
    <row r="133" spans="1:54" ht="15" hidden="1" customHeight="1" outlineLevel="3">
      <c r="A133" s="8"/>
      <c r="B133" t="s">
        <v>521</v>
      </c>
      <c r="C133" t="s">
        <v>522</v>
      </c>
      <c r="D133" t="s">
        <v>383</v>
      </c>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row>
    <row r="134" spans="1:54" ht="15" hidden="1" customHeight="1" outlineLevel="3">
      <c r="A134" s="8"/>
      <c r="B134" t="s">
        <v>523</v>
      </c>
      <c r="C134" t="s">
        <v>524</v>
      </c>
      <c r="D134" t="s">
        <v>383</v>
      </c>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row>
    <row r="135" spans="1:54" ht="15" hidden="1" customHeight="1" outlineLevel="3">
      <c r="A135" s="8"/>
      <c r="B135" t="s">
        <v>525</v>
      </c>
      <c r="C135" t="s">
        <v>526</v>
      </c>
      <c r="D135" t="s">
        <v>383</v>
      </c>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row>
    <row r="136" spans="1:54" ht="15" hidden="1" customHeight="1" outlineLevel="3">
      <c r="A136" s="8"/>
      <c r="B136" t="s">
        <v>527</v>
      </c>
      <c r="C136" t="s">
        <v>528</v>
      </c>
      <c r="D136" t="s">
        <v>383</v>
      </c>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row>
    <row r="137" spans="1:54" ht="15" hidden="1" customHeight="1" outlineLevel="3">
      <c r="A137" s="8"/>
      <c r="B137" t="s">
        <v>529</v>
      </c>
      <c r="C137" t="s">
        <v>530</v>
      </c>
      <c r="D137" t="s">
        <v>383</v>
      </c>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21"/>
      <c r="AI137" s="21"/>
      <c r="AJ137" s="21"/>
      <c r="AK137" s="21"/>
      <c r="AL137" s="21"/>
      <c r="AM137" s="21"/>
      <c r="AN137" s="21"/>
      <c r="AO137" s="21"/>
      <c r="AP137" s="21"/>
      <c r="AQ137" s="21"/>
      <c r="AR137" s="21"/>
      <c r="AS137" s="21"/>
      <c r="AT137" s="21"/>
      <c r="AU137" s="21"/>
      <c r="AV137" s="21"/>
      <c r="AW137" s="21"/>
      <c r="AX137" s="21"/>
      <c r="AY137" s="21"/>
      <c r="AZ137" s="21"/>
      <c r="BA137" s="21"/>
      <c r="BB137" s="21"/>
    </row>
    <row r="138" spans="1:54" ht="15" hidden="1" customHeight="1" outlineLevel="3">
      <c r="A138" s="8"/>
      <c r="B138" t="s">
        <v>531</v>
      </c>
      <c r="C138" t="s">
        <v>532</v>
      </c>
      <c r="D138" t="s">
        <v>383</v>
      </c>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21"/>
      <c r="AJ138" s="21"/>
      <c r="AK138" s="21"/>
      <c r="AL138" s="21"/>
      <c r="AM138" s="21"/>
      <c r="AN138" s="21"/>
      <c r="AO138" s="21"/>
      <c r="AP138" s="21"/>
      <c r="AQ138" s="21"/>
      <c r="AR138" s="21"/>
      <c r="AS138" s="21"/>
      <c r="AT138" s="21"/>
      <c r="AU138" s="21"/>
      <c r="AV138" s="21"/>
      <c r="AW138" s="21"/>
      <c r="AX138" s="21"/>
      <c r="AY138" s="21"/>
      <c r="AZ138" s="21"/>
      <c r="BA138" s="21"/>
      <c r="BB138" s="21"/>
    </row>
    <row r="139" spans="1:54" ht="15" hidden="1" customHeight="1" outlineLevel="3">
      <c r="A139" s="8"/>
      <c r="B139" t="s">
        <v>533</v>
      </c>
      <c r="C139" t="s">
        <v>534</v>
      </c>
      <c r="D139" t="s">
        <v>383</v>
      </c>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21"/>
      <c r="AK139" s="21"/>
      <c r="AL139" s="21"/>
      <c r="AM139" s="21"/>
      <c r="AN139" s="21"/>
      <c r="AO139" s="21"/>
      <c r="AP139" s="21"/>
      <c r="AQ139" s="21"/>
      <c r="AR139" s="21"/>
      <c r="AS139" s="21"/>
      <c r="AT139" s="21"/>
      <c r="AU139" s="21"/>
      <c r="AV139" s="21"/>
      <c r="AW139" s="21"/>
      <c r="AX139" s="21"/>
      <c r="AY139" s="21"/>
      <c r="AZ139" s="21"/>
      <c r="BA139" s="21"/>
      <c r="BB139" s="21"/>
    </row>
    <row r="140" spans="1:54" ht="15" hidden="1" customHeight="1" outlineLevel="3">
      <c r="A140" s="8"/>
      <c r="B140" t="s">
        <v>535</v>
      </c>
      <c r="C140" t="s">
        <v>536</v>
      </c>
      <c r="D140" t="s">
        <v>383</v>
      </c>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21"/>
      <c r="AL140" s="21"/>
      <c r="AM140" s="21"/>
      <c r="AN140" s="21"/>
      <c r="AO140" s="21"/>
      <c r="AP140" s="21"/>
      <c r="AQ140" s="21"/>
      <c r="AR140" s="21"/>
      <c r="AS140" s="21"/>
      <c r="AT140" s="21"/>
      <c r="AU140" s="21"/>
      <c r="AV140" s="21"/>
      <c r="AW140" s="21"/>
      <c r="AX140" s="21"/>
      <c r="AY140" s="21"/>
      <c r="AZ140" s="21"/>
      <c r="BA140" s="21"/>
      <c r="BB140" s="21"/>
    </row>
    <row r="141" spans="1:54" ht="15" hidden="1" customHeight="1" outlineLevel="3">
      <c r="A141" s="8"/>
      <c r="B141" t="s">
        <v>537</v>
      </c>
      <c r="C141" t="s">
        <v>538</v>
      </c>
      <c r="D141" t="s">
        <v>383</v>
      </c>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21"/>
      <c r="AM141" s="21"/>
      <c r="AN141" s="21"/>
      <c r="AO141" s="21"/>
      <c r="AP141" s="21"/>
      <c r="AQ141" s="21"/>
      <c r="AR141" s="21"/>
      <c r="AS141" s="21"/>
      <c r="AT141" s="21"/>
      <c r="AU141" s="21"/>
      <c r="AV141" s="21"/>
      <c r="AW141" s="21"/>
      <c r="AX141" s="21"/>
      <c r="AY141" s="21"/>
      <c r="AZ141" s="21"/>
      <c r="BA141" s="21"/>
      <c r="BB141" s="21"/>
    </row>
    <row r="142" spans="1:54" ht="15" hidden="1" customHeight="1" outlineLevel="3">
      <c r="A142" s="8"/>
      <c r="B142" t="s">
        <v>539</v>
      </c>
      <c r="C142" t="s">
        <v>540</v>
      </c>
      <c r="D142" t="s">
        <v>383</v>
      </c>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21"/>
      <c r="AN142" s="21"/>
      <c r="AO142" s="21"/>
      <c r="AP142" s="21"/>
      <c r="AQ142" s="21"/>
      <c r="AR142" s="21"/>
      <c r="AS142" s="21"/>
      <c r="AT142" s="21"/>
      <c r="AU142" s="21"/>
      <c r="AV142" s="21"/>
      <c r="AW142" s="21"/>
      <c r="AX142" s="21"/>
      <c r="AY142" s="21"/>
      <c r="AZ142" s="21"/>
      <c r="BA142" s="21"/>
      <c r="BB142" s="21"/>
    </row>
    <row r="143" spans="1:54" ht="15" hidden="1" customHeight="1" outlineLevel="3">
      <c r="A143" s="8"/>
      <c r="B143" t="s">
        <v>541</v>
      </c>
      <c r="C143" t="s">
        <v>542</v>
      </c>
      <c r="D143" t="s">
        <v>383</v>
      </c>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21"/>
      <c r="AO143" s="21"/>
      <c r="AP143" s="21"/>
      <c r="AQ143" s="21"/>
      <c r="AR143" s="21"/>
      <c r="AS143" s="21"/>
      <c r="AT143" s="21"/>
      <c r="AU143" s="21"/>
      <c r="AV143" s="21"/>
      <c r="AW143" s="21"/>
      <c r="AX143" s="21"/>
      <c r="AY143" s="21"/>
      <c r="AZ143" s="21"/>
      <c r="BA143" s="21"/>
      <c r="BB143" s="21"/>
    </row>
    <row r="144" spans="1:54" ht="15" hidden="1" customHeight="1" outlineLevel="3">
      <c r="A144" s="8"/>
      <c r="B144" t="s">
        <v>543</v>
      </c>
      <c r="C144" t="s">
        <v>544</v>
      </c>
      <c r="D144" t="s">
        <v>383</v>
      </c>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21"/>
      <c r="AP144" s="21"/>
      <c r="AQ144" s="21"/>
      <c r="AR144" s="21"/>
      <c r="AS144" s="21"/>
      <c r="AT144" s="21"/>
      <c r="AU144" s="21"/>
      <c r="AV144" s="21"/>
      <c r="AW144" s="21"/>
      <c r="AX144" s="21"/>
      <c r="AY144" s="21"/>
      <c r="AZ144" s="21"/>
      <c r="BA144" s="21"/>
      <c r="BB144" s="21"/>
    </row>
    <row r="145" spans="1:54" ht="15" hidden="1" customHeight="1" outlineLevel="3">
      <c r="A145" s="8"/>
      <c r="B145" t="s">
        <v>545</v>
      </c>
      <c r="C145" t="s">
        <v>546</v>
      </c>
      <c r="D145" t="s">
        <v>383</v>
      </c>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21"/>
      <c r="AQ145" s="21"/>
      <c r="AR145" s="21"/>
      <c r="AS145" s="21"/>
      <c r="AT145" s="21"/>
      <c r="AU145" s="21"/>
      <c r="AV145" s="21"/>
      <c r="AW145" s="21"/>
      <c r="AX145" s="21"/>
      <c r="AY145" s="21"/>
      <c r="AZ145" s="21"/>
      <c r="BA145" s="21"/>
      <c r="BB145" s="21"/>
    </row>
    <row r="146" spans="1:54" ht="15" hidden="1" customHeight="1" outlineLevel="3">
      <c r="A146" s="8"/>
      <c r="B146" t="s">
        <v>547</v>
      </c>
      <c r="C146" t="s">
        <v>548</v>
      </c>
      <c r="D146" t="s">
        <v>383</v>
      </c>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21"/>
      <c r="AR146" s="21"/>
      <c r="AS146" s="21"/>
      <c r="AT146" s="21"/>
      <c r="AU146" s="21"/>
      <c r="AV146" s="21"/>
      <c r="AW146" s="21"/>
      <c r="AX146" s="21"/>
      <c r="AY146" s="21"/>
      <c r="AZ146" s="21"/>
      <c r="BA146" s="21"/>
      <c r="BB146" s="21"/>
    </row>
    <row r="147" spans="1:54" ht="15" hidden="1" customHeight="1" outlineLevel="3">
      <c r="A147" s="8"/>
      <c r="B147" t="s">
        <v>549</v>
      </c>
      <c r="C147" t="s">
        <v>550</v>
      </c>
      <c r="D147" t="s">
        <v>383</v>
      </c>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21"/>
      <c r="AS147" s="21"/>
      <c r="AT147" s="21"/>
      <c r="AU147" s="21"/>
      <c r="AV147" s="21"/>
      <c r="AW147" s="21"/>
      <c r="AX147" s="21"/>
      <c r="AY147" s="21"/>
      <c r="AZ147" s="21"/>
      <c r="BA147" s="21"/>
      <c r="BB147" s="21"/>
    </row>
    <row r="148" spans="1:54" ht="15" hidden="1" customHeight="1" outlineLevel="3">
      <c r="A148" s="8"/>
      <c r="B148" t="s">
        <v>551</v>
      </c>
      <c r="C148" t="s">
        <v>552</v>
      </c>
      <c r="D148" t="s">
        <v>383</v>
      </c>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21"/>
      <c r="AT148" s="21"/>
      <c r="AU148" s="21"/>
      <c r="AV148" s="21"/>
      <c r="AW148" s="21"/>
      <c r="AX148" s="21"/>
      <c r="AY148" s="21"/>
      <c r="AZ148" s="21"/>
      <c r="BA148" s="21"/>
      <c r="BB148" s="21"/>
    </row>
    <row r="149" spans="1:54" ht="15" hidden="1" customHeight="1" outlineLevel="3">
      <c r="A149" s="8"/>
      <c r="B149" t="s">
        <v>553</v>
      </c>
      <c r="C149" t="s">
        <v>554</v>
      </c>
      <c r="D149" t="s">
        <v>383</v>
      </c>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21"/>
      <c r="AU149" s="21"/>
      <c r="AV149" s="21"/>
      <c r="AW149" s="21"/>
      <c r="AX149" s="21"/>
      <c r="AY149" s="21"/>
      <c r="AZ149" s="21"/>
      <c r="BA149" s="21"/>
      <c r="BB149" s="21"/>
    </row>
    <row r="150" spans="1:54" ht="15" hidden="1" customHeight="1" outlineLevel="3">
      <c r="A150" s="8"/>
      <c r="B150" t="s">
        <v>555</v>
      </c>
      <c r="C150" t="s">
        <v>556</v>
      </c>
      <c r="D150" t="s">
        <v>383</v>
      </c>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21"/>
      <c r="AV150" s="21"/>
      <c r="AW150" s="21"/>
      <c r="AX150" s="21"/>
      <c r="AY150" s="21"/>
      <c r="AZ150" s="21"/>
      <c r="BA150" s="21"/>
      <c r="BB150" s="21"/>
    </row>
    <row r="151" spans="1:54" ht="15" hidden="1" customHeight="1" outlineLevel="3">
      <c r="A151" s="8"/>
      <c r="B151" t="s">
        <v>557</v>
      </c>
      <c r="C151" t="s">
        <v>558</v>
      </c>
      <c r="D151" t="s">
        <v>383</v>
      </c>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21"/>
      <c r="AW151" s="21"/>
      <c r="AX151" s="21"/>
      <c r="AY151" s="21"/>
      <c r="AZ151" s="21"/>
      <c r="BA151" s="21"/>
      <c r="BB151" s="21"/>
    </row>
    <row r="152" spans="1:54" ht="15" hidden="1" customHeight="1" outlineLevel="3">
      <c r="A152" s="8"/>
      <c r="B152" t="s">
        <v>559</v>
      </c>
      <c r="C152" t="s">
        <v>560</v>
      </c>
      <c r="D152" t="s">
        <v>383</v>
      </c>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21"/>
      <c r="AX152" s="21"/>
      <c r="AY152" s="21"/>
      <c r="AZ152" s="21"/>
      <c r="BA152" s="21"/>
      <c r="BB152" s="21"/>
    </row>
    <row r="153" spans="1:54" ht="14.25" outlineLevel="2" collapsed="1">
      <c r="A153" s="8"/>
      <c r="B153" t="s">
        <v>447</v>
      </c>
      <c r="C153" t="s">
        <v>448</v>
      </c>
      <c r="D153" t="s">
        <v>383</v>
      </c>
      <c r="E153" s="21">
        <f>SUM(E109:E152)</f>
        <v>0</v>
      </c>
      <c r="F153" s="21">
        <f t="shared" ref="F153:AW153" si="11">SUM(F109:F152)</f>
        <v>-0.4537792664180374</v>
      </c>
      <c r="G153" s="21">
        <f t="shared" si="11"/>
        <v>-0.76699938711843196</v>
      </c>
      <c r="H153" s="21">
        <f t="shared" si="11"/>
        <v>-1.2250736042363666</v>
      </c>
      <c r="I153" s="21">
        <f t="shared" si="11"/>
        <v>-1.6226611607357249</v>
      </c>
      <c r="J153" s="21">
        <f t="shared" si="11"/>
        <v>-1.9928270817346772</v>
      </c>
      <c r="K153" s="21">
        <f t="shared" si="11"/>
        <v>-1.8879414458539043</v>
      </c>
      <c r="L153" s="21">
        <f t="shared" si="11"/>
        <v>-1.7830558099731317</v>
      </c>
      <c r="M153" s="21">
        <f t="shared" si="11"/>
        <v>-1.6781701740923596</v>
      </c>
      <c r="N153" s="21">
        <f t="shared" si="11"/>
        <v>-1.573284538211587</v>
      </c>
      <c r="O153" s="21">
        <f t="shared" si="11"/>
        <v>-1.4683989023308146</v>
      </c>
      <c r="P153" s="21">
        <f t="shared" si="11"/>
        <v>-1.3635132664500422</v>
      </c>
      <c r="Q153" s="21">
        <f t="shared" si="11"/>
        <v>-1.2586276305692696</v>
      </c>
      <c r="R153" s="21">
        <f t="shared" si="11"/>
        <v>-1.1537419946884973</v>
      </c>
      <c r="S153" s="21">
        <f t="shared" si="11"/>
        <v>-1.0488563588077247</v>
      </c>
      <c r="T153" s="21">
        <f t="shared" si="11"/>
        <v>-0.94397072292695228</v>
      </c>
      <c r="U153" s="21">
        <f t="shared" si="11"/>
        <v>-0.8390850870461799</v>
      </c>
      <c r="V153" s="21">
        <f t="shared" si="11"/>
        <v>-0.7341994511654073</v>
      </c>
      <c r="W153" s="21">
        <f t="shared" si="11"/>
        <v>-0.62931381528463448</v>
      </c>
      <c r="X153" s="21">
        <f t="shared" si="11"/>
        <v>-0.52442817940386188</v>
      </c>
      <c r="Y153" s="21">
        <f t="shared" si="11"/>
        <v>-0.41954254352308967</v>
      </c>
      <c r="Z153" s="21">
        <f t="shared" si="11"/>
        <v>-0.31465690764231707</v>
      </c>
      <c r="AA153" s="21">
        <f t="shared" si="11"/>
        <v>-0.20977127176154514</v>
      </c>
      <c r="AB153" s="21">
        <f t="shared" si="11"/>
        <v>-0.10488563588077339</v>
      </c>
      <c r="AC153" s="21">
        <f t="shared" si="11"/>
        <v>0</v>
      </c>
      <c r="AD153" s="21">
        <f t="shared" si="11"/>
        <v>0</v>
      </c>
      <c r="AE153" s="21">
        <f t="shared" si="11"/>
        <v>0</v>
      </c>
      <c r="AF153" s="21">
        <f t="shared" si="11"/>
        <v>0</v>
      </c>
      <c r="AG153" s="21">
        <f t="shared" si="11"/>
        <v>0</v>
      </c>
      <c r="AH153" s="21">
        <f t="shared" si="11"/>
        <v>0</v>
      </c>
      <c r="AI153" s="21">
        <f t="shared" si="11"/>
        <v>0</v>
      </c>
      <c r="AJ153" s="21">
        <f t="shared" si="11"/>
        <v>0</v>
      </c>
      <c r="AK153" s="21">
        <f t="shared" si="11"/>
        <v>0</v>
      </c>
      <c r="AL153" s="21">
        <f t="shared" si="11"/>
        <v>0</v>
      </c>
      <c r="AM153" s="21">
        <f t="shared" si="11"/>
        <v>0</v>
      </c>
      <c r="AN153" s="21">
        <f t="shared" si="11"/>
        <v>0</v>
      </c>
      <c r="AO153" s="21">
        <f t="shared" si="11"/>
        <v>0</v>
      </c>
      <c r="AP153" s="21">
        <f t="shared" si="11"/>
        <v>0</v>
      </c>
      <c r="AQ153" s="21">
        <f t="shared" si="11"/>
        <v>0</v>
      </c>
      <c r="AR153" s="21">
        <f t="shared" si="11"/>
        <v>0</v>
      </c>
      <c r="AS153" s="21">
        <f t="shared" si="11"/>
        <v>0</v>
      </c>
      <c r="AT153" s="21">
        <f t="shared" si="11"/>
        <v>0</v>
      </c>
      <c r="AU153" s="21">
        <f t="shared" si="11"/>
        <v>0</v>
      </c>
      <c r="AV153" s="21">
        <f t="shared" si="11"/>
        <v>0</v>
      </c>
      <c r="AW153" s="21">
        <f t="shared" si="11"/>
        <v>0</v>
      </c>
      <c r="AX153" s="21">
        <f>SUM(AX109:AX152)</f>
        <v>0</v>
      </c>
      <c r="AY153" s="21">
        <f>SUM(AY109:AY152)</f>
        <v>0</v>
      </c>
      <c r="AZ153" s="21">
        <f>SUM(AZ109:AZ152)</f>
        <v>0</v>
      </c>
      <c r="BA153" s="21">
        <f>SUM(BA109:BA152)</f>
        <v>0</v>
      </c>
      <c r="BB153" s="21">
        <f>SUM(BB109:BB152)</f>
        <v>0</v>
      </c>
    </row>
    <row r="154" spans="1:54" ht="15" customHeight="1" outlineLevel="2">
      <c r="A154" s="8"/>
      <c r="B154" t="s">
        <v>449</v>
      </c>
      <c r="C154" t="s">
        <v>450</v>
      </c>
      <c r="D154" t="s">
        <v>383</v>
      </c>
      <c r="E154" s="21">
        <v>0</v>
      </c>
      <c r="F154" s="21">
        <f>E156</f>
        <v>-5.445351197016449</v>
      </c>
      <c r="G154" s="21">
        <f t="shared" ref="G154:AW154" si="12">F156</f>
        <v>-8.8204929518619686</v>
      </c>
      <c r="H154" s="21">
        <f t="shared" si="12"/>
        <v>-13.475809646600034</v>
      </c>
      <c r="I154" s="21">
        <f t="shared" si="12"/>
        <v>-17.037942187725115</v>
      </c>
      <c r="J154" s="21">
        <f t="shared" si="12"/>
        <v>-19.928270817346771</v>
      </c>
      <c r="K154" s="21">
        <f t="shared" si="12"/>
        <v>-17.935443735612093</v>
      </c>
      <c r="L154" s="21">
        <f t="shared" si="12"/>
        <v>-16.047502289758189</v>
      </c>
      <c r="M154" s="21">
        <f t="shared" si="12"/>
        <v>-14.264446479785057</v>
      </c>
      <c r="N154" s="21">
        <f t="shared" si="12"/>
        <v>-12.586276305692698</v>
      </c>
      <c r="O154" s="21">
        <f t="shared" si="12"/>
        <v>-11.012991767481111</v>
      </c>
      <c r="P154" s="21">
        <f t="shared" si="12"/>
        <v>-9.544592865150296</v>
      </c>
      <c r="Q154" s="21">
        <f t="shared" si="12"/>
        <v>-8.1810795987002543</v>
      </c>
      <c r="R154" s="21">
        <f t="shared" si="12"/>
        <v>-6.9224519681309848</v>
      </c>
      <c r="S154" s="21">
        <f t="shared" si="12"/>
        <v>-5.7687099734424878</v>
      </c>
      <c r="T154" s="21">
        <f t="shared" si="12"/>
        <v>-4.7198536146347632</v>
      </c>
      <c r="U154" s="21">
        <f t="shared" si="12"/>
        <v>-3.7758828917078109</v>
      </c>
      <c r="V154" s="21">
        <f t="shared" si="12"/>
        <v>-2.936797804661631</v>
      </c>
      <c r="W154" s="21">
        <f t="shared" si="12"/>
        <v>-2.2025983534962235</v>
      </c>
      <c r="X154" s="21">
        <f t="shared" si="12"/>
        <v>-1.573284538211589</v>
      </c>
      <c r="Y154" s="21">
        <f t="shared" si="12"/>
        <v>-1.0488563588077271</v>
      </c>
      <c r="Z154" s="21">
        <f t="shared" si="12"/>
        <v>-0.62931381528463737</v>
      </c>
      <c r="AA154" s="21">
        <f t="shared" si="12"/>
        <v>-0.31465690764232029</v>
      </c>
      <c r="AB154" s="21">
        <f t="shared" si="12"/>
        <v>-0.10488563588077515</v>
      </c>
      <c r="AC154" s="21">
        <f t="shared" si="12"/>
        <v>-1.762479051592436E-15</v>
      </c>
      <c r="AD154" s="21">
        <f t="shared" si="12"/>
        <v>-1.762479051592436E-15</v>
      </c>
      <c r="AE154" s="21">
        <f t="shared" si="12"/>
        <v>-1.762479051592436E-15</v>
      </c>
      <c r="AF154" s="21">
        <f t="shared" si="12"/>
        <v>-1.762479051592436E-15</v>
      </c>
      <c r="AG154" s="21">
        <f t="shared" si="12"/>
        <v>-1.762479051592436E-15</v>
      </c>
      <c r="AH154" s="21">
        <f t="shared" si="12"/>
        <v>-1.762479051592436E-15</v>
      </c>
      <c r="AI154" s="21">
        <f t="shared" si="12"/>
        <v>-1.762479051592436E-15</v>
      </c>
      <c r="AJ154" s="21">
        <f t="shared" si="12"/>
        <v>-1.762479051592436E-15</v>
      </c>
      <c r="AK154" s="21">
        <f t="shared" si="12"/>
        <v>-1.762479051592436E-15</v>
      </c>
      <c r="AL154" s="21">
        <f t="shared" si="12"/>
        <v>-1.762479051592436E-15</v>
      </c>
      <c r="AM154" s="21">
        <f t="shared" si="12"/>
        <v>-1.762479051592436E-15</v>
      </c>
      <c r="AN154" s="21">
        <f t="shared" si="12"/>
        <v>-1.762479051592436E-15</v>
      </c>
      <c r="AO154" s="21">
        <f t="shared" si="12"/>
        <v>-1.762479051592436E-15</v>
      </c>
      <c r="AP154" s="21">
        <f t="shared" si="12"/>
        <v>-1.762479051592436E-15</v>
      </c>
      <c r="AQ154" s="21">
        <f t="shared" si="12"/>
        <v>-1.762479051592436E-15</v>
      </c>
      <c r="AR154" s="21">
        <f t="shared" si="12"/>
        <v>-1.762479051592436E-15</v>
      </c>
      <c r="AS154" s="21">
        <f t="shared" si="12"/>
        <v>-1.762479051592436E-15</v>
      </c>
      <c r="AT154" s="21">
        <f t="shared" si="12"/>
        <v>-1.762479051592436E-15</v>
      </c>
      <c r="AU154" s="21">
        <f t="shared" si="12"/>
        <v>-1.762479051592436E-15</v>
      </c>
      <c r="AV154" s="21">
        <f t="shared" si="12"/>
        <v>-1.762479051592436E-15</v>
      </c>
      <c r="AW154" s="21">
        <f t="shared" si="12"/>
        <v>-1.762479051592436E-15</v>
      </c>
      <c r="AX154" s="21">
        <f>AW156</f>
        <v>-1.762479051592436E-15</v>
      </c>
      <c r="AY154" s="21">
        <f>AX156</f>
        <v>-1.762479051592436E-15</v>
      </c>
      <c r="AZ154" s="21">
        <f>AY156</f>
        <v>-1.762479051592436E-15</v>
      </c>
      <c r="BA154" s="21">
        <f>AZ156</f>
        <v>-1.762479051592436E-15</v>
      </c>
      <c r="BB154" s="21">
        <f>BA156</f>
        <v>-1.762479051592436E-15</v>
      </c>
    </row>
    <row r="155" spans="1:54" ht="15" customHeight="1" outlineLevel="2">
      <c r="A155" s="8"/>
      <c r="B155" t="s">
        <v>451</v>
      </c>
      <c r="C155" t="s">
        <v>452</v>
      </c>
      <c r="D155" t="s">
        <v>383</v>
      </c>
      <c r="E155" s="21">
        <f>E156*(1/(1+'Fixed Data'!$B$10))</f>
        <v>-5.2399453397002018</v>
      </c>
      <c r="F155" s="21">
        <f>F156*(1/(1+'Fixed Data'!$B$10))</f>
        <v>-8.4877722785430816</v>
      </c>
      <c r="G155" s="21">
        <f>G156*(1/(1+'Fixed Data'!$B$10))</f>
        <v>-12.967484263471937</v>
      </c>
      <c r="H155" s="21">
        <f>H156*(1/(1+'Fixed Data'!$B$10))</f>
        <v>-16.395248448542262</v>
      </c>
      <c r="I155" s="21">
        <f>I156*(1/(1+'Fixed Data'!$B$10))</f>
        <v>-19.176550055183576</v>
      </c>
      <c r="J155" s="21">
        <f>J156*(1/(1+'Fixed Data'!$B$10))</f>
        <v>-17.25889504966522</v>
      </c>
      <c r="K155" s="21">
        <f>K156*(1/(1+'Fixed Data'!$B$10))</f>
        <v>-15.442169254963616</v>
      </c>
      <c r="L155" s="21">
        <f>L156*(1/(1+'Fixed Data'!$B$10))</f>
        <v>-13.726372671078771</v>
      </c>
      <c r="M155" s="21">
        <f>M156*(1/(1+'Fixed Data'!$B$10))</f>
        <v>-12.11150529801068</v>
      </c>
      <c r="N155" s="21">
        <f>N156*(1/(1+'Fixed Data'!$B$10))</f>
        <v>-10.597567135759347</v>
      </c>
      <c r="O155" s="21">
        <f>O156*(1/(1+'Fixed Data'!$B$10))</f>
        <v>-9.1845581843247661</v>
      </c>
      <c r="P155" s="21">
        <f>P156*(1/(1+'Fixed Data'!$B$10))</f>
        <v>-7.8724784437069433</v>
      </c>
      <c r="Q155" s="21">
        <f>Q156*(1/(1+'Fixed Data'!$B$10))</f>
        <v>-6.6613279139058754</v>
      </c>
      <c r="R155" s="21">
        <f>R156*(1/(1+'Fixed Data'!$B$10))</f>
        <v>-5.5511065949215634</v>
      </c>
      <c r="S155" s="21">
        <f>S156*(1/(1+'Fixed Data'!$B$10))</f>
        <v>-4.5418144867540065</v>
      </c>
      <c r="T155" s="21">
        <f>T156*(1/(1+'Fixed Data'!$B$10))</f>
        <v>-3.6334515894032058</v>
      </c>
      <c r="U155" s="21">
        <f>U156*(1/(1+'Fixed Data'!$B$10))</f>
        <v>-2.8260179028691601</v>
      </c>
      <c r="V155" s="21">
        <f>V156*(1/(1+'Fixed Data'!$B$10))</f>
        <v>-2.1195134271518703</v>
      </c>
      <c r="W155" s="21">
        <f>W156*(1/(1+'Fixed Data'!$B$10))</f>
        <v>-1.5139381622513368</v>
      </c>
      <c r="X155" s="21">
        <f>X156*(1/(1+'Fixed Data'!$B$10))</f>
        <v>-1.009292108167559</v>
      </c>
      <c r="Y155" s="21">
        <f>Y156*(1/(1+'Fixed Data'!$B$10))</f>
        <v>-0.60557526490053637</v>
      </c>
      <c r="Z155" s="21">
        <f>Z156*(1/(1+'Fixed Data'!$B$10))</f>
        <v>-0.30278763245026974</v>
      </c>
      <c r="AA155" s="21">
        <f>AA156*(1/(1+'Fixed Data'!$B$10))</f>
        <v>-0.10092921081675824</v>
      </c>
      <c r="AB155" s="21">
        <f>AB156*(1/(1+'Fixed Data'!$B$10))</f>
        <v>-1.6959960080758624E-15</v>
      </c>
      <c r="AC155" s="21">
        <f>AC156*(1/(1+'Fixed Data'!$B$10))</f>
        <v>-1.6959960080758624E-15</v>
      </c>
      <c r="AD155" s="21">
        <f>AD156*(1/(1+'Fixed Data'!$B$10))</f>
        <v>-1.6959960080758624E-15</v>
      </c>
      <c r="AE155" s="21">
        <f>AE156*(1/(1+'Fixed Data'!$B$10))</f>
        <v>-1.6959960080758624E-15</v>
      </c>
      <c r="AF155" s="21">
        <f>AF156*(1/(1+'Fixed Data'!$B$10))</f>
        <v>-1.6959960080758624E-15</v>
      </c>
      <c r="AG155" s="21">
        <f>AG156*(1/(1+'Fixed Data'!$B$10))</f>
        <v>-1.6959960080758624E-15</v>
      </c>
      <c r="AH155" s="21">
        <f>AH156*(1/(1+'Fixed Data'!$B$10))</f>
        <v>-1.6959960080758624E-15</v>
      </c>
      <c r="AI155" s="21">
        <f>AI156*(1/(1+'Fixed Data'!$B$10))</f>
        <v>-1.6959960080758624E-15</v>
      </c>
      <c r="AJ155" s="21">
        <f>AJ156*(1/(1+'Fixed Data'!$B$10))</f>
        <v>-1.6959960080758624E-15</v>
      </c>
      <c r="AK155" s="21">
        <f>AK156*(1/(1+'Fixed Data'!$B$10))</f>
        <v>-1.6959960080758624E-15</v>
      </c>
      <c r="AL155" s="21">
        <f>AL156*(1/(1+'Fixed Data'!$B$10))</f>
        <v>-1.6959960080758624E-15</v>
      </c>
      <c r="AM155" s="21">
        <f>AM156*(1/(1+'Fixed Data'!$B$10))</f>
        <v>-1.6959960080758624E-15</v>
      </c>
      <c r="AN155" s="21">
        <f>AN156*(1/(1+'Fixed Data'!$B$10))</f>
        <v>-1.6959960080758624E-15</v>
      </c>
      <c r="AO155" s="21">
        <f>AO156*(1/(1+'Fixed Data'!$B$10))</f>
        <v>-1.6959960080758624E-15</v>
      </c>
      <c r="AP155" s="21">
        <f>AP156*(1/(1+'Fixed Data'!$B$10))</f>
        <v>-1.6959960080758624E-15</v>
      </c>
      <c r="AQ155" s="21">
        <f>AQ156*(1/(1+'Fixed Data'!$B$10))</f>
        <v>-1.6959960080758624E-15</v>
      </c>
      <c r="AR155" s="21">
        <f>AR156*(1/(1+'Fixed Data'!$B$10))</f>
        <v>-1.6959960080758624E-15</v>
      </c>
      <c r="AS155" s="21">
        <f>AS156*(1/(1+'Fixed Data'!$B$10))</f>
        <v>-1.6959960080758624E-15</v>
      </c>
      <c r="AT155" s="21">
        <f>AT156*(1/(1+'Fixed Data'!$B$10))</f>
        <v>-1.6959960080758624E-15</v>
      </c>
      <c r="AU155" s="21">
        <f>AU156*(1/(1+'Fixed Data'!$B$10))</f>
        <v>-1.6959960080758624E-15</v>
      </c>
      <c r="AV155" s="21">
        <f>AV156*(1/(1+'Fixed Data'!$B$10))</f>
        <v>-1.6959960080758624E-15</v>
      </c>
      <c r="AW155" s="21">
        <f>AW156*(1/(1+'Fixed Data'!$B$10))</f>
        <v>-1.6959960080758624E-15</v>
      </c>
      <c r="AX155" s="21">
        <f>AX156*(1/(1+'Fixed Data'!$B$10))</f>
        <v>-1.6959960080758624E-15</v>
      </c>
      <c r="AY155" s="21">
        <f>AY156*(1/(1+'Fixed Data'!$B$10))</f>
        <v>-1.6959960080758624E-15</v>
      </c>
      <c r="AZ155" s="21">
        <f>AZ156*(1/(1+'Fixed Data'!$B$10))</f>
        <v>-1.6959960080758624E-15</v>
      </c>
      <c r="BA155" s="21">
        <f>BA156*(1/(1+'Fixed Data'!$B$10))</f>
        <v>-1.6959960080758624E-15</v>
      </c>
      <c r="BB155" s="21">
        <f>BB156*(1/(1+'Fixed Data'!$B$10))</f>
        <v>-1.6959960080758624E-15</v>
      </c>
    </row>
    <row r="156" spans="1:54" ht="13.9" customHeight="1" outlineLevel="2">
      <c r="A156" s="8"/>
      <c r="B156" t="s">
        <v>453</v>
      </c>
      <c r="C156" t="s">
        <v>454</v>
      </c>
      <c r="D156" t="s">
        <v>383</v>
      </c>
      <c r="E156" s="21">
        <f t="shared" ref="E156:BB156" si="13">E107-E153+E154</f>
        <v>-5.445351197016449</v>
      </c>
      <c r="F156" s="21">
        <f t="shared" si="13"/>
        <v>-8.8204929518619686</v>
      </c>
      <c r="G156" s="21">
        <f t="shared" si="13"/>
        <v>-13.475809646600034</v>
      </c>
      <c r="H156" s="21">
        <f t="shared" si="13"/>
        <v>-17.037942187725115</v>
      </c>
      <c r="I156" s="21">
        <f t="shared" si="13"/>
        <v>-19.928270817346771</v>
      </c>
      <c r="J156" s="21">
        <f t="shared" si="13"/>
        <v>-17.935443735612093</v>
      </c>
      <c r="K156" s="21">
        <f t="shared" si="13"/>
        <v>-16.047502289758189</v>
      </c>
      <c r="L156" s="21">
        <f t="shared" si="13"/>
        <v>-14.264446479785057</v>
      </c>
      <c r="M156" s="21">
        <f t="shared" si="13"/>
        <v>-12.586276305692698</v>
      </c>
      <c r="N156" s="21">
        <f t="shared" si="13"/>
        <v>-11.012991767481111</v>
      </c>
      <c r="O156" s="21">
        <f t="shared" si="13"/>
        <v>-9.544592865150296</v>
      </c>
      <c r="P156" s="21">
        <f t="shared" si="13"/>
        <v>-8.1810795987002543</v>
      </c>
      <c r="Q156" s="21">
        <f t="shared" si="13"/>
        <v>-6.9224519681309848</v>
      </c>
      <c r="R156" s="21">
        <f t="shared" si="13"/>
        <v>-5.7687099734424878</v>
      </c>
      <c r="S156" s="21">
        <f t="shared" si="13"/>
        <v>-4.7198536146347632</v>
      </c>
      <c r="T156" s="21">
        <f t="shared" si="13"/>
        <v>-3.7758828917078109</v>
      </c>
      <c r="U156" s="21">
        <f t="shared" si="13"/>
        <v>-2.936797804661631</v>
      </c>
      <c r="V156" s="21">
        <f t="shared" si="13"/>
        <v>-2.2025983534962235</v>
      </c>
      <c r="W156" s="21">
        <f t="shared" si="13"/>
        <v>-1.573284538211589</v>
      </c>
      <c r="X156" s="21">
        <f t="shared" si="13"/>
        <v>-1.0488563588077271</v>
      </c>
      <c r="Y156" s="21">
        <f t="shared" si="13"/>
        <v>-0.62931381528463737</v>
      </c>
      <c r="Z156" s="21">
        <f t="shared" si="13"/>
        <v>-0.31465690764232029</v>
      </c>
      <c r="AA156" s="21">
        <f t="shared" si="13"/>
        <v>-0.10488563588077515</v>
      </c>
      <c r="AB156" s="21">
        <f t="shared" si="13"/>
        <v>-1.762479051592436E-15</v>
      </c>
      <c r="AC156" s="21">
        <f t="shared" si="13"/>
        <v>-1.762479051592436E-15</v>
      </c>
      <c r="AD156" s="21">
        <f t="shared" si="13"/>
        <v>-1.762479051592436E-15</v>
      </c>
      <c r="AE156" s="21">
        <f t="shared" si="13"/>
        <v>-1.762479051592436E-15</v>
      </c>
      <c r="AF156" s="21">
        <f t="shared" si="13"/>
        <v>-1.762479051592436E-15</v>
      </c>
      <c r="AG156" s="21">
        <f t="shared" si="13"/>
        <v>-1.762479051592436E-15</v>
      </c>
      <c r="AH156" s="21">
        <f t="shared" si="13"/>
        <v>-1.762479051592436E-15</v>
      </c>
      <c r="AI156" s="21">
        <f t="shared" si="13"/>
        <v>-1.762479051592436E-15</v>
      </c>
      <c r="AJ156" s="21">
        <f t="shared" si="13"/>
        <v>-1.762479051592436E-15</v>
      </c>
      <c r="AK156" s="21">
        <f t="shared" si="13"/>
        <v>-1.762479051592436E-15</v>
      </c>
      <c r="AL156" s="21">
        <f t="shared" si="13"/>
        <v>-1.762479051592436E-15</v>
      </c>
      <c r="AM156" s="21">
        <f t="shared" si="13"/>
        <v>-1.762479051592436E-15</v>
      </c>
      <c r="AN156" s="21">
        <f t="shared" si="13"/>
        <v>-1.762479051592436E-15</v>
      </c>
      <c r="AO156" s="21">
        <f t="shared" si="13"/>
        <v>-1.762479051592436E-15</v>
      </c>
      <c r="AP156" s="21">
        <f t="shared" si="13"/>
        <v>-1.762479051592436E-15</v>
      </c>
      <c r="AQ156" s="21">
        <f t="shared" si="13"/>
        <v>-1.762479051592436E-15</v>
      </c>
      <c r="AR156" s="21">
        <f t="shared" si="13"/>
        <v>-1.762479051592436E-15</v>
      </c>
      <c r="AS156" s="21">
        <f t="shared" si="13"/>
        <v>-1.762479051592436E-15</v>
      </c>
      <c r="AT156" s="21">
        <f t="shared" si="13"/>
        <v>-1.762479051592436E-15</v>
      </c>
      <c r="AU156" s="21">
        <f t="shared" si="13"/>
        <v>-1.762479051592436E-15</v>
      </c>
      <c r="AV156" s="21">
        <f t="shared" si="13"/>
        <v>-1.762479051592436E-15</v>
      </c>
      <c r="AW156" s="21">
        <f t="shared" si="13"/>
        <v>-1.762479051592436E-15</v>
      </c>
      <c r="AX156" s="21">
        <f t="shared" si="13"/>
        <v>-1.762479051592436E-15</v>
      </c>
      <c r="AY156" s="21">
        <f t="shared" si="13"/>
        <v>-1.762479051592436E-15</v>
      </c>
      <c r="AZ156" s="21">
        <f t="shared" si="13"/>
        <v>-1.762479051592436E-15</v>
      </c>
      <c r="BA156" s="21">
        <f t="shared" si="13"/>
        <v>-1.762479051592436E-15</v>
      </c>
      <c r="BB156" s="21">
        <f t="shared" si="13"/>
        <v>-1.762479051592436E-15</v>
      </c>
    </row>
    <row r="157" spans="1:54" ht="15" outlineLevel="2">
      <c r="A157" s="8"/>
      <c r="B157" t="s">
        <v>455</v>
      </c>
      <c r="C157" t="s">
        <v>456</v>
      </c>
      <c r="D157" t="s">
        <v>383</v>
      </c>
      <c r="E157" s="21">
        <f>AVERAGE(E154:E155)*'Fixed Data'!$B$10</f>
        <v>-0.10270292865812396</v>
      </c>
      <c r="F157" s="21">
        <f>AVERAGE(F154:F155)*'Fixed Data'!$B$10</f>
        <v>-0.27308922012096676</v>
      </c>
      <c r="G157" s="21">
        <f>AVERAGE(G154:G155)*'Fixed Data'!$B$10</f>
        <v>-0.42704435342054448</v>
      </c>
      <c r="H157" s="21">
        <f>AVERAGE(H154:H155)*'Fixed Data'!$B$10</f>
        <v>-0.58547273866478899</v>
      </c>
      <c r="I157" s="21">
        <f>AVERAGE(I154:I155)*'Fixed Data'!$B$10</f>
        <v>-0.70980404796101026</v>
      </c>
      <c r="J157" s="21">
        <f>AVERAGE(J154:J155)*'Fixed Data'!$B$10</f>
        <v>-0.728868450993435</v>
      </c>
      <c r="K157" s="21">
        <f>AVERAGE(K154:K155)*'Fixed Data'!$B$10</f>
        <v>-0.65420121461528391</v>
      </c>
      <c r="L157" s="21">
        <f>AVERAGE(L154:L155)*'Fixed Data'!$B$10</f>
        <v>-0.5835679492324044</v>
      </c>
      <c r="M157" s="21">
        <f>AVERAGE(M154:M155)*'Fixed Data'!$B$10</f>
        <v>-0.51696865484479648</v>
      </c>
      <c r="N157" s="21">
        <f>AVERAGE(N154:N155)*'Fixed Data'!$B$10</f>
        <v>-0.45440333145246004</v>
      </c>
      <c r="O157" s="21">
        <f>AVERAGE(O154:O155)*'Fixed Data'!$B$10</f>
        <v>-0.39587197905539512</v>
      </c>
      <c r="P157" s="21">
        <f>AVERAGE(P154:P155)*'Fixed Data'!$B$10</f>
        <v>-0.34137459765360184</v>
      </c>
      <c r="Q157" s="21">
        <f>AVERAGE(Q154:Q155)*'Fixed Data'!$B$10</f>
        <v>-0.29091118724708015</v>
      </c>
      <c r="R157" s="21">
        <f>AVERAGE(R154:R155)*'Fixed Data'!$B$10</f>
        <v>-0.24448174783582996</v>
      </c>
      <c r="S157" s="21">
        <f>AVERAGE(S154:S155)*'Fixed Data'!$B$10</f>
        <v>-0.20208627941985127</v>
      </c>
      <c r="T157" s="21">
        <f>AVERAGE(T154:T155)*'Fixed Data'!$B$10</f>
        <v>-0.1637247819991442</v>
      </c>
      <c r="U157" s="21">
        <f>AVERAGE(U154:U155)*'Fixed Data'!$B$10</f>
        <v>-0.12939725557370862</v>
      </c>
      <c r="V157" s="21">
        <f>AVERAGE(V154:V155)*'Fixed Data'!$B$10</f>
        <v>-9.910370014354461E-2</v>
      </c>
      <c r="W157" s="21">
        <f>AVERAGE(W154:W155)*'Fixed Data'!$B$10</f>
        <v>-7.284411570865218E-2</v>
      </c>
      <c r="X157" s="21">
        <f>AVERAGE(X154:X155)*'Fixed Data'!$B$10</f>
        <v>-5.06185022690313E-2</v>
      </c>
      <c r="Y157" s="21">
        <f>AVERAGE(Y154:Y155)*'Fixed Data'!$B$10</f>
        <v>-3.2426859824681964E-2</v>
      </c>
      <c r="Z157" s="21">
        <f>AVERAGE(Z154:Z155)*'Fixed Data'!$B$10</f>
        <v>-1.8269188375604178E-2</v>
      </c>
      <c r="AA157" s="21">
        <f>AVERAGE(AA154:AA155)*'Fixed Data'!$B$10</f>
        <v>-8.1454879217979399E-3</v>
      </c>
      <c r="AB157" s="21">
        <f>AVERAGE(AB154:AB155)*'Fixed Data'!$B$10</f>
        <v>-2.0557584632632259E-3</v>
      </c>
      <c r="AC157" s="21">
        <f>AVERAGE(AC154:AC155)*'Fixed Data'!$B$10</f>
        <v>-6.7786111169498641E-17</v>
      </c>
      <c r="AD157" s="21">
        <f>AVERAGE(AD154:AD155)*'Fixed Data'!$B$10</f>
        <v>-6.7786111169498641E-17</v>
      </c>
      <c r="AE157" s="21">
        <f>AVERAGE(AE154:AE155)*'Fixed Data'!$B$10</f>
        <v>-6.7786111169498641E-17</v>
      </c>
      <c r="AF157" s="21">
        <f>AVERAGE(AF154:AF155)*'Fixed Data'!$B$10</f>
        <v>-6.7786111169498641E-17</v>
      </c>
      <c r="AG157" s="21">
        <f>AVERAGE(AG154:AG155)*'Fixed Data'!$B$10</f>
        <v>-6.7786111169498641E-17</v>
      </c>
      <c r="AH157" s="21">
        <f>AVERAGE(AH154:AH155)*'Fixed Data'!$B$10</f>
        <v>-6.7786111169498641E-17</v>
      </c>
      <c r="AI157" s="21">
        <f>AVERAGE(AI154:AI155)*'Fixed Data'!$B$10</f>
        <v>-6.7786111169498641E-17</v>
      </c>
      <c r="AJ157" s="21">
        <f>AVERAGE(AJ154:AJ155)*'Fixed Data'!$B$10</f>
        <v>-6.7786111169498641E-17</v>
      </c>
      <c r="AK157" s="21">
        <f>AVERAGE(AK154:AK155)*'Fixed Data'!$B$10</f>
        <v>-6.7786111169498641E-17</v>
      </c>
      <c r="AL157" s="21">
        <f>AVERAGE(AL154:AL155)*'Fixed Data'!$B$10</f>
        <v>-6.7786111169498641E-17</v>
      </c>
      <c r="AM157" s="21">
        <f>AVERAGE(AM154:AM155)*'Fixed Data'!$B$10</f>
        <v>-6.7786111169498641E-17</v>
      </c>
      <c r="AN157" s="21">
        <f>AVERAGE(AN154:AN155)*'Fixed Data'!$B$10</f>
        <v>-6.7786111169498641E-17</v>
      </c>
      <c r="AO157" s="21">
        <f>AVERAGE(AO154:AO155)*'Fixed Data'!$B$10</f>
        <v>-6.7786111169498641E-17</v>
      </c>
      <c r="AP157" s="21">
        <f>AVERAGE(AP154:AP155)*'Fixed Data'!$B$10</f>
        <v>-6.7786111169498641E-17</v>
      </c>
      <c r="AQ157" s="21">
        <f>AVERAGE(AQ154:AQ155)*'Fixed Data'!$B$10</f>
        <v>-6.7786111169498641E-17</v>
      </c>
      <c r="AR157" s="21">
        <f>AVERAGE(AR154:AR155)*'Fixed Data'!$B$10</f>
        <v>-6.7786111169498641E-17</v>
      </c>
      <c r="AS157" s="21">
        <f>AVERAGE(AS154:AS155)*'Fixed Data'!$B$10</f>
        <v>-6.7786111169498641E-17</v>
      </c>
      <c r="AT157" s="21">
        <f>AVERAGE(AT154:AT155)*'Fixed Data'!$B$10</f>
        <v>-6.7786111169498641E-17</v>
      </c>
      <c r="AU157" s="21">
        <f>AVERAGE(AU154:AU155)*'Fixed Data'!$B$10</f>
        <v>-6.7786111169498641E-17</v>
      </c>
      <c r="AV157" s="21">
        <f>AVERAGE(AV154:AV155)*'Fixed Data'!$B$10</f>
        <v>-6.7786111169498641E-17</v>
      </c>
      <c r="AW157" s="21">
        <f>AVERAGE(AW154:AW155)*'Fixed Data'!$B$10</f>
        <v>-6.7786111169498641E-17</v>
      </c>
      <c r="AX157" s="21">
        <f>AVERAGE(AX154:AX155)*'Fixed Data'!$B$10</f>
        <v>-6.7786111169498641E-17</v>
      </c>
      <c r="AY157" s="21">
        <f>AVERAGE(AY154:AY155)*'Fixed Data'!$B$10</f>
        <v>-6.7786111169498641E-17</v>
      </c>
      <c r="AZ157" s="21">
        <f>AVERAGE(AZ154:AZ155)*'Fixed Data'!$B$10</f>
        <v>-6.7786111169498641E-17</v>
      </c>
      <c r="BA157" s="21">
        <f>AVERAGE(BA154:BA155)*'Fixed Data'!$B$10</f>
        <v>-6.7786111169498641E-17</v>
      </c>
      <c r="BB157" s="21">
        <f>AVERAGE(BB154:BB155)*'Fixed Data'!$B$10</f>
        <v>-6.7786111169498641E-17</v>
      </c>
    </row>
    <row r="158" spans="1:54" ht="13.5" outlineLevel="2" thickBot="1">
      <c r="A158" s="9"/>
      <c r="B158" s="3" t="s">
        <v>457</v>
      </c>
      <c r="C158" s="7" t="s">
        <v>458</v>
      </c>
      <c r="D158" s="7" t="s">
        <v>383</v>
      </c>
      <c r="E158" s="21">
        <f>E153+E157</f>
        <v>-0.10270292865812396</v>
      </c>
      <c r="F158" s="21">
        <f t="shared" ref="F158:BB158" si="14">F153+F157</f>
        <v>-0.72686848653900415</v>
      </c>
      <c r="G158" s="21">
        <f t="shared" si="14"/>
        <v>-1.1940437405389766</v>
      </c>
      <c r="H158" s="21">
        <f t="shared" si="14"/>
        <v>-1.8105463429011555</v>
      </c>
      <c r="I158" s="21">
        <f t="shared" si="14"/>
        <v>-2.332465208696735</v>
      </c>
      <c r="J158" s="21">
        <f t="shared" si="14"/>
        <v>-2.7216955327281123</v>
      </c>
      <c r="K158" s="21">
        <f t="shared" si="14"/>
        <v>-2.5421426604691884</v>
      </c>
      <c r="L158" s="21">
        <f t="shared" si="14"/>
        <v>-2.3666237592055364</v>
      </c>
      <c r="M158" s="21">
        <f t="shared" si="14"/>
        <v>-2.1951388289371563</v>
      </c>
      <c r="N158" s="21">
        <f t="shared" si="14"/>
        <v>-2.0276878696640468</v>
      </c>
      <c r="O158" s="21">
        <f t="shared" si="14"/>
        <v>-1.8642708813862097</v>
      </c>
      <c r="P158" s="21">
        <f t="shared" si="14"/>
        <v>-1.704887864103644</v>
      </c>
      <c r="Q158" s="21">
        <f t="shared" si="14"/>
        <v>-1.5495388178163498</v>
      </c>
      <c r="R158" s="21">
        <f t="shared" si="14"/>
        <v>-1.3982237425243271</v>
      </c>
      <c r="S158" s="21">
        <f t="shared" si="14"/>
        <v>-1.2509426382275759</v>
      </c>
      <c r="T158" s="21">
        <f t="shared" si="14"/>
        <v>-1.1076955049260966</v>
      </c>
      <c r="U158" s="21">
        <f t="shared" si="14"/>
        <v>-0.96848234261988853</v>
      </c>
      <c r="V158" s="21">
        <f t="shared" si="14"/>
        <v>-0.83330315130895194</v>
      </c>
      <c r="W158" s="21">
        <f t="shared" si="14"/>
        <v>-0.70215793099328661</v>
      </c>
      <c r="X158" s="21">
        <f t="shared" si="14"/>
        <v>-0.57504668167289319</v>
      </c>
      <c r="Y158" s="21">
        <f t="shared" si="14"/>
        <v>-0.45196940334777164</v>
      </c>
      <c r="Z158" s="21">
        <f t="shared" si="14"/>
        <v>-0.33292609601792122</v>
      </c>
      <c r="AA158" s="21">
        <f t="shared" si="14"/>
        <v>-0.21791675968334309</v>
      </c>
      <c r="AB158" s="21">
        <f t="shared" si="14"/>
        <v>-0.10694139434403661</v>
      </c>
      <c r="AC158" s="21">
        <f t="shared" si="14"/>
        <v>-6.7786111169498641E-17</v>
      </c>
      <c r="AD158" s="21">
        <f t="shared" si="14"/>
        <v>-6.7786111169498641E-17</v>
      </c>
      <c r="AE158" s="21">
        <f t="shared" si="14"/>
        <v>-6.7786111169498641E-17</v>
      </c>
      <c r="AF158" s="21">
        <f t="shared" si="14"/>
        <v>-6.7786111169498641E-17</v>
      </c>
      <c r="AG158" s="21">
        <f t="shared" si="14"/>
        <v>-6.7786111169498641E-17</v>
      </c>
      <c r="AH158" s="21">
        <f t="shared" si="14"/>
        <v>-6.7786111169498641E-17</v>
      </c>
      <c r="AI158" s="21">
        <f t="shared" si="14"/>
        <v>-6.7786111169498641E-17</v>
      </c>
      <c r="AJ158" s="21">
        <f t="shared" si="14"/>
        <v>-6.7786111169498641E-17</v>
      </c>
      <c r="AK158" s="21">
        <f t="shared" si="14"/>
        <v>-6.7786111169498641E-17</v>
      </c>
      <c r="AL158" s="21">
        <f t="shared" si="14"/>
        <v>-6.7786111169498641E-17</v>
      </c>
      <c r="AM158" s="21">
        <f t="shared" si="14"/>
        <v>-6.7786111169498641E-17</v>
      </c>
      <c r="AN158" s="21">
        <f t="shared" si="14"/>
        <v>-6.7786111169498641E-17</v>
      </c>
      <c r="AO158" s="21">
        <f t="shared" si="14"/>
        <v>-6.7786111169498641E-17</v>
      </c>
      <c r="AP158" s="21">
        <f t="shared" si="14"/>
        <v>-6.7786111169498641E-17</v>
      </c>
      <c r="AQ158" s="21">
        <f t="shared" si="14"/>
        <v>-6.7786111169498641E-17</v>
      </c>
      <c r="AR158" s="21">
        <f t="shared" si="14"/>
        <v>-6.7786111169498641E-17</v>
      </c>
      <c r="AS158" s="21">
        <f t="shared" si="14"/>
        <v>-6.7786111169498641E-17</v>
      </c>
      <c r="AT158" s="21">
        <f t="shared" si="14"/>
        <v>-6.7786111169498641E-17</v>
      </c>
      <c r="AU158" s="21">
        <f t="shared" si="14"/>
        <v>-6.7786111169498641E-17</v>
      </c>
      <c r="AV158" s="21">
        <f t="shared" si="14"/>
        <v>-6.7786111169498641E-17</v>
      </c>
      <c r="AW158" s="21">
        <f t="shared" si="14"/>
        <v>-6.7786111169498641E-17</v>
      </c>
      <c r="AX158" s="21">
        <f t="shared" si="14"/>
        <v>-6.7786111169498641E-17</v>
      </c>
      <c r="AY158" s="21">
        <f t="shared" si="14"/>
        <v>-6.7786111169498641E-17</v>
      </c>
      <c r="AZ158" s="21">
        <f t="shared" si="14"/>
        <v>-6.7786111169498641E-17</v>
      </c>
      <c r="BA158" s="21">
        <f t="shared" si="14"/>
        <v>-6.7786111169498641E-17</v>
      </c>
      <c r="BB158" s="21">
        <f t="shared" si="14"/>
        <v>-6.7786111169498641E-17</v>
      </c>
    </row>
    <row r="159" spans="1:54" ht="13.5" outlineLevel="2" thickBot="1">
      <c r="A159" s="139"/>
      <c r="B159" s="142" t="s">
        <v>459</v>
      </c>
      <c r="C159" s="143"/>
      <c r="D159" s="243"/>
      <c r="E159" s="245">
        <f t="shared" ref="E159:AJ159" si="15">E108+E102+E96</f>
        <v>-16.295662531367302</v>
      </c>
      <c r="F159" s="245">
        <f t="shared" si="15"/>
        <v>-13.220024409430632</v>
      </c>
      <c r="G159" s="245">
        <f t="shared" si="15"/>
        <v>-16.477104938843251</v>
      </c>
      <c r="H159" s="245">
        <f t="shared" si="15"/>
        <v>-15.353394576954869</v>
      </c>
      <c r="I159" s="245">
        <f t="shared" si="15"/>
        <v>-14.928512727117067</v>
      </c>
      <c r="J159" s="245">
        <f t="shared" si="15"/>
        <v>-6.1700696509637734</v>
      </c>
      <c r="K159" s="245">
        <f t="shared" si="15"/>
        <v>-6.334538884211022</v>
      </c>
      <c r="L159" s="245">
        <f t="shared" si="15"/>
        <v>-6.5041243395406063</v>
      </c>
      <c r="M159" s="245">
        <f t="shared" si="15"/>
        <v>-6.6789458775992205</v>
      </c>
      <c r="N159" s="245">
        <f t="shared" si="15"/>
        <v>-6.8591520088507991</v>
      </c>
      <c r="O159" s="245">
        <f t="shared" si="15"/>
        <v>-7.023621199636195</v>
      </c>
      <c r="P159" s="245">
        <f t="shared" si="15"/>
        <v>-7.187455032853201</v>
      </c>
      <c r="Q159" s="245">
        <f t="shared" si="15"/>
        <v>-7.3564375421664705</v>
      </c>
      <c r="R159" s="245">
        <f t="shared" si="15"/>
        <v>-7.5307172849588611</v>
      </c>
      <c r="S159" s="245">
        <f t="shared" si="15"/>
        <v>-7.7105073466623297</v>
      </c>
      <c r="T159" s="245">
        <f t="shared" si="15"/>
        <v>-7.8959667789872414</v>
      </c>
      <c r="U159" s="245">
        <f t="shared" si="15"/>
        <v>-8.0873108173550818</v>
      </c>
      <c r="V159" s="245">
        <f t="shared" si="15"/>
        <v>-8.2847112889427752</v>
      </c>
      <c r="W159" s="245">
        <f t="shared" si="15"/>
        <v>-8.4883814112342311</v>
      </c>
      <c r="X159" s="245">
        <f t="shared" si="15"/>
        <v>-8.6985427090644656</v>
      </c>
      <c r="Y159" s="245">
        <f t="shared" si="15"/>
        <v>-8.9154256540165751</v>
      </c>
      <c r="Z159" s="245">
        <f t="shared" si="15"/>
        <v>-9.1392677160422195</v>
      </c>
      <c r="AA159" s="245">
        <f t="shared" si="15"/>
        <v>-9.3703204360799539</v>
      </c>
      <c r="AB159" s="245">
        <f t="shared" si="15"/>
        <v>-9.6017444113717598</v>
      </c>
      <c r="AC159" s="245">
        <f t="shared" si="15"/>
        <v>-77.099094616310296</v>
      </c>
      <c r="AD159" s="245">
        <f t="shared" si="15"/>
        <v>-79.145729044309377</v>
      </c>
      <c r="AE159" s="245">
        <f t="shared" si="15"/>
        <v>-81.259099996500112</v>
      </c>
      <c r="AF159" s="245">
        <f t="shared" si="15"/>
        <v>-83.44167643324765</v>
      </c>
      <c r="AG159" s="245">
        <f t="shared" si="15"/>
        <v>-85.696036974309578</v>
      </c>
      <c r="AH159" s="245">
        <f t="shared" si="15"/>
        <v>-88.024867954928993</v>
      </c>
      <c r="AI159" s="245">
        <f t="shared" si="15"/>
        <v>-90.430971288583635</v>
      </c>
      <c r="AJ159" s="245">
        <f t="shared" si="15"/>
        <v>-92.917271032053236</v>
      </c>
      <c r="AK159" s="245">
        <f t="shared" ref="AK159:BB159" si="16">AK108+AK102+AK96</f>
        <v>-95.48681941669949</v>
      </c>
      <c r="AL159" s="245">
        <f t="shared" si="16"/>
        <v>-98.142803283805421</v>
      </c>
      <c r="AM159" s="245">
        <f t="shared" si="16"/>
        <v>-100.88502030245625</v>
      </c>
      <c r="AN159" s="245">
        <f t="shared" si="16"/>
        <v>-103.6912851943919</v>
      </c>
      <c r="AO159" s="245">
        <f t="shared" si="16"/>
        <v>-106.58906747429266</v>
      </c>
      <c r="AP159" s="245">
        <f t="shared" si="16"/>
        <v>-109.58651202888805</v>
      </c>
      <c r="AQ159" s="245">
        <f t="shared" si="16"/>
        <v>-112.68755304552678</v>
      </c>
      <c r="AR159" s="245">
        <f t="shared" si="16"/>
        <v>-115.77841656184158</v>
      </c>
      <c r="AS159" s="245">
        <f t="shared" si="16"/>
        <v>-118.71675538333987</v>
      </c>
      <c r="AT159" s="245">
        <f t="shared" si="16"/>
        <v>-121.74777814967094</v>
      </c>
      <c r="AU159" s="245">
        <f t="shared" si="16"/>
        <v>-124.87471052653277</v>
      </c>
      <c r="AV159" s="245">
        <f t="shared" si="16"/>
        <v>-128.03679555867998</v>
      </c>
      <c r="AW159" s="245">
        <f t="shared" si="16"/>
        <v>-131.15776769013254</v>
      </c>
      <c r="AX159" s="245">
        <f t="shared" si="16"/>
        <v>-133.95551243867945</v>
      </c>
      <c r="AY159" s="245">
        <f t="shared" si="16"/>
        <v>-136.64631568260467</v>
      </c>
      <c r="AZ159" s="245">
        <f t="shared" si="16"/>
        <v>-139.3711372503559</v>
      </c>
      <c r="BA159" s="245">
        <f t="shared" si="16"/>
        <v>-142.18267796391896</v>
      </c>
      <c r="BB159" s="245">
        <f t="shared" si="16"/>
        <v>-145.06315316604946</v>
      </c>
    </row>
    <row r="160" spans="1:54" ht="13.5" outlineLevel="2" thickBot="1">
      <c r="A160" s="138"/>
      <c r="B160" s="140" t="s">
        <v>460</v>
      </c>
      <c r="C160" s="141"/>
      <c r="D160" s="244"/>
      <c r="E160" s="245">
        <f>E158+E159</f>
        <v>-16.398365460025428</v>
      </c>
      <c r="F160" s="245">
        <f t="shared" ref="F160:AW160" si="17">F158+F159</f>
        <v>-13.946892895969636</v>
      </c>
      <c r="G160" s="245">
        <f t="shared" si="17"/>
        <v>-17.671148679382227</v>
      </c>
      <c r="H160" s="245">
        <f t="shared" si="17"/>
        <v>-17.163940919856024</v>
      </c>
      <c r="I160" s="245">
        <f t="shared" si="17"/>
        <v>-17.260977935813802</v>
      </c>
      <c r="J160" s="245">
        <f t="shared" si="17"/>
        <v>-8.8917651836918861</v>
      </c>
      <c r="K160" s="245">
        <f t="shared" si="17"/>
        <v>-8.8766815446802099</v>
      </c>
      <c r="L160" s="245">
        <f t="shared" si="17"/>
        <v>-8.8707480987461427</v>
      </c>
      <c r="M160" s="245">
        <f t="shared" si="17"/>
        <v>-8.8740847065363759</v>
      </c>
      <c r="N160" s="245">
        <f t="shared" si="17"/>
        <v>-8.886839878514845</v>
      </c>
      <c r="O160" s="245">
        <f t="shared" si="17"/>
        <v>-8.8878920810224038</v>
      </c>
      <c r="P160" s="245">
        <f t="shared" si="17"/>
        <v>-8.8923428969568441</v>
      </c>
      <c r="Q160" s="245">
        <f t="shared" si="17"/>
        <v>-8.9059763599828194</v>
      </c>
      <c r="R160" s="245">
        <f t="shared" si="17"/>
        <v>-8.9289410274831873</v>
      </c>
      <c r="S160" s="245">
        <f t="shared" si="17"/>
        <v>-8.9614499848899065</v>
      </c>
      <c r="T160" s="245">
        <f t="shared" si="17"/>
        <v>-9.0036622839133376</v>
      </c>
      <c r="U160" s="245">
        <f t="shared" si="17"/>
        <v>-9.0557931599749697</v>
      </c>
      <c r="V160" s="245">
        <f t="shared" si="17"/>
        <v>-9.1180144402517271</v>
      </c>
      <c r="W160" s="245">
        <f t="shared" si="17"/>
        <v>-9.1905393422275168</v>
      </c>
      <c r="X160" s="245">
        <f t="shared" si="17"/>
        <v>-9.2735893907373583</v>
      </c>
      <c r="Y160" s="245">
        <f t="shared" si="17"/>
        <v>-9.3673950573643463</v>
      </c>
      <c r="Z160" s="245">
        <f t="shared" si="17"/>
        <v>-9.4721938120601408</v>
      </c>
      <c r="AA160" s="245">
        <f t="shared" si="17"/>
        <v>-9.5882371957632966</v>
      </c>
      <c r="AB160" s="245">
        <f t="shared" si="17"/>
        <v>-9.7086858057157972</v>
      </c>
      <c r="AC160" s="245">
        <f t="shared" si="17"/>
        <v>-77.099094616310296</v>
      </c>
      <c r="AD160" s="245">
        <f t="shared" si="17"/>
        <v>-79.145729044309377</v>
      </c>
      <c r="AE160" s="245">
        <f t="shared" si="17"/>
        <v>-81.259099996500112</v>
      </c>
      <c r="AF160" s="245">
        <f t="shared" si="17"/>
        <v>-83.44167643324765</v>
      </c>
      <c r="AG160" s="245">
        <f t="shared" si="17"/>
        <v>-85.696036974309578</v>
      </c>
      <c r="AH160" s="245">
        <f t="shared" si="17"/>
        <v>-88.024867954928993</v>
      </c>
      <c r="AI160" s="245">
        <f t="shared" si="17"/>
        <v>-90.430971288583635</v>
      </c>
      <c r="AJ160" s="245">
        <f t="shared" si="17"/>
        <v>-92.917271032053236</v>
      </c>
      <c r="AK160" s="245">
        <f t="shared" si="17"/>
        <v>-95.48681941669949</v>
      </c>
      <c r="AL160" s="245">
        <f t="shared" si="17"/>
        <v>-98.142803283805421</v>
      </c>
      <c r="AM160" s="245">
        <f t="shared" si="17"/>
        <v>-100.88502030245625</v>
      </c>
      <c r="AN160" s="245">
        <f t="shared" si="17"/>
        <v>-103.6912851943919</v>
      </c>
      <c r="AO160" s="245">
        <f t="shared" si="17"/>
        <v>-106.58906747429266</v>
      </c>
      <c r="AP160" s="245">
        <f t="shared" si="17"/>
        <v>-109.58651202888805</v>
      </c>
      <c r="AQ160" s="245">
        <f t="shared" si="17"/>
        <v>-112.68755304552678</v>
      </c>
      <c r="AR160" s="245">
        <f t="shared" si="17"/>
        <v>-115.77841656184158</v>
      </c>
      <c r="AS160" s="245">
        <f t="shared" si="17"/>
        <v>-118.71675538333987</v>
      </c>
      <c r="AT160" s="245">
        <f t="shared" si="17"/>
        <v>-121.74777814967094</v>
      </c>
      <c r="AU160" s="245">
        <f t="shared" si="17"/>
        <v>-124.87471052653277</v>
      </c>
      <c r="AV160" s="245">
        <f t="shared" si="17"/>
        <v>-128.03679555867998</v>
      </c>
      <c r="AW160" s="245">
        <f t="shared" si="17"/>
        <v>-131.15776769013254</v>
      </c>
      <c r="AX160" s="245">
        <f>AX158+AX159</f>
        <v>-133.95551243867945</v>
      </c>
      <c r="AY160" s="245">
        <f>AY158+AY159</f>
        <v>-136.64631568260467</v>
      </c>
      <c r="AZ160" s="245">
        <f>AZ158+AZ159</f>
        <v>-139.3711372503559</v>
      </c>
      <c r="BA160" s="245">
        <f>BA158+BA159</f>
        <v>-142.18267796391896</v>
      </c>
      <c r="BB160" s="245">
        <f>BB158+BB159</f>
        <v>-145.06315316604946</v>
      </c>
    </row>
    <row r="161" spans="1:54" outlineLevel="1">
      <c r="A161" s="133"/>
      <c r="B161" s="134"/>
      <c r="C161" s="135"/>
      <c r="D161" s="135"/>
      <c r="E161" s="136"/>
      <c r="F161" s="137"/>
      <c r="G161" s="137"/>
      <c r="H161" s="137"/>
      <c r="I161" s="137"/>
      <c r="J161" s="137"/>
      <c r="K161" s="137"/>
      <c r="L161" s="137"/>
      <c r="M161" s="137"/>
      <c r="N161" s="137"/>
      <c r="O161" s="137"/>
      <c r="P161" s="137"/>
      <c r="Q161" s="137"/>
      <c r="R161" s="137"/>
      <c r="S161" s="137"/>
      <c r="T161" s="137"/>
      <c r="U161" s="137"/>
      <c r="V161" s="137"/>
      <c r="W161" s="137"/>
      <c r="X161" s="137"/>
      <c r="Y161" s="137"/>
      <c r="Z161" s="137"/>
      <c r="AA161" s="137"/>
      <c r="AB161" s="137"/>
      <c r="AC161" s="137"/>
      <c r="AD161" s="137"/>
      <c r="AE161" s="137"/>
      <c r="AF161" s="137"/>
      <c r="AG161" s="137"/>
      <c r="AH161" s="137"/>
      <c r="AI161" s="137"/>
      <c r="AJ161" s="137"/>
      <c r="AK161" s="137"/>
      <c r="AL161" s="137"/>
      <c r="AM161" s="137"/>
      <c r="AN161" s="137"/>
      <c r="AO161" s="137"/>
      <c r="AP161" s="137"/>
      <c r="AQ161" s="137"/>
      <c r="AR161" s="137"/>
      <c r="AS161" s="137"/>
      <c r="AT161" s="137"/>
      <c r="AU161" s="137"/>
      <c r="AV161" s="137"/>
      <c r="AW161" s="137"/>
      <c r="AX161" s="137"/>
      <c r="AY161" s="137"/>
      <c r="AZ161" s="137"/>
      <c r="BA161" s="137"/>
      <c r="BB161" s="137"/>
    </row>
    <row r="162" spans="1:54" outlineLevel="1">
      <c r="A162" s="133"/>
      <c r="B162" s="134"/>
      <c r="C162" s="135"/>
      <c r="D162" s="135"/>
      <c r="E162" s="136"/>
      <c r="F162" s="137"/>
      <c r="G162" s="137"/>
      <c r="H162" s="137"/>
      <c r="I162" s="137"/>
      <c r="J162" s="137"/>
      <c r="K162" s="137"/>
      <c r="L162" s="137"/>
      <c r="M162" s="137"/>
      <c r="N162" s="137"/>
      <c r="O162" s="137"/>
      <c r="P162" s="137"/>
      <c r="Q162" s="137"/>
      <c r="R162" s="137"/>
      <c r="S162" s="137"/>
      <c r="T162" s="137"/>
      <c r="U162" s="137"/>
      <c r="V162" s="137"/>
      <c r="W162" s="137"/>
      <c r="X162" s="137"/>
      <c r="Y162" s="137"/>
      <c r="Z162" s="137"/>
      <c r="AA162" s="137"/>
      <c r="AB162" s="137"/>
      <c r="AC162" s="137"/>
      <c r="AD162" s="137"/>
      <c r="AE162" s="137"/>
      <c r="AF162" s="137"/>
      <c r="AG162" s="137"/>
      <c r="AH162" s="137"/>
      <c r="AI162" s="137"/>
      <c r="AJ162" s="137"/>
      <c r="AK162" s="137"/>
      <c r="AL162" s="137"/>
      <c r="AM162" s="137"/>
      <c r="AN162" s="137"/>
      <c r="AO162" s="137"/>
      <c r="AP162" s="137"/>
      <c r="AQ162" s="137"/>
      <c r="AR162" s="137"/>
      <c r="AS162" s="137"/>
      <c r="AT162" s="137"/>
      <c r="AU162" s="137"/>
      <c r="AV162" s="137"/>
      <c r="AW162" s="137"/>
      <c r="AX162" s="137"/>
      <c r="AY162" s="137"/>
      <c r="AZ162" s="137"/>
      <c r="BA162" s="137"/>
      <c r="BB162" s="137"/>
    </row>
    <row r="163" spans="1:54">
      <c r="A163" s="133"/>
      <c r="B163" s="134"/>
      <c r="C163" s="135"/>
      <c r="D163" s="135"/>
      <c r="E163" s="136"/>
      <c r="F163" s="137"/>
      <c r="G163" s="137"/>
      <c r="H163" s="137"/>
      <c r="I163" s="137"/>
      <c r="J163" s="137"/>
      <c r="K163" s="137"/>
      <c r="L163" s="137"/>
      <c r="M163" s="137"/>
      <c r="N163" s="137"/>
      <c r="O163" s="137"/>
      <c r="P163" s="137"/>
      <c r="Q163" s="137"/>
      <c r="R163" s="137"/>
      <c r="S163" s="137"/>
      <c r="T163" s="137"/>
      <c r="U163" s="137"/>
      <c r="V163" s="137"/>
      <c r="W163" s="137"/>
      <c r="X163" s="137"/>
      <c r="Y163" s="137"/>
      <c r="Z163" s="137"/>
      <c r="AA163" s="137"/>
      <c r="AB163" s="137"/>
      <c r="AC163" s="137"/>
      <c r="AD163" s="137"/>
      <c r="AE163" s="137"/>
      <c r="AF163" s="137"/>
      <c r="AG163" s="137"/>
      <c r="AH163" s="137"/>
      <c r="AI163" s="137"/>
      <c r="AJ163" s="137"/>
      <c r="AK163" s="137"/>
      <c r="AL163" s="137"/>
      <c r="AM163" s="137"/>
      <c r="AN163" s="137"/>
      <c r="AO163" s="137"/>
      <c r="AP163" s="137"/>
      <c r="AQ163" s="137"/>
      <c r="AR163" s="137"/>
      <c r="AS163" s="137"/>
      <c r="AT163" s="137"/>
      <c r="AU163" s="137"/>
      <c r="AV163" s="137"/>
      <c r="AW163" s="137"/>
      <c r="AX163" s="137"/>
      <c r="AY163" s="137"/>
      <c r="AZ163" s="137"/>
      <c r="BA163" s="137"/>
      <c r="BB163" s="137"/>
    </row>
    <row r="164" spans="1:54" ht="15">
      <c r="A164" s="240" t="s">
        <v>461</v>
      </c>
      <c r="B164" s="134"/>
      <c r="C164" s="135"/>
      <c r="D164" s="135"/>
      <c r="E164" s="136"/>
      <c r="F164" s="137"/>
      <c r="G164" s="137"/>
      <c r="H164" s="137"/>
      <c r="I164" s="137"/>
      <c r="J164" s="137"/>
      <c r="K164" s="137"/>
      <c r="L164" s="137"/>
      <c r="M164" s="137"/>
      <c r="N164" s="137"/>
      <c r="O164" s="137"/>
      <c r="P164" s="137"/>
      <c r="Q164" s="137"/>
      <c r="R164" s="137"/>
      <c r="S164" s="137"/>
      <c r="T164" s="137"/>
      <c r="U164" s="137"/>
      <c r="V164" s="137"/>
      <c r="W164" s="137"/>
      <c r="X164" s="137"/>
      <c r="Y164" s="137"/>
      <c r="Z164" s="137"/>
      <c r="AA164" s="137"/>
      <c r="AB164" s="137"/>
      <c r="AC164" s="137"/>
      <c r="AD164" s="137"/>
      <c r="AE164" s="137"/>
      <c r="AF164" s="137"/>
      <c r="AG164" s="137"/>
      <c r="AH164" s="137"/>
      <c r="AI164" s="137"/>
      <c r="AJ164" s="137"/>
      <c r="AK164" s="137"/>
      <c r="AL164" s="137"/>
      <c r="AM164" s="137"/>
      <c r="AN164" s="137"/>
      <c r="AO164" s="137"/>
      <c r="AP164" s="137"/>
      <c r="AQ164" s="137"/>
      <c r="AR164" s="137"/>
      <c r="AS164" s="137"/>
      <c r="AT164" s="137"/>
      <c r="AU164" s="137"/>
      <c r="AV164" s="137"/>
      <c r="AW164" s="137"/>
      <c r="AX164" s="137"/>
      <c r="AY164" s="137"/>
      <c r="AZ164" s="137"/>
      <c r="BA164" s="137"/>
      <c r="BB164" s="137"/>
    </row>
    <row r="165" spans="1:54" outlineLevel="1">
      <c r="A165" s="239"/>
      <c r="B165" s="134"/>
      <c r="C165" s="135"/>
      <c r="D165" s="135"/>
      <c r="E165" s="136"/>
      <c r="F165" s="137"/>
      <c r="G165" s="137"/>
      <c r="H165" s="137"/>
      <c r="I165" s="137"/>
      <c r="J165" s="137"/>
      <c r="K165" s="137"/>
      <c r="L165" s="137"/>
      <c r="M165" s="137"/>
      <c r="N165" s="137"/>
      <c r="O165" s="137"/>
      <c r="P165" s="137"/>
      <c r="Q165" s="137"/>
      <c r="R165" s="137"/>
      <c r="S165" s="137"/>
      <c r="T165" s="137"/>
      <c r="U165" s="137"/>
      <c r="V165" s="137"/>
      <c r="W165" s="137"/>
      <c r="X165" s="137"/>
      <c r="Y165" s="137"/>
      <c r="Z165" s="137"/>
      <c r="AA165" s="137"/>
      <c r="AB165" s="137"/>
      <c r="AC165" s="137"/>
      <c r="AD165" s="137"/>
      <c r="AE165" s="137"/>
      <c r="AF165" s="137"/>
      <c r="AG165" s="137"/>
      <c r="AH165" s="137"/>
      <c r="AI165" s="137"/>
      <c r="AJ165" s="137"/>
      <c r="AK165" s="137"/>
      <c r="AL165" s="137"/>
      <c r="AM165" s="137"/>
      <c r="AN165" s="137"/>
      <c r="AO165" s="137"/>
      <c r="AP165" s="137"/>
      <c r="AQ165" s="137"/>
      <c r="AR165" s="137"/>
      <c r="AS165" s="137"/>
      <c r="AT165" s="137"/>
      <c r="AU165" s="137"/>
      <c r="AV165" s="137"/>
      <c r="AW165" s="137"/>
      <c r="AX165" s="137"/>
      <c r="AY165" s="137"/>
      <c r="AZ165" s="137"/>
      <c r="BA165" s="137"/>
      <c r="BB165" s="137"/>
    </row>
    <row r="166" spans="1:54" outlineLevel="1">
      <c r="A166" s="239" t="s">
        <v>462</v>
      </c>
      <c r="B166" s="134"/>
      <c r="C166" s="135"/>
      <c r="D166" s="135"/>
      <c r="E166" s="136"/>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row>
    <row r="167" spans="1:54" outlineLevel="2">
      <c r="A167" s="133"/>
      <c r="B167" s="134" t="s">
        <v>463</v>
      </c>
      <c r="C167" s="134" t="s">
        <v>158</v>
      </c>
      <c r="D167" s="135"/>
      <c r="E167" s="130">
        <v>2027</v>
      </c>
      <c r="F167" s="130">
        <v>2028</v>
      </c>
      <c r="G167" s="130">
        <v>2029</v>
      </c>
      <c r="H167" s="130">
        <v>2030</v>
      </c>
      <c r="I167" s="130">
        <v>2031</v>
      </c>
      <c r="J167" s="130">
        <v>2032</v>
      </c>
      <c r="K167" s="130">
        <v>2033</v>
      </c>
      <c r="L167" s="130">
        <v>2034</v>
      </c>
      <c r="M167" s="130">
        <v>2035</v>
      </c>
      <c r="N167" s="130">
        <v>2036</v>
      </c>
      <c r="O167" s="130">
        <v>2037</v>
      </c>
      <c r="P167" s="130">
        <v>2038</v>
      </c>
      <c r="Q167" s="130">
        <v>2039</v>
      </c>
      <c r="R167" s="130">
        <v>2040</v>
      </c>
      <c r="S167" s="130">
        <v>2041</v>
      </c>
      <c r="T167" s="130">
        <v>2042</v>
      </c>
      <c r="U167" s="130">
        <v>2043</v>
      </c>
      <c r="V167" s="130">
        <v>2044</v>
      </c>
      <c r="W167" s="130">
        <v>2045</v>
      </c>
      <c r="X167" s="130">
        <v>2046</v>
      </c>
      <c r="Y167" s="130">
        <v>2047</v>
      </c>
      <c r="Z167" s="130">
        <v>2048</v>
      </c>
      <c r="AA167" s="130">
        <v>2049</v>
      </c>
      <c r="AB167" s="130">
        <v>2050</v>
      </c>
      <c r="AC167" s="130">
        <v>2051</v>
      </c>
      <c r="AD167" s="130">
        <v>2052</v>
      </c>
      <c r="AE167" s="130">
        <v>2053</v>
      </c>
      <c r="AF167" s="130">
        <v>2054</v>
      </c>
      <c r="AG167" s="130">
        <v>2055</v>
      </c>
      <c r="AH167" s="130">
        <v>2056</v>
      </c>
      <c r="AI167" s="130">
        <v>2057</v>
      </c>
      <c r="AJ167" s="130">
        <v>2058</v>
      </c>
      <c r="AK167" s="130">
        <v>2059</v>
      </c>
      <c r="AL167" s="130">
        <v>2060</v>
      </c>
      <c r="AM167" s="130">
        <v>2061</v>
      </c>
      <c r="AN167" s="130">
        <v>2062</v>
      </c>
      <c r="AO167" s="130">
        <v>2063</v>
      </c>
      <c r="AP167" s="130">
        <v>2064</v>
      </c>
      <c r="AQ167" s="130">
        <v>2065</v>
      </c>
      <c r="AR167" s="130">
        <v>2066</v>
      </c>
      <c r="AS167" s="130">
        <v>2067</v>
      </c>
      <c r="AT167" s="130">
        <v>2068</v>
      </c>
      <c r="AU167" s="130">
        <v>2069</v>
      </c>
      <c r="AV167" s="130">
        <v>2070</v>
      </c>
      <c r="AW167" s="130">
        <v>2071</v>
      </c>
      <c r="AX167" s="130">
        <v>2072</v>
      </c>
      <c r="AY167" s="130">
        <v>2073</v>
      </c>
      <c r="AZ167" s="130">
        <v>2074</v>
      </c>
      <c r="BA167" s="130">
        <v>2075</v>
      </c>
      <c r="BB167" s="130">
        <v>2076</v>
      </c>
    </row>
    <row r="168" spans="1:54" ht="12.75" customHeight="1" outlineLevel="2">
      <c r="A168" s="423" t="s">
        <v>464</v>
      </c>
      <c r="B168" s="135" t="s">
        <v>282</v>
      </c>
      <c r="C168" s="135" t="s">
        <v>389</v>
      </c>
      <c r="D168" s="135" t="s">
        <v>383</v>
      </c>
      <c r="E168" s="21">
        <f>-(E$183*'Fixed Data'!$B$25*'Fixed Data'!E$47*'Fixed Data'!$B$24*'Fixed Data'!$B$23+E$183*'Fixed Data'!$B$26)*'Fixed Data'!L42/10^6</f>
        <v>-33.287400399348222</v>
      </c>
      <c r="F168" s="21">
        <f>-(F$183*'Fixed Data'!$B$25*'Fixed Data'!F$47*'Fixed Data'!$B$24*'Fixed Data'!$B$23+F$183*'Fixed Data'!$B$26)*'Fixed Data'!M42/10^6</f>
        <v>-34.513641097034686</v>
      </c>
      <c r="G168" s="21">
        <f>-(G$183*'Fixed Data'!$B$25*'Fixed Data'!G$47*'Fixed Data'!$B$24*'Fixed Data'!$B$23+G$183*'Fixed Data'!$B$26)*'Fixed Data'!N42/10^6</f>
        <v>-35.748933042621438</v>
      </c>
      <c r="H168" s="21">
        <f>-(H$183*'Fixed Data'!$B$25*'Fixed Data'!H$47*'Fixed Data'!$B$24*'Fixed Data'!$B$23+H$183*'Fixed Data'!$B$26)*'Fixed Data'!O42/10^6</f>
        <v>-37.026686876600202</v>
      </c>
      <c r="I168" s="21">
        <f>-(I$183*'Fixed Data'!$B$25*'Fixed Data'!I$47*'Fixed Data'!$B$24*'Fixed Data'!$B$23+I$183*'Fixed Data'!$B$26)*'Fixed Data'!P42/10^6</f>
        <v>-38.383478176567976</v>
      </c>
      <c r="J168" s="21">
        <f>-(J$183*'Fixed Data'!$B$25*'Fixed Data'!J$47*'Fixed Data'!$B$24*'Fixed Data'!$B$23+J$183*'Fixed Data'!$B$26)*'Fixed Data'!Q42/10^6</f>
        <v>-39.800891272736571</v>
      </c>
      <c r="K168" s="21">
        <f>-(K$183*'Fixed Data'!$B$25*'Fixed Data'!K$47*'Fixed Data'!$B$24*'Fixed Data'!$B$23+K$183*'Fixed Data'!$B$26)*'Fixed Data'!R42/10^6</f>
        <v>-41.399478470230456</v>
      </c>
      <c r="L168" s="21">
        <f>-(L$183*'Fixed Data'!$B$25*'Fixed Data'!L$47*'Fixed Data'!$B$24*'Fixed Data'!$B$23+L$183*'Fixed Data'!$B$26)*'Fixed Data'!S42/10^6</f>
        <v>-43.197868679778665</v>
      </c>
      <c r="M168" s="21">
        <f>-(M$183*'Fixed Data'!$B$25*'Fixed Data'!M$47*'Fixed Data'!$B$24*'Fixed Data'!$B$23+M$183*'Fixed Data'!$B$26)*'Fixed Data'!T42/10^6</f>
        <v>-45.067575134173879</v>
      </c>
      <c r="N168" s="21">
        <f>-(N$183*'Fixed Data'!$B$25*'Fixed Data'!N$47*'Fixed Data'!$B$24*'Fixed Data'!$B$23+N$183*'Fixed Data'!$B$26)*'Fixed Data'!U42/10^6</f>
        <v>-46.865736512276641</v>
      </c>
      <c r="O168" s="21">
        <f>-(O$183*'Fixed Data'!$B$25*'Fixed Data'!O$47*'Fixed Data'!$B$24*'Fixed Data'!$B$23+O$183*'Fixed Data'!$B$26)*'Fixed Data'!V42/10^6</f>
        <v>-48.734664532231591</v>
      </c>
      <c r="P168" s="21">
        <f>-(P$183*'Fixed Data'!$B$25*'Fixed Data'!P$47*'Fixed Data'!$B$24*'Fixed Data'!$B$23+P$183*'Fixed Data'!$B$26)*'Fixed Data'!W42/10^6</f>
        <v>-50.634015657863678</v>
      </c>
      <c r="Q168" s="21">
        <f>-(Q$183*'Fixed Data'!$B$25*'Fixed Data'!Q$47*'Fixed Data'!$B$24*'Fixed Data'!$B$23+Q$183*'Fixed Data'!$B$26)*'Fixed Data'!X42/10^6</f>
        <v>-52.604948550972857</v>
      </c>
      <c r="R168" s="21">
        <f>-(R$183*'Fixed Data'!$B$25*'Fixed Data'!R$47*'Fixed Data'!$B$24*'Fixed Data'!$B$23+R$183*'Fixed Data'!$B$26)*'Fixed Data'!Y42/10^6</f>
        <v>-54.809975898294532</v>
      </c>
      <c r="S168" s="21">
        <f>-(S$183*'Fixed Data'!$B$25*'Fixed Data'!S$47*'Fixed Data'!$B$24*'Fixed Data'!$B$23+S$183*'Fixed Data'!$B$26)*'Fixed Data'!Z42/10^6</f>
        <v>-56.936576014383299</v>
      </c>
      <c r="T168" s="21">
        <f>-(T$183*'Fixed Data'!$B$25*'Fixed Data'!T$47*'Fixed Data'!$B$24*'Fixed Data'!$B$23+T$183*'Fixed Data'!$B$26)*'Fixed Data'!AA42/10^6</f>
        <v>-59.143791896130622</v>
      </c>
      <c r="U168" s="21">
        <f>-(U$183*'Fixed Data'!$B$25*'Fixed Data'!U$47*'Fixed Data'!$B$24*'Fixed Data'!$B$23+U$183*'Fixed Data'!$B$26)*'Fixed Data'!AB42/10^6</f>
        <v>-61.43506306748673</v>
      </c>
      <c r="V168" s="21">
        <f>-(V$183*'Fixed Data'!$B$25*'Fixed Data'!V$47*'Fixed Data'!$B$24*'Fixed Data'!$B$23+V$183*'Fixed Data'!$B$26)*'Fixed Data'!AC42/10^6</f>
        <v>-63.989381042631607</v>
      </c>
      <c r="W168" s="21">
        <f>-(W$183*'Fixed Data'!$B$25*'Fixed Data'!W$47*'Fixed Data'!$B$24*'Fixed Data'!$B$23+W$183*'Fixed Data'!$B$26)*'Fixed Data'!AD42/10^6</f>
        <v>-66.463070169513855</v>
      </c>
      <c r="X168" s="21">
        <f>-(X$183*'Fixed Data'!$B$25*'Fixed Data'!X$47*'Fixed Data'!$B$24*'Fixed Data'!$B$23+X$183*'Fixed Data'!$B$26)*'Fixed Data'!AE42/10^6</f>
        <v>-69.216066519576032</v>
      </c>
      <c r="Y168" s="21">
        <f>-(Y$183*'Fixed Data'!$B$25*'Fixed Data'!Y$47*'Fixed Data'!$B$24*'Fixed Data'!$B$23+Y$183*'Fixed Data'!$B$26)*'Fixed Data'!AF42/10^6</f>
        <v>-71.887739356850943</v>
      </c>
      <c r="Z168" s="21">
        <f>-(Z$183*'Fixed Data'!$B$25*'Fixed Data'!Z$47*'Fixed Data'!$B$24*'Fixed Data'!$B$23+Z$183*'Fixed Data'!$B$26)*'Fixed Data'!AG42/10^6</f>
        <v>-74.856212821222499</v>
      </c>
      <c r="AA168" s="21">
        <f>-(AA$183*'Fixed Data'!$B$25*'Fixed Data'!AA$47*'Fixed Data'!$B$24*'Fixed Data'!$B$23+AA$183*'Fixed Data'!$B$26)*'Fixed Data'!AH42/10^6</f>
        <v>-77.941661040007261</v>
      </c>
      <c r="AB168" s="21">
        <f>-(AB$183*'Fixed Data'!$B$25*'Fixed Data'!AB$47*'Fixed Data'!$B$24*'Fixed Data'!$B$23+AB$183*'Fixed Data'!$B$26)*'Fixed Data'!AI42/10^6</f>
        <v>-81.089077665753891</v>
      </c>
      <c r="AC168" s="21">
        <f>-(AC$183*'Fixed Data'!$B$25*'Fixed Data'!AC$47*'Fixed Data'!$B$24*'Fixed Data'!$B$23+AC$183*'Fixed Data'!$B$26)*'Fixed Data'!AJ42/10^6</f>
        <v>-660.56264377776574</v>
      </c>
      <c r="AD168" s="21">
        <f>-(AD$183*'Fixed Data'!$B$25*'Fixed Data'!AD$47*'Fixed Data'!$B$24*'Fixed Data'!$B$23+AD$183*'Fixed Data'!$B$26)*'Fixed Data'!AK42/10^6</f>
        <v>-687.87931703974198</v>
      </c>
      <c r="AE168" s="21">
        <f>-(AE$183*'Fixed Data'!$B$25*'Fixed Data'!AE$47*'Fixed Data'!$B$24*'Fixed Data'!$B$23+AE$183*'Fixed Data'!$B$26)*'Fixed Data'!AL42/10^6</f>
        <v>-716.45946557835532</v>
      </c>
      <c r="AF168" s="21">
        <f>-(AF$183*'Fixed Data'!$B$25*'Fixed Data'!AF$47*'Fixed Data'!$B$24*'Fixed Data'!$B$23+AF$183*'Fixed Data'!$B$26)*'Fixed Data'!AM42/10^6</f>
        <v>-746.13193329517787</v>
      </c>
      <c r="AG168" s="21">
        <f>-(AG$183*'Fixed Data'!$B$25*'Fixed Data'!AG$47*'Fixed Data'!$B$24*'Fixed Data'!$B$23+AG$183*'Fixed Data'!$B$26)*'Fixed Data'!AN42/10^6</f>
        <v>-776.96297782108252</v>
      </c>
      <c r="AH168" s="21">
        <f>-(AH$183*'Fixed Data'!$B$25*'Fixed Data'!AH$47*'Fixed Data'!$B$24*'Fixed Data'!$B$23+AH$183*'Fixed Data'!$B$26)*'Fixed Data'!AO42/10^6</f>
        <v>-809.02934657111791</v>
      </c>
      <c r="AI168" s="21">
        <f>-(AI$183*'Fixed Data'!$B$25*'Fixed Data'!AI$47*'Fixed Data'!$B$24*'Fixed Data'!$B$23+AI$183*'Fixed Data'!$B$26)*'Fixed Data'!AP42/10^6</f>
        <v>-842.42586137353931</v>
      </c>
      <c r="AJ168" s="21">
        <f>-(AJ$183*'Fixed Data'!$B$25*'Fixed Data'!AJ$47*'Fixed Data'!$B$24*'Fixed Data'!$B$23+AJ$183*'Fixed Data'!$B$26)*'Fixed Data'!AQ42/10^6</f>
        <v>-877.18419517927327</v>
      </c>
      <c r="AK168" s="21">
        <f>-(AK$183*'Fixed Data'!$B$25*'Fixed Data'!AK$47*'Fixed Data'!$B$24*'Fixed Data'!$B$23+AK$183*'Fixed Data'!$B$26)*'Fixed Data'!AR42/10^6</f>
        <v>-913.34546788202715</v>
      </c>
      <c r="AL168" s="21">
        <f>-(AL$183*'Fixed Data'!$B$25*'Fixed Data'!AL$47*'Fixed Data'!$B$24*'Fixed Data'!$B$23+AL$183*'Fixed Data'!$B$26)*'Fixed Data'!AS42/10^6</f>
        <v>-950.98362189193665</v>
      </c>
      <c r="AM168" s="21">
        <f>-(AM$183*'Fixed Data'!$B$25*'Fixed Data'!AM$47*'Fixed Data'!$B$24*'Fixed Data'!$B$23+AM$183*'Fixed Data'!$B$26)*'Fixed Data'!AT42/10^6</f>
        <v>-990.13399514089474</v>
      </c>
      <c r="AN168" s="21">
        <f>-(AN$183*'Fixed Data'!$B$25*'Fixed Data'!AN$47*'Fixed Data'!$B$24*'Fixed Data'!$B$23+AN$183*'Fixed Data'!$B$26)*'Fixed Data'!AU42/10^6</f>
        <v>-1030.6072721960802</v>
      </c>
      <c r="AO168" s="21">
        <f>-(AO$183*'Fixed Data'!$B$25*'Fixed Data'!AO$47*'Fixed Data'!$B$24*'Fixed Data'!$B$23+AO$183*'Fixed Data'!$B$26)*'Fixed Data'!AV42/10^6</f>
        <v>-1072.6995626861305</v>
      </c>
      <c r="AP168" s="21">
        <f>-(AP$183*'Fixed Data'!$B$25*'Fixed Data'!AP$47*'Fixed Data'!$B$24*'Fixed Data'!$B$23+AP$183*'Fixed Data'!$B$26)*'Fixed Data'!AW42/10^6</f>
        <v>-1116.5286671859114</v>
      </c>
      <c r="AQ168" s="21">
        <f>-(AQ$183*'Fixed Data'!$B$25*'Fixed Data'!AQ$47*'Fixed Data'!$B$24*'Fixed Data'!$B$23+AQ$183*'Fixed Data'!$B$26)*'Fixed Data'!AX42/10^6</f>
        <v>-1162.174416006452</v>
      </c>
      <c r="AR168" s="21">
        <f>-(AR$183*'Fixed Data'!$B$25*'Fixed Data'!AR$47*'Fixed Data'!$B$24*'Fixed Data'!$B$23+AR$183*'Fixed Data'!$B$26)*'Fixed Data'!AY42/10^6</f>
        <v>-1208.4877722578574</v>
      </c>
      <c r="AS168" s="21">
        <f>-(AS$183*'Fixed Data'!$B$25*'Fixed Data'!AS$47*'Fixed Data'!$B$24*'Fixed Data'!$B$23+AS$183*'Fixed Data'!$B$26)*'Fixed Data'!AZ42/10^6</f>
        <v>-1253.9607031502892</v>
      </c>
      <c r="AT168" s="21">
        <f>-(AT$183*'Fixed Data'!$B$25*'Fixed Data'!AT$47*'Fixed Data'!$B$24*'Fixed Data'!$B$23+AT$183*'Fixed Data'!$B$26)*'Fixed Data'!BA42/10^6</f>
        <v>-1301.1566215837272</v>
      </c>
      <c r="AU168" s="21">
        <f>-(AU$183*'Fixed Data'!$B$25*'Fixed Data'!AU$47*'Fixed Data'!$B$24*'Fixed Data'!$B$23+AU$183*'Fixed Data'!$B$26)*'Fixed Data'!BB42/10^6</f>
        <v>-1350.1454267023028</v>
      </c>
      <c r="AV168" s="21">
        <f>-(AV$183*'Fixed Data'!$B$25*'Fixed Data'!AV$47*'Fixed Data'!$B$24*'Fixed Data'!$B$23+AV$183*'Fixed Data'!$B$26)*'Fixed Data'!BC42/10^6</f>
        <v>-1400.298609302954</v>
      </c>
      <c r="AW168" s="21">
        <f>-(AW$183*'Fixed Data'!$B$25*'Fixed Data'!AW$47*'Fixed Data'!$B$24*'Fixed Data'!$B$23+AW$183*'Fixed Data'!$B$26)*'Fixed Data'!BD42/10^6</f>
        <v>-1450.7855670226288</v>
      </c>
      <c r="AX168" s="21">
        <f>-(AX$183*'Fixed Data'!$B$25*'Fixed Data'!AX$47*'Fixed Data'!$B$24*'Fixed Data'!$B$23+AX$183*'Fixed Data'!$B$26)*'Fixed Data'!BE42/10^6</f>
        <v>-1498.4351218379782</v>
      </c>
      <c r="AY168" s="21">
        <f>-(AY$183*'Fixed Data'!$B$25*'Fixed Data'!AY$47*'Fixed Data'!$B$24*'Fixed Data'!$B$23+AY$183*'Fixed Data'!$B$26)*'Fixed Data'!BF42/10^6</f>
        <v>-1545.5727699419074</v>
      </c>
      <c r="AZ168" s="21">
        <f>-(AZ$183*'Fixed Data'!$B$25*'Fixed Data'!AZ$47*'Fixed Data'!$B$24*'Fixed Data'!$B$23+AZ$183*'Fixed Data'!$B$26)*'Fixed Data'!BG42/10^6</f>
        <v>-1593.7704808654132</v>
      </c>
      <c r="BA168" s="21">
        <f>-(BA$183*'Fixed Data'!$B$25*'Fixed Data'!BA$47*'Fixed Data'!$B$24*'Fixed Data'!$B$23+BA$183*'Fixed Data'!$B$26)*'Fixed Data'!BH42/10^6</f>
        <v>-1643.6501886542535</v>
      </c>
      <c r="BB168" s="21">
        <f>-(BB$183*'Fixed Data'!$B$25*'Fixed Data'!BB$47*'Fixed Data'!$B$24*'Fixed Data'!$B$23+BB$183*'Fixed Data'!$B$26)*'Fixed Data'!BI42/10^6</f>
        <v>-1695.0365040980951</v>
      </c>
    </row>
    <row r="169" spans="1:54" outlineLevel="2">
      <c r="A169" s="424"/>
      <c r="B169" s="135" t="s">
        <v>282</v>
      </c>
      <c r="C169" s="135"/>
      <c r="D169" s="135" t="s">
        <v>383</v>
      </c>
      <c r="E169" s="279"/>
      <c r="F169" s="279"/>
      <c r="G169" s="279"/>
      <c r="H169" s="279"/>
      <c r="I169" s="279"/>
      <c r="J169" s="279"/>
      <c r="K169" s="279"/>
      <c r="L169" s="279"/>
      <c r="M169" s="279"/>
      <c r="N169" s="279"/>
      <c r="O169" s="279"/>
      <c r="P169" s="279"/>
      <c r="Q169" s="279"/>
      <c r="R169" s="279"/>
      <c r="S169" s="279"/>
      <c r="T169" s="279"/>
      <c r="U169" s="279"/>
      <c r="V169" s="279"/>
      <c r="W169" s="279"/>
      <c r="X169" s="279"/>
      <c r="Y169" s="279"/>
      <c r="Z169" s="279"/>
      <c r="AA169" s="279"/>
      <c r="AB169" s="279"/>
      <c r="AC169" s="279"/>
      <c r="AD169" s="279"/>
      <c r="AE169" s="279"/>
      <c r="AF169" s="279"/>
      <c r="AG169" s="279"/>
      <c r="AH169" s="279"/>
      <c r="AI169" s="279"/>
      <c r="AJ169" s="279"/>
      <c r="AK169" s="279"/>
      <c r="AL169" s="279"/>
      <c r="AM169" s="279"/>
      <c r="AN169" s="279"/>
      <c r="AO169" s="279"/>
      <c r="AP169" s="279"/>
      <c r="AQ169" s="279"/>
      <c r="AR169" s="279"/>
      <c r="AS169" s="279"/>
      <c r="AT169" s="279"/>
      <c r="AU169" s="279"/>
      <c r="AV169" s="279"/>
      <c r="AW169" s="279"/>
      <c r="AX169" s="279"/>
      <c r="AY169" s="279"/>
      <c r="AZ169" s="279"/>
      <c r="BA169" s="279"/>
      <c r="BB169" s="279"/>
    </row>
    <row r="170" spans="1:54" outlineLevel="2">
      <c r="A170" s="424"/>
      <c r="B170" s="135" t="s">
        <v>282</v>
      </c>
      <c r="C170" s="135"/>
      <c r="D170" s="135" t="s">
        <v>383</v>
      </c>
      <c r="E170" s="279"/>
      <c r="F170" s="279"/>
      <c r="G170" s="279"/>
      <c r="H170" s="279"/>
      <c r="I170" s="279"/>
      <c r="J170" s="279"/>
      <c r="K170" s="279"/>
      <c r="L170" s="279"/>
      <c r="M170" s="279"/>
      <c r="N170" s="279"/>
      <c r="O170" s="279"/>
      <c r="P170" s="279"/>
      <c r="Q170" s="279"/>
      <c r="R170" s="279"/>
      <c r="S170" s="279"/>
      <c r="T170" s="279"/>
      <c r="U170" s="279"/>
      <c r="V170" s="279"/>
      <c r="W170" s="279"/>
      <c r="X170" s="279"/>
      <c r="Y170" s="279"/>
      <c r="Z170" s="279"/>
      <c r="AA170" s="279"/>
      <c r="AB170" s="279"/>
      <c r="AC170" s="279"/>
      <c r="AD170" s="279"/>
      <c r="AE170" s="279"/>
      <c r="AF170" s="279"/>
      <c r="AG170" s="279"/>
      <c r="AH170" s="279"/>
      <c r="AI170" s="279"/>
      <c r="AJ170" s="279"/>
      <c r="AK170" s="279"/>
      <c r="AL170" s="279"/>
      <c r="AM170" s="279"/>
      <c r="AN170" s="279"/>
      <c r="AO170" s="279"/>
      <c r="AP170" s="279"/>
      <c r="AQ170" s="279"/>
      <c r="AR170" s="279"/>
      <c r="AS170" s="279"/>
      <c r="AT170" s="279"/>
      <c r="AU170" s="279"/>
      <c r="AV170" s="279"/>
      <c r="AW170" s="279"/>
      <c r="AX170" s="279"/>
      <c r="AY170" s="279"/>
      <c r="AZ170" s="279"/>
      <c r="BA170" s="279"/>
      <c r="BB170" s="279"/>
    </row>
    <row r="171" spans="1:54" outlineLevel="2">
      <c r="A171" s="424"/>
      <c r="B171" s="135" t="s">
        <v>285</v>
      </c>
      <c r="C171" s="135" t="s">
        <v>465</v>
      </c>
      <c r="D171" s="135" t="s">
        <v>383</v>
      </c>
      <c r="E171" s="21">
        <f>-E$186*'Fixed Data'!$B$20*'Fixed Data'!$B$22</f>
        <v>-5.5079159725634579</v>
      </c>
      <c r="F171" s="21">
        <f>-F$186*'Fixed Data'!$B$20*'Fixed Data'!$B$22</f>
        <v>-5.5485315277079348</v>
      </c>
      <c r="G171" s="21">
        <f>-G$186*'Fixed Data'!$B$20*'Fixed Data'!$B$22</f>
        <v>-5.6216534608014026</v>
      </c>
      <c r="H171" s="21">
        <f>-H$186*'Fixed Data'!$B$20*'Fixed Data'!$B$22</f>
        <v>-5.6911057614888803</v>
      </c>
      <c r="I171" s="21">
        <f>-I$186*'Fixed Data'!$B$20*'Fixed Data'!$B$22</f>
        <v>-5.728307065746149</v>
      </c>
      <c r="J171" s="21">
        <f>-J$186*'Fixed Data'!$B$20*'Fixed Data'!$B$22</f>
        <v>-5.8153867657843827</v>
      </c>
      <c r="K171" s="21">
        <f>-K$186*'Fixed Data'!$B$20*'Fixed Data'!$B$22</f>
        <v>-5.9656610593212598</v>
      </c>
      <c r="L171" s="21">
        <f>-L$186*'Fixed Data'!$B$20*'Fixed Data'!$B$22</f>
        <v>-6.1167953859974178</v>
      </c>
      <c r="M171" s="21">
        <f>-M$186*'Fixed Data'!$B$20*'Fixed Data'!$B$22</f>
        <v>-6.2726815719440463</v>
      </c>
      <c r="N171" s="21">
        <f>-N$186*'Fixed Data'!$B$20*'Fixed Data'!$B$22</f>
        <v>-6.4344461713329029</v>
      </c>
      <c r="O171" s="21">
        <f>-O$186*'Fixed Data'!$B$20*'Fixed Data'!$B$22</f>
        <v>-6.6011866679328337</v>
      </c>
      <c r="P171" s="21">
        <f>-P$186*'Fixed Data'!$B$20*'Fixed Data'!$B$22</f>
        <v>-6.7739821206298938</v>
      </c>
      <c r="Q171" s="21">
        <f>-Q$186*'Fixed Data'!$B$20*'Fixed Data'!$B$22</f>
        <v>-6.9533770649571327</v>
      </c>
      <c r="R171" s="21">
        <f>-R$186*'Fixed Data'!$B$20*'Fixed Data'!$B$22</f>
        <v>-7.1395836422112549</v>
      </c>
      <c r="S171" s="21">
        <f>-S$186*'Fixed Data'!$B$20*'Fixed Data'!$B$22</f>
        <v>-7.3331708829138282</v>
      </c>
      <c r="T171" s="21">
        <f>-T$186*'Fixed Data'!$B$20*'Fixed Data'!$B$22</f>
        <v>-7.5344724915400612</v>
      </c>
      <c r="U171" s="21">
        <f>-U$186*'Fixed Data'!$B$20*'Fixed Data'!$B$22</f>
        <v>-7.7438628361351522</v>
      </c>
      <c r="V171" s="21">
        <f>-V$186*'Fixed Data'!$B$20*'Fixed Data'!$B$22</f>
        <v>-7.9616696776671088</v>
      </c>
      <c r="W171" s="21">
        <f>-W$186*'Fixed Data'!$B$20*'Fixed Data'!$B$22</f>
        <v>-8.188329352853561</v>
      </c>
      <c r="X171" s="21">
        <f>-X$186*'Fixed Data'!$B$20*'Fixed Data'!$B$22</f>
        <v>-8.4242565758113059</v>
      </c>
      <c r="Y171" s="21">
        <f>-Y$186*'Fixed Data'!$B$20*'Fixed Data'!$B$22</f>
        <v>-8.6662560106736848</v>
      </c>
      <c r="Z171" s="21">
        <f>-Z$186*'Fixed Data'!$B$20*'Fixed Data'!$B$22</f>
        <v>-8.9170703995292975</v>
      </c>
      <c r="AA171" s="21">
        <f>-AA$186*'Fixed Data'!$B$20*'Fixed Data'!$B$22</f>
        <v>-9.1773051733648234</v>
      </c>
      <c r="AB171" s="21">
        <f>-AB$186*'Fixed Data'!$B$20*'Fixed Data'!$B$22</f>
        <v>-9.4426572351933409</v>
      </c>
      <c r="AC171" s="21">
        <f>-AC$186*'Fixed Data'!$B$20*'Fixed Data'!$B$22</f>
        <v>-20.172215836561087</v>
      </c>
      <c r="AD171" s="21">
        <f>-AD$186*'Fixed Data'!$B$20*'Fixed Data'!$B$22</f>
        <v>-20.472038131554761</v>
      </c>
      <c r="AE171" s="21">
        <f>-AE$186*'Fixed Data'!$B$20*'Fixed Data'!$B$22</f>
        <v>-20.783941542943275</v>
      </c>
      <c r="AF171" s="21">
        <f>-AF$186*'Fixed Data'!$B$20*'Fixed Data'!$B$22</f>
        <v>-21.10851506298345</v>
      </c>
      <c r="AG171" s="21">
        <f>-AG$186*'Fixed Data'!$B$20*'Fixed Data'!$B$22</f>
        <v>-21.447114470704673</v>
      </c>
      <c r="AH171" s="21">
        <f>-AH$186*'Fixed Data'!$B$20*'Fixed Data'!$B$22</f>
        <v>-21.800572025460315</v>
      </c>
      <c r="AI171" s="21">
        <f>-AI$186*'Fixed Data'!$B$20*'Fixed Data'!$B$22</f>
        <v>-22.16963149944846</v>
      </c>
      <c r="AJ171" s="21">
        <f>-AJ$186*'Fixed Data'!$B$20*'Fixed Data'!$B$22</f>
        <v>-22.542995868565797</v>
      </c>
      <c r="AK171" s="21">
        <f>-AK$186*'Fixed Data'!$B$20*'Fixed Data'!$B$22</f>
        <v>-22.931680276405739</v>
      </c>
      <c r="AL171" s="21">
        <f>-AL$186*'Fixed Data'!$B$20*'Fixed Data'!$B$22</f>
        <v>-23.328480376358982</v>
      </c>
      <c r="AM171" s="21">
        <f>-AM$186*'Fixed Data'!$B$20*'Fixed Data'!$B$22</f>
        <v>-23.739916214242626</v>
      </c>
      <c r="AN171" s="21">
        <f>-AN$186*'Fixed Data'!$B$20*'Fixed Data'!$B$22</f>
        <v>-24.167393380657369</v>
      </c>
      <c r="AO171" s="21">
        <f>-AO$186*'Fixed Data'!$B$20*'Fixed Data'!$B$22</f>
        <v>-24.613954422503674</v>
      </c>
      <c r="AP171" s="21">
        <f>-AP$186*'Fixed Data'!$B$20*'Fixed Data'!$B$22</f>
        <v>-25.080837051716887</v>
      </c>
      <c r="AQ171" s="21">
        <f>-AQ$186*'Fixed Data'!$B$20*'Fixed Data'!$B$22</f>
        <v>-25.569091741412841</v>
      </c>
      <c r="AR171" s="21">
        <f>-AR$186*'Fixed Data'!$B$20*'Fixed Data'!$B$22</f>
        <v>-26.034042771002632</v>
      </c>
      <c r="AS171" s="21">
        <f>-AS$186*'Fixed Data'!$B$20*'Fixed Data'!$B$22</f>
        <v>-26.419906150461486</v>
      </c>
      <c r="AT171" s="21">
        <f>-AT$186*'Fixed Data'!$B$20*'Fixed Data'!$B$22</f>
        <v>-26.821406233760996</v>
      </c>
      <c r="AU171" s="21">
        <f>-AU$186*'Fixed Data'!$B$20*'Fixed Data'!$B$22</f>
        <v>-27.239274620118593</v>
      </c>
      <c r="AV171" s="21">
        <f>-AV$186*'Fixed Data'!$B$20*'Fixed Data'!$B$22</f>
        <v>-27.647245753714724</v>
      </c>
      <c r="AW171" s="21">
        <f>-AW$186*'Fixed Data'!$B$20*'Fixed Data'!$B$22</f>
        <v>-28.012493934922492</v>
      </c>
      <c r="AX171" s="21">
        <f>-AX$186*'Fixed Data'!$B$20*'Fixed Data'!$B$22</f>
        <v>-28.360204163688163</v>
      </c>
      <c r="AY171" s="21">
        <f>-AY$186*'Fixed Data'!$B$20*'Fixed Data'!$B$22</f>
        <v>-28.708283880322657</v>
      </c>
      <c r="AZ171" s="21">
        <f>-AZ$186*'Fixed Data'!$B$20*'Fixed Data'!$B$22</f>
        <v>-29.066496927215955</v>
      </c>
      <c r="BA171" s="21">
        <f>-BA$186*'Fixed Data'!$B$20*'Fixed Data'!$B$22</f>
        <v>-29.438520642657842</v>
      </c>
      <c r="BB171" s="21">
        <f>-BB$186*'Fixed Data'!$B$20*'Fixed Data'!$B$22</f>
        <v>-29.816741212728608</v>
      </c>
    </row>
    <row r="172" spans="1:54" outlineLevel="2">
      <c r="A172" s="424"/>
      <c r="B172" s="135" t="s">
        <v>285</v>
      </c>
      <c r="C172" s="135" t="s">
        <v>466</v>
      </c>
      <c r="D172" s="135" t="s">
        <v>383</v>
      </c>
      <c r="E172" s="21">
        <f>-E$187*'Fixed Data'!$B$21*'Fixed Data'!$B$22</f>
        <v>-8.2324929610104472E-2</v>
      </c>
      <c r="F172" s="21">
        <f>-F$187*'Fixed Data'!$B$21*'Fixed Data'!$B$22</f>
        <v>-8.29319967097919E-2</v>
      </c>
      <c r="G172" s="21">
        <f>-G$187*'Fixed Data'!$B$21*'Fixed Data'!$B$22</f>
        <v>-8.402492496661064E-2</v>
      </c>
      <c r="H172" s="21">
        <f>-H$187*'Fixed Data'!$B$21*'Fixed Data'!$B$22</f>
        <v>-8.5063004688047408E-2</v>
      </c>
      <c r="I172" s="21">
        <f>-I$187*'Fixed Data'!$B$21*'Fixed Data'!$B$22</f>
        <v>-8.5619039883517031E-2</v>
      </c>
      <c r="J172" s="21">
        <f>-J$187*'Fixed Data'!$B$21*'Fixed Data'!$B$22</f>
        <v>-8.6920589992577457E-2</v>
      </c>
      <c r="K172" s="21">
        <f>-K$187*'Fixed Data'!$B$21*'Fixed Data'!$B$22</f>
        <v>-8.9166688824742879E-2</v>
      </c>
      <c r="L172" s="21">
        <f>-L$187*'Fixed Data'!$B$21*'Fixed Data'!$B$22</f>
        <v>-9.1425641774865327E-2</v>
      </c>
      <c r="M172" s="21">
        <f>-M$187*'Fixed Data'!$B$21*'Fixed Data'!$B$22</f>
        <v>-9.3755619084602074E-2</v>
      </c>
      <c r="N172" s="21">
        <f>-N$187*'Fixed Data'!$B$21*'Fixed Data'!$B$22</f>
        <v>-9.6173458855373289E-2</v>
      </c>
      <c r="O172" s="21">
        <f>-O$187*'Fixed Data'!$B$21*'Fixed Data'!$B$22</f>
        <v>-9.8665671804871194E-2</v>
      </c>
      <c r="P172" s="21">
        <f>-P$187*'Fixed Data'!$B$21*'Fixed Data'!$B$22</f>
        <v>-0.10124838620574513</v>
      </c>
      <c r="Q172" s="21">
        <f>-Q$187*'Fixed Data'!$B$21*'Fixed Data'!$B$22</f>
        <v>-0.10392974097677579</v>
      </c>
      <c r="R172" s="21">
        <f>-R$187*'Fixed Data'!$B$21*'Fixed Data'!$B$22</f>
        <v>-0.10671290645236668</v>
      </c>
      <c r="S172" s="21">
        <f>-S$187*'Fixed Data'!$B$21*'Fixed Data'!$B$22</f>
        <v>-0.10960638852329652</v>
      </c>
      <c r="T172" s="21">
        <f>-T$187*'Fixed Data'!$B$21*'Fixed Data'!$B$22</f>
        <v>-0.11261517483865045</v>
      </c>
      <c r="U172" s="21">
        <f>-U$187*'Fixed Data'!$B$21*'Fixed Data'!$B$22</f>
        <v>-0.1157448602794745</v>
      </c>
      <c r="V172" s="21">
        <f>-V$187*'Fixed Data'!$B$21*'Fixed Data'!$B$22</f>
        <v>-0.11900034449636021</v>
      </c>
      <c r="W172" s="21">
        <f>-W$187*'Fixed Data'!$B$21*'Fixed Data'!$B$22</f>
        <v>-0.12238814896314525</v>
      </c>
      <c r="X172" s="21">
        <f>-X$187*'Fixed Data'!$B$21*'Fixed Data'!$B$22</f>
        <v>-0.1259144721354864</v>
      </c>
      <c r="Y172" s="21">
        <f>-Y$187*'Fixed Data'!$B$21*'Fixed Data'!$B$22</f>
        <v>-0.12953155474280226</v>
      </c>
      <c r="Z172" s="21">
        <f>-Z$187*'Fixed Data'!$B$21*'Fixed Data'!$B$22</f>
        <v>-0.13328039117459883</v>
      </c>
      <c r="AA172" s="21">
        <f>-AA$187*'Fixed Data'!$B$21*'Fixed Data'!$B$22</f>
        <v>-0.13717003123624308</v>
      </c>
      <c r="AB172" s="21">
        <f>-AB$187*'Fixed Data'!$B$21*'Fixed Data'!$B$22</f>
        <v>-0.14113615727712803</v>
      </c>
      <c r="AC172" s="21">
        <f>-AC$187*'Fixed Data'!$B$21*'Fixed Data'!$B$22</f>
        <v>-0.30150718770366952</v>
      </c>
      <c r="AD172" s="21">
        <f>-AD$187*'Fixed Data'!$B$21*'Fixed Data'!$B$22</f>
        <v>-0.30598852835672491</v>
      </c>
      <c r="AE172" s="21">
        <f>-AE$187*'Fixed Data'!$B$21*'Fixed Data'!$B$22</f>
        <v>-0.31065044187991059</v>
      </c>
      <c r="AF172" s="21">
        <f>-AF$187*'Fixed Data'!$B$21*'Fixed Data'!$B$22</f>
        <v>-0.31550173108545287</v>
      </c>
      <c r="AG172" s="21">
        <f>-AG$187*'Fixed Data'!$B$21*'Fixed Data'!$B$22</f>
        <v>-0.32056265983500531</v>
      </c>
      <c r="AH172" s="21">
        <f>-AH$187*'Fixed Data'!$B$21*'Fixed Data'!$B$22</f>
        <v>-0.32584566887912292</v>
      </c>
      <c r="AI172" s="21">
        <f>-AI$187*'Fixed Data'!$B$21*'Fixed Data'!$B$22</f>
        <v>-0.33136187415461282</v>
      </c>
      <c r="AJ172" s="21">
        <f>-AJ$187*'Fixed Data'!$B$21*'Fixed Data'!$B$22</f>
        <v>-0.3369424232705287</v>
      </c>
      <c r="AK172" s="21">
        <f>-AK$187*'Fixed Data'!$B$21*'Fixed Data'!$B$22</f>
        <v>-0.34275195591532587</v>
      </c>
      <c r="AL172" s="21">
        <f>-AL$187*'Fixed Data'!$B$21*'Fixed Data'!$B$22</f>
        <v>-0.34868279060657503</v>
      </c>
      <c r="AM172" s="21">
        <f>-AM$187*'Fixed Data'!$B$21*'Fixed Data'!$B$22</f>
        <v>-0.35483238080085217</v>
      </c>
      <c r="AN172" s="21">
        <f>-AN$187*'Fixed Data'!$B$21*'Fixed Data'!$B$22</f>
        <v>-0.36122173561289428</v>
      </c>
      <c r="AO172" s="21">
        <f>-AO$187*'Fixed Data'!$B$21*'Fixed Data'!$B$22</f>
        <v>-0.36789633004308814</v>
      </c>
      <c r="AP172" s="21">
        <f>-AP$187*'Fixed Data'!$B$21*'Fixed Data'!$B$22</f>
        <v>-0.3748746643329397</v>
      </c>
      <c r="AQ172" s="21">
        <f>-AQ$187*'Fixed Data'!$B$21*'Fixed Data'!$B$22</f>
        <v>-0.38217243997889971</v>
      </c>
      <c r="AR172" s="21">
        <f>-AR$187*'Fixed Data'!$B$21*'Fixed Data'!$B$22</f>
        <v>-0.3891219032618155</v>
      </c>
      <c r="AS172" s="21">
        <f>-AS$187*'Fixed Data'!$B$21*'Fixed Data'!$B$22</f>
        <v>-0.39488927109741323</v>
      </c>
      <c r="AT172" s="21">
        <f>-AT$187*'Fixed Data'!$B$21*'Fixed Data'!$B$22</f>
        <v>-0.40089035442507048</v>
      </c>
      <c r="AU172" s="21">
        <f>-AU$187*'Fixed Data'!$B$21*'Fixed Data'!$B$22</f>
        <v>-0.40713609018271357</v>
      </c>
      <c r="AV172" s="21">
        <f>-AV$187*'Fixed Data'!$B$21*'Fixed Data'!$B$22</f>
        <v>-0.41323389484861256</v>
      </c>
      <c r="AW172" s="21">
        <f>-AW$187*'Fixed Data'!$B$21*'Fixed Data'!$B$22</f>
        <v>-0.41869313398859692</v>
      </c>
      <c r="AX172" s="21">
        <f>-AX$187*'Fixed Data'!$B$21*'Fixed Data'!$B$22</f>
        <v>-0.42389023965646455</v>
      </c>
      <c r="AY172" s="21">
        <f>-AY$187*'Fixed Data'!$B$21*'Fixed Data'!$B$22</f>
        <v>-0.42909286741372926</v>
      </c>
      <c r="AZ172" s="21">
        <f>-AZ$187*'Fixed Data'!$B$21*'Fixed Data'!$B$22</f>
        <v>-0.43444695491578367</v>
      </c>
      <c r="BA172" s="21">
        <f>-BA$187*'Fixed Data'!$B$21*'Fixed Data'!$B$22</f>
        <v>-0.44000746569105553</v>
      </c>
      <c r="BB172" s="21">
        <f>-BB$187*'Fixed Data'!$B$21*'Fixed Data'!$B$22</f>
        <v>-0.44566059872466013</v>
      </c>
    </row>
    <row r="173" spans="1:54" outlineLevel="2">
      <c r="A173" s="424"/>
      <c r="B173" s="135" t="s">
        <v>285</v>
      </c>
      <c r="C173" s="135"/>
      <c r="D173" s="135" t="s">
        <v>383</v>
      </c>
      <c r="E173" s="279"/>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4"/>
      <c r="B174" s="135" t="s">
        <v>285</v>
      </c>
      <c r="C174" s="135"/>
      <c r="D174" s="135" t="s">
        <v>383</v>
      </c>
      <c r="E174" s="279"/>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A175" s="424"/>
      <c r="B175" s="135" t="s">
        <v>288</v>
      </c>
      <c r="C175" s="135" t="s">
        <v>467</v>
      </c>
      <c r="D175" s="135" t="s">
        <v>383</v>
      </c>
      <c r="E175" s="279">
        <v>-8.0577540914200867</v>
      </c>
      <c r="F175" s="279">
        <v>-8.1608738033895172</v>
      </c>
      <c r="G175" s="279">
        <v>-8.2607459235517346</v>
      </c>
      <c r="H175" s="279">
        <v>-8.3453051459753382</v>
      </c>
      <c r="I175" s="279">
        <v>-8.3147245582662137</v>
      </c>
      <c r="J175" s="279">
        <v>-8.4020871259342051</v>
      </c>
      <c r="K175" s="279">
        <v>-8.6659514252533132</v>
      </c>
      <c r="L175" s="279">
        <v>-8.940013255571019</v>
      </c>
      <c r="M175" s="279">
        <v>-9.2238799483196541</v>
      </c>
      <c r="N175" s="279">
        <v>-9.5187158123776499</v>
      </c>
      <c r="O175" s="279">
        <v>-9.8019785214244752</v>
      </c>
      <c r="P175" s="279">
        <v>-10.090308062162427</v>
      </c>
      <c r="Q175" s="279">
        <v>-10.389904093343061</v>
      </c>
      <c r="R175" s="279">
        <v>-10.701375588604456</v>
      </c>
      <c r="S175" s="279">
        <v>-11.025324970208644</v>
      </c>
      <c r="T175" s="279">
        <v>-11.362353213692867</v>
      </c>
      <c r="U175" s="279">
        <v>-11.713128540110736</v>
      </c>
      <c r="V175" s="279">
        <v>-12.078126012888337</v>
      </c>
      <c r="W175" s="279">
        <v>-12.458223510783668</v>
      </c>
      <c r="X175" s="279">
        <v>-12.854094624144668</v>
      </c>
      <c r="Y175" s="279">
        <v>-13.265503549980565</v>
      </c>
      <c r="Z175" s="279">
        <v>-13.692332553524334</v>
      </c>
      <c r="AA175" s="279">
        <v>-14.136993432792984</v>
      </c>
      <c r="AB175" s="279">
        <v>-14.592988891520433</v>
      </c>
      <c r="AC175" s="279">
        <v>-122.20914072528436</v>
      </c>
      <c r="AD175" s="279">
        <v>-126.61977562615191</v>
      </c>
      <c r="AE175" s="279">
        <v>-131.22199233589734</v>
      </c>
      <c r="AF175" s="279">
        <v>-136.02485192588151</v>
      </c>
      <c r="AG175" s="279">
        <v>-141.03797543869848</v>
      </c>
      <c r="AH175" s="279">
        <v>-146.27138870563178</v>
      </c>
      <c r="AI175" s="279">
        <v>-151.73559310116232</v>
      </c>
      <c r="AJ175" s="279">
        <v>-157.44159082692332</v>
      </c>
      <c r="AK175" s="279">
        <v>-163.40091351707341</v>
      </c>
      <c r="AL175" s="279">
        <v>-169.62561236969802</v>
      </c>
      <c r="AM175" s="279">
        <v>-176.12490001246917</v>
      </c>
      <c r="AN175" s="279">
        <v>-182.88770515454084</v>
      </c>
      <c r="AO175" s="279">
        <v>-189.95105969687589</v>
      </c>
      <c r="AP175" s="279">
        <v>-197.33396004061038</v>
      </c>
      <c r="AQ175" s="279">
        <v>-205.05195850707594</v>
      </c>
      <c r="AR175" s="279">
        <v>-212.98780128525294</v>
      </c>
      <c r="AS175" s="279">
        <v>-220.99275168531946</v>
      </c>
      <c r="AT175" s="279">
        <v>-229.35749576821337</v>
      </c>
      <c r="AU175" s="279">
        <v>-238.09933663336508</v>
      </c>
      <c r="AV175" s="279">
        <v>-247.1655587336231</v>
      </c>
      <c r="AW175" s="279">
        <v>-256.48701037692496</v>
      </c>
      <c r="AX175" s="279">
        <v>-265.80831089568892</v>
      </c>
      <c r="AY175" s="279">
        <v>-275.36311779808102</v>
      </c>
      <c r="AZ175" s="279">
        <v>-285.31216548556961</v>
      </c>
      <c r="BA175" s="279">
        <v>-295.7065753706496</v>
      </c>
      <c r="BB175" s="279">
        <v>-302.85343001684618</v>
      </c>
    </row>
    <row r="176" spans="1:54" outlineLevel="2">
      <c r="A176" s="424"/>
      <c r="B176" s="135" t="s">
        <v>288</v>
      </c>
      <c r="C176" s="135" t="s">
        <v>468</v>
      </c>
      <c r="D176" s="135" t="s">
        <v>383</v>
      </c>
      <c r="E176" s="279">
        <v>-9.4853995432653164</v>
      </c>
      <c r="F176" s="279">
        <v>-9.0430090394564822</v>
      </c>
      <c r="G176" s="279">
        <v>-9.1358688134415402</v>
      </c>
      <c r="H176" s="279">
        <v>-8.682945223110373</v>
      </c>
      <c r="I176" s="279">
        <v>-8.4389369452018315</v>
      </c>
      <c r="J176" s="279">
        <v>-8.5385009594838923</v>
      </c>
      <c r="K176" s="279">
        <v>-8.7330809847874526</v>
      </c>
      <c r="L176" s="279">
        <v>-8.9165953085763814</v>
      </c>
      <c r="M176" s="279">
        <v>-9.0835384927417078</v>
      </c>
      <c r="N176" s="279">
        <v>-9.2546643600455276</v>
      </c>
      <c r="O176" s="279">
        <v>-9.4201579150660546</v>
      </c>
      <c r="P176" s="279">
        <v>-9.5860008830792687</v>
      </c>
      <c r="Q176" s="279">
        <v>-9.758569261761382</v>
      </c>
      <c r="R176" s="279">
        <v>-9.9375730058680443</v>
      </c>
      <c r="S176" s="279">
        <v>-10.12478951285555</v>
      </c>
      <c r="T176" s="279">
        <v>-10.320808369727297</v>
      </c>
      <c r="U176" s="279">
        <v>-10.526189066684811</v>
      </c>
      <c r="V176" s="279">
        <v>-10.741030491210497</v>
      </c>
      <c r="W176" s="279">
        <v>-10.966375185639281</v>
      </c>
      <c r="X176" s="279">
        <v>-11.202748334496276</v>
      </c>
      <c r="Y176" s="279">
        <v>-11.448447419695155</v>
      </c>
      <c r="Z176" s="279">
        <v>-11.6942641968185</v>
      </c>
      <c r="AA176" s="279">
        <v>-11.949856799588419</v>
      </c>
      <c r="AB176" s="279">
        <v>-12.206869960879907</v>
      </c>
      <c r="AC176" s="279">
        <v>-122.97890447985473</v>
      </c>
      <c r="AD176" s="279">
        <v>-125.46747301665904</v>
      </c>
      <c r="AE176" s="279">
        <v>-128.04242917190533</v>
      </c>
      <c r="AF176" s="279">
        <v>-130.74879349955327</v>
      </c>
      <c r="AG176" s="279">
        <v>-133.59659522907336</v>
      </c>
      <c r="AH176" s="279">
        <v>-136.59374651555197</v>
      </c>
      <c r="AI176" s="279">
        <v>-139.74809129097389</v>
      </c>
      <c r="AJ176" s="279">
        <v>-142.9928859056451</v>
      </c>
      <c r="AK176" s="279">
        <v>-146.40005382812507</v>
      </c>
      <c r="AL176" s="279">
        <v>-149.98020336454334</v>
      </c>
      <c r="AM176" s="279">
        <v>-153.7475518879194</v>
      </c>
      <c r="AN176" s="279">
        <v>-157.71252477285313</v>
      </c>
      <c r="AO176" s="279">
        <v>-161.885497125824</v>
      </c>
      <c r="AP176" s="279">
        <v>-166.27738903674162</v>
      </c>
      <c r="AQ176" s="279">
        <v>-170.89969421957807</v>
      </c>
      <c r="AR176" s="279">
        <v>-175.76451015843665</v>
      </c>
      <c r="AS176" s="279">
        <v>-180.88456983431249</v>
      </c>
      <c r="AT176" s="279">
        <v>-186.27327512736329</v>
      </c>
      <c r="AU176" s="279">
        <v>-191.944731968284</v>
      </c>
      <c r="AV176" s="279">
        <v>-197.91378734278922</v>
      </c>
      <c r="AW176" s="279">
        <v>-204.19601234946833</v>
      </c>
      <c r="AX176" s="279">
        <v>-210.80783943547655</v>
      </c>
      <c r="AY176" s="279">
        <v>-217.76114001852676</v>
      </c>
      <c r="AZ176" s="279">
        <v>-225.07609741083851</v>
      </c>
      <c r="BA176" s="279">
        <v>-232.7516701914866</v>
      </c>
      <c r="BB176" s="279">
        <v>-240.7775960630714</v>
      </c>
    </row>
    <row r="177" spans="1:54" outlineLevel="2">
      <c r="A177" s="424"/>
      <c r="B177" s="135" t="s">
        <v>288</v>
      </c>
      <c r="C177" s="135" t="s">
        <v>469</v>
      </c>
      <c r="D177" s="135" t="s">
        <v>383</v>
      </c>
      <c r="E177" s="279">
        <v>-15.286737686139086</v>
      </c>
      <c r="F177" s="279">
        <v>-15.399561969162233</v>
      </c>
      <c r="G177" s="279">
        <v>-15.601413574986708</v>
      </c>
      <c r="H177" s="279">
        <v>-15.793285079592051</v>
      </c>
      <c r="I177" s="279">
        <v>-15.896390492998163</v>
      </c>
      <c r="J177" s="279">
        <v>-16.136838187990683</v>
      </c>
      <c r="K177" s="279">
        <v>-16.551886637793775</v>
      </c>
      <c r="L177" s="279">
        <v>-16.969372499229085</v>
      </c>
      <c r="M177" s="279">
        <v>-17.400016344921511</v>
      </c>
      <c r="N177" s="279">
        <v>-17.846923664006987</v>
      </c>
      <c r="O177" s="279">
        <v>-18.307613928957164</v>
      </c>
      <c r="P177" s="279">
        <v>-18.785062321150583</v>
      </c>
      <c r="Q177" s="279">
        <v>-19.280770677029842</v>
      </c>
      <c r="R177" s="279">
        <v>-19.795327820046221</v>
      </c>
      <c r="S177" s="279">
        <v>-20.330305459918797</v>
      </c>
      <c r="T177" s="279">
        <v>-20.886627641933948</v>
      </c>
      <c r="U177" s="279">
        <v>-21.465330559019172</v>
      </c>
      <c r="V177" s="279">
        <v>-22.067322515647753</v>
      </c>
      <c r="W177" s="279">
        <v>-22.693810979665113</v>
      </c>
      <c r="X177" s="279">
        <v>-23.345944201719263</v>
      </c>
      <c r="Y177" s="279">
        <v>-24.014931854611621</v>
      </c>
      <c r="Z177" s="279">
        <v>-24.708332276752461</v>
      </c>
      <c r="AA177" s="279">
        <v>-25.427819952616161</v>
      </c>
      <c r="AB177" s="279">
        <v>-26.161555750570198</v>
      </c>
      <c r="AC177" s="279">
        <v>-55.704940164994845</v>
      </c>
      <c r="AD177" s="279">
        <v>-56.5339222830792</v>
      </c>
      <c r="AE177" s="279">
        <v>-57.396351698110109</v>
      </c>
      <c r="AF177" s="279">
        <v>-58.293859726064859</v>
      </c>
      <c r="AG177" s="279">
        <v>-59.230189269848132</v>
      </c>
      <c r="AH177" s="279">
        <v>-60.207642740871115</v>
      </c>
      <c r="AI177" s="279">
        <v>-61.228279167290943</v>
      </c>
      <c r="AJ177" s="279">
        <v>-62.261008308802246</v>
      </c>
      <c r="AK177" s="279">
        <v>-63.336169213256845</v>
      </c>
      <c r="AL177" s="279">
        <v>-64.433940532844005</v>
      </c>
      <c r="AM177" s="279">
        <v>-65.57228701337165</v>
      </c>
      <c r="AN177" s="279">
        <v>-66.755093374757422</v>
      </c>
      <c r="AO177" s="279">
        <v>-67.99075161376193</v>
      </c>
      <c r="AP177" s="279">
        <v>-69.282685852125169</v>
      </c>
      <c r="AQ177" s="279">
        <v>-70.633805577555492</v>
      </c>
      <c r="AR177" s="279">
        <v>-71.921130052872385</v>
      </c>
      <c r="AS177" s="279">
        <v>-72.991097214307544</v>
      </c>
      <c r="AT177" s="279">
        <v>-74.104516875983578</v>
      </c>
      <c r="AU177" s="279">
        <v>-75.263424794837192</v>
      </c>
      <c r="AV177" s="279">
        <v>-76.395530268257616</v>
      </c>
      <c r="AW177" s="279">
        <v>-77.410482901442208</v>
      </c>
      <c r="AX177" s="279">
        <v>-78.377645537386641</v>
      </c>
      <c r="AY177" s="279">
        <v>-79.346345912014115</v>
      </c>
      <c r="AZ177" s="279">
        <v>-80.343492895858702</v>
      </c>
      <c r="BA177" s="279">
        <v>-81.379239590026557</v>
      </c>
      <c r="BB177" s="279">
        <v>-82.43215528216372</v>
      </c>
    </row>
    <row r="178" spans="1:54" outlineLevel="2">
      <c r="A178" s="424"/>
      <c r="B178" s="135" t="s">
        <v>470</v>
      </c>
      <c r="C178" s="135"/>
      <c r="D178" s="135" t="s">
        <v>383</v>
      </c>
      <c r="E178" s="279"/>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2">
      <c r="A179" s="425"/>
      <c r="B179" s="135" t="s">
        <v>470</v>
      </c>
      <c r="C179" s="135"/>
      <c r="D179" s="135" t="s">
        <v>383</v>
      </c>
      <c r="E179" s="279"/>
      <c r="F179" s="279"/>
      <c r="G179" s="279"/>
      <c r="H179" s="279"/>
      <c r="I179" s="279"/>
      <c r="J179" s="279"/>
      <c r="K179" s="279"/>
      <c r="L179" s="279"/>
      <c r="M179" s="279"/>
      <c r="N179" s="279"/>
      <c r="O179" s="279"/>
      <c r="P179" s="279"/>
      <c r="Q179" s="279"/>
      <c r="R179" s="279"/>
      <c r="S179" s="279"/>
      <c r="T179" s="279"/>
      <c r="U179" s="279"/>
      <c r="V179" s="279"/>
      <c r="W179" s="279"/>
      <c r="X179" s="279"/>
      <c r="Y179" s="279"/>
      <c r="Z179" s="279"/>
      <c r="AA179" s="279"/>
      <c r="AB179" s="279"/>
      <c r="AC179" s="279"/>
      <c r="AD179" s="279"/>
      <c r="AE179" s="279"/>
      <c r="AF179" s="279"/>
      <c r="AG179" s="279"/>
      <c r="AH179" s="279"/>
      <c r="AI179" s="279"/>
      <c r="AJ179" s="279"/>
      <c r="AK179" s="279"/>
      <c r="AL179" s="279"/>
      <c r="AM179" s="279"/>
      <c r="AN179" s="279"/>
      <c r="AO179" s="279"/>
      <c r="AP179" s="279"/>
      <c r="AQ179" s="279"/>
      <c r="AR179" s="279"/>
      <c r="AS179" s="279"/>
      <c r="AT179" s="279"/>
      <c r="AU179" s="279"/>
      <c r="AV179" s="279"/>
      <c r="AW179" s="279"/>
      <c r="AX179" s="279"/>
      <c r="AY179" s="279"/>
      <c r="AZ179" s="279"/>
      <c r="BA179" s="279"/>
      <c r="BB179" s="279"/>
    </row>
    <row r="180" spans="1:54" outlineLevel="1">
      <c r="A180" s="133"/>
      <c r="B180" s="134"/>
      <c r="C180" s="135"/>
      <c r="D180" s="135"/>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row>
    <row r="181" spans="1:54" outlineLevel="1">
      <c r="A181" s="134" t="s">
        <v>374</v>
      </c>
      <c r="B181" s="134"/>
      <c r="C181" s="135"/>
      <c r="D181" s="135"/>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row>
    <row r="182" spans="1:54" outlineLevel="2">
      <c r="A182" s="133"/>
      <c r="B182" s="134" t="s">
        <v>463</v>
      </c>
      <c r="C182" s="134" t="s">
        <v>158</v>
      </c>
      <c r="D182" s="135"/>
      <c r="E182" s="130">
        <v>2027</v>
      </c>
      <c r="F182" s="130">
        <v>2028</v>
      </c>
      <c r="G182" s="130">
        <v>2029</v>
      </c>
      <c r="H182" s="130">
        <v>2030</v>
      </c>
      <c r="I182" s="130">
        <v>2031</v>
      </c>
      <c r="J182" s="130">
        <v>2032</v>
      </c>
      <c r="K182" s="130">
        <v>2033</v>
      </c>
      <c r="L182" s="130">
        <v>2034</v>
      </c>
      <c r="M182" s="130">
        <v>2035</v>
      </c>
      <c r="N182" s="130">
        <v>2036</v>
      </c>
      <c r="O182" s="130">
        <v>2037</v>
      </c>
      <c r="P182" s="130">
        <v>2038</v>
      </c>
      <c r="Q182" s="130">
        <v>2039</v>
      </c>
      <c r="R182" s="130">
        <v>2040</v>
      </c>
      <c r="S182" s="130">
        <v>2041</v>
      </c>
      <c r="T182" s="130">
        <v>2042</v>
      </c>
      <c r="U182" s="130">
        <v>2043</v>
      </c>
      <c r="V182" s="130">
        <v>2044</v>
      </c>
      <c r="W182" s="130">
        <v>2045</v>
      </c>
      <c r="X182" s="130">
        <v>2046</v>
      </c>
      <c r="Y182" s="130">
        <v>2047</v>
      </c>
      <c r="Z182" s="130">
        <v>2048</v>
      </c>
      <c r="AA182" s="130">
        <v>2049</v>
      </c>
      <c r="AB182" s="130">
        <v>2050</v>
      </c>
      <c r="AC182" s="130">
        <v>2051</v>
      </c>
      <c r="AD182" s="130">
        <v>2052</v>
      </c>
      <c r="AE182" s="130">
        <v>2053</v>
      </c>
      <c r="AF182" s="130">
        <v>2054</v>
      </c>
      <c r="AG182" s="130">
        <v>2055</v>
      </c>
      <c r="AH182" s="130">
        <v>2056</v>
      </c>
      <c r="AI182" s="130">
        <v>2057</v>
      </c>
      <c r="AJ182" s="130">
        <v>2058</v>
      </c>
      <c r="AK182" s="130">
        <v>2059</v>
      </c>
      <c r="AL182" s="130">
        <v>2060</v>
      </c>
      <c r="AM182" s="130">
        <v>2061</v>
      </c>
      <c r="AN182" s="130">
        <v>2062</v>
      </c>
      <c r="AO182" s="130">
        <v>2063</v>
      </c>
      <c r="AP182" s="130">
        <v>2064</v>
      </c>
      <c r="AQ182" s="130">
        <v>2065</v>
      </c>
      <c r="AR182" s="130">
        <v>2066</v>
      </c>
      <c r="AS182" s="130">
        <v>2067</v>
      </c>
      <c r="AT182" s="130">
        <v>2068</v>
      </c>
      <c r="AU182" s="130">
        <v>2069</v>
      </c>
      <c r="AV182" s="130">
        <v>2070</v>
      </c>
      <c r="AW182" s="130">
        <v>2071</v>
      </c>
      <c r="AX182" s="130">
        <v>2072</v>
      </c>
      <c r="AY182" s="130">
        <v>2073</v>
      </c>
      <c r="AZ182" s="130">
        <v>2074</v>
      </c>
      <c r="BA182" s="130">
        <v>2075</v>
      </c>
      <c r="BB182" s="130">
        <v>2076</v>
      </c>
    </row>
    <row r="183" spans="1:54" ht="12.75" customHeight="1" outlineLevel="2">
      <c r="A183" s="423" t="s">
        <v>471</v>
      </c>
      <c r="B183" s="135" t="s">
        <v>282</v>
      </c>
      <c r="C183" s="135" t="s">
        <v>389</v>
      </c>
      <c r="D183" s="135" t="s">
        <v>472</v>
      </c>
      <c r="E183" s="320">
        <v>81.740137067737876</v>
      </c>
      <c r="F183" s="320">
        <v>83.269613151824061</v>
      </c>
      <c r="G183" s="320">
        <v>85.060295691898503</v>
      </c>
      <c r="H183" s="320">
        <v>86.901910545542805</v>
      </c>
      <c r="I183" s="320">
        <v>88.579849825505249</v>
      </c>
      <c r="J183" s="320">
        <v>90.340193285858192</v>
      </c>
      <c r="K183" s="320">
        <v>92.748299378925125</v>
      </c>
      <c r="L183" s="320">
        <v>95.231315565063611</v>
      </c>
      <c r="M183" s="320">
        <v>97.7909968056602</v>
      </c>
      <c r="N183" s="320">
        <v>100.42951754359407</v>
      </c>
      <c r="O183" s="320">
        <v>102.83762301494811</v>
      </c>
      <c r="P183" s="320">
        <v>105.23642578328889</v>
      </c>
      <c r="Q183" s="320">
        <v>107.71061382602932</v>
      </c>
      <c r="R183" s="320">
        <v>110.26236227302049</v>
      </c>
      <c r="S183" s="320">
        <v>112.8947910532419</v>
      </c>
      <c r="T183" s="320">
        <v>115.61022895114327</v>
      </c>
      <c r="U183" s="320">
        <v>118.41182737516549</v>
      </c>
      <c r="V183" s="320">
        <v>121.30210216406778</v>
      </c>
      <c r="W183" s="320">
        <v>124.28417518029221</v>
      </c>
      <c r="X183" s="320">
        <v>127.36128991986807</v>
      </c>
      <c r="Y183" s="320">
        <v>130.53682087425838</v>
      </c>
      <c r="Z183" s="320">
        <v>133.81424500280824</v>
      </c>
      <c r="AA183" s="320">
        <v>137.19724528776803</v>
      </c>
      <c r="AB183" s="320">
        <v>140.58568137383031</v>
      </c>
      <c r="AC183" s="320">
        <v>1128.8603701117336</v>
      </c>
      <c r="AD183" s="320">
        <v>1158.8265390968841</v>
      </c>
      <c r="AE183" s="320">
        <v>1189.7698429987788</v>
      </c>
      <c r="AF183" s="320">
        <v>1221.7264315481693</v>
      </c>
      <c r="AG183" s="320">
        <v>1254.7340600736811</v>
      </c>
      <c r="AH183" s="320">
        <v>1288.8320610397466</v>
      </c>
      <c r="AI183" s="320">
        <v>1324.0614591704718</v>
      </c>
      <c r="AJ183" s="320">
        <v>1360.4650675732616</v>
      </c>
      <c r="AK183" s="320">
        <v>1398.0875760468973</v>
      </c>
      <c r="AL183" s="320">
        <v>1436.9756453057253</v>
      </c>
      <c r="AM183" s="320">
        <v>1477.1263128849785</v>
      </c>
      <c r="AN183" s="320">
        <v>1518.2147490113332</v>
      </c>
      <c r="AO183" s="320">
        <v>1560.64315356357</v>
      </c>
      <c r="AP183" s="320">
        <v>1604.530781377219</v>
      </c>
      <c r="AQ183" s="320">
        <v>1649.9352355695244</v>
      </c>
      <c r="AR183" s="320">
        <v>1695.1906740458908</v>
      </c>
      <c r="AS183" s="320">
        <v>1738.2128945538932</v>
      </c>
      <c r="AT183" s="320">
        <v>1782.5921638416253</v>
      </c>
      <c r="AU183" s="320">
        <v>1828.375711078143</v>
      </c>
      <c r="AV183" s="320">
        <v>1874.6739522893874</v>
      </c>
      <c r="AW183" s="320">
        <v>1920.3702315122905</v>
      </c>
      <c r="AX183" s="320">
        <v>1961.3339184147137</v>
      </c>
      <c r="AY183" s="320">
        <v>2000.7318018911908</v>
      </c>
      <c r="AZ183" s="320">
        <v>2040.6277708227035</v>
      </c>
      <c r="BA183" s="320">
        <v>2081.7934538478007</v>
      </c>
      <c r="BB183" s="320">
        <v>2123.9684536834902</v>
      </c>
    </row>
    <row r="184" spans="1:54" outlineLevel="2">
      <c r="A184" s="424"/>
      <c r="B184" s="135" t="s">
        <v>282</v>
      </c>
      <c r="C184" s="135"/>
      <c r="D184" s="135"/>
      <c r="E184" s="238"/>
      <c r="F184" s="238"/>
      <c r="G184" s="238"/>
      <c r="H184" s="238"/>
      <c r="I184" s="238"/>
      <c r="J184" s="238"/>
      <c r="K184" s="238"/>
      <c r="L184" s="238"/>
      <c r="M184" s="238"/>
      <c r="N184" s="238"/>
      <c r="O184" s="238"/>
      <c r="P184" s="238"/>
      <c r="Q184" s="238"/>
      <c r="R184" s="238"/>
      <c r="S184" s="238"/>
      <c r="T184" s="238"/>
      <c r="U184" s="238"/>
      <c r="V184" s="238"/>
      <c r="W184" s="238"/>
      <c r="X184" s="238"/>
      <c r="Y184" s="238"/>
      <c r="Z184" s="238"/>
      <c r="AA184" s="238"/>
      <c r="AB184" s="238"/>
      <c r="AC184" s="238"/>
      <c r="AD184" s="238"/>
      <c r="AE184" s="238"/>
      <c r="AF184" s="238"/>
      <c r="AG184" s="238"/>
      <c r="AH184" s="238"/>
      <c r="AI184" s="238"/>
      <c r="AJ184" s="238"/>
      <c r="AK184" s="238"/>
      <c r="AL184" s="238"/>
      <c r="AM184" s="238"/>
      <c r="AN184" s="238"/>
      <c r="AO184" s="238"/>
      <c r="AP184" s="238"/>
      <c r="AQ184" s="238"/>
      <c r="AR184" s="238"/>
      <c r="AS184" s="238"/>
      <c r="AT184" s="238"/>
      <c r="AU184" s="238"/>
      <c r="AV184" s="238"/>
      <c r="AW184" s="238"/>
      <c r="AX184" s="238"/>
      <c r="AY184" s="238"/>
      <c r="AZ184" s="238"/>
      <c r="BA184" s="238"/>
      <c r="BB184" s="238"/>
    </row>
    <row r="185" spans="1:54" outlineLevel="2">
      <c r="A185" s="424"/>
      <c r="B185" s="135" t="s">
        <v>282</v>
      </c>
      <c r="C185" s="135"/>
      <c r="D185" s="135"/>
      <c r="E185" s="238"/>
      <c r="F185" s="238"/>
      <c r="G185" s="238"/>
      <c r="H185" s="238"/>
      <c r="I185" s="238"/>
      <c r="J185" s="238"/>
      <c r="K185" s="238"/>
      <c r="L185" s="238"/>
      <c r="M185" s="238"/>
      <c r="N185" s="238"/>
      <c r="O185" s="238"/>
      <c r="P185" s="238"/>
      <c r="Q185" s="238"/>
      <c r="R185" s="238"/>
      <c r="S185" s="238"/>
      <c r="T185" s="238"/>
      <c r="U185" s="238"/>
      <c r="V185" s="238"/>
      <c r="W185" s="238"/>
      <c r="X185" s="238"/>
      <c r="Y185" s="238"/>
      <c r="Z185" s="238"/>
      <c r="AA185" s="238"/>
      <c r="AB185" s="238"/>
      <c r="AC185" s="238"/>
      <c r="AD185" s="238"/>
      <c r="AE185" s="238"/>
      <c r="AF185" s="238"/>
      <c r="AG185" s="238"/>
      <c r="AH185" s="238"/>
      <c r="AI185" s="238"/>
      <c r="AJ185" s="238"/>
      <c r="AK185" s="238"/>
      <c r="AL185" s="238"/>
      <c r="AM185" s="238"/>
      <c r="AN185" s="238"/>
      <c r="AO185" s="238"/>
      <c r="AP185" s="238"/>
      <c r="AQ185" s="238"/>
      <c r="AR185" s="238"/>
      <c r="AS185" s="238"/>
      <c r="AT185" s="238"/>
      <c r="AU185" s="238"/>
      <c r="AV185" s="238"/>
      <c r="AW185" s="238"/>
      <c r="AX185" s="238"/>
      <c r="AY185" s="238"/>
      <c r="AZ185" s="238"/>
      <c r="BA185" s="238"/>
      <c r="BB185" s="238"/>
    </row>
    <row r="186" spans="1:54" outlineLevel="2">
      <c r="A186" s="424"/>
      <c r="B186" s="135" t="s">
        <v>285</v>
      </c>
      <c r="C186" s="135" t="s">
        <v>465</v>
      </c>
      <c r="D186" s="135"/>
      <c r="E186" s="320">
        <v>0.24587257025431775</v>
      </c>
      <c r="F186" s="320">
        <v>0.24768564274587773</v>
      </c>
      <c r="G186" s="320">
        <v>0.25094979523498834</v>
      </c>
      <c r="H186" s="320">
        <v>0.25405013586566766</v>
      </c>
      <c r="I186" s="320">
        <v>0.25571079669275909</v>
      </c>
      <c r="J186" s="320">
        <v>0.25959802187412129</v>
      </c>
      <c r="K186" s="320">
        <v>0.26630624454474922</v>
      </c>
      <c r="L186" s="320">
        <v>0.27305285896999215</v>
      </c>
      <c r="M186" s="320">
        <v>0.28001159570395173</v>
      </c>
      <c r="N186" s="320">
        <v>0.28723274396148168</v>
      </c>
      <c r="O186" s="320">
        <v>0.29467601554890677</v>
      </c>
      <c r="P186" s="320">
        <v>0.30238957949841472</v>
      </c>
      <c r="Q186" s="320">
        <v>0.31039774379723206</v>
      </c>
      <c r="R186" s="320">
        <v>0.31870997840207882</v>
      </c>
      <c r="S186" s="320">
        <v>0.32735168475291676</v>
      </c>
      <c r="T186" s="320">
        <v>0.33633775936912497</v>
      </c>
      <c r="U186" s="320">
        <v>0.3456849139859503</v>
      </c>
      <c r="V186" s="320">
        <v>0.35540777980547245</v>
      </c>
      <c r="W186" s="320">
        <v>0.36552583483548856</v>
      </c>
      <c r="X186" s="320">
        <v>0.37605759185403043</v>
      </c>
      <c r="Y186" s="320">
        <v>0.38686041153139972</v>
      </c>
      <c r="Z186" s="320">
        <v>0.3980567294766777</v>
      </c>
      <c r="AA186" s="320">
        <v>0.40967357204130977</v>
      </c>
      <c r="AB186" s="320">
        <v>0.4215188495998371</v>
      </c>
      <c r="AC186" s="320">
        <v>0.90048478955857636</v>
      </c>
      <c r="AD186" s="320">
        <v>0.91386881332670478</v>
      </c>
      <c r="AE186" s="320">
        <v>0.92779213637868885</v>
      </c>
      <c r="AF186" s="320">
        <v>0.94228105124345696</v>
      </c>
      <c r="AG186" s="320">
        <v>0.95739607970026563</v>
      </c>
      <c r="AH186" s="320">
        <v>0.97317437368595427</v>
      </c>
      <c r="AI186" s="320">
        <v>0.98964913508358299</v>
      </c>
      <c r="AJ186" s="320">
        <v>1.0063160663754809</v>
      </c>
      <c r="AK186" s="320">
        <v>1.0236668819742354</v>
      </c>
      <c r="AL186" s="320">
        <v>1.0413799808919859</v>
      </c>
      <c r="AM186" s="320">
        <v>1.0597464170284667</v>
      </c>
      <c r="AN186" s="320">
        <v>1.0788289357442542</v>
      </c>
      <c r="AO186" s="320">
        <v>1.0987633558917524</v>
      </c>
      <c r="AP186" s="320">
        <v>1.119604928752262</v>
      </c>
      <c r="AQ186" s="320">
        <v>1.1414005472933337</v>
      </c>
      <c r="AR186" s="320">
        <v>1.1621558938267753</v>
      </c>
      <c r="AS186" s="320">
        <v>1.1793807791277053</v>
      </c>
      <c r="AT186" s="320">
        <v>1.197303684620439</v>
      </c>
      <c r="AU186" s="320">
        <v>1.2159572687879456</v>
      </c>
      <c r="AV186" s="320">
        <v>1.2341690410274855</v>
      </c>
      <c r="AW186" s="320">
        <v>1.250473666868114</v>
      </c>
      <c r="AX186" s="320">
        <v>1.2659954010550905</v>
      </c>
      <c r="AY186" s="320">
        <v>1.2815336291269479</v>
      </c>
      <c r="AZ186" s="320">
        <v>1.2975242075920175</v>
      </c>
      <c r="BA186" s="320">
        <v>1.3141312922982655</v>
      </c>
      <c r="BB186" s="320">
        <v>1.3310150036964756</v>
      </c>
    </row>
    <row r="187" spans="1:54" outlineLevel="2">
      <c r="A187" s="424"/>
      <c r="B187" s="135" t="s">
        <v>285</v>
      </c>
      <c r="C187" s="135" t="s">
        <v>466</v>
      </c>
      <c r="D187" s="135"/>
      <c r="E187" s="320">
        <v>0.54638348745403942</v>
      </c>
      <c r="F187" s="320">
        <v>0.55041253965750603</v>
      </c>
      <c r="G187" s="320">
        <v>0.55766621063330724</v>
      </c>
      <c r="H187" s="320">
        <v>0.56455585659037255</v>
      </c>
      <c r="I187" s="320">
        <v>0.56824621442835344</v>
      </c>
      <c r="J187" s="320">
        <v>0.57688449072026948</v>
      </c>
      <c r="K187" s="320">
        <v>0.59179165576610948</v>
      </c>
      <c r="L187" s="320">
        <v>0.60678413248887131</v>
      </c>
      <c r="M187" s="320">
        <v>0.62224799178655954</v>
      </c>
      <c r="N187" s="320">
        <v>0.63829498669218165</v>
      </c>
      <c r="O187" s="320">
        <v>0.65483558999757041</v>
      </c>
      <c r="P187" s="320">
        <v>0.6719768436631437</v>
      </c>
      <c r="Q187" s="320">
        <v>0.68977276499384887</v>
      </c>
      <c r="R187" s="320">
        <v>0.70824439522684191</v>
      </c>
      <c r="S187" s="320">
        <v>0.72744818722870397</v>
      </c>
      <c r="T187" s="320">
        <v>0.7474172435980555</v>
      </c>
      <c r="U187" s="320">
        <v>0.7681886970798899</v>
      </c>
      <c r="V187" s="320">
        <v>0.78979506623438334</v>
      </c>
      <c r="W187" s="320">
        <v>0.8122796335233079</v>
      </c>
      <c r="X187" s="320">
        <v>0.83568353756451186</v>
      </c>
      <c r="Y187" s="320">
        <v>0.85968980418088825</v>
      </c>
      <c r="Z187" s="320">
        <v>0.8845705096148393</v>
      </c>
      <c r="AA187" s="320">
        <v>0.91038571664735513</v>
      </c>
      <c r="AB187" s="320">
        <v>0.93670855455519364</v>
      </c>
      <c r="AC187" s="320">
        <v>2.0010773102412807</v>
      </c>
      <c r="AD187" s="320">
        <v>2.0308195832815659</v>
      </c>
      <c r="AE187" s="320">
        <v>2.0617603029526421</v>
      </c>
      <c r="AF187" s="320">
        <v>2.0939578927632381</v>
      </c>
      <c r="AG187" s="320">
        <v>2.127546842222813</v>
      </c>
      <c r="AH187" s="320">
        <v>2.1626097195243434</v>
      </c>
      <c r="AI187" s="320">
        <v>2.1992203001857402</v>
      </c>
      <c r="AJ187" s="320">
        <v>2.2362579253899582</v>
      </c>
      <c r="AK187" s="320">
        <v>2.2748152946094122</v>
      </c>
      <c r="AL187" s="320">
        <v>2.3141777350933017</v>
      </c>
      <c r="AM187" s="320">
        <v>2.3549920370632593</v>
      </c>
      <c r="AN187" s="320">
        <v>2.3973976362094542</v>
      </c>
      <c r="AO187" s="320">
        <v>2.4416963462038934</v>
      </c>
      <c r="AP187" s="320">
        <v>2.4880109515605824</v>
      </c>
      <c r="AQ187" s="320">
        <v>2.5364456617629632</v>
      </c>
      <c r="AR187" s="320">
        <v>2.582568652726168</v>
      </c>
      <c r="AS187" s="320">
        <v>2.6208461777282341</v>
      </c>
      <c r="AT187" s="320">
        <v>2.6606748523787527</v>
      </c>
      <c r="AU187" s="320">
        <v>2.7021272641954348</v>
      </c>
      <c r="AV187" s="320">
        <v>2.7425978700610787</v>
      </c>
      <c r="AW187" s="320">
        <v>2.7788303713735867</v>
      </c>
      <c r="AX187" s="320">
        <v>2.8133231153446445</v>
      </c>
      <c r="AY187" s="320">
        <v>2.847852508948773</v>
      </c>
      <c r="AZ187" s="320">
        <v>2.88338712787115</v>
      </c>
      <c r="BA187" s="320">
        <v>2.92029176032948</v>
      </c>
      <c r="BB187" s="320">
        <v>2.9578111187616241</v>
      </c>
    </row>
    <row r="188" spans="1:54" outlineLevel="2">
      <c r="A188" s="424"/>
      <c r="B188" s="135" t="s">
        <v>285</v>
      </c>
      <c r="C188" s="135"/>
      <c r="D188" s="135"/>
      <c r="E188" s="238"/>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row>
    <row r="189" spans="1:54" outlineLevel="2">
      <c r="A189" s="424"/>
      <c r="B189" s="135" t="s">
        <v>285</v>
      </c>
      <c r="C189" s="135"/>
      <c r="D189" s="135"/>
      <c r="E189" s="238"/>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row>
    <row r="190" spans="1:54" outlineLevel="2">
      <c r="A190" s="424"/>
      <c r="B190" s="135" t="s">
        <v>470</v>
      </c>
      <c r="C190" s="135"/>
      <c r="D190" s="135"/>
      <c r="E190" s="238"/>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row>
    <row r="191" spans="1:54" outlineLevel="2">
      <c r="A191" s="424"/>
      <c r="B191" s="135" t="s">
        <v>470</v>
      </c>
      <c r="C191" s="135"/>
      <c r="D191" s="135"/>
      <c r="E191" s="238"/>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row>
    <row r="192" spans="1:54" outlineLevel="2">
      <c r="A192" s="424"/>
      <c r="B192" s="135" t="s">
        <v>470</v>
      </c>
      <c r="C192" s="135"/>
      <c r="D192" s="135"/>
      <c r="E192" s="238"/>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row>
    <row r="193" spans="1:54" outlineLevel="2">
      <c r="A193" s="424"/>
      <c r="B193" s="135" t="s">
        <v>470</v>
      </c>
      <c r="C193" s="135"/>
      <c r="D193" s="135"/>
      <c r="E193" s="238"/>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row>
    <row r="194" spans="1:54" outlineLevel="2">
      <c r="A194" s="425"/>
      <c r="B194" s="135" t="s">
        <v>470</v>
      </c>
      <c r="C194" s="135"/>
      <c r="D194" s="135"/>
      <c r="E194" s="238"/>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row>
    <row r="195" spans="1:54" outlineLevel="1">
      <c r="B195" s="19"/>
      <c r="C195" s="19"/>
      <c r="D195" s="19"/>
      <c r="E195" s="15"/>
    </row>
    <row r="196" spans="1:54" outlineLevel="1">
      <c r="A196" s="4" t="s">
        <v>475</v>
      </c>
      <c r="B196" s="19"/>
      <c r="C196" s="19"/>
      <c r="D196" s="19"/>
      <c r="E196" s="130">
        <v>2027</v>
      </c>
      <c r="F196" s="130">
        <v>2028</v>
      </c>
      <c r="G196" s="130">
        <v>2029</v>
      </c>
      <c r="H196" s="130">
        <v>2030</v>
      </c>
      <c r="I196" s="130">
        <v>2031</v>
      </c>
      <c r="J196" s="130">
        <v>2032</v>
      </c>
      <c r="K196" s="130">
        <v>2033</v>
      </c>
      <c r="L196" s="130">
        <v>2034</v>
      </c>
      <c r="M196" s="130">
        <v>2035</v>
      </c>
      <c r="N196" s="130">
        <v>2036</v>
      </c>
      <c r="O196" s="130">
        <v>2037</v>
      </c>
      <c r="P196" s="130">
        <v>2038</v>
      </c>
      <c r="Q196" s="130">
        <v>2039</v>
      </c>
      <c r="R196" s="130">
        <v>2040</v>
      </c>
      <c r="S196" s="130">
        <v>2041</v>
      </c>
      <c r="T196" s="130">
        <v>2042</v>
      </c>
      <c r="U196" s="130">
        <v>2043</v>
      </c>
      <c r="V196" s="130">
        <v>2044</v>
      </c>
      <c r="W196" s="130">
        <v>2045</v>
      </c>
      <c r="X196" s="130">
        <v>2046</v>
      </c>
      <c r="Y196" s="130">
        <v>2047</v>
      </c>
      <c r="Z196" s="130">
        <v>2048</v>
      </c>
      <c r="AA196" s="130">
        <v>2049</v>
      </c>
      <c r="AB196" s="130">
        <v>2050</v>
      </c>
      <c r="AC196" s="130">
        <v>2051</v>
      </c>
      <c r="AD196" s="130">
        <v>2052</v>
      </c>
      <c r="AE196" s="130">
        <v>2053</v>
      </c>
      <c r="AF196" s="130">
        <v>2054</v>
      </c>
      <c r="AG196" s="130">
        <v>2055</v>
      </c>
      <c r="AH196" s="130">
        <v>2056</v>
      </c>
      <c r="AI196" s="130">
        <v>2057</v>
      </c>
      <c r="AJ196" s="130">
        <v>2058</v>
      </c>
      <c r="AK196" s="130">
        <v>2059</v>
      </c>
      <c r="AL196" s="130">
        <v>2060</v>
      </c>
      <c r="AM196" s="130">
        <v>2061</v>
      </c>
      <c r="AN196" s="130">
        <v>2062</v>
      </c>
      <c r="AO196" s="130">
        <v>2063</v>
      </c>
      <c r="AP196" s="130">
        <v>2064</v>
      </c>
      <c r="AQ196" s="130">
        <v>2065</v>
      </c>
      <c r="AR196" s="130">
        <v>2066</v>
      </c>
      <c r="AS196" s="130">
        <v>2067</v>
      </c>
      <c r="AT196" s="130">
        <v>2068</v>
      </c>
      <c r="AU196" s="130">
        <v>2069</v>
      </c>
      <c r="AV196" s="130">
        <v>2070</v>
      </c>
      <c r="AW196" s="130">
        <v>2071</v>
      </c>
      <c r="AX196" s="130">
        <v>2072</v>
      </c>
      <c r="AY196" s="130">
        <v>2073</v>
      </c>
      <c r="AZ196" s="130">
        <v>2074</v>
      </c>
      <c r="BA196" s="130">
        <v>2075</v>
      </c>
      <c r="BB196" s="130">
        <v>2076</v>
      </c>
    </row>
    <row r="197" spans="1:54" ht="12.75" customHeight="1" outlineLevel="2">
      <c r="A197" s="423" t="s">
        <v>476</v>
      </c>
      <c r="B197" s="135" t="s">
        <v>282</v>
      </c>
      <c r="C197" s="135" t="s">
        <v>389</v>
      </c>
      <c r="D197" s="135" t="s">
        <v>383</v>
      </c>
      <c r="E197" s="262">
        <f>-(E$183*'Fixed Data'!$B$25*'Fixed Data'!E$47*'Fixed Data'!$B$24*'Fixed Data'!$B$23+E$183*'Fixed Data'!$B$26)*'Fixed Data'!L44/10^6</f>
        <v>-16.670041111912614</v>
      </c>
      <c r="F197" s="262">
        <f>-(F$183*'Fixed Data'!$B$25*'Fixed Data'!F$47*'Fixed Data'!$B$24*'Fixed Data'!$B$23+F$183*'Fixed Data'!$B$26)*'Fixed Data'!M44/10^6</f>
        <v>-17.24057022297654</v>
      </c>
      <c r="G197" s="262">
        <f>-(G$183*'Fixed Data'!$B$25*'Fixed Data'!G$47*'Fixed Data'!$B$24*'Fixed Data'!$B$23+G$183*'Fixed Data'!$B$26)*'Fixed Data'!N44/10^6</f>
        <v>-17.879515096579965</v>
      </c>
      <c r="H197" s="262">
        <f>-(H$183*'Fixed Data'!$B$25*'Fixed Data'!H$47*'Fixed Data'!$B$24*'Fixed Data'!$B$23+H$183*'Fixed Data'!$B$26)*'Fixed Data'!O44/10^6</f>
        <v>-18.544790959111065</v>
      </c>
      <c r="I197" s="262">
        <f>-(I$183*'Fixed Data'!$B$25*'Fixed Data'!I$47*'Fixed Data'!$B$24*'Fixed Data'!$B$23+I$183*'Fixed Data'!$B$26)*'Fixed Data'!P44/10^6</f>
        <v>-19.190722555139214</v>
      </c>
      <c r="J197" s="262">
        <f>-(J$183*'Fixed Data'!$B$25*'Fixed Data'!J$47*'Fixed Data'!$B$24*'Fixed Data'!$B$23+J$183*'Fixed Data'!$B$26)*'Fixed Data'!Q44/10^6</f>
        <v>-19.870151214160838</v>
      </c>
      <c r="K197" s="262">
        <f>-(K$183*'Fixed Data'!$B$25*'Fixed Data'!K$47*'Fixed Data'!$B$24*'Fixed Data'!$B$23+K$183*'Fixed Data'!$B$26)*'Fixed Data'!R44/10^6</f>
        <v>-20.710466498614931</v>
      </c>
      <c r="L197" s="262">
        <f>-(L$183*'Fixed Data'!$B$25*'Fixed Data'!L$47*'Fixed Data'!$B$24*'Fixed Data'!$B$23+L$183*'Fixed Data'!$B$26)*'Fixed Data'!S44/10^6</f>
        <v>-21.58874912433004</v>
      </c>
      <c r="M197" s="262">
        <f>-(M$183*'Fixed Data'!$B$25*'Fixed Data'!M$47*'Fixed Data'!$B$24*'Fixed Data'!$B$23+M$183*'Fixed Data'!$B$26)*'Fixed Data'!T44/10^6</f>
        <v>-22.50662310034701</v>
      </c>
      <c r="N197" s="262">
        <f>-(N$183*'Fixed Data'!$B$25*'Fixed Data'!N$47*'Fixed Data'!$B$24*'Fixed Data'!$B$23+N$183*'Fixed Data'!$B$26)*'Fixed Data'!U44/10^6</f>
        <v>-23.465867338154936</v>
      </c>
      <c r="O197" s="262">
        <f>-(O$183*'Fixed Data'!$B$25*'Fixed Data'!O$47*'Fixed Data'!$B$24*'Fixed Data'!$B$23+O$183*'Fixed Data'!$B$26)*'Fixed Data'!V44/10^6</f>
        <v>-24.394450170925261</v>
      </c>
      <c r="P197" s="262">
        <f>-(P$183*'Fixed Data'!$B$25*'Fixed Data'!P$47*'Fixed Data'!$B$24*'Fixed Data'!$B$23+P$183*'Fixed Data'!$B$26)*'Fixed Data'!W44/10^6</f>
        <v>-25.34363253647118</v>
      </c>
      <c r="Q197" s="262">
        <f>-(Q$183*'Fixed Data'!$B$25*'Fixed Data'!Q$47*'Fixed Data'!$B$24*'Fixed Data'!$B$23+Q$183*'Fixed Data'!$B$26)*'Fixed Data'!X44/10^6</f>
        <v>-26.334497998405254</v>
      </c>
      <c r="R197" s="262">
        <f>-(R$183*'Fixed Data'!$B$25*'Fixed Data'!R$47*'Fixed Data'!$B$24*'Fixed Data'!$B$23+R$183*'Fixed Data'!$B$26)*'Fixed Data'!Y44/10^6</f>
        <v>-27.36891654523351</v>
      </c>
      <c r="S197" s="262">
        <f>-(S$183*'Fixed Data'!$B$25*'Fixed Data'!S$47*'Fixed Data'!$B$24*'Fixed Data'!$B$23+S$183*'Fixed Data'!$B$26)*'Fixed Data'!Z44/10^6</f>
        <v>-28.44266322668491</v>
      </c>
      <c r="T197" s="262">
        <f>-(T$183*'Fixed Data'!$B$25*'Fixed Data'!T$47*'Fixed Data'!$B$24*'Fixed Data'!$B$23+T$183*'Fixed Data'!$B$26)*'Fixed Data'!AA44/10^6</f>
        <v>-29.563691279987022</v>
      </c>
      <c r="U197" s="262">
        <f>-(U$183*'Fixed Data'!$B$25*'Fixed Data'!U$47*'Fixed Data'!$B$24*'Fixed Data'!$B$23+U$183*'Fixed Data'!$B$26)*'Fixed Data'!AB44/10^6</f>
        <v>-30.734313911231453</v>
      </c>
      <c r="V197" s="262">
        <f>-(V$183*'Fixed Data'!$B$25*'Fixed Data'!V$47*'Fixed Data'!$B$24*'Fixed Data'!$B$23+V$183*'Fixed Data'!$B$26)*'Fixed Data'!AC44/10^6</f>
        <v>-31.95676499962385</v>
      </c>
      <c r="W197" s="262">
        <f>-(W$183*'Fixed Data'!$B$25*'Fixed Data'!W$47*'Fixed Data'!$B$24*'Fixed Data'!$B$23+W$183*'Fixed Data'!$B$26)*'Fixed Data'!AD44/10^6</f>
        <v>-33.23352117780798</v>
      </c>
      <c r="X197" s="262">
        <f>-(X$183*'Fixed Data'!$B$25*'Fixed Data'!X$47*'Fixed Data'!$B$24*'Fixed Data'!$B$23+X$183*'Fixed Data'!$B$26)*'Fixed Data'!AE44/10^6</f>
        <v>-34.56718509358079</v>
      </c>
      <c r="Y197" s="262">
        <f>-(Y$183*'Fixed Data'!$B$25*'Fixed Data'!Y$47*'Fixed Data'!$B$24*'Fixed Data'!$B$23+Y$183*'Fixed Data'!$B$26)*'Fixed Data'!AF44/10^6</f>
        <v>-35.960493245206095</v>
      </c>
      <c r="Z197" s="262">
        <f>-(Z$183*'Fixed Data'!$B$25*'Fixed Data'!Z$47*'Fixed Data'!$B$24*'Fixed Data'!$B$23+Z$183*'Fixed Data'!$B$26)*'Fixed Data'!AG44/10^6</f>
        <v>-37.416313764528525</v>
      </c>
      <c r="AA197" s="262">
        <f>-(AA$183*'Fixed Data'!$B$25*'Fixed Data'!AA$47*'Fixed Data'!$B$24*'Fixed Data'!$B$23+AA$183*'Fixed Data'!$B$26)*'Fixed Data'!AH44/10^6</f>
        <v>-38.937681136240251</v>
      </c>
      <c r="AB197" s="262">
        <f>-(AB$183*'Fixed Data'!$B$25*'Fixed Data'!AB$47*'Fixed Data'!$B$24*'Fixed Data'!$B$23+AB$183*'Fixed Data'!$B$26)*'Fixed Data'!AI44/10^6</f>
        <v>-40.49783673992134</v>
      </c>
      <c r="AC197" s="262">
        <f>-(AC$183*'Fixed Data'!$B$25*'Fixed Data'!AC$47*'Fixed Data'!$B$24*'Fixed Data'!$B$23+AC$183*'Fixed Data'!$B$26)*'Fixed Data'!AJ44/10^6</f>
        <v>-329.85087396857267</v>
      </c>
      <c r="AD197" s="262">
        <f>-(AD$183*'Fixed Data'!$B$25*'Fixed Data'!AD$47*'Fixed Data'!$B$24*'Fixed Data'!$B$23+AD$183*'Fixed Data'!$B$26)*'Fixed Data'!AK44/10^6</f>
        <v>-343.43702684332686</v>
      </c>
      <c r="AE197" s="262">
        <f>-(AE$183*'Fixed Data'!$B$25*'Fixed Data'!AE$47*'Fixed Data'!$B$24*'Fixed Data'!$B$23+AE$183*'Fixed Data'!$B$26)*'Fixed Data'!AL44/10^6</f>
        <v>-357.58533476521927</v>
      </c>
      <c r="AF197" s="262">
        <f>-(AF$183*'Fixed Data'!$B$25*'Fixed Data'!AF$47*'Fixed Data'!$B$24*'Fixed Data'!$B$23+AF$183*'Fixed Data'!$B$26)*'Fixed Data'!AM44/10^6</f>
        <v>-372.30327848328568</v>
      </c>
      <c r="AG197" s="262">
        <f>-(AG$183*'Fixed Data'!$B$25*'Fixed Data'!AG$47*'Fixed Data'!$B$24*'Fixed Data'!$B$23+AG$183*'Fixed Data'!$B$26)*'Fixed Data'!AN44/10^6</f>
        <v>-387.60520315341688</v>
      </c>
      <c r="AH197" s="262">
        <f>-(AH$183*'Fixed Data'!$B$25*'Fixed Data'!AH$47*'Fixed Data'!$B$24*'Fixed Data'!$B$23+AH$183*'Fixed Data'!$B$26)*'Fixed Data'!AO44/10^6</f>
        <v>-403.51633979822327</v>
      </c>
      <c r="AI197" s="262">
        <f>-(AI$183*'Fixed Data'!$B$25*'Fixed Data'!AI$47*'Fixed Data'!$B$24*'Fixed Data'!$B$23+AI$183*'Fixed Data'!$B$26)*'Fixed Data'!AP44/10^6</f>
        <v>-420.07975537996987</v>
      </c>
      <c r="AJ197" s="262">
        <f>-(AJ$183*'Fixed Data'!$B$25*'Fixed Data'!AJ$47*'Fixed Data'!$B$24*'Fixed Data'!$B$23+AJ$183*'Fixed Data'!$B$26)*'Fixed Data'!AQ44/10^6</f>
        <v>-437.31568282478298</v>
      </c>
      <c r="AK197" s="262">
        <f>-(AK$183*'Fixed Data'!$B$25*'Fixed Data'!AK$47*'Fixed Data'!$B$24*'Fixed Data'!$B$23+AK$183*'Fixed Data'!$B$26)*'Fixed Data'!AR44/10^6</f>
        <v>-455.25101450881766</v>
      </c>
      <c r="AL197" s="262">
        <f>-(AL$183*'Fixed Data'!$B$25*'Fixed Data'!AL$47*'Fixed Data'!$B$24*'Fixed Data'!$B$23+AL$183*'Fixed Data'!$B$26)*'Fixed Data'!AS44/10^6</f>
        <v>-473.9170702970203</v>
      </c>
      <c r="AM197" s="262">
        <f>-(AM$183*'Fixed Data'!$B$25*'Fixed Data'!AM$47*'Fixed Data'!$B$24*'Fixed Data'!$B$23+AM$183*'Fixed Data'!$B$26)*'Fixed Data'!AT44/10^6</f>
        <v>-493.33022505997911</v>
      </c>
      <c r="AN197" s="262">
        <f>-(AN$183*'Fixed Data'!$B$25*'Fixed Data'!AN$47*'Fixed Data'!$B$24*'Fixed Data'!$B$23+AN$183*'Fixed Data'!$B$26)*'Fixed Data'!AU44/10^6</f>
        <v>-513.39689283290113</v>
      </c>
      <c r="AO197" s="262">
        <f>-(AO$183*'Fixed Data'!$B$25*'Fixed Data'!AO$47*'Fixed Data'!$B$24*'Fixed Data'!$B$23+AO$183*'Fixed Data'!$B$26)*'Fixed Data'!AV44/10^6</f>
        <v>-534.26525538224632</v>
      </c>
      <c r="AP197" s="262">
        <f>-(AP$183*'Fixed Data'!$B$25*'Fixed Data'!AP$47*'Fixed Data'!$B$24*'Fixed Data'!$B$23+AP$183*'Fixed Data'!$B$26)*'Fixed Data'!AW44/10^6</f>
        <v>-555.99354701753339</v>
      </c>
      <c r="AQ197" s="262">
        <f>-(AQ$183*'Fixed Data'!$B$25*'Fixed Data'!AQ$47*'Fixed Data'!$B$24*'Fixed Data'!$B$23+AQ$183*'Fixed Data'!$B$26)*'Fixed Data'!AX44/10^6</f>
        <v>-578.6205822938216</v>
      </c>
      <c r="AR197" s="262">
        <f>-(AR$183*'Fixed Data'!$B$25*'Fixed Data'!AR$47*'Fixed Data'!$B$24*'Fixed Data'!$B$23+AR$183*'Fixed Data'!$B$26)*'Fixed Data'!AY44/10^6</f>
        <v>-601.5742941677421</v>
      </c>
      <c r="AS197" s="262">
        <f>-(AS$183*'Fixed Data'!$B$25*'Fixed Data'!AS$47*'Fixed Data'!$B$24*'Fixed Data'!$B$23+AS$183*'Fixed Data'!$B$26)*'Fixed Data'!AZ44/10^6</f>
        <v>-624.10435366383717</v>
      </c>
      <c r="AT197" s="262">
        <f>-(AT$183*'Fixed Data'!$B$25*'Fixed Data'!AT$47*'Fixed Data'!$B$24*'Fixed Data'!$B$23+AT$183*'Fixed Data'!$B$26)*'Fixed Data'!BA44/10^6</f>
        <v>-647.48676529997749</v>
      </c>
      <c r="AU197" s="262">
        <f>-(AU$183*'Fixed Data'!$B$25*'Fixed Data'!AU$47*'Fixed Data'!$B$24*'Fixed Data'!$B$23+AU$183*'Fixed Data'!$B$26)*'Fixed Data'!BB44/10^6</f>
        <v>-671.75597077523048</v>
      </c>
      <c r="AV197" s="262">
        <f>-(AV$183*'Fixed Data'!$B$25*'Fixed Data'!AV$47*'Fixed Data'!$B$24*'Fixed Data'!$B$23+AV$183*'Fixed Data'!$B$26)*'Fixed Data'!BC44/10^6</f>
        <v>-696.59904435907413</v>
      </c>
      <c r="AW197" s="262">
        <f>-(AW$183*'Fixed Data'!$B$25*'Fixed Data'!AW$47*'Fixed Data'!$B$24*'Fixed Data'!$B$23+AW$183*'Fixed Data'!$B$26)*'Fixed Data'!BD44/10^6</f>
        <v>-721.60281920944158</v>
      </c>
      <c r="AX197" s="262">
        <f>-(AX$183*'Fixed Data'!$B$25*'Fixed Data'!AX$47*'Fixed Data'!$B$24*'Fixed Data'!$B$23+AX$183*'Fixed Data'!$B$26)*'Fixed Data'!BE44/10^6</f>
        <v>-745.19033830653052</v>
      </c>
      <c r="AY197" s="262">
        <f>-(AY$183*'Fixed Data'!$B$25*'Fixed Data'!AY$47*'Fixed Data'!$B$24*'Fixed Data'!$B$23+AY$183*'Fixed Data'!$B$26)*'Fixed Data'!BF44/10^6</f>
        <v>-768.51870918088105</v>
      </c>
      <c r="AZ197" s="262">
        <f>-(AZ$183*'Fixed Data'!$B$25*'Fixed Data'!AZ$47*'Fixed Data'!$B$24*'Fixed Data'!$B$23+AZ$183*'Fixed Data'!$B$26)*'Fixed Data'!BG44/10^6</f>
        <v>-792.36971736755027</v>
      </c>
      <c r="BA197" s="262">
        <f>-(BA$183*'Fixed Data'!$B$25*'Fixed Data'!BA$47*'Fixed Data'!$B$24*'Fixed Data'!$B$23+BA$183*'Fixed Data'!$B$26)*'Fixed Data'!BH44/10^6</f>
        <v>-817.05244854256227</v>
      </c>
      <c r="BB197" s="262">
        <f>-(BB$183*'Fixed Data'!$B$25*'Fixed Data'!BB$47*'Fixed Data'!$B$24*'Fixed Data'!$B$23+BB$183*'Fixed Data'!$B$26)*'Fixed Data'!BI44/10^6</f>
        <v>-842.47952666779861</v>
      </c>
    </row>
    <row r="198" spans="1:54" outlineLevel="2">
      <c r="A198" s="424"/>
      <c r="B198" s="135" t="s">
        <v>282</v>
      </c>
      <c r="C198" s="135"/>
      <c r="D198" s="135" t="s">
        <v>383</v>
      </c>
      <c r="E198" s="282"/>
      <c r="F198" s="279"/>
      <c r="G198" s="279"/>
      <c r="H198" s="279"/>
      <c r="I198" s="279"/>
      <c r="J198" s="279"/>
      <c r="K198" s="279"/>
      <c r="L198" s="279"/>
      <c r="M198" s="279"/>
      <c r="N198" s="279"/>
      <c r="O198" s="279"/>
      <c r="P198" s="279"/>
      <c r="Q198" s="279"/>
      <c r="R198" s="279"/>
      <c r="S198" s="279"/>
      <c r="T198" s="279"/>
      <c r="U198" s="279"/>
      <c r="V198" s="279"/>
      <c r="W198" s="279"/>
      <c r="X198" s="279"/>
      <c r="Y198" s="279"/>
      <c r="Z198" s="279"/>
      <c r="AA198" s="279"/>
      <c r="AB198" s="279"/>
      <c r="AC198" s="279"/>
      <c r="AD198" s="279"/>
      <c r="AE198" s="279"/>
      <c r="AF198" s="279"/>
      <c r="AG198" s="279"/>
      <c r="AH198" s="279"/>
      <c r="AI198" s="279"/>
      <c r="AJ198" s="279"/>
      <c r="AK198" s="279"/>
      <c r="AL198" s="279"/>
      <c r="AM198" s="279"/>
      <c r="AN198" s="279"/>
      <c r="AO198" s="279"/>
      <c r="AP198" s="279"/>
      <c r="AQ198" s="279"/>
      <c r="AR198" s="279"/>
      <c r="AS198" s="279"/>
      <c r="AT198" s="279"/>
      <c r="AU198" s="279"/>
      <c r="AV198" s="279"/>
      <c r="AW198" s="279"/>
      <c r="AX198" s="279"/>
      <c r="AY198" s="279"/>
      <c r="AZ198" s="279"/>
      <c r="BA198" s="279"/>
      <c r="BB198" s="279"/>
    </row>
    <row r="199" spans="1:54" outlineLevel="2">
      <c r="A199" s="425"/>
      <c r="B199" s="135" t="s">
        <v>282</v>
      </c>
      <c r="C199" s="135"/>
      <c r="D199" s="135" t="s">
        <v>383</v>
      </c>
      <c r="E199" s="282"/>
      <c r="F199" s="279"/>
      <c r="G199" s="279"/>
      <c r="H199" s="279"/>
      <c r="I199" s="279"/>
      <c r="J199" s="279"/>
      <c r="K199" s="279"/>
      <c r="L199" s="279"/>
      <c r="M199" s="279"/>
      <c r="N199" s="279"/>
      <c r="O199" s="279"/>
      <c r="P199" s="279"/>
      <c r="Q199" s="279"/>
      <c r="R199" s="279"/>
      <c r="S199" s="279"/>
      <c r="T199" s="279"/>
      <c r="U199" s="279"/>
      <c r="V199" s="279"/>
      <c r="W199" s="279"/>
      <c r="X199" s="279"/>
      <c r="Y199" s="279"/>
      <c r="Z199" s="279"/>
      <c r="AA199" s="279"/>
      <c r="AB199" s="279"/>
      <c r="AC199" s="279"/>
      <c r="AD199" s="279"/>
      <c r="AE199" s="279"/>
      <c r="AF199" s="279"/>
      <c r="AG199" s="279"/>
      <c r="AH199" s="279"/>
      <c r="AI199" s="279"/>
      <c r="AJ199" s="279"/>
      <c r="AK199" s="279"/>
      <c r="AL199" s="279"/>
      <c r="AM199" s="279"/>
      <c r="AN199" s="279"/>
      <c r="AO199" s="279"/>
      <c r="AP199" s="279"/>
      <c r="AQ199" s="279"/>
      <c r="AR199" s="279"/>
      <c r="AS199" s="279"/>
      <c r="AT199" s="279"/>
      <c r="AU199" s="279"/>
      <c r="AV199" s="279"/>
      <c r="AW199" s="279"/>
      <c r="AX199" s="279"/>
      <c r="AY199" s="279"/>
      <c r="AZ199" s="279"/>
      <c r="BA199" s="279"/>
      <c r="BB199" s="279"/>
    </row>
    <row r="200" spans="1:54" outlineLevel="2">
      <c r="B200" s="135"/>
      <c r="C200" s="135"/>
      <c r="D200" s="135"/>
      <c r="E200" s="263"/>
      <c r="F200" s="137"/>
      <c r="G200" s="137"/>
      <c r="H200" s="137"/>
      <c r="I200" s="137"/>
      <c r="J200" s="137"/>
      <c r="K200" s="137"/>
      <c r="L200" s="137"/>
      <c r="M200" s="137"/>
      <c r="N200" s="137"/>
      <c r="O200" s="137"/>
      <c r="P200" s="137"/>
      <c r="Q200" s="137"/>
      <c r="R200" s="137"/>
      <c r="S200" s="137"/>
      <c r="T200" s="137"/>
      <c r="U200" s="137"/>
      <c r="V200" s="137"/>
      <c r="W200" s="137"/>
      <c r="X200" s="137"/>
      <c r="Y200" s="137"/>
      <c r="Z200" s="137"/>
      <c r="AA200" s="137"/>
      <c r="AB200" s="137"/>
      <c r="AC200" s="137"/>
      <c r="AD200" s="137"/>
      <c r="AE200" s="137"/>
      <c r="AF200" s="137"/>
      <c r="AG200" s="137"/>
      <c r="AH200" s="137"/>
      <c r="AI200" s="137"/>
      <c r="AJ200" s="137"/>
      <c r="AK200" s="137"/>
      <c r="AL200" s="137"/>
      <c r="AM200" s="137"/>
      <c r="AN200" s="137"/>
      <c r="AO200" s="137"/>
      <c r="AP200" s="137"/>
      <c r="AQ200" s="137"/>
      <c r="AR200" s="137"/>
      <c r="AS200" s="137"/>
      <c r="AT200" s="137"/>
      <c r="AU200" s="137"/>
      <c r="AV200" s="137"/>
      <c r="AW200" s="137"/>
      <c r="AX200" s="137"/>
      <c r="AY200" s="137"/>
      <c r="AZ200" s="137"/>
      <c r="BA200" s="137"/>
      <c r="BB200" s="137"/>
    </row>
    <row r="201" spans="1:54" ht="12.75" customHeight="1" outlineLevel="2">
      <c r="A201" s="423" t="s">
        <v>477</v>
      </c>
      <c r="B201" s="135" t="s">
        <v>282</v>
      </c>
      <c r="C201" s="135" t="s">
        <v>389</v>
      </c>
      <c r="D201" s="135" t="s">
        <v>383</v>
      </c>
      <c r="E201" s="262">
        <f>-(E$183*'Fixed Data'!$B$25*'Fixed Data'!E$47*'Fixed Data'!$B$24*'Fixed Data'!$B$23+E$183*'Fixed Data'!$B$26)*'Fixed Data'!L46/10^6</f>
        <v>-50.010123323891797</v>
      </c>
      <c r="F201" s="262">
        <f>-(F$183*'Fixed Data'!$B$25*'Fixed Data'!F$47*'Fixed Data'!$B$24*'Fixed Data'!$B$23+F$183*'Fixed Data'!$B$26)*'Fixed Data'!M46/10^6</f>
        <v>-51.721710656861909</v>
      </c>
      <c r="G201" s="262">
        <f>-(G$183*'Fixed Data'!$B$25*'Fixed Data'!G$47*'Fixed Data'!$B$24*'Fixed Data'!$B$23+G$183*'Fixed Data'!$B$26)*'Fixed Data'!N46/10^6</f>
        <v>-53.638545289739902</v>
      </c>
      <c r="H201" s="262">
        <f>-(H$183*'Fixed Data'!$B$25*'Fixed Data'!H$47*'Fixed Data'!$B$24*'Fixed Data'!$B$23+H$183*'Fixed Data'!$B$26)*'Fixed Data'!O46/10^6</f>
        <v>-55.634372877333192</v>
      </c>
      <c r="I201" s="262">
        <f>-(I$183*'Fixed Data'!$B$25*'Fixed Data'!I$47*'Fixed Data'!$B$24*'Fixed Data'!$B$23+I$183*'Fixed Data'!$B$26)*'Fixed Data'!P46/10^6</f>
        <v>-57.572167665417631</v>
      </c>
      <c r="J201" s="262">
        <f>-(J$183*'Fixed Data'!$B$25*'Fixed Data'!J$47*'Fixed Data'!$B$24*'Fixed Data'!$B$23+J$183*'Fixed Data'!$B$26)*'Fixed Data'!Q46/10^6</f>
        <v>-59.610453629390115</v>
      </c>
      <c r="K201" s="262">
        <f>-(K$183*'Fixed Data'!$B$25*'Fixed Data'!K$47*'Fixed Data'!$B$24*'Fixed Data'!$B$23+K$183*'Fixed Data'!$B$26)*'Fixed Data'!R46/10^6</f>
        <v>-62.131399495844796</v>
      </c>
      <c r="L201" s="262">
        <f>-(L$183*'Fixed Data'!$B$25*'Fixed Data'!L$47*'Fixed Data'!$B$24*'Fixed Data'!$B$23+L$183*'Fixed Data'!$B$26)*'Fixed Data'!S46/10^6</f>
        <v>-64.766247372990108</v>
      </c>
      <c r="M201" s="262">
        <f>-(M$183*'Fixed Data'!$B$25*'Fixed Data'!M$47*'Fixed Data'!$B$24*'Fixed Data'!$B$23+M$183*'Fixed Data'!$B$26)*'Fixed Data'!T46/10^6</f>
        <v>-67.519869286868825</v>
      </c>
      <c r="N201" s="262">
        <f>-(N$183*'Fixed Data'!$B$25*'Fixed Data'!N$47*'Fixed Data'!$B$24*'Fixed Data'!$B$23+N$183*'Fixed Data'!$B$26)*'Fixed Data'!U46/10^6</f>
        <v>-70.397601999910236</v>
      </c>
      <c r="O201" s="262">
        <f>-(O$183*'Fixed Data'!$B$25*'Fixed Data'!O$47*'Fixed Data'!$B$24*'Fixed Data'!$B$23+O$183*'Fixed Data'!$B$26)*'Fixed Data'!V46/10^6</f>
        <v>-73.183350512775775</v>
      </c>
      <c r="P201" s="262">
        <f>-(P$183*'Fixed Data'!$B$25*'Fixed Data'!P$47*'Fixed Data'!$B$24*'Fixed Data'!$B$23+P$183*'Fixed Data'!$B$26)*'Fixed Data'!W46/10^6</f>
        <v>-76.030897624664732</v>
      </c>
      <c r="Q201" s="262">
        <f>-(Q$183*'Fixed Data'!$B$25*'Fixed Data'!Q$47*'Fixed Data'!$B$24*'Fixed Data'!$B$23+Q$183*'Fixed Data'!$B$26)*'Fixed Data'!X46/10^6</f>
        <v>-79.003493995215777</v>
      </c>
      <c r="R201" s="262">
        <f>-(R$183*'Fixed Data'!$B$25*'Fixed Data'!R$47*'Fixed Data'!$B$24*'Fixed Data'!$B$23+R$183*'Fixed Data'!$B$26)*'Fixed Data'!Y46/10^6</f>
        <v>-82.106749635700524</v>
      </c>
      <c r="S201" s="262">
        <f>-(S$183*'Fixed Data'!$B$25*'Fixed Data'!S$47*'Fixed Data'!$B$24*'Fixed Data'!$B$23+S$183*'Fixed Data'!$B$26)*'Fixed Data'!Z46/10^6</f>
        <v>-85.327989663693643</v>
      </c>
      <c r="T201" s="262">
        <f>-(T$183*'Fixed Data'!$B$25*'Fixed Data'!T$47*'Fixed Data'!$B$24*'Fixed Data'!$B$23+T$183*'Fixed Data'!$B$26)*'Fixed Data'!AA46/10^6</f>
        <v>-88.691073823206438</v>
      </c>
      <c r="U201" s="262">
        <f>-(U$183*'Fixed Data'!$B$25*'Fixed Data'!U$47*'Fixed Data'!$B$24*'Fixed Data'!$B$23+U$183*'Fixed Data'!$B$26)*'Fixed Data'!AB46/10^6</f>
        <v>-92.202941750855004</v>
      </c>
      <c r="V201" s="262">
        <f>-(V$183*'Fixed Data'!$B$25*'Fixed Data'!V$47*'Fixed Data'!$B$24*'Fixed Data'!$B$23+V$183*'Fixed Data'!$B$26)*'Fixed Data'!AC46/10^6</f>
        <v>-95.870294981292048</v>
      </c>
      <c r="W201" s="262">
        <f>-(W$183*'Fixed Data'!$B$25*'Fixed Data'!W$47*'Fixed Data'!$B$24*'Fixed Data'!$B$23+W$183*'Fixed Data'!$B$26)*'Fixed Data'!AD46/10^6</f>
        <v>-99.700563533423946</v>
      </c>
      <c r="X201" s="262">
        <f>-(X$183*'Fixed Data'!$B$25*'Fixed Data'!X$47*'Fixed Data'!$B$24*'Fixed Data'!$B$23+X$183*'Fixed Data'!$B$26)*'Fixed Data'!AE46/10^6</f>
        <v>-103.70155528074237</v>
      </c>
      <c r="Y201" s="262">
        <f>-(Y$183*'Fixed Data'!$B$25*'Fixed Data'!Y$47*'Fixed Data'!$B$24*'Fixed Data'!$B$23+Y$183*'Fixed Data'!$B$26)*'Fixed Data'!AF46/10^6</f>
        <v>-107.88147973561826</v>
      </c>
      <c r="Z201" s="262">
        <f>-(Z$183*'Fixed Data'!$B$25*'Fixed Data'!Z$47*'Fixed Data'!$B$24*'Fixed Data'!$B$23+Z$183*'Fixed Data'!$B$26)*'Fixed Data'!AG46/10^6</f>
        <v>-112.24894127419277</v>
      </c>
      <c r="AA201" s="262">
        <f>-(AA$183*'Fixed Data'!$B$25*'Fixed Data'!AA$47*'Fixed Data'!$B$24*'Fixed Data'!$B$23+AA$183*'Fixed Data'!$B$26)*'Fixed Data'!AH46/10^6</f>
        <v>-116.81304342860383</v>
      </c>
      <c r="AB201" s="262">
        <f>-(AB$183*'Fixed Data'!$B$25*'Fixed Data'!AB$47*'Fixed Data'!$B$24*'Fixed Data'!$B$23+AB$183*'Fixed Data'!$B$26)*'Fixed Data'!AI46/10^6</f>
        <v>-121.493510219764</v>
      </c>
      <c r="AC201" s="262">
        <f>-(AC$183*'Fixed Data'!$B$25*'Fixed Data'!AC$47*'Fixed Data'!$B$24*'Fixed Data'!$B$23+AC$183*'Fixed Data'!$B$26)*'Fixed Data'!AJ46/10^6</f>
        <v>-989.55262191506665</v>
      </c>
      <c r="AD201" s="262">
        <f>-(AD$183*'Fixed Data'!$B$25*'Fixed Data'!AD$47*'Fixed Data'!$B$24*'Fixed Data'!$B$23+AD$183*'Fixed Data'!$B$26)*'Fixed Data'!AK46/10^6</f>
        <v>-1030.3110805505448</v>
      </c>
      <c r="AE201" s="262">
        <f>-(AE$183*'Fixed Data'!$B$25*'Fixed Data'!AE$47*'Fixed Data'!$B$24*'Fixed Data'!$B$23+AE$183*'Fixed Data'!$B$26)*'Fixed Data'!AL46/10^6</f>
        <v>-1072.7560043304845</v>
      </c>
      <c r="AF201" s="262">
        <f>-(AF$183*'Fixed Data'!$B$25*'Fixed Data'!AF$47*'Fixed Data'!$B$24*'Fixed Data'!$B$23+AF$183*'Fixed Data'!$B$26)*'Fixed Data'!AM46/10^6</f>
        <v>-1116.909835502993</v>
      </c>
      <c r="AG201" s="262">
        <f>-(AG$183*'Fixed Data'!$B$25*'Fixed Data'!AG$47*'Fixed Data'!$B$24*'Fixed Data'!$B$23+AG$183*'Fixed Data'!$B$26)*'Fixed Data'!AN46/10^6</f>
        <v>-1162.8156095001284</v>
      </c>
      <c r="AH201" s="262">
        <f>-(AH$183*'Fixed Data'!$B$25*'Fixed Data'!AH$47*'Fixed Data'!$B$24*'Fixed Data'!$B$23+AH$183*'Fixed Data'!$B$26)*'Fixed Data'!AO46/10^6</f>
        <v>-1210.5490194457973</v>
      </c>
      <c r="AI201" s="262">
        <f>-(AI$183*'Fixed Data'!$B$25*'Fixed Data'!AI$47*'Fixed Data'!$B$24*'Fixed Data'!$B$23+AI$183*'Fixed Data'!$B$26)*'Fixed Data'!AP46/10^6</f>
        <v>-1260.2392662005027</v>
      </c>
      <c r="AJ201" s="262">
        <f>-(AJ$183*'Fixed Data'!$B$25*'Fixed Data'!AJ$47*'Fixed Data'!$B$24*'Fixed Data'!$B$23+AJ$183*'Fixed Data'!$B$26)*'Fixed Data'!AQ46/10^6</f>
        <v>-1311.9470485428103</v>
      </c>
      <c r="AK201" s="262">
        <f>-(AK$183*'Fixed Data'!$B$25*'Fixed Data'!AK$47*'Fixed Data'!$B$24*'Fixed Data'!$B$23+AK$183*'Fixed Data'!$B$26)*'Fixed Data'!AR46/10^6</f>
        <v>-1365.7530436015991</v>
      </c>
      <c r="AL201" s="262">
        <f>-(AL$183*'Fixed Data'!$B$25*'Fixed Data'!AL$47*'Fixed Data'!$B$24*'Fixed Data'!$B$23+AL$183*'Fixed Data'!$B$26)*'Fixed Data'!AS46/10^6</f>
        <v>-1421.751210972936</v>
      </c>
      <c r="AM201" s="262">
        <f>-(AM$183*'Fixed Data'!$B$25*'Fixed Data'!AM$47*'Fixed Data'!$B$24*'Fixed Data'!$B$23+AM$183*'Fixed Data'!$B$26)*'Fixed Data'!AT46/10^6</f>
        <v>-1479.9906752713919</v>
      </c>
      <c r="AN201" s="262">
        <f>-(AN$183*'Fixed Data'!$B$25*'Fixed Data'!AN$47*'Fixed Data'!$B$24*'Fixed Data'!$B$23+AN$183*'Fixed Data'!$B$26)*'Fixed Data'!AU46/10^6</f>
        <v>-1540.1906785991341</v>
      </c>
      <c r="AO201" s="262">
        <f>-(AO$183*'Fixed Data'!$B$25*'Fixed Data'!AO$47*'Fixed Data'!$B$24*'Fixed Data'!$B$23+AO$183*'Fixed Data'!$B$26)*'Fixed Data'!AV46/10^6</f>
        <v>-1602.7957662562162</v>
      </c>
      <c r="AP201" s="262">
        <f>-(AP$183*'Fixed Data'!$B$25*'Fixed Data'!AP$47*'Fixed Data'!$B$24*'Fixed Data'!$B$23+AP$183*'Fixed Data'!$B$26)*'Fixed Data'!AW46/10^6</f>
        <v>-1667.9806411716329</v>
      </c>
      <c r="AQ201" s="262">
        <f>-(AQ$183*'Fixed Data'!$B$25*'Fixed Data'!AQ$47*'Fixed Data'!$B$24*'Fixed Data'!$B$23+AQ$183*'Fixed Data'!$B$26)*'Fixed Data'!AX46/10^6</f>
        <v>-1735.8617470107451</v>
      </c>
      <c r="AR201" s="262">
        <f>-(AR$183*'Fixed Data'!$B$25*'Fixed Data'!AR$47*'Fixed Data'!$B$24*'Fixed Data'!$B$23+AR$183*'Fixed Data'!$B$26)*'Fixed Data'!AY46/10^6</f>
        <v>-1804.7228826432063</v>
      </c>
      <c r="AS201" s="262">
        <f>-(AS$183*'Fixed Data'!$B$25*'Fixed Data'!AS$47*'Fixed Data'!$B$24*'Fixed Data'!$B$23+AS$183*'Fixed Data'!$B$26)*'Fixed Data'!AZ46/10^6</f>
        <v>-1872.3130611421936</v>
      </c>
      <c r="AT201" s="262">
        <f>-(AT$183*'Fixed Data'!$B$25*'Fixed Data'!AT$47*'Fixed Data'!$B$24*'Fixed Data'!$B$23+AT$183*'Fixed Data'!$B$26)*'Fixed Data'!BA46/10^6</f>
        <v>-1942.4602960618026</v>
      </c>
      <c r="AU201" s="262">
        <f>-(AU$183*'Fixed Data'!$B$25*'Fixed Data'!AU$47*'Fixed Data'!$B$24*'Fixed Data'!$B$23+AU$183*'Fixed Data'!$B$26)*'Fixed Data'!BB46/10^6</f>
        <v>-2015.2679124992944</v>
      </c>
      <c r="AV201" s="262">
        <f>-(AV$183*'Fixed Data'!$B$25*'Fixed Data'!AV$47*'Fixed Data'!$B$24*'Fixed Data'!$B$23+AV$183*'Fixed Data'!$B$26)*'Fixed Data'!BC46/10^6</f>
        <v>-2089.7971332630023</v>
      </c>
      <c r="AW201" s="262">
        <f>-(AW$183*'Fixed Data'!$B$25*'Fixed Data'!AW$47*'Fixed Data'!$B$24*'Fixed Data'!$B$23+AW$183*'Fixed Data'!$B$26)*'Fixed Data'!BD46/10^6</f>
        <v>-2164.8084578265871</v>
      </c>
      <c r="AX201" s="262">
        <f>-(AX$183*'Fixed Data'!$B$25*'Fixed Data'!AX$47*'Fixed Data'!$B$24*'Fixed Data'!$B$23+AX$183*'Fixed Data'!$B$26)*'Fixed Data'!BE46/10^6</f>
        <v>-2235.5710151301928</v>
      </c>
      <c r="AY201" s="262">
        <f>-(AY$183*'Fixed Data'!$B$25*'Fixed Data'!AY$47*'Fixed Data'!$B$24*'Fixed Data'!$B$23+AY$183*'Fixed Data'!$B$26)*'Fixed Data'!BF46/10^6</f>
        <v>-2305.556127765758</v>
      </c>
      <c r="AZ201" s="262">
        <f>-(AZ$183*'Fixed Data'!$B$25*'Fixed Data'!AZ$47*'Fixed Data'!$B$24*'Fixed Data'!$B$23+AZ$183*'Fixed Data'!$B$26)*'Fixed Data'!BG46/10^6</f>
        <v>-2377.1091523386667</v>
      </c>
      <c r="BA201" s="262">
        <f>-(BA$183*'Fixed Data'!$B$25*'Fixed Data'!BA$47*'Fixed Data'!$B$24*'Fixed Data'!$B$23+BA$183*'Fixed Data'!$B$26)*'Fixed Data'!BH46/10^6</f>
        <v>-2451.1573458770849</v>
      </c>
      <c r="BB201" s="262">
        <f>-(BB$183*'Fixed Data'!$B$25*'Fixed Data'!BB$47*'Fixed Data'!$B$24*'Fixed Data'!$B$23+BB$183*'Fixed Data'!$B$26)*'Fixed Data'!BI46/10^6</f>
        <v>-2527.4385802666388</v>
      </c>
    </row>
    <row r="202" spans="1:54" outlineLevel="2">
      <c r="A202" s="424"/>
      <c r="B202" s="135" t="s">
        <v>282</v>
      </c>
      <c r="C202" s="135"/>
      <c r="D202" s="135" t="s">
        <v>383</v>
      </c>
      <c r="E202" s="282"/>
      <c r="F202" s="279"/>
      <c r="G202" s="279"/>
      <c r="H202" s="279"/>
      <c r="I202" s="279"/>
      <c r="J202" s="279"/>
      <c r="K202" s="279"/>
      <c r="L202" s="279"/>
      <c r="M202" s="279"/>
      <c r="N202" s="279"/>
      <c r="O202" s="279"/>
      <c r="P202" s="279"/>
      <c r="Q202" s="279"/>
      <c r="R202" s="279"/>
      <c r="S202" s="279"/>
      <c r="T202" s="279"/>
      <c r="U202" s="279"/>
      <c r="V202" s="279"/>
      <c r="W202" s="279"/>
      <c r="X202" s="279"/>
      <c r="Y202" s="279"/>
      <c r="Z202" s="279"/>
      <c r="AA202" s="279"/>
      <c r="AB202" s="279"/>
      <c r="AC202" s="279"/>
      <c r="AD202" s="279"/>
      <c r="AE202" s="279"/>
      <c r="AF202" s="279"/>
      <c r="AG202" s="279"/>
      <c r="AH202" s="279"/>
      <c r="AI202" s="279"/>
      <c r="AJ202" s="279"/>
      <c r="AK202" s="279"/>
      <c r="AL202" s="279"/>
      <c r="AM202" s="279"/>
      <c r="AN202" s="279"/>
      <c r="AO202" s="279"/>
      <c r="AP202" s="279"/>
      <c r="AQ202" s="279"/>
      <c r="AR202" s="279"/>
      <c r="AS202" s="279"/>
      <c r="AT202" s="279"/>
      <c r="AU202" s="279"/>
      <c r="AV202" s="279"/>
      <c r="AW202" s="279"/>
      <c r="AX202" s="279"/>
      <c r="AY202" s="279"/>
      <c r="AZ202" s="279"/>
      <c r="BA202" s="279"/>
      <c r="BB202" s="279"/>
    </row>
    <row r="203" spans="1:54" outlineLevel="2">
      <c r="A203" s="425"/>
      <c r="B203" s="135" t="s">
        <v>282</v>
      </c>
      <c r="C203" s="135"/>
      <c r="D203" s="135" t="s">
        <v>383</v>
      </c>
      <c r="E203" s="282"/>
      <c r="F203" s="279"/>
      <c r="G203" s="279"/>
      <c r="H203" s="279"/>
      <c r="I203" s="279"/>
      <c r="J203" s="279"/>
      <c r="K203" s="279"/>
      <c r="L203" s="279"/>
      <c r="M203" s="279"/>
      <c r="N203" s="279"/>
      <c r="O203" s="279"/>
      <c r="P203" s="279"/>
      <c r="Q203" s="279"/>
      <c r="R203" s="279"/>
      <c r="S203" s="279"/>
      <c r="T203" s="279"/>
      <c r="U203" s="279"/>
      <c r="V203" s="279"/>
      <c r="W203" s="279"/>
      <c r="X203" s="279"/>
      <c r="Y203" s="279"/>
      <c r="Z203" s="279"/>
      <c r="AA203" s="279"/>
      <c r="AB203" s="279"/>
      <c r="AC203" s="279"/>
      <c r="AD203" s="279"/>
      <c r="AE203" s="279"/>
      <c r="AF203" s="279"/>
      <c r="AG203" s="279"/>
      <c r="AH203" s="279"/>
      <c r="AI203" s="279"/>
      <c r="AJ203" s="279"/>
      <c r="AK203" s="279"/>
      <c r="AL203" s="279"/>
      <c r="AM203" s="279"/>
      <c r="AN203" s="279"/>
      <c r="AO203" s="279"/>
      <c r="AP203" s="279"/>
      <c r="AQ203" s="279"/>
      <c r="AR203" s="279"/>
      <c r="AS203" s="279"/>
      <c r="AT203" s="279"/>
      <c r="AU203" s="279"/>
      <c r="AV203" s="279"/>
      <c r="AW203" s="279"/>
      <c r="AX203" s="279"/>
      <c r="AY203" s="279"/>
      <c r="AZ203" s="279"/>
      <c r="BA203" s="279"/>
      <c r="BB203" s="279"/>
    </row>
    <row r="204" spans="1:54" outlineLevel="1">
      <c r="B204" s="19"/>
      <c r="C204" s="19"/>
      <c r="D204" s="19"/>
      <c r="E204" s="15"/>
    </row>
    <row r="205" spans="1:54" outlineLevel="1">
      <c r="B205" s="19"/>
      <c r="C205" s="19"/>
      <c r="D205" s="19"/>
      <c r="E205" s="15"/>
    </row>
    <row r="206" spans="1:54">
      <c r="B206" s="19"/>
      <c r="C206" s="19"/>
      <c r="D206" s="19"/>
      <c r="E206" s="15"/>
    </row>
    <row r="207" spans="1:54" ht="15">
      <c r="A207" s="12" t="s">
        <v>478</v>
      </c>
      <c r="B207" s="19"/>
      <c r="C207" s="19"/>
      <c r="D207" s="19"/>
      <c r="E207" s="15"/>
    </row>
    <row r="208" spans="1:54" ht="15" outlineLevel="1">
      <c r="A208" s="12"/>
      <c r="B208" s="19"/>
      <c r="C208" s="19"/>
      <c r="D208" s="19"/>
      <c r="E208" s="15"/>
    </row>
    <row r="209" spans="1:54" s="4" customFormat="1" outlineLevel="1">
      <c r="A209" s="4" t="s">
        <v>479</v>
      </c>
      <c r="B209" s="151"/>
      <c r="C209" s="151"/>
      <c r="D209" s="151"/>
      <c r="E209" s="152"/>
    </row>
    <row r="210" spans="1:54" s="4" customFormat="1" outlineLevel="2">
      <c r="B210" s="151"/>
      <c r="C210" s="151"/>
      <c r="D210" s="151"/>
      <c r="E210" s="130">
        <v>2027</v>
      </c>
      <c r="F210" s="130">
        <v>2028</v>
      </c>
      <c r="G210" s="130">
        <v>2029</v>
      </c>
      <c r="H210" s="130">
        <v>2030</v>
      </c>
      <c r="I210" s="130">
        <v>2031</v>
      </c>
      <c r="J210" s="130">
        <v>2032</v>
      </c>
      <c r="K210" s="130">
        <v>2033</v>
      </c>
      <c r="L210" s="130">
        <v>2034</v>
      </c>
      <c r="M210" s="130">
        <v>2035</v>
      </c>
      <c r="N210" s="130">
        <v>2036</v>
      </c>
      <c r="O210" s="130">
        <v>2037</v>
      </c>
      <c r="P210" s="130">
        <v>2038</v>
      </c>
      <c r="Q210" s="130">
        <v>2039</v>
      </c>
      <c r="R210" s="130">
        <v>2040</v>
      </c>
      <c r="S210" s="130">
        <v>2041</v>
      </c>
      <c r="T210" s="130">
        <v>2042</v>
      </c>
      <c r="U210" s="130">
        <v>2043</v>
      </c>
      <c r="V210" s="130">
        <v>2044</v>
      </c>
      <c r="W210" s="130">
        <v>2045</v>
      </c>
      <c r="X210" s="130">
        <v>2046</v>
      </c>
      <c r="Y210" s="130">
        <v>2047</v>
      </c>
      <c r="Z210" s="130">
        <v>2048</v>
      </c>
      <c r="AA210" s="130">
        <v>2049</v>
      </c>
      <c r="AB210" s="130">
        <v>2050</v>
      </c>
      <c r="AC210" s="130">
        <v>2051</v>
      </c>
      <c r="AD210" s="130">
        <v>2052</v>
      </c>
      <c r="AE210" s="130">
        <v>2053</v>
      </c>
      <c r="AF210" s="130">
        <v>2054</v>
      </c>
      <c r="AG210" s="130">
        <v>2055</v>
      </c>
      <c r="AH210" s="130">
        <v>2056</v>
      </c>
      <c r="AI210" s="130">
        <v>2057</v>
      </c>
      <c r="AJ210" s="130">
        <v>2058</v>
      </c>
      <c r="AK210" s="130">
        <v>2059</v>
      </c>
      <c r="AL210" s="130">
        <v>2060</v>
      </c>
      <c r="AM210" s="130">
        <v>2061</v>
      </c>
      <c r="AN210" s="130">
        <v>2062</v>
      </c>
      <c r="AO210" s="130">
        <v>2063</v>
      </c>
      <c r="AP210" s="130">
        <v>2064</v>
      </c>
      <c r="AQ210" s="130">
        <v>2065</v>
      </c>
      <c r="AR210" s="130">
        <v>2066</v>
      </c>
      <c r="AS210" s="130">
        <v>2067</v>
      </c>
      <c r="AT210" s="130">
        <v>2068</v>
      </c>
      <c r="AU210" s="130">
        <v>2069</v>
      </c>
      <c r="AV210" s="130">
        <v>2070</v>
      </c>
      <c r="AW210" s="130">
        <v>2071</v>
      </c>
      <c r="AX210" s="130">
        <v>2072</v>
      </c>
      <c r="AY210" s="130">
        <v>2073</v>
      </c>
      <c r="AZ210" s="130">
        <v>2074</v>
      </c>
      <c r="BA210" s="130">
        <v>2075</v>
      </c>
      <c r="BB210" s="130">
        <v>2076</v>
      </c>
    </row>
    <row r="211" spans="1:54" outlineLevel="2">
      <c r="A211" s="430" t="s">
        <v>480</v>
      </c>
      <c r="B211" s="150" t="s">
        <v>481</v>
      </c>
      <c r="C211" s="6" t="s">
        <v>482</v>
      </c>
      <c r="D211" s="10" t="s">
        <v>394</v>
      </c>
      <c r="E211" s="129">
        <f>IF(E52&lt;($E$52),1,IF((E52-1)&gt;30,(D$211/(1+'Fixed Data'!$B$14)),(1/(1+'Fixed Data'!$B$13)^(E$52-$E$52))))</f>
        <v>1</v>
      </c>
      <c r="F211" s="129">
        <f>IF(F52&lt;($E$52),1,IF((F52-1)&gt;30,(E$211/(1+'Fixed Data'!$B$14)),(1/(1+'Fixed Data'!$B$13)^(F$52-$E$52))))</f>
        <v>0.96618357487922713</v>
      </c>
      <c r="G211" s="129">
        <f>IF(G52&lt;($E$52),1,IF((G52-1)&gt;30,(F$211/(1+'Fixed Data'!$B$14)),(1/(1+'Fixed Data'!$B$13)^(G$52-$E$52))))</f>
        <v>0.93351070036640305</v>
      </c>
      <c r="H211" s="129">
        <f>IF(H52&lt;($E$52),1,IF((H52-1)&gt;30,(G$211/(1+'Fixed Data'!$B$14)),(1/(1+'Fixed Data'!$B$13)^(H$52-$E$52))))</f>
        <v>0.90194270566802237</v>
      </c>
      <c r="I211" s="129">
        <f>IF(I52&lt;($E$52),1,IF((I52-1)&gt;30,(H$211/(1+'Fixed Data'!$B$14)),(1/(1+'Fixed Data'!$B$13)^(I$52-$E$52))))</f>
        <v>0.87144222769857238</v>
      </c>
      <c r="J211" s="129">
        <f>IF(J52&lt;($E$52),1,IF((J52-1)&gt;30,(I$211/(1+'Fixed Data'!$B$14)),(1/(1+'Fixed Data'!$B$13)^(J$52-$E$52))))</f>
        <v>0.84197316685852419</v>
      </c>
      <c r="K211" s="129">
        <f>IF(K52&lt;($E$52),1,IF((K52-1)&gt;30,(J$211/(1+'Fixed Data'!$B$14)),(1/(1+'Fixed Data'!$B$13)^(K$52-$E$52))))</f>
        <v>0.81350064430775282</v>
      </c>
      <c r="L211" s="129">
        <f>IF(L52&lt;($E$52),1,IF((L52-1)&gt;30,(K$211/(1+'Fixed Data'!$B$14)),(1/(1+'Fixed Data'!$B$13)^(L$52-$E$52))))</f>
        <v>0.78599096068381913</v>
      </c>
      <c r="M211" s="129">
        <f>IF(M52&lt;($E$52),1,IF((M52-1)&gt;30,(L$211/(1+'Fixed Data'!$B$14)),(1/(1+'Fixed Data'!$B$13)^(M$52-$E$52))))</f>
        <v>0.75941155621625056</v>
      </c>
      <c r="N211" s="129">
        <f>IF(N52&lt;($E$52),1,IF((N52-1)&gt;30,(M$211/(1+'Fixed Data'!$B$14)),(1/(1+'Fixed Data'!$B$13)^(N$52-$E$52))))</f>
        <v>0.73373097218961414</v>
      </c>
      <c r="O211" s="129">
        <f>IF(O52&lt;($E$52),1,IF((O52-1)&gt;30,(N$211/(1+'Fixed Data'!$B$14)),(1/(1+'Fixed Data'!$B$13)^(O$52-$E$52))))</f>
        <v>0.70891881370977217</v>
      </c>
      <c r="P211" s="129">
        <f>IF(P52&lt;($E$52),1,IF((P52-1)&gt;30,(O$211/(1+'Fixed Data'!$B$14)),(1/(1+'Fixed Data'!$B$13)^(P$52-$E$52))))</f>
        <v>0.68494571372924851</v>
      </c>
      <c r="Q211" s="129">
        <f>IF(Q52&lt;($E$52),1,IF((Q52-1)&gt;30,(P$211/(1+'Fixed Data'!$B$14)),(1/(1+'Fixed Data'!$B$13)^(Q$52-$E$52))))</f>
        <v>0.66178329828912896</v>
      </c>
      <c r="R211" s="129">
        <f>IF(R52&lt;($E$52),1,IF((R52-1)&gt;30,(Q$211/(1+'Fixed Data'!$B$14)),(1/(1+'Fixed Data'!$B$13)^(R$52-$E$52))))</f>
        <v>0.63940415293635666</v>
      </c>
      <c r="S211" s="129">
        <f>IF(S52&lt;($E$52),1,IF((S52-1)&gt;30,(R$211/(1+'Fixed Data'!$B$14)),(1/(1+'Fixed Data'!$B$13)^(S$52-$E$52))))</f>
        <v>0.61778179027667302</v>
      </c>
      <c r="T211" s="129">
        <f>IF(T52&lt;($E$52),1,IF((T52-1)&gt;30,(S$211/(1+'Fixed Data'!$B$14)),(1/(1+'Fixed Data'!$B$13)^(T$52-$E$52))))</f>
        <v>0.59689061862480497</v>
      </c>
      <c r="U211" s="129">
        <f>IF(U52&lt;($E$52),1,IF((U52-1)&gt;30,(T$211/(1+'Fixed Data'!$B$14)),(1/(1+'Fixed Data'!$B$13)^(U$52-$E$52))))</f>
        <v>0.57670591171478747</v>
      </c>
      <c r="V211" s="129">
        <f>IF(V52&lt;($E$52),1,IF((V52-1)&gt;30,(U$211/(1+'Fixed Data'!$B$14)),(1/(1+'Fixed Data'!$B$13)^(V$52-$E$52))))</f>
        <v>0.55720377943457733</v>
      </c>
      <c r="W211" s="129">
        <f>IF(W52&lt;($E$52),1,IF((W52-1)&gt;30,(V$211/(1+'Fixed Data'!$B$14)),(1/(1+'Fixed Data'!$B$13)^(W$52-$E$52))))</f>
        <v>0.53836113955031628</v>
      </c>
      <c r="X211" s="129">
        <f>IF(X52&lt;($E$52),1,IF((X52-1)&gt;30,(W$211/(1+'Fixed Data'!$B$14)),(1/(1+'Fixed Data'!$B$13)^(X$52-$E$52))))</f>
        <v>0.52015569038677911</v>
      </c>
      <c r="Y211" s="129">
        <f>IF(Y52&lt;($E$52),1,IF((Y52-1)&gt;30,(X$211/(1+'Fixed Data'!$B$14)),(1/(1+'Fixed Data'!$B$13)^(Y$52-$E$52))))</f>
        <v>0.50256588443167061</v>
      </c>
      <c r="Z211" s="129">
        <f>IF(Z52&lt;($E$52),1,IF((Z52-1)&gt;30,(Y$211/(1+'Fixed Data'!$B$14)),(1/(1+'Fixed Data'!$B$13)^(Z$52-$E$52))))</f>
        <v>0.48557090283253213</v>
      </c>
      <c r="AA211" s="129">
        <f>IF(AA52&lt;($E$52),1,IF((AA52-1)&gt;30,(Z$211/(1+'Fixed Data'!$B$14)),(1/(1+'Fixed Data'!$B$13)^(AA$52-$E$52))))</f>
        <v>0.46915063075606966</v>
      </c>
      <c r="AB211" s="129">
        <f>IF(AB52&lt;($E$52),1,IF((AB52-1)&gt;30,(AA$211/(1+'Fixed Data'!$B$14)),(1/(1+'Fixed Data'!$B$13)^(AB$52-$E$52))))</f>
        <v>0.45328563358074364</v>
      </c>
      <c r="AC211" s="129">
        <f>IF(AC52&lt;($E$52),1,IF((AC52-1)&gt;30,(AB$211/(1+'Fixed Data'!$B$14)),(1/(1+'Fixed Data'!$B$13)^(AC$52-$E$52))))</f>
        <v>0.43795713389443841</v>
      </c>
      <c r="AD211" s="129">
        <f>IF(AD52&lt;($E$52),1,IF((AD52-1)&gt;30,(AC$211/(1+'Fixed Data'!$B$14)),(1/(1+'Fixed Data'!$B$13)^(AD$52-$E$52))))</f>
        <v>0.42314698926998884</v>
      </c>
      <c r="AE211" s="129">
        <f>IF(AE52&lt;($E$52),1,IF((AE52-1)&gt;30,(AD$211/(1+'Fixed Data'!$B$14)),(1/(1+'Fixed Data'!$B$13)^(AE$52-$E$52))))</f>
        <v>0.40883767079225974</v>
      </c>
      <c r="AF211" s="129">
        <f>IF(AF52&lt;($E$52),1,IF((AF52-1)&gt;30,(AE$211/(1+'Fixed Data'!$B$14)),(1/(1+'Fixed Data'!$B$13)^(AF$52-$E$52))))</f>
        <v>0.39501224231136206</v>
      </c>
      <c r="AG211" s="129">
        <f>IF(AG52&lt;($E$52),1,IF((AG52-1)&gt;30,(AF$211/(1+'Fixed Data'!$B$14)),(1/(1+'Fixed Data'!$B$13)^(AG$52-$E$52))))</f>
        <v>0.38165434039745127</v>
      </c>
      <c r="AH211" s="129">
        <f>IF(AH52&lt;($E$52),1,IF((AH52-1)&gt;30,(AG$211/(1+'Fixed Data'!$B$14)),(1/(1+'Fixed Data'!$B$13)^(AH$52-$E$52))))</f>
        <v>0.36874815497338298</v>
      </c>
      <c r="AI211" s="129">
        <f>IF(AI52&lt;($E$52),1,IF((AI52-1)&gt;30,(AH$211/(1+'Fixed Data'!$B$14)),(1/(1+'Fixed Data'!$B$13)^(AI$52-$E$52))))</f>
        <v>0.35627841060230236</v>
      </c>
      <c r="AJ211" s="129">
        <f>IF(AJ52&lt;($E$52),1,IF((AJ52-1)&gt;30,(AI$211/(1+'Fixed Data'!$B$14)),(1/(1+'Fixed Data'!$B$13)^(AJ$52-$E$52))))</f>
        <v>0.3459013695167984</v>
      </c>
      <c r="AK211" s="129">
        <f>IF(AK52&lt;($E$52),1,IF((AK52-1)&gt;30,(AJ$211/(1+'Fixed Data'!$B$14)),(1/(1+'Fixed Data'!$B$13)^(AK$52-$E$52))))</f>
        <v>0.33582657234640623</v>
      </c>
      <c r="AL211" s="129">
        <f>IF(AL52&lt;($E$52),1,IF((AL52-1)&gt;30,(AK$211/(1+'Fixed Data'!$B$14)),(1/(1+'Fixed Data'!$B$13)^(AL$52-$E$52))))</f>
        <v>0.32604521587029728</v>
      </c>
      <c r="AM211" s="129">
        <f>IF(AM52&lt;($E$52),1,IF((AM52-1)&gt;30,(AL$211/(1+'Fixed Data'!$B$14)),(1/(1+'Fixed Data'!$B$13)^(AM$52-$E$52))))</f>
        <v>0.31654875327213328</v>
      </c>
      <c r="AN211" s="129">
        <f>IF(AN52&lt;($E$52),1,IF((AN52-1)&gt;30,(AM$211/(1+'Fixed Data'!$B$14)),(1/(1+'Fixed Data'!$B$13)^(AN$52-$E$52))))</f>
        <v>0.30732888667197406</v>
      </c>
      <c r="AO211" s="129">
        <f>IF(AO52&lt;($E$52),1,IF((AO52-1)&gt;30,(AN$211/(1+'Fixed Data'!$B$14)),(1/(1+'Fixed Data'!$B$13)^(AO$52-$E$52))))</f>
        <v>0.29837755987570297</v>
      </c>
      <c r="AP211" s="129">
        <f>IF(AP52&lt;($E$52),1,IF((AP52-1)&gt;30,(AO$211/(1+'Fixed Data'!$B$14)),(1/(1+'Fixed Data'!$B$13)^(AP$52-$E$52))))</f>
        <v>0.28968695133563394</v>
      </c>
      <c r="AQ211" s="129">
        <f>IF(AQ52&lt;($E$52),1,IF((AQ52-1)&gt;30,(AP$211/(1+'Fixed Data'!$B$14)),(1/(1+'Fixed Data'!$B$13)^(AQ$52-$E$52))))</f>
        <v>0.28124946731614947</v>
      </c>
      <c r="AR211" s="129">
        <f>IF(AR52&lt;($E$52),1,IF((AR52-1)&gt;30,(AQ$211/(1+'Fixed Data'!$B$14)),(1/(1+'Fixed Data'!$B$13)^(AR$52-$E$52))))</f>
        <v>0.27305773525839755</v>
      </c>
      <c r="AS211" s="129">
        <f>IF(AS52&lt;($E$52),1,IF((AS52-1)&gt;30,(AR$211/(1+'Fixed Data'!$B$14)),(1/(1+'Fixed Data'!$B$13)^(AS$52-$E$52))))</f>
        <v>0.26510459733825004</v>
      </c>
      <c r="AT211" s="129">
        <f>IF(AT52&lt;($E$52),1,IF((AT52-1)&gt;30,(AS$211/(1+'Fixed Data'!$B$14)),(1/(1+'Fixed Data'!$B$13)^(AT$52-$E$52))))</f>
        <v>0.25738310421189325</v>
      </c>
      <c r="AU211" s="129">
        <f>IF(AU52&lt;($E$52),1,IF((AU52-1)&gt;30,(AT$211/(1+'Fixed Data'!$B$14)),(1/(1+'Fixed Data'!$B$13)^(AU$52-$E$52))))</f>
        <v>0.24988650894358569</v>
      </c>
      <c r="AV211" s="129">
        <f>IF(AV52&lt;($E$52),1,IF((AV52-1)&gt;30,(AU$211/(1+'Fixed Data'!$B$14)),(1/(1+'Fixed Data'!$B$13)^(AV$52-$E$52))))</f>
        <v>0.24260826111027736</v>
      </c>
      <c r="AW211" s="129">
        <f>IF(AW52&lt;($E$52),1,IF((AW52-1)&gt;30,(AV$211/(1+'Fixed Data'!$B$14)),(1/(1+'Fixed Data'!$B$13)^(AW$52-$E$52))))</f>
        <v>0.23554200107793918</v>
      </c>
      <c r="AX211" s="129">
        <f>IF(AX52&lt;($E$52),1,IF((AX52-1)&gt;30,(AW$211/(1+'Fixed Data'!$B$14)),(1/(1+'Fixed Data'!$B$13)^(AX$52-$E$52))))</f>
        <v>0.22868155444460114</v>
      </c>
      <c r="AY211" s="129">
        <f>IF(AY52&lt;($E$52),1,IF((AY52-1)&gt;30,(AX$211/(1+'Fixed Data'!$B$14)),(1/(1+'Fixed Data'!$B$13)^(AY$52-$E$52))))</f>
        <v>0.22202092664524381</v>
      </c>
      <c r="AZ211" s="129">
        <f>IF(AZ52&lt;($E$52),1,IF((AZ52-1)&gt;30,(AY$211/(1+'Fixed Data'!$B$14)),(1/(1+'Fixed Data'!$B$13)^(AZ$52-$E$52))))</f>
        <v>0.21555429771382895</v>
      </c>
      <c r="BA211" s="129">
        <f>IF(BA52&lt;($E$52),1,IF((BA52-1)&gt;30,(AZ$211/(1+'Fixed Data'!$B$14)),(1/(1+'Fixed Data'!$B$13)^(BA$52-$E$52))))</f>
        <v>0.20927601719789218</v>
      </c>
      <c r="BB211" s="129">
        <f>IF(BB52&lt;($E$52),1,IF((BB52-1)&gt;30,(BA$211/(1+'Fixed Data'!$B$14)),(1/(1+'Fixed Data'!$B$13)^(BB$52-$E$52))))</f>
        <v>0.20318059922125453</v>
      </c>
    </row>
    <row r="212" spans="1:54" outlineLevel="2">
      <c r="A212" s="431"/>
      <c r="B212" s="150" t="s">
        <v>483</v>
      </c>
      <c r="C212" s="6" t="s">
        <v>484</v>
      </c>
      <c r="D212" s="10" t="s">
        <v>394</v>
      </c>
      <c r="E212" s="33">
        <f>IF(E52&lt;($E$52),1,IF((E52-1)&gt;30,(D$212/(1+'Fixed Data'!$B$16)),(1/(1+'Fixed Data'!$B$15)^(E$52-$E$52))))</f>
        <v>1</v>
      </c>
      <c r="F212" s="33">
        <f>IF(F52&lt;($E$52),1,IF((F52-1)&gt;30,(E$212/(1+'Fixed Data'!$B$16)),(1/(1+'Fixed Data'!$B$15)^(F$52-$E$52))))</f>
        <v>0.98522167487684742</v>
      </c>
      <c r="G212" s="33">
        <f>IF(G52&lt;($E$52),1,IF((G52-1)&gt;30,(F$212/(1+'Fixed Data'!$B$16)),(1/(1+'Fixed Data'!$B$15)^(G$52-$E$52))))</f>
        <v>0.9706617486471405</v>
      </c>
      <c r="H212" s="33">
        <f>IF(H52&lt;($E$52),1,IF((H52-1)&gt;30,(G$212/(1+'Fixed Data'!$B$16)),(1/(1+'Fixed Data'!$B$15)^(H$52-$E$52))))</f>
        <v>0.95631699374102519</v>
      </c>
      <c r="I212" s="33">
        <f>IF(I52&lt;($E$52),1,IF((I52-1)&gt;30,(H$212/(1+'Fixed Data'!$B$16)),(1/(1+'Fixed Data'!$B$15)^(I$52-$E$52))))</f>
        <v>0.94218423028672449</v>
      </c>
      <c r="J212" s="33">
        <f>IF(J52&lt;($E$52),1,IF((J52-1)&gt;30,(I$212/(1+'Fixed Data'!$B$16)),(1/(1+'Fixed Data'!$B$15)^(J$52-$E$52))))</f>
        <v>0.92826032540563996</v>
      </c>
      <c r="K212" s="33">
        <f>IF(K52&lt;($E$52),1,IF((K52-1)&gt;30,(J$212/(1+'Fixed Data'!$B$16)),(1/(1+'Fixed Data'!$B$15)^(K$52-$E$52))))</f>
        <v>0.91454219251787205</v>
      </c>
      <c r="L212" s="33">
        <f>IF(L52&lt;($E$52),1,IF((L52-1)&gt;30,(K$212/(1+'Fixed Data'!$B$16)),(1/(1+'Fixed Data'!$B$15)^(L$52-$E$52))))</f>
        <v>0.90102679065800217</v>
      </c>
      <c r="M212" s="33">
        <f>IF(M52&lt;($E$52),1,IF((M52-1)&gt;30,(L$212/(1+'Fixed Data'!$B$16)),(1/(1+'Fixed Data'!$B$15)^(M$52-$E$52))))</f>
        <v>0.88771112380098749</v>
      </c>
      <c r="N212" s="33">
        <f>IF(N52&lt;($E$52),1,IF((N52-1)&gt;30,(M$212/(1+'Fixed Data'!$B$16)),(1/(1+'Fixed Data'!$B$15)^(N$52-$E$52))))</f>
        <v>0.87459224019801729</v>
      </c>
      <c r="O212" s="33">
        <f>IF(O52&lt;($E$52),1,IF((O52-1)&gt;30,(N$212/(1+'Fixed Data'!$B$16)),(1/(1+'Fixed Data'!$B$15)^(O$52-$E$52))))</f>
        <v>0.86166723172218462</v>
      </c>
      <c r="P212" s="33">
        <f>IF(P52&lt;($E$52),1,IF((P52-1)&gt;30,(O$212/(1+'Fixed Data'!$B$16)),(1/(1+'Fixed Data'!$B$15)^(P$52-$E$52))))</f>
        <v>0.8489332332238273</v>
      </c>
      <c r="Q212" s="33">
        <f>IF(Q52&lt;($E$52),1,IF((Q52-1)&gt;30,(P$212/(1+'Fixed Data'!$B$16)),(1/(1+'Fixed Data'!$B$15)^(Q$52-$E$52))))</f>
        <v>0.83638742189539661</v>
      </c>
      <c r="R212" s="33">
        <f>IF(R52&lt;($E$52),1,IF((R52-1)&gt;30,(Q$212/(1+'Fixed Data'!$B$16)),(1/(1+'Fixed Data'!$B$15)^(R$52-$E$52))))</f>
        <v>0.82402701664571099</v>
      </c>
      <c r="S212" s="33">
        <f>IF(S52&lt;($E$52),1,IF((S52-1)&gt;30,(R$212/(1+'Fixed Data'!$B$16)),(1/(1+'Fixed Data'!$B$15)^(S$52-$E$52))))</f>
        <v>0.81184927748345925</v>
      </c>
      <c r="T212" s="33">
        <f>IF(T52&lt;($E$52),1,IF((T52-1)&gt;30,(S$212/(1+'Fixed Data'!$B$16)),(1/(1+'Fixed Data'!$B$15)^(T$52-$E$52))))</f>
        <v>0.79985150490981216</v>
      </c>
      <c r="U212" s="33">
        <f>IF(U52&lt;($E$52),1,IF((U52-1)&gt;30,(T$212/(1+'Fixed Data'!$B$16)),(1/(1+'Fixed Data'!$B$15)^(U$52-$E$52))))</f>
        <v>0.78803103932001206</v>
      </c>
      <c r="V212" s="33">
        <f>IF(V52&lt;($E$52),1,IF((V52-1)&gt;30,(U$212/(1+'Fixed Data'!$B$16)),(1/(1+'Fixed Data'!$B$15)^(V$52-$E$52))))</f>
        <v>0.77638526041380518</v>
      </c>
      <c r="W212" s="33">
        <f>IF(W52&lt;($E$52),1,IF((W52-1)&gt;30,(V$212/(1+'Fixed Data'!$B$16)),(1/(1+'Fixed Data'!$B$15)^(W$52-$E$52))))</f>
        <v>0.76491158661458636</v>
      </c>
      <c r="X212" s="33">
        <f>IF(X52&lt;($E$52),1,IF((X52-1)&gt;30,(W$212/(1+'Fixed Data'!$B$16)),(1/(1+'Fixed Data'!$B$15)^(X$52-$E$52))))</f>
        <v>0.7536074744971295</v>
      </c>
      <c r="Y212" s="33">
        <f>IF(Y52&lt;($E$52),1,IF((Y52-1)&gt;30,(X$212/(1+'Fixed Data'!$B$16)),(1/(1+'Fixed Data'!$B$15)^(Y$52-$E$52))))</f>
        <v>0.74247041822377313</v>
      </c>
      <c r="Z212" s="33">
        <f>IF(Z52&lt;($E$52),1,IF((Z52-1)&gt;30,(Y$212/(1+'Fixed Data'!$B$16)),(1/(1+'Fixed Data'!$B$15)^(Z$52-$E$52))))</f>
        <v>0.73149794898893916</v>
      </c>
      <c r="AA212" s="33">
        <f>IF(AA52&lt;($E$52),1,IF((AA52-1)&gt;30,(Z$212/(1+'Fixed Data'!$B$16)),(1/(1+'Fixed Data'!$B$15)^(AA$52-$E$52))))</f>
        <v>0.72068763447186135</v>
      </c>
      <c r="AB212" s="33">
        <f>IF(AB52&lt;($E$52),1,IF((AB52-1)&gt;30,(AA$212/(1+'Fixed Data'!$B$16)),(1/(1+'Fixed Data'!$B$15)^(AB$52-$E$52))))</f>
        <v>0.71003707829740037</v>
      </c>
      <c r="AC212" s="33">
        <f>IF(AC52&lt;($E$52),1,IF((AC52-1)&gt;30,(AB$212/(1+'Fixed Data'!$B$16)),(1/(1+'Fixed Data'!$B$15)^(AC$52-$E$52))))</f>
        <v>0.69954391950482808</v>
      </c>
      <c r="AD212" s="33">
        <f>IF(AD52&lt;($E$52),1,IF((AD52-1)&gt;30,(AC$212/(1+'Fixed Data'!$B$16)),(1/(1+'Fixed Data'!$B$15)^(AD$52-$E$52))))</f>
        <v>0.68920583202446117</v>
      </c>
      <c r="AE212" s="33">
        <f>IF(AE52&lt;($E$52),1,IF((AE52-1)&gt;30,(AD$212/(1+'Fixed Data'!$B$16)),(1/(1+'Fixed Data'!$B$15)^(AE$52-$E$52))))</f>
        <v>0.67902052416203085</v>
      </c>
      <c r="AF212" s="33">
        <f>IF(AF52&lt;($E$52),1,IF((AF52-1)&gt;30,(AE$212/(1+'Fixed Data'!$B$16)),(1/(1+'Fixed Data'!$B$15)^(AF$52-$E$52))))</f>
        <v>0.66898573809067086</v>
      </c>
      <c r="AG212" s="33">
        <f>IF(AG52&lt;($E$52),1,IF((AG52-1)&gt;30,(AF$212/(1+'Fixed Data'!$B$16)),(1/(1+'Fixed Data'!$B$15)^(AG$52-$E$52))))</f>
        <v>0.65909924935041486</v>
      </c>
      <c r="AH212" s="33">
        <f>IF(AH52&lt;($E$52),1,IF((AH52-1)&gt;30,(AG$212/(1+'Fixed Data'!$B$16)),(1/(1+'Fixed Data'!$B$15)^(AH$52-$E$52))))</f>
        <v>0.64935886635508844</v>
      </c>
      <c r="AI212" s="33">
        <f>IF(AI52&lt;($E$52),1,IF((AI52-1)&gt;30,(AH$212/(1+'Fixed Data'!$B$16)),(1/(1+'Fixed Data'!$B$15)^(AI$52-$E$52))))</f>
        <v>0.63976242990649135</v>
      </c>
      <c r="AJ212" s="33">
        <f>IF(AJ52&lt;($E$52),1,IF((AJ52-1)&gt;30,(AI$212/(1+'Fixed Data'!$B$16)),(1/(1+'Fixed Data'!$B$15)^(AJ$52-$E$52))))</f>
        <v>0.63163954535324851</v>
      </c>
      <c r="AK212" s="33">
        <f>IF(AK52&lt;($E$52),1,IF((AK52-1)&gt;30,(AJ$212/(1+'Fixed Data'!$B$16)),(1/(1+'Fixed Data'!$B$15)^(AK$52-$E$52))))</f>
        <v>0.62361979479222052</v>
      </c>
      <c r="AL212" s="33">
        <f>IF(AL52&lt;($E$52),1,IF((AL52-1)&gt;30,(AK$212/(1+'Fixed Data'!$B$16)),(1/(1+'Fixed Data'!$B$15)^(AL$52-$E$52))))</f>
        <v>0.61570186875996724</v>
      </c>
      <c r="AM212" s="33">
        <f>IF(AM52&lt;($E$52),1,IF((AM52-1)&gt;30,(AL$212/(1+'Fixed Data'!$B$16)),(1/(1+'Fixed Data'!$B$15)^(AM$52-$E$52))))</f>
        <v>0.60788447441893967</v>
      </c>
      <c r="AN212" s="33">
        <f>IF(AN52&lt;($E$52),1,IF((AN52-1)&gt;30,(AM$212/(1+'Fixed Data'!$B$16)),(1/(1+'Fixed Data'!$B$15)^(AN$52-$E$52))))</f>
        <v>0.60016633534638508</v>
      </c>
      <c r="AO212" s="33">
        <f>IF(AO52&lt;($E$52),1,IF((AO52-1)&gt;30,(AN$212/(1+'Fixed Data'!$B$16)),(1/(1+'Fixed Data'!$B$15)^(AO$52-$E$52))))</f>
        <v>0.59254619132593356</v>
      </c>
      <c r="AP212" s="33">
        <f>IF(AP52&lt;($E$52),1,IF((AP52-1)&gt;30,(AO$212/(1+'Fixed Data'!$B$16)),(1/(1+'Fixed Data'!$B$15)^(AP$52-$E$52))))</f>
        <v>0.58502279814182956</v>
      </c>
      <c r="AQ212" s="33">
        <f>IF(AQ52&lt;($E$52),1,IF((AQ52-1)&gt;30,(AP$212/(1+'Fixed Data'!$B$16)),(1/(1+'Fixed Data'!$B$15)^(AQ$52-$E$52))))</f>
        <v>0.577594927375777</v>
      </c>
      <c r="AR212" s="33">
        <f>IF(AR52&lt;($E$52),1,IF((AR52-1)&gt;30,(AQ$212/(1+'Fixed Data'!$B$16)),(1/(1+'Fixed Data'!$B$15)^(AR$52-$E$52))))</f>
        <v>0.57026136620636314</v>
      </c>
      <c r="AS212" s="33">
        <f>IF(AS52&lt;($E$52),1,IF((AS52-1)&gt;30,(AR$212/(1+'Fixed Data'!$B$16)),(1/(1+'Fixed Data'!$B$15)^(AS$52-$E$52))))</f>
        <v>0.5630209172110292</v>
      </c>
      <c r="AT212" s="33">
        <f>IF(AT52&lt;($E$52),1,IF((AT52-1)&gt;30,(AS$212/(1+'Fixed Data'!$B$16)),(1/(1+'Fixed Data'!$B$15)^(AT$52-$E$52))))</f>
        <v>0.55587239817055578</v>
      </c>
      <c r="AU212" s="33">
        <f>IF(AU52&lt;($E$52),1,IF((AU52-1)&gt;30,(AT$212/(1+'Fixed Data'!$B$16)),(1/(1+'Fixed Data'!$B$15)^(AU$52-$E$52))))</f>
        <v>0.54881464187603002</v>
      </c>
      <c r="AV212" s="33">
        <f>IF(AV52&lt;($E$52),1,IF((AV52-1)&gt;30,(AU$212/(1+'Fixed Data'!$B$16)),(1/(1+'Fixed Data'!$B$15)^(AV$52-$E$52))))</f>
        <v>0.54184649593826384</v>
      </c>
      <c r="AW212" s="33">
        <f>IF(AW52&lt;($E$52),1,IF((AW52-1)&gt;30,(AV$212/(1+'Fixed Data'!$B$16)),(1/(1+'Fixed Data'!$B$15)^(AW$52-$E$52))))</f>
        <v>0.53496682259963246</v>
      </c>
      <c r="AX212" s="33">
        <f>IF(AX52&lt;($E$52),1,IF((AX52-1)&gt;30,(AW$212/(1+'Fixed Data'!$B$16)),(1/(1+'Fixed Data'!$B$15)^(AX$52-$E$52))))</f>
        <v>0.52817449854830123</v>
      </c>
      <c r="AY212" s="33">
        <f>IF(AY52&lt;($E$52),1,IF((AY52-1)&gt;30,(AX$212/(1+'Fixed Data'!$B$16)),(1/(1+'Fixed Data'!$B$15)^(AY$52-$E$52))))</f>
        <v>0.52146841473481154</v>
      </c>
      <c r="AZ212" s="33">
        <f>IF(AZ52&lt;($E$52),1,IF((AZ52-1)&gt;30,(AY$212/(1+'Fixed Data'!$B$16)),(1/(1+'Fixed Data'!$B$15)^(AZ$52-$E$52))))</f>
        <v>0.51484747619099525</v>
      </c>
      <c r="BA212" s="33">
        <f>IF(BA52&lt;($E$52),1,IF((BA52-1)&gt;30,(AZ$212/(1+'Fixed Data'!$B$16)),(1/(1+'Fixed Data'!$B$15)^(BA$52-$E$52))))</f>
        <v>0.50831060185118893</v>
      </c>
      <c r="BB212" s="33">
        <f>IF(BB52&lt;($E$52),1,IF((BB52-1)&gt;30,(BA$212/(1+'Fixed Data'!$B$16)),(1/(1+'Fixed Data'!$B$15)^(BB$52-$E$52))))</f>
        <v>0.50185672437571716</v>
      </c>
    </row>
    <row r="213" spans="1:54" outlineLevel="2">
      <c r="B213" s="19"/>
      <c r="C213" s="19"/>
      <c r="D213" s="19"/>
      <c r="E213" s="15"/>
    </row>
    <row r="214" spans="1:54" outlineLevel="2">
      <c r="A214" s="10"/>
      <c r="B214" s="19"/>
      <c r="C214" s="19"/>
      <c r="D214" s="19"/>
      <c r="E214" s="15"/>
    </row>
    <row r="215" spans="1:54" ht="12.75" customHeight="1" outlineLevel="2">
      <c r="A215" s="423" t="s">
        <v>485</v>
      </c>
      <c r="B215" s="150" t="s">
        <v>340</v>
      </c>
      <c r="C215" s="19"/>
      <c r="D215" s="135" t="s">
        <v>383</v>
      </c>
      <c r="E215" s="21">
        <f>(E158+E108)*E211</f>
        <v>-10.815663888960513</v>
      </c>
      <c r="F215" s="21">
        <f t="shared" ref="F215:BB215" si="18">(F158+F108)*F211</f>
        <v>-7.9804163392863501</v>
      </c>
      <c r="G215" s="21">
        <f t="shared" si="18"/>
        <v>-11.073011140099783</v>
      </c>
      <c r="H215" s="21">
        <f t="shared" si="18"/>
        <v>-10.127643769903518</v>
      </c>
      <c r="I215" s="21">
        <f t="shared" si="18"/>
        <v>-9.76985778168849</v>
      </c>
      <c r="J215" s="21">
        <f t="shared" si="18"/>
        <v>-2.2915946069157869</v>
      </c>
      <c r="K215" s="21">
        <f t="shared" si="18"/>
        <v>-2.0680346922139097</v>
      </c>
      <c r="L215" s="21">
        <f t="shared" si="18"/>
        <v>-1.860144882075111</v>
      </c>
      <c r="M215" s="21">
        <f t="shared" si="18"/>
        <v>-1.6670137941938836</v>
      </c>
      <c r="N215" s="21">
        <f t="shared" si="18"/>
        <v>-1.4877773919056887</v>
      </c>
      <c r="O215" s="21">
        <f t="shared" si="18"/>
        <v>-1.3216167016659832</v>
      </c>
      <c r="P215" s="21">
        <f t="shared" si="18"/>
        <v>-1.1677556349068046</v>
      </c>
      <c r="Q215" s="21">
        <f t="shared" si="18"/>
        <v>-1.0254589096815416</v>
      </c>
      <c r="R215" s="21">
        <f t="shared" si="18"/>
        <v>-0.89403006770426985</v>
      </c>
      <c r="S215" s="21">
        <f t="shared" si="18"/>
        <v>-0.77280958257765631</v>
      </c>
      <c r="T215" s="21">
        <f t="shared" si="18"/>
        <v>-0.66117305518325353</v>
      </c>
      <c r="U215" s="21">
        <f t="shared" si="18"/>
        <v>-0.55852949238027594</v>
      </c>
      <c r="V215" s="21">
        <f t="shared" si="18"/>
        <v>-0.46431966532409147</v>
      </c>
      <c r="W215" s="21">
        <f t="shared" si="18"/>
        <v>-0.37801454387383809</v>
      </c>
      <c r="X215" s="21">
        <f t="shared" si="18"/>
        <v>-0.29911380371019014</v>
      </c>
      <c r="Y215" s="21">
        <f t="shared" si="18"/>
        <v>-0.22714440292952731</v>
      </c>
      <c r="Z215" s="21">
        <f t="shared" si="18"/>
        <v>-0.1616592250199323</v>
      </c>
      <c r="AA215" s="21">
        <f t="shared" si="18"/>
        <v>-0.10223578525775927</v>
      </c>
      <c r="AB215" s="21">
        <f t="shared" si="18"/>
        <v>-4.8474997691244789E-2</v>
      </c>
      <c r="AC215" s="21">
        <f t="shared" si="18"/>
        <v>-2.9687410965643401E-17</v>
      </c>
      <c r="AD215" s="21">
        <f t="shared" si="18"/>
        <v>-2.868348885569411E-17</v>
      </c>
      <c r="AE215" s="21">
        <f t="shared" si="18"/>
        <v>-2.7713515802603007E-17</v>
      </c>
      <c r="AF215" s="21">
        <f t="shared" si="18"/>
        <v>-2.6776343770630925E-17</v>
      </c>
      <c r="AG215" s="21">
        <f t="shared" si="18"/>
        <v>-2.5870863546503309E-17</v>
      </c>
      <c r="AH215" s="21">
        <f t="shared" si="18"/>
        <v>-2.4996003426573251E-17</v>
      </c>
      <c r="AI215" s="21">
        <f t="shared" si="18"/>
        <v>-2.4150727948379951E-17</v>
      </c>
      <c r="AJ215" s="21">
        <f t="shared" si="18"/>
        <v>-2.3447308687747524E-17</v>
      </c>
      <c r="AK215" s="21">
        <f t="shared" si="18"/>
        <v>-2.2764377366745172E-17</v>
      </c>
      <c r="AL215" s="21">
        <f t="shared" si="18"/>
        <v>-2.2101337249267153E-17</v>
      </c>
      <c r="AM215" s="21">
        <f t="shared" si="18"/>
        <v>-2.1457608979871024E-17</v>
      </c>
      <c r="AN215" s="21">
        <f t="shared" si="18"/>
        <v>-2.0832630077544684E-17</v>
      </c>
      <c r="AO215" s="21">
        <f t="shared" si="18"/>
        <v>-2.022585444421814E-17</v>
      </c>
      <c r="AP215" s="21">
        <f t="shared" si="18"/>
        <v>-1.9636751887590426E-17</v>
      </c>
      <c r="AQ215" s="21">
        <f t="shared" si="18"/>
        <v>-1.9064807657854782E-17</v>
      </c>
      <c r="AR215" s="21">
        <f t="shared" si="18"/>
        <v>-1.8509521997917266E-17</v>
      </c>
      <c r="AS215" s="21">
        <f t="shared" si="18"/>
        <v>-1.7970409706715791E-17</v>
      </c>
      <c r="AT215" s="21">
        <f t="shared" si="18"/>
        <v>-1.7446999715258049E-17</v>
      </c>
      <c r="AU215" s="21">
        <f t="shared" si="18"/>
        <v>-1.6938834675007815E-17</v>
      </c>
      <c r="AV215" s="21">
        <f t="shared" si="18"/>
        <v>-1.6445470558260016E-17</v>
      </c>
      <c r="AW215" s="21">
        <f t="shared" si="18"/>
        <v>-1.5966476270155353E-17</v>
      </c>
      <c r="AX215" s="21">
        <f t="shared" si="18"/>
        <v>-1.5501433271995491E-17</v>
      </c>
      <c r="AY215" s="21">
        <f t="shared" si="18"/>
        <v>-1.5049935215529598E-17</v>
      </c>
      <c r="AZ215" s="21">
        <f t="shared" si="18"/>
        <v>-1.4611587587892817E-17</v>
      </c>
      <c r="BA215" s="21">
        <f t="shared" si="18"/>
        <v>-1.418600736688623E-17</v>
      </c>
      <c r="BB215" s="21">
        <f t="shared" si="18"/>
        <v>-1.3772822686297308E-17</v>
      </c>
    </row>
    <row r="216" spans="1:54" outlineLevel="2">
      <c r="A216" s="424"/>
      <c r="B216" s="150" t="s">
        <v>486</v>
      </c>
      <c r="C216" s="19"/>
      <c r="D216" s="135" t="s">
        <v>383</v>
      </c>
      <c r="E216" s="21">
        <f>E96*E211</f>
        <v>0</v>
      </c>
      <c r="F216" s="21">
        <f t="shared" ref="F216:BB216" si="19">F96*F211</f>
        <v>0</v>
      </c>
      <c r="G216" s="21">
        <f t="shared" si="19"/>
        <v>0</v>
      </c>
      <c r="H216" s="21">
        <f t="shared" si="19"/>
        <v>0</v>
      </c>
      <c r="I216" s="21">
        <f t="shared" si="19"/>
        <v>0</v>
      </c>
      <c r="J216" s="21">
        <f t="shared" si="19"/>
        <v>0</v>
      </c>
      <c r="K216" s="21">
        <f t="shared" si="19"/>
        <v>0</v>
      </c>
      <c r="L216" s="21">
        <f t="shared" si="19"/>
        <v>0</v>
      </c>
      <c r="M216" s="21">
        <f t="shared" si="19"/>
        <v>0</v>
      </c>
      <c r="N216" s="21">
        <f t="shared" si="19"/>
        <v>0</v>
      </c>
      <c r="O216" s="21">
        <f t="shared" si="19"/>
        <v>0</v>
      </c>
      <c r="P216" s="21">
        <f t="shared" si="19"/>
        <v>0</v>
      </c>
      <c r="Q216" s="21">
        <f t="shared" si="19"/>
        <v>0</v>
      </c>
      <c r="R216" s="21">
        <f t="shared" si="19"/>
        <v>0</v>
      </c>
      <c r="S216" s="21">
        <f t="shared" si="19"/>
        <v>0</v>
      </c>
      <c r="T216" s="21">
        <f t="shared" si="19"/>
        <v>0</v>
      </c>
      <c r="U216" s="21">
        <f t="shared" si="19"/>
        <v>0</v>
      </c>
      <c r="V216" s="21">
        <f t="shared" si="19"/>
        <v>0</v>
      </c>
      <c r="W216" s="21">
        <f t="shared" si="19"/>
        <v>0</v>
      </c>
      <c r="X216" s="21">
        <f t="shared" si="19"/>
        <v>0</v>
      </c>
      <c r="Y216" s="21">
        <f t="shared" si="19"/>
        <v>0</v>
      </c>
      <c r="Z216" s="21">
        <f t="shared" si="19"/>
        <v>0</v>
      </c>
      <c r="AA216" s="21">
        <f t="shared" si="19"/>
        <v>0</v>
      </c>
      <c r="AB216" s="21">
        <f t="shared" si="19"/>
        <v>0</v>
      </c>
      <c r="AC216" s="21">
        <f t="shared" si="19"/>
        <v>0</v>
      </c>
      <c r="AD216" s="21">
        <f t="shared" si="19"/>
        <v>0</v>
      </c>
      <c r="AE216" s="21">
        <f t="shared" si="19"/>
        <v>0</v>
      </c>
      <c r="AF216" s="21">
        <f t="shared" si="19"/>
        <v>0</v>
      </c>
      <c r="AG216" s="21">
        <f t="shared" si="19"/>
        <v>0</v>
      </c>
      <c r="AH216" s="21">
        <f t="shared" si="19"/>
        <v>0</v>
      </c>
      <c r="AI216" s="21">
        <f t="shared" si="19"/>
        <v>0</v>
      </c>
      <c r="AJ216" s="21">
        <f t="shared" si="19"/>
        <v>0</v>
      </c>
      <c r="AK216" s="21">
        <f t="shared" si="19"/>
        <v>0</v>
      </c>
      <c r="AL216" s="21">
        <f t="shared" si="19"/>
        <v>0</v>
      </c>
      <c r="AM216" s="21">
        <f t="shared" si="19"/>
        <v>0</v>
      </c>
      <c r="AN216" s="21">
        <f t="shared" si="19"/>
        <v>0</v>
      </c>
      <c r="AO216" s="21">
        <f t="shared" si="19"/>
        <v>0</v>
      </c>
      <c r="AP216" s="21">
        <f t="shared" si="19"/>
        <v>0</v>
      </c>
      <c r="AQ216" s="21">
        <f t="shared" si="19"/>
        <v>0</v>
      </c>
      <c r="AR216" s="21">
        <f t="shared" si="19"/>
        <v>0</v>
      </c>
      <c r="AS216" s="21">
        <f t="shared" si="19"/>
        <v>0</v>
      </c>
      <c r="AT216" s="21">
        <f t="shared" si="19"/>
        <v>0</v>
      </c>
      <c r="AU216" s="21">
        <f t="shared" si="19"/>
        <v>0</v>
      </c>
      <c r="AV216" s="21">
        <f t="shared" si="19"/>
        <v>0</v>
      </c>
      <c r="AW216" s="21">
        <f t="shared" si="19"/>
        <v>0</v>
      </c>
      <c r="AX216" s="21">
        <f t="shared" si="19"/>
        <v>0</v>
      </c>
      <c r="AY216" s="21">
        <f t="shared" si="19"/>
        <v>0</v>
      </c>
      <c r="AZ216" s="21">
        <f t="shared" si="19"/>
        <v>0</v>
      </c>
      <c r="BA216" s="21">
        <f t="shared" si="19"/>
        <v>0</v>
      </c>
      <c r="BB216" s="21">
        <f t="shared" si="19"/>
        <v>0</v>
      </c>
    </row>
    <row r="217" spans="1:54" outlineLevel="2">
      <c r="A217" s="424"/>
      <c r="B217" s="150" t="s">
        <v>563</v>
      </c>
      <c r="C217" s="19"/>
      <c r="D217" s="135" t="s">
        <v>383</v>
      </c>
      <c r="E217" s="21">
        <f>E102*E211</f>
        <v>-5.5827015710649128</v>
      </c>
      <c r="F217" s="21">
        <f t="shared" ref="F217:BB217" si="20">F102*F211</f>
        <v>-5.49484249739929</v>
      </c>
      <c r="G217" s="21">
        <f t="shared" si="20"/>
        <v>-5.423195239869159</v>
      </c>
      <c r="H217" s="21">
        <f t="shared" si="20"/>
        <v>-5.3532475432775097</v>
      </c>
      <c r="I217" s="21">
        <f t="shared" si="20"/>
        <v>-5.2720872829529961</v>
      </c>
      <c r="J217" s="21">
        <f t="shared" si="20"/>
        <v>-5.195033083759637</v>
      </c>
      <c r="K217" s="21">
        <f t="shared" si="20"/>
        <v>-5.1531514636981797</v>
      </c>
      <c r="L217" s="21">
        <f t="shared" si="20"/>
        <v>-5.1121829380425314</v>
      </c>
      <c r="M217" s="21">
        <f t="shared" si="20"/>
        <v>-5.0720686827917358</v>
      </c>
      <c r="N217" s="21">
        <f t="shared" si="20"/>
        <v>-5.0327722718504413</v>
      </c>
      <c r="O217" s="21">
        <f t="shared" si="20"/>
        <v>-4.9791772087928985</v>
      </c>
      <c r="P217" s="21">
        <f t="shared" si="20"/>
        <v>-4.9230165173745153</v>
      </c>
      <c r="Q217" s="21">
        <f t="shared" si="20"/>
        <v>-4.8683675003128997</v>
      </c>
      <c r="R217" s="21">
        <f t="shared" si="20"/>
        <v>-4.8151719065923002</v>
      </c>
      <c r="S217" s="21">
        <f t="shared" si="20"/>
        <v>-4.7634110325624937</v>
      </c>
      <c r="T217" s="21">
        <f t="shared" si="20"/>
        <v>-4.7130284953506036</v>
      </c>
      <c r="U217" s="21">
        <f t="shared" si="20"/>
        <v>-4.6639999582436253</v>
      </c>
      <c r="V217" s="21">
        <f t="shared" si="20"/>
        <v>-4.6162724417232228</v>
      </c>
      <c r="W217" s="21">
        <f t="shared" si="20"/>
        <v>-4.5698146894897826</v>
      </c>
      <c r="X217" s="21">
        <f t="shared" si="20"/>
        <v>-4.5245964881923113</v>
      </c>
      <c r="Y217" s="21">
        <f t="shared" si="20"/>
        <v>-4.4805887788956458</v>
      </c>
      <c r="Z217" s="21">
        <f t="shared" si="20"/>
        <v>-4.4377624761068342</v>
      </c>
      <c r="AA217" s="21">
        <f t="shared" si="20"/>
        <v>-4.3960917429734003</v>
      </c>
      <c r="AB217" s="21">
        <f t="shared" si="20"/>
        <v>-4.3523327989890124</v>
      </c>
      <c r="AC217" s="21">
        <f t="shared" si="20"/>
        <v>-33.766098504015382</v>
      </c>
      <c r="AD217" s="21">
        <f t="shared" si="20"/>
        <v>-33.490276958677825</v>
      </c>
      <c r="AE217" s="21">
        <f t="shared" si="20"/>
        <v>-33.22178117324443</v>
      </c>
      <c r="AF217" s="21">
        <f t="shared" si="20"/>
        <v>-32.960483710116293</v>
      </c>
      <c r="AG217" s="21">
        <f t="shared" si="20"/>
        <v>-32.706264466105715</v>
      </c>
      <c r="AH217" s="21">
        <f t="shared" si="20"/>
        <v>-32.459007650155726</v>
      </c>
      <c r="AI217" s="21">
        <f t="shared" si="20"/>
        <v>-32.218602719919019</v>
      </c>
      <c r="AJ217" s="21">
        <f t="shared" si="20"/>
        <v>-32.140211301750753</v>
      </c>
      <c r="AK217" s="21">
        <f t="shared" si="20"/>
        <v>-32.067011268970461</v>
      </c>
      <c r="AL217" s="21">
        <f t="shared" si="20"/>
        <v>-31.998991482784458</v>
      </c>
      <c r="AM217" s="21">
        <f t="shared" si="20"/>
        <v>-31.935027400576381</v>
      </c>
      <c r="AN217" s="21">
        <f t="shared" si="20"/>
        <v>-31.867327236378607</v>
      </c>
      <c r="AO217" s="21">
        <f t="shared" si="20"/>
        <v>-31.803785862406102</v>
      </c>
      <c r="AP217" s="21">
        <f t="shared" si="20"/>
        <v>-31.745782577154355</v>
      </c>
      <c r="AQ217" s="21">
        <f t="shared" si="20"/>
        <v>-31.693314267214745</v>
      </c>
      <c r="AR217" s="21">
        <f t="shared" si="20"/>
        <v>-31.614192218179809</v>
      </c>
      <c r="AS217" s="21">
        <f t="shared" si="20"/>
        <v>-31.472357633203845</v>
      </c>
      <c r="AT217" s="21">
        <f t="shared" si="20"/>
        <v>-31.335821071063215</v>
      </c>
      <c r="AU217" s="21">
        <f t="shared" si="20"/>
        <v>-31.204505468816105</v>
      </c>
      <c r="AV217" s="21">
        <f t="shared" si="20"/>
        <v>-31.062784328623433</v>
      </c>
      <c r="AW217" s="21">
        <f t="shared" si="20"/>
        <v>-30.893163058649296</v>
      </c>
      <c r="AX217" s="21">
        <f t="shared" si="20"/>
        <v>-30.633154810900319</v>
      </c>
      <c r="AY217" s="21">
        <f t="shared" si="20"/>
        <v>-30.338341630510399</v>
      </c>
      <c r="AZ217" s="21">
        <f t="shared" si="20"/>
        <v>-30.042047611578131</v>
      </c>
      <c r="BA217" s="21">
        <f t="shared" si="20"/>
        <v>-29.75542455881947</v>
      </c>
      <c r="BB217" s="21">
        <f t="shared" si="20"/>
        <v>-29.474018385202555</v>
      </c>
    </row>
    <row r="218" spans="1:54" outlineLevel="2">
      <c r="A218" s="424"/>
      <c r="B218" s="150" t="s">
        <v>487</v>
      </c>
      <c r="C218" s="19"/>
      <c r="D218" s="135" t="s">
        <v>383</v>
      </c>
      <c r="E218" s="21">
        <f t="shared" ref="E218:BB218" si="21">SUMIF($B$168:$B$179,"Environmental",E$168:E$179)*E211</f>
        <v>-33.287400399348222</v>
      </c>
      <c r="F218" s="21">
        <f t="shared" si="21"/>
        <v>-33.346513137231582</v>
      </c>
      <c r="G218" s="21">
        <f t="shared" si="21"/>
        <v>-33.372011521969185</v>
      </c>
      <c r="H218" s="21">
        <f t="shared" si="21"/>
        <v>-33.395950143403439</v>
      </c>
      <c r="I218" s="21">
        <f t="shared" si="21"/>
        <v>-33.448983729007935</v>
      </c>
      <c r="J218" s="21">
        <f t="shared" si="21"/>
        <v>-33.511282468697807</v>
      </c>
      <c r="K218" s="21">
        <f t="shared" si="21"/>
        <v>-33.678502409537415</v>
      </c>
      <c r="L218" s="21">
        <f t="shared" si="21"/>
        <v>-33.953134303112698</v>
      </c>
      <c r="M218" s="21">
        <f t="shared" si="21"/>
        <v>-34.224837367535784</v>
      </c>
      <c r="N218" s="21">
        <f t="shared" si="21"/>
        <v>-34.386842413535035</v>
      </c>
      <c r="O218" s="21">
        <f t="shared" si="21"/>
        <v>-34.548920566733329</v>
      </c>
      <c r="P218" s="21">
        <f t="shared" si="21"/>
        <v>-34.681551993753381</v>
      </c>
      <c r="Q218" s="21">
        <f t="shared" si="21"/>
        <v>-34.813076358392756</v>
      </c>
      <c r="R218" s="21">
        <f t="shared" si="21"/>
        <v>-35.045726211711141</v>
      </c>
      <c r="S218" s="21">
        <f t="shared" si="21"/>
        <v>-35.174379862389593</v>
      </c>
      <c r="T218" s="21">
        <f t="shared" si="21"/>
        <v>-35.302374532698131</v>
      </c>
      <c r="U218" s="21">
        <f t="shared" si="21"/>
        <v>-35.429964057590404</v>
      </c>
      <c r="V218" s="21">
        <f t="shared" si="21"/>
        <v>-35.655124960633628</v>
      </c>
      <c r="W218" s="21">
        <f t="shared" si="21"/>
        <v>-35.781134194472109</v>
      </c>
      <c r="X218" s="21">
        <f t="shared" si="21"/>
        <v>-36.003130866347298</v>
      </c>
      <c r="Y218" s="21">
        <f t="shared" si="21"/>
        <v>-36.128325309669208</v>
      </c>
      <c r="Z218" s="21">
        <f t="shared" si="21"/>
        <v>-36.347998842225174</v>
      </c>
      <c r="AA218" s="21">
        <f t="shared" si="21"/>
        <v>-36.566379439095186</v>
      </c>
      <c r="AB218" s="21">
        <f t="shared" si="21"/>
        <v>-36.756513946199384</v>
      </c>
      <c r="AC218" s="21">
        <f t="shared" si="21"/>
        <v>-289.29812222664316</v>
      </c>
      <c r="AD218" s="21">
        <f t="shared" si="21"/>
        <v>-291.07406198646294</v>
      </c>
      <c r="AE218" s="21">
        <f t="shared" si="21"/>
        <v>-292.91561912412197</v>
      </c>
      <c r="AF218" s="21">
        <f t="shared" si="21"/>
        <v>-294.73124803103985</v>
      </c>
      <c r="AG218" s="21">
        <f t="shared" si="21"/>
        <v>-296.53129281354484</v>
      </c>
      <c r="AH218" s="21">
        <f t="shared" si="21"/>
        <v>-298.32807886742137</v>
      </c>
      <c r="AI218" s="21">
        <f t="shared" si="21"/>
        <v>-300.13814694044009</v>
      </c>
      <c r="AJ218" s="21">
        <f t="shared" si="21"/>
        <v>-303.41921443100119</v>
      </c>
      <c r="AK218" s="21">
        <f t="shared" si="21"/>
        <v>-306.72567784694581</v>
      </c>
      <c r="AL218" s="21">
        <f t="shared" si="21"/>
        <v>-310.06366028887368</v>
      </c>
      <c r="AM218" s="21">
        <f t="shared" si="21"/>
        <v>-313.42568173420671</v>
      </c>
      <c r="AN218" s="21">
        <f t="shared" si="21"/>
        <v>-316.73538556006145</v>
      </c>
      <c r="AO218" s="21">
        <f t="shared" si="21"/>
        <v>-320.06947799402133</v>
      </c>
      <c r="AP218" s="21">
        <f t="shared" si="21"/>
        <v>-323.44378567592537</v>
      </c>
      <c r="AQ218" s="21">
        <f t="shared" si="21"/>
        <v>-326.86093543027175</v>
      </c>
      <c r="AR218" s="21">
        <f t="shared" si="21"/>
        <v>-329.98693418019667</v>
      </c>
      <c r="AS218" s="21">
        <f t="shared" si="21"/>
        <v>-332.43074728664629</v>
      </c>
      <c r="AT218" s="21">
        <f t="shared" si="21"/>
        <v>-334.89573032907941</v>
      </c>
      <c r="AU218" s="21">
        <f t="shared" si="21"/>
        <v>-337.38312724478629</v>
      </c>
      <c r="AV218" s="21">
        <f t="shared" si="21"/>
        <v>-339.7240106381293</v>
      </c>
      <c r="AW218" s="21">
        <f t="shared" si="21"/>
        <v>-341.72093559150267</v>
      </c>
      <c r="AX218" s="21">
        <f t="shared" si="21"/>
        <v>-342.66447289629417</v>
      </c>
      <c r="AY218" s="21">
        <f t="shared" si="21"/>
        <v>-343.14949858015848</v>
      </c>
      <c r="AZ218" s="21">
        <f t="shared" si="21"/>
        <v>-343.54407671997558</v>
      </c>
      <c r="BA218" s="21">
        <f t="shared" si="21"/>
        <v>-343.97656514812627</v>
      </c>
      <c r="BB218" s="21">
        <f t="shared" si="21"/>
        <v>-344.39853260455141</v>
      </c>
    </row>
    <row r="219" spans="1:54" outlineLevel="2">
      <c r="A219" s="424"/>
      <c r="B219" s="150" t="s">
        <v>488</v>
      </c>
      <c r="C219" s="19"/>
      <c r="D219" s="135" t="s">
        <v>383</v>
      </c>
      <c r="E219" s="21">
        <f t="shared" ref="E219:BB219" si="22">SUM(E197:E199)*E211</f>
        <v>-16.670041111912614</v>
      </c>
      <c r="F219" s="21">
        <f t="shared" si="22"/>
        <v>-16.657555770991827</v>
      </c>
      <c r="G219" s="21">
        <f t="shared" si="22"/>
        <v>-16.690718660020039</v>
      </c>
      <c r="H219" s="21">
        <f t="shared" si="22"/>
        <v>-16.726338933708515</v>
      </c>
      <c r="I219" s="21">
        <f t="shared" si="22"/>
        <v>-16.723606014595756</v>
      </c>
      <c r="J219" s="21">
        <f t="shared" si="22"/>
        <v>-16.730134143744749</v>
      </c>
      <c r="K219" s="21">
        <f t="shared" si="22"/>
        <v>-16.847977840537375</v>
      </c>
      <c r="L219" s="21">
        <f t="shared" si="22"/>
        <v>-16.968561664194127</v>
      </c>
      <c r="M219" s="21">
        <f t="shared" si="22"/>
        <v>-17.091789673807138</v>
      </c>
      <c r="N219" s="21">
        <f t="shared" si="22"/>
        <v>-17.217633655296936</v>
      </c>
      <c r="O219" s="21">
        <f t="shared" si="22"/>
        <v>-17.293684676274484</v>
      </c>
      <c r="P219" s="21">
        <f t="shared" si="22"/>
        <v>-17.359012476185057</v>
      </c>
      <c r="Q219" s="21">
        <f t="shared" si="22"/>
        <v>-17.427730944173096</v>
      </c>
      <c r="R219" s="21">
        <f t="shared" si="22"/>
        <v>-17.499798900390871</v>
      </c>
      <c r="S219" s="21">
        <f t="shared" si="22"/>
        <v>-17.571359408417898</v>
      </c>
      <c r="T219" s="21">
        <f t="shared" si="22"/>
        <v>-17.646289976944207</v>
      </c>
      <c r="U219" s="21">
        <f t="shared" si="22"/>
        <v>-17.724660525105211</v>
      </c>
      <c r="V219" s="21">
        <f t="shared" si="22"/>
        <v>-17.806430236293028</v>
      </c>
      <c r="W219" s="21">
        <f t="shared" si="22"/>
        <v>-17.891636332554274</v>
      </c>
      <c r="X219" s="21">
        <f t="shared" si="22"/>
        <v>-17.980318027079097</v>
      </c>
      <c r="Y219" s="21">
        <f t="shared" si="22"/>
        <v>-18.072517092376117</v>
      </c>
      <c r="Z219" s="21">
        <f t="shared" si="22"/>
        <v>-18.168273255307415</v>
      </c>
      <c r="AA219" s="21">
        <f t="shared" si="22"/>
        <v>-18.267637665245829</v>
      </c>
      <c r="AB219" s="21">
        <f t="shared" si="22"/>
        <v>-18.357087585304761</v>
      </c>
      <c r="AC219" s="21">
        <f t="shared" si="22"/>
        <v>-144.4605433758517</v>
      </c>
      <c r="AD219" s="21">
        <f t="shared" si="22"/>
        <v>-145.32434391259011</v>
      </c>
      <c r="AE219" s="21">
        <f t="shared" si="22"/>
        <v>-146.19435537488272</v>
      </c>
      <c r="AF219" s="21">
        <f t="shared" si="22"/>
        <v>-147.06435285355414</v>
      </c>
      <c r="AG219" s="21">
        <f t="shared" si="22"/>
        <v>-147.93120814413743</v>
      </c>
      <c r="AH219" s="21">
        <f t="shared" si="22"/>
        <v>-148.7959058022075</v>
      </c>
      <c r="AI219" s="21">
        <f t="shared" si="22"/>
        <v>-149.66534757297964</v>
      </c>
      <c r="AJ219" s="21">
        <f t="shared" si="22"/>
        <v>-151.26809360026627</v>
      </c>
      <c r="AK219" s="21">
        <f t="shared" si="22"/>
        <v>-152.88538775972029</v>
      </c>
      <c r="AL219" s="21">
        <f t="shared" si="22"/>
        <v>-154.51839348961084</v>
      </c>
      <c r="AM219" s="21">
        <f t="shared" si="22"/>
        <v>-156.16306769419731</v>
      </c>
      <c r="AN219" s="21">
        <f t="shared" si="22"/>
        <v>-157.78169549518628</v>
      </c>
      <c r="AO219" s="21">
        <f t="shared" si="22"/>
        <v>-159.41276322732395</v>
      </c>
      <c r="AP219" s="21">
        <f t="shared" si="22"/>
        <v>-161.0640755977947</v>
      </c>
      <c r="AQ219" s="21">
        <f t="shared" si="22"/>
        <v>-162.73673054829754</v>
      </c>
      <c r="AR219" s="21">
        <f t="shared" si="22"/>
        <v>-164.26451435511268</v>
      </c>
      <c r="AS219" s="21">
        <f t="shared" si="22"/>
        <v>-165.45293337510034</v>
      </c>
      <c r="AT219" s="21">
        <f t="shared" si="22"/>
        <v>-166.65215358902577</v>
      </c>
      <c r="AU219" s="21">
        <f t="shared" si="22"/>
        <v>-167.86275439903173</v>
      </c>
      <c r="AV219" s="21">
        <f t="shared" si="22"/>
        <v>-169.00068284303595</v>
      </c>
      <c r="AW219" s="21">
        <f t="shared" si="22"/>
        <v>-169.96777202007425</v>
      </c>
      <c r="AX219" s="21">
        <f t="shared" si="22"/>
        <v>-170.41128492103562</v>
      </c>
      <c r="AY219" s="21">
        <f t="shared" si="22"/>
        <v>-170.62723595654586</v>
      </c>
      <c r="AZ219" s="21">
        <f t="shared" si="22"/>
        <v>-170.79869795686741</v>
      </c>
      <c r="BA219" s="21">
        <f t="shared" si="22"/>
        <v>-170.98948227277319</v>
      </c>
      <c r="BB219" s="21">
        <f t="shared" si="22"/>
        <v>-171.17549506000222</v>
      </c>
    </row>
    <row r="220" spans="1:54" outlineLevel="2">
      <c r="A220" s="424"/>
      <c r="B220" s="150" t="s">
        <v>489</v>
      </c>
      <c r="C220" s="19"/>
      <c r="D220" s="135" t="s">
        <v>383</v>
      </c>
      <c r="E220" s="21">
        <f>SUM(E201:E203)*E211</f>
        <v>-50.010123323891797</v>
      </c>
      <c r="F220" s="21">
        <f t="shared" ref="F220:BB220" si="23">SUM(F201:F203)*F211</f>
        <v>-49.972667301315859</v>
      </c>
      <c r="G220" s="21">
        <f t="shared" si="23"/>
        <v>-50.072155980060124</v>
      </c>
      <c r="H220" s="21">
        <f t="shared" si="23"/>
        <v>-50.179016801125535</v>
      </c>
      <c r="I220" s="21">
        <f t="shared" si="23"/>
        <v>-50.170818043787257</v>
      </c>
      <c r="J220" s="21">
        <f t="shared" si="23"/>
        <v>-50.190402420210802</v>
      </c>
      <c r="K220" s="21">
        <f t="shared" si="23"/>
        <v>-50.543933521612132</v>
      </c>
      <c r="L220" s="21">
        <f t="shared" si="23"/>
        <v>-50.905684992582373</v>
      </c>
      <c r="M220" s="21">
        <f t="shared" si="23"/>
        <v>-51.275369010658878</v>
      </c>
      <c r="N220" s="21">
        <f t="shared" si="23"/>
        <v>-51.652900955211663</v>
      </c>
      <c r="O220" s="21">
        <f t="shared" si="23"/>
        <v>-51.881054028823449</v>
      </c>
      <c r="P220" s="21">
        <f t="shared" si="23"/>
        <v>-52.077037439001408</v>
      </c>
      <c r="Q220" s="21">
        <f t="shared" si="23"/>
        <v>-52.283192832519291</v>
      </c>
      <c r="R220" s="21">
        <f t="shared" si="23"/>
        <v>-52.499396701172607</v>
      </c>
      <c r="S220" s="21">
        <f t="shared" si="23"/>
        <v>-52.71407821514611</v>
      </c>
      <c r="T220" s="21">
        <f t="shared" si="23"/>
        <v>-52.938869920831934</v>
      </c>
      <c r="U220" s="21">
        <f t="shared" si="23"/>
        <v>-53.173981585212275</v>
      </c>
      <c r="V220" s="21">
        <f t="shared" si="23"/>
        <v>-53.419290699083717</v>
      </c>
      <c r="W220" s="21">
        <f t="shared" si="23"/>
        <v>-53.674908997662826</v>
      </c>
      <c r="X220" s="21">
        <f t="shared" si="23"/>
        <v>-53.940954081237287</v>
      </c>
      <c r="Y220" s="21">
        <f t="shared" si="23"/>
        <v>-54.217551277128337</v>
      </c>
      <c r="Z220" s="21">
        <f t="shared" si="23"/>
        <v>-54.504819756505661</v>
      </c>
      <c r="AA220" s="21">
        <f t="shared" si="23"/>
        <v>-54.802913005065648</v>
      </c>
      <c r="AB220" s="21">
        <f t="shared" si="23"/>
        <v>-55.071262755914276</v>
      </c>
      <c r="AC220" s="21">
        <f t="shared" si="23"/>
        <v>-433.38163013164944</v>
      </c>
      <c r="AD220" s="21">
        <f t="shared" si="23"/>
        <v>-435.97303174647197</v>
      </c>
      <c r="AE220" s="21">
        <f t="shared" si="23"/>
        <v>-438.58306613888658</v>
      </c>
      <c r="AF220" s="21">
        <f t="shared" si="23"/>
        <v>-441.19305858165183</v>
      </c>
      <c r="AG220" s="21">
        <f t="shared" si="23"/>
        <v>-443.79362444763177</v>
      </c>
      <c r="AH220" s="21">
        <f t="shared" si="23"/>
        <v>-446.38771742547567</v>
      </c>
      <c r="AI220" s="21">
        <f t="shared" si="23"/>
        <v>-448.99604274052695</v>
      </c>
      <c r="AJ220" s="21">
        <f t="shared" si="23"/>
        <v>-453.80428082447969</v>
      </c>
      <c r="AK220" s="21">
        <f t="shared" si="23"/>
        <v>-458.6561633043969</v>
      </c>
      <c r="AL220" s="21">
        <f t="shared" si="23"/>
        <v>-463.55518049552745</v>
      </c>
      <c r="AM220" s="21">
        <f t="shared" si="23"/>
        <v>-468.48920311154177</v>
      </c>
      <c r="AN220" s="21">
        <f t="shared" si="23"/>
        <v>-473.34508651642409</v>
      </c>
      <c r="AO220" s="21">
        <f t="shared" si="23"/>
        <v>-478.23828971463735</v>
      </c>
      <c r="AP220" s="21">
        <f t="shared" si="23"/>
        <v>-483.19222682786631</v>
      </c>
      <c r="AQ220" s="21">
        <f t="shared" si="23"/>
        <v>-488.2101916812527</v>
      </c>
      <c r="AR220" s="21">
        <f t="shared" si="23"/>
        <v>-492.79354310356069</v>
      </c>
      <c r="AS220" s="21">
        <f t="shared" si="23"/>
        <v>-496.35880016524754</v>
      </c>
      <c r="AT220" s="21">
        <f t="shared" si="23"/>
        <v>-499.95646080873996</v>
      </c>
      <c r="AU220" s="21">
        <f t="shared" si="23"/>
        <v>-503.58826324047618</v>
      </c>
      <c r="AV220" s="21">
        <f t="shared" si="23"/>
        <v>-507.00204857417953</v>
      </c>
      <c r="AW220" s="21">
        <f t="shared" si="23"/>
        <v>-509.90331610692181</v>
      </c>
      <c r="AX220" s="21">
        <f t="shared" si="23"/>
        <v>-511.23385481126741</v>
      </c>
      <c r="AY220" s="21">
        <f t="shared" si="23"/>
        <v>-511.88170791917372</v>
      </c>
      <c r="AZ220" s="21">
        <f t="shared" si="23"/>
        <v>-512.39609392147656</v>
      </c>
      <c r="BA220" s="21">
        <f t="shared" si="23"/>
        <v>-512.96844687051259</v>
      </c>
      <c r="BB220" s="21">
        <f t="shared" si="23"/>
        <v>-513.52648523349251</v>
      </c>
    </row>
    <row r="221" spans="1:54" outlineLevel="2">
      <c r="A221" s="424"/>
      <c r="B221" s="150" t="s">
        <v>285</v>
      </c>
      <c r="C221" s="19"/>
      <c r="D221" s="135" t="s">
        <v>383</v>
      </c>
      <c r="E221" s="21">
        <f t="shared" ref="E221:BB221" si="24">SUMIF($B$168:$B$179,"Safety",E$168:E$179)*E212</f>
        <v>-5.5902409021735622</v>
      </c>
      <c r="F221" s="21">
        <f t="shared" si="24"/>
        <v>-5.5482399255347072</v>
      </c>
      <c r="G221" s="21">
        <f t="shared" si="24"/>
        <v>-5.5382837591477729</v>
      </c>
      <c r="H221" s="21">
        <f t="shared" si="24"/>
        <v>-5.5238483498111259</v>
      </c>
      <c r="I221" s="21">
        <f t="shared" si="24"/>
        <v>-5.4777894927765809</v>
      </c>
      <c r="J221" s="21">
        <f t="shared" si="24"/>
        <v>-5.4788777467176235</v>
      </c>
      <c r="K221" s="21">
        <f t="shared" si="24"/>
        <v>-5.5373954441074948</v>
      </c>
      <c r="L221" s="21">
        <f t="shared" si="24"/>
        <v>-5.593773468349184</v>
      </c>
      <c r="M221" s="21">
        <f t="shared" si="24"/>
        <v>-5.6515571134564437</v>
      </c>
      <c r="N221" s="21">
        <f t="shared" si="24"/>
        <v>-5.7116292522475121</v>
      </c>
      <c r="O221" s="21">
        <f t="shared" si="24"/>
        <v>-5.7730432185291898</v>
      </c>
      <c r="P221" s="21">
        <f t="shared" si="24"/>
        <v>-5.8366116633270719</v>
      </c>
      <c r="Q221" s="21">
        <f t="shared" si="24"/>
        <v>-5.9026426449398981</v>
      </c>
      <c r="R221" s="21">
        <f t="shared" si="24"/>
        <v>-5.9711441267253962</v>
      </c>
      <c r="S221" s="21">
        <f t="shared" si="24"/>
        <v>-6.0424133502865418</v>
      </c>
      <c r="T221" s="21">
        <f t="shared" si="24"/>
        <v>-6.1165345781302758</v>
      </c>
      <c r="U221" s="21">
        <f t="shared" si="24"/>
        <v>-6.1936148216531839</v>
      </c>
      <c r="V221" s="21">
        <f t="shared" si="24"/>
        <v>-6.2737130994754136</v>
      </c>
      <c r="W221" s="21">
        <f t="shared" si="24"/>
        <v>-6.3569641102202281</v>
      </c>
      <c r="X221" s="21">
        <f t="shared" si="24"/>
        <v>-6.4434728099616567</v>
      </c>
      <c r="Y221" s="21">
        <f t="shared" si="24"/>
        <v>-6.5306120723022429</v>
      </c>
      <c r="Z221" s="21">
        <f t="shared" si="24"/>
        <v>-6.6203130410303244</v>
      </c>
      <c r="AA221" s="21">
        <f t="shared" si="24"/>
        <v>-6.712827101550749</v>
      </c>
      <c r="AB221" s="21">
        <f t="shared" si="24"/>
        <v>-6.8048486593956623</v>
      </c>
      <c r="AC221" s="21">
        <f t="shared" si="24"/>
        <v>-14.322268451250411</v>
      </c>
      <c r="AD221" s="21">
        <f t="shared" si="24"/>
        <v>-14.320337151970731</v>
      </c>
      <c r="AE221" s="21">
        <f t="shared" si="24"/>
        <v>-14.323660906518814</v>
      </c>
      <c r="AF221" s="21">
        <f t="shared" si="24"/>
        <v>-14.332361687847115</v>
      </c>
      <c r="AG221" s="21">
        <f t="shared" si="24"/>
        <v>-14.347059656840894</v>
      </c>
      <c r="AH221" s="21">
        <f t="shared" si="24"/>
        <v>-14.367985510495426</v>
      </c>
      <c r="AI221" s="21">
        <f t="shared" si="24"/>
        <v>-14.395290196006162</v>
      </c>
      <c r="AJ221" s="21">
        <f t="shared" si="24"/>
        <v>-14.451873820365877</v>
      </c>
      <c r="AK221" s="21">
        <f t="shared" si="24"/>
        <v>-14.514396652625505</v>
      </c>
      <c r="AL221" s="21">
        <f t="shared" si="24"/>
        <v>-14.578073608835357</v>
      </c>
      <c r="AM221" s="21">
        <f t="shared" si="24"/>
        <v>-14.64682358595449</v>
      </c>
      <c r="AN221" s="21">
        <f t="shared" si="24"/>
        <v>-14.721249045453868</v>
      </c>
      <c r="AO221" s="21">
        <f t="shared" si="24"/>
        <v>-14.802900515694491</v>
      </c>
      <c r="AP221" s="21">
        <f t="shared" si="24"/>
        <v>-14.892171696815224</v>
      </c>
      <c r="AQ221" s="21">
        <f t="shared" si="24"/>
        <v>-14.989318550160565</v>
      </c>
      <c r="AR221" s="21">
        <f t="shared" si="24"/>
        <v>-15.068109986641756</v>
      </c>
      <c r="AS221" s="21">
        <f t="shared" si="24"/>
        <v>-15.097290713072198</v>
      </c>
      <c r="AT221" s="21">
        <f t="shared" si="24"/>
        <v>-15.132123288185127</v>
      </c>
      <c r="AU221" s="21">
        <f t="shared" si="24"/>
        <v>-15.172754993131653</v>
      </c>
      <c r="AV221" s="21">
        <f t="shared" si="24"/>
        <v>-15.204472571921009</v>
      </c>
      <c r="AW221" s="21">
        <f t="shared" si="24"/>
        <v>-15.209741808991124</v>
      </c>
      <c r="AX221" s="21">
        <f t="shared" si="24"/>
        <v>-15.203024627653512</v>
      </c>
      <c r="AY221" s="21">
        <f t="shared" si="24"/>
        <v>-15.194221662173051</v>
      </c>
      <c r="AZ221" s="21">
        <f t="shared" si="24"/>
        <v>-15.188486502967708</v>
      </c>
      <c r="BA221" s="21">
        <f t="shared" si="24"/>
        <v>-15.187572605182494</v>
      </c>
      <c r="BB221" s="21">
        <f t="shared" si="24"/>
        <v>-15.187389844837707</v>
      </c>
    </row>
    <row r="222" spans="1:54" outlineLevel="2">
      <c r="A222" s="424"/>
      <c r="B222" s="150" t="s">
        <v>288</v>
      </c>
      <c r="C222" s="19"/>
      <c r="D222" s="135" t="s">
        <v>383</v>
      </c>
      <c r="E222" s="21">
        <f>SUMIF($B$168:$B$179,"Financial",E$168:E$179)*E211</f>
        <v>-32.829891320824487</v>
      </c>
      <c r="F222" s="21">
        <f t="shared" ref="F222:BB222" si="25">SUMIF($B$168:$B$179,"Financial",F$168:F$179)*F211</f>
        <v>-31.500912861843709</v>
      </c>
      <c r="G222" s="21">
        <f t="shared" si="25"/>
        <v>-30.804012520226827</v>
      </c>
      <c r="H222" s="21">
        <f t="shared" si="25"/>
        <v>-29.60314448675933</v>
      </c>
      <c r="I222" s="21">
        <f t="shared" si="25"/>
        <v>-28.452634046274735</v>
      </c>
      <c r="J222" s="21">
        <f t="shared" si="25"/>
        <v>-27.850305350951345</v>
      </c>
      <c r="K222" s="21">
        <f t="shared" si="25"/>
        <v>-27.619094520253761</v>
      </c>
      <c r="L222" s="21">
        <f t="shared" si="25"/>
        <v>-27.372906312759778</v>
      </c>
      <c r="M222" s="21">
        <f t="shared" si="25"/>
        <v>-27.11663861931353</v>
      </c>
      <c r="N222" s="21">
        <f t="shared" si="25"/>
        <v>-26.869451135782963</v>
      </c>
      <c r="O222" s="21">
        <f t="shared" si="25"/>
        <v>-26.605546107897069</v>
      </c>
      <c r="P222" s="21">
        <f t="shared" si="25"/>
        <v>-26.343951393064668</v>
      </c>
      <c r="Q222" s="21">
        <f t="shared" si="25"/>
        <v>-26.09361516463278</v>
      </c>
      <c r="R222" s="21">
        <f t="shared" si="25"/>
        <v>-25.853844260419848</v>
      </c>
      <c r="S222" s="21">
        <f t="shared" si="25"/>
        <v>-25.625848093804244</v>
      </c>
      <c r="T222" s="21">
        <f t="shared" si="25"/>
        <v>-25.409507825449175</v>
      </c>
      <c r="U222" s="21">
        <f t="shared" si="25"/>
        <v>-25.204728966640189</v>
      </c>
      <c r="V222" s="21">
        <f t="shared" si="25"/>
        <v>-25.010915755313661</v>
      </c>
      <c r="W222" s="21">
        <f t="shared" si="25"/>
        <v>-24.828359587467101</v>
      </c>
      <c r="X222" s="21">
        <f t="shared" si="25"/>
        <v>-24.656829481654711</v>
      </c>
      <c r="Y222" s="21">
        <f t="shared" si="25"/>
        <v>-24.489474093955209</v>
      </c>
      <c r="Z222" s="21">
        <f t="shared" si="25"/>
        <v>-24.324639915018281</v>
      </c>
      <c r="AA222" s="21">
        <f t="shared" si="25"/>
        <v>-24.168140010482503</v>
      </c>
      <c r="AB222" s="21">
        <f t="shared" si="25"/>
        <v>-24.006648373639948</v>
      </c>
      <c r="AC222" s="21">
        <f t="shared" si="25"/>
        <v>-131.77822948164504</v>
      </c>
      <c r="AD222" s="21">
        <f t="shared" si="25"/>
        <v>-130.59211930226903</v>
      </c>
      <c r="AE222" s="21">
        <f t="shared" si="25"/>
        <v>-129.4628529487814</v>
      </c>
      <c r="AF222" s="21">
        <f t="shared" si="25"/>
        <v>-128.4056441124541</v>
      </c>
      <c r="AG222" s="21">
        <f t="shared" si="25"/>
        <v>-127.42093473594579</v>
      </c>
      <c r="AH222" s="21">
        <f t="shared" si="25"/>
        <v>-126.50745389510082</v>
      </c>
      <c r="AI222" s="21">
        <f t="shared" si="25"/>
        <v>-125.66365777736989</v>
      </c>
      <c r="AJ222" s="21">
        <f t="shared" si="25"/>
        <v>-125.45686499336959</v>
      </c>
      <c r="AK222" s="21">
        <f t="shared" si="25"/>
        <v>-125.30936558557896</v>
      </c>
      <c r="AL222" s="21">
        <f t="shared" si="25"/>
        <v>-125.21432523487819</v>
      </c>
      <c r="AM222" s="21">
        <f t="shared" si="25"/>
        <v>-125.17753909117503</v>
      </c>
      <c r="AN222" s="21">
        <f t="shared" si="25"/>
        <v>-125.19205799035224</v>
      </c>
      <c r="AO222" s="21">
        <f t="shared" si="25"/>
        <v>-125.26704786045561</v>
      </c>
      <c r="AP222" s="21">
        <f t="shared" si="25"/>
        <v>-125.40375323010166</v>
      </c>
      <c r="AQ222" s="21">
        <f t="shared" si="25"/>
        <v>-125.60192225919741</v>
      </c>
      <c r="AR222" s="21">
        <f t="shared" si="25"/>
        <v>-125.79044662874311</v>
      </c>
      <c r="AS222" s="21">
        <f t="shared" si="25"/>
        <v>-125.88980093711254</v>
      </c>
      <c r="AT222" s="21">
        <f t="shared" si="25"/>
        <v>-126.04958860874902</v>
      </c>
      <c r="AU222" s="21">
        <f t="shared" si="25"/>
        <v>-126.26952546788193</v>
      </c>
      <c r="AV222" s="21">
        <f t="shared" si="25"/>
        <v>-126.51411296267729</v>
      </c>
      <c r="AW222" s="21">
        <f t="shared" si="25"/>
        <v>-126.7436210826237</v>
      </c>
      <c r="AX222" s="21">
        <f t="shared" si="25"/>
        <v>-126.91684394633018</v>
      </c>
      <c r="AY222" s="21">
        <f t="shared" si="25"/>
        <v>-127.1004539169908</v>
      </c>
      <c r="AZ222" s="21">
        <f t="shared" si="25"/>
        <v>-127.33476875705919</v>
      </c>
      <c r="BA222" s="21">
        <f t="shared" si="25"/>
        <v>-127.62436003062334</v>
      </c>
      <c r="BB222" s="21">
        <f t="shared" si="25"/>
        <v>-127.20389233951263</v>
      </c>
    </row>
    <row r="223" spans="1:54" outlineLevel="2">
      <c r="A223" s="425"/>
      <c r="B223" s="150" t="s">
        <v>470</v>
      </c>
      <c r="C223" s="19"/>
      <c r="D223" s="135" t="s">
        <v>383</v>
      </c>
      <c r="E223" s="21">
        <f>SUMIF($B$168:$B$179,"Other",E$168:E$179)*E211</f>
        <v>0</v>
      </c>
      <c r="F223" s="21">
        <f t="shared" ref="F223:BB223" si="26">SUMIF($B$168:$B$179,"Other",F$168:F$179)*F211</f>
        <v>0</v>
      </c>
      <c r="G223" s="21">
        <f t="shared" si="26"/>
        <v>0</v>
      </c>
      <c r="H223" s="21">
        <f t="shared" si="26"/>
        <v>0</v>
      </c>
      <c r="I223" s="21">
        <f t="shared" si="26"/>
        <v>0</v>
      </c>
      <c r="J223" s="21">
        <f t="shared" si="26"/>
        <v>0</v>
      </c>
      <c r="K223" s="21">
        <f t="shared" si="26"/>
        <v>0</v>
      </c>
      <c r="L223" s="21">
        <f t="shared" si="26"/>
        <v>0</v>
      </c>
      <c r="M223" s="21">
        <f t="shared" si="26"/>
        <v>0</v>
      </c>
      <c r="N223" s="21">
        <f t="shared" si="26"/>
        <v>0</v>
      </c>
      <c r="O223" s="21">
        <f t="shared" si="26"/>
        <v>0</v>
      </c>
      <c r="P223" s="21">
        <f t="shared" si="26"/>
        <v>0</v>
      </c>
      <c r="Q223" s="21">
        <f t="shared" si="26"/>
        <v>0</v>
      </c>
      <c r="R223" s="21">
        <f t="shared" si="26"/>
        <v>0</v>
      </c>
      <c r="S223" s="21">
        <f t="shared" si="26"/>
        <v>0</v>
      </c>
      <c r="T223" s="21">
        <f t="shared" si="26"/>
        <v>0</v>
      </c>
      <c r="U223" s="21">
        <f t="shared" si="26"/>
        <v>0</v>
      </c>
      <c r="V223" s="21">
        <f t="shared" si="26"/>
        <v>0</v>
      </c>
      <c r="W223" s="21">
        <f t="shared" si="26"/>
        <v>0</v>
      </c>
      <c r="X223" s="21">
        <f t="shared" si="26"/>
        <v>0</v>
      </c>
      <c r="Y223" s="21">
        <f t="shared" si="26"/>
        <v>0</v>
      </c>
      <c r="Z223" s="21">
        <f t="shared" si="26"/>
        <v>0</v>
      </c>
      <c r="AA223" s="21">
        <f t="shared" si="26"/>
        <v>0</v>
      </c>
      <c r="AB223" s="21">
        <f t="shared" si="26"/>
        <v>0</v>
      </c>
      <c r="AC223" s="21">
        <f t="shared" si="26"/>
        <v>0</v>
      </c>
      <c r="AD223" s="21">
        <f t="shared" si="26"/>
        <v>0</v>
      </c>
      <c r="AE223" s="21">
        <f t="shared" si="26"/>
        <v>0</v>
      </c>
      <c r="AF223" s="21">
        <f t="shared" si="26"/>
        <v>0</v>
      </c>
      <c r="AG223" s="21">
        <f t="shared" si="26"/>
        <v>0</v>
      </c>
      <c r="AH223" s="21">
        <f t="shared" si="26"/>
        <v>0</v>
      </c>
      <c r="AI223" s="21">
        <f t="shared" si="26"/>
        <v>0</v>
      </c>
      <c r="AJ223" s="21">
        <f t="shared" si="26"/>
        <v>0</v>
      </c>
      <c r="AK223" s="21">
        <f t="shared" si="26"/>
        <v>0</v>
      </c>
      <c r="AL223" s="21">
        <f t="shared" si="26"/>
        <v>0</v>
      </c>
      <c r="AM223" s="21">
        <f t="shared" si="26"/>
        <v>0</v>
      </c>
      <c r="AN223" s="21">
        <f t="shared" si="26"/>
        <v>0</v>
      </c>
      <c r="AO223" s="21">
        <f t="shared" si="26"/>
        <v>0</v>
      </c>
      <c r="AP223" s="21">
        <f t="shared" si="26"/>
        <v>0</v>
      </c>
      <c r="AQ223" s="21">
        <f t="shared" si="26"/>
        <v>0</v>
      </c>
      <c r="AR223" s="21">
        <f t="shared" si="26"/>
        <v>0</v>
      </c>
      <c r="AS223" s="21">
        <f t="shared" si="26"/>
        <v>0</v>
      </c>
      <c r="AT223" s="21">
        <f t="shared" si="26"/>
        <v>0</v>
      </c>
      <c r="AU223" s="21">
        <f t="shared" si="26"/>
        <v>0</v>
      </c>
      <c r="AV223" s="21">
        <f t="shared" si="26"/>
        <v>0</v>
      </c>
      <c r="AW223" s="21">
        <f t="shared" si="26"/>
        <v>0</v>
      </c>
      <c r="AX223" s="21">
        <f t="shared" si="26"/>
        <v>0</v>
      </c>
      <c r="AY223" s="21">
        <f t="shared" si="26"/>
        <v>0</v>
      </c>
      <c r="AZ223" s="21">
        <f t="shared" si="26"/>
        <v>0</v>
      </c>
      <c r="BA223" s="21">
        <f t="shared" si="26"/>
        <v>0</v>
      </c>
      <c r="BB223" s="21">
        <f t="shared" si="26"/>
        <v>0</v>
      </c>
    </row>
    <row r="224" spans="1:54" outlineLevel="2">
      <c r="A224" s="230"/>
      <c r="B224" s="150"/>
      <c r="C224" s="19"/>
      <c r="D224" s="19"/>
      <c r="E224" s="231"/>
      <c r="F224" s="231"/>
      <c r="G224" s="231"/>
      <c r="H224" s="231"/>
      <c r="I224" s="231"/>
      <c r="J224" s="231"/>
      <c r="K224" s="231"/>
      <c r="L224" s="231"/>
      <c r="M224" s="231"/>
      <c r="N224" s="231"/>
      <c r="O224" s="231"/>
      <c r="P224" s="231"/>
      <c r="Q224" s="231"/>
      <c r="R224" s="231"/>
      <c r="S224" s="231"/>
      <c r="T224" s="231"/>
      <c r="U224" s="231"/>
      <c r="V224" s="231"/>
      <c r="W224" s="231"/>
      <c r="X224" s="231"/>
      <c r="Y224" s="231"/>
      <c r="Z224" s="231"/>
      <c r="AA224" s="231"/>
      <c r="AB224" s="231"/>
      <c r="AC224" s="231"/>
      <c r="AD224" s="231"/>
      <c r="AE224" s="231"/>
      <c r="AF224" s="231"/>
      <c r="AG224" s="231"/>
      <c r="AH224" s="231"/>
      <c r="AI224" s="231"/>
      <c r="AJ224" s="231"/>
      <c r="AK224" s="231"/>
      <c r="AL224" s="231"/>
      <c r="AM224" s="231"/>
      <c r="AN224" s="231"/>
      <c r="AO224" s="231"/>
      <c r="AP224" s="231"/>
      <c r="AQ224" s="231"/>
      <c r="AR224" s="231"/>
      <c r="AS224" s="231"/>
      <c r="AT224" s="231"/>
      <c r="AU224" s="231"/>
      <c r="AV224" s="231"/>
      <c r="AW224" s="231"/>
      <c r="AX224" s="231"/>
      <c r="AY224" s="231"/>
      <c r="AZ224" s="231"/>
      <c r="BA224" s="231"/>
      <c r="BB224" s="231"/>
    </row>
    <row r="225" spans="1:54" outlineLevel="2">
      <c r="A225" s="423" t="s">
        <v>490</v>
      </c>
      <c r="B225" s="150" t="s">
        <v>491</v>
      </c>
      <c r="C225" s="19"/>
      <c r="D225" s="135" t="s">
        <v>383</v>
      </c>
      <c r="E225" s="21">
        <f>SUM(E215:E218,E221:E223)</f>
        <v>-88.105898082371695</v>
      </c>
      <c r="F225" s="21">
        <f t="shared" ref="F225:BB225" si="27">SUM(F215:F218,F221:F223)</f>
        <v>-83.87092476129564</v>
      </c>
      <c r="G225" s="21">
        <f t="shared" si="27"/>
        <v>-86.210514181312732</v>
      </c>
      <c r="H225" s="21">
        <f t="shared" si="27"/>
        <v>-84.003834293154924</v>
      </c>
      <c r="I225" s="21">
        <f t="shared" si="27"/>
        <v>-82.421352332700735</v>
      </c>
      <c r="J225" s="21">
        <f t="shared" si="27"/>
        <v>-74.327093257042208</v>
      </c>
      <c r="K225" s="21">
        <f t="shared" si="27"/>
        <v>-74.056178529810765</v>
      </c>
      <c r="L225" s="21">
        <f t="shared" si="27"/>
        <v>-73.892141904339297</v>
      </c>
      <c r="M225" s="21">
        <f t="shared" si="27"/>
        <v>-73.732115577291381</v>
      </c>
      <c r="N225" s="21">
        <f t="shared" si="27"/>
        <v>-73.488472465321635</v>
      </c>
      <c r="O225" s="21">
        <f t="shared" si="27"/>
        <v>-73.228303803618473</v>
      </c>
      <c r="P225" s="21">
        <f t="shared" si="27"/>
        <v>-72.952887202426439</v>
      </c>
      <c r="Q225" s="21">
        <f t="shared" si="27"/>
        <v>-72.703160577959864</v>
      </c>
      <c r="R225" s="21">
        <f t="shared" si="27"/>
        <v>-72.579916573152957</v>
      </c>
      <c r="S225" s="21">
        <f t="shared" si="27"/>
        <v>-72.37886192162054</v>
      </c>
      <c r="T225" s="21">
        <f t="shared" si="27"/>
        <v>-72.202618486811446</v>
      </c>
      <c r="U225" s="21">
        <f t="shared" si="27"/>
        <v>-72.05083729650768</v>
      </c>
      <c r="V225" s="21">
        <f t="shared" si="27"/>
        <v>-72.020345922470028</v>
      </c>
      <c r="W225" s="21">
        <f t="shared" si="27"/>
        <v>-71.91428712552306</v>
      </c>
      <c r="X225" s="21">
        <f t="shared" si="27"/>
        <v>-71.927143449866165</v>
      </c>
      <c r="Y225" s="21">
        <f t="shared" si="27"/>
        <v>-71.856144657751827</v>
      </c>
      <c r="Z225" s="21">
        <f t="shared" si="27"/>
        <v>-71.892373499400549</v>
      </c>
      <c r="AA225" s="21">
        <f t="shared" si="27"/>
        <v>-71.945674079359605</v>
      </c>
      <c r="AB225" s="21">
        <f t="shared" si="27"/>
        <v>-71.968818775915253</v>
      </c>
      <c r="AC225" s="21">
        <f t="shared" si="27"/>
        <v>-469.16471866355397</v>
      </c>
      <c r="AD225" s="21">
        <f t="shared" si="27"/>
        <v>-469.47679539938053</v>
      </c>
      <c r="AE225" s="21">
        <f t="shared" si="27"/>
        <v>-469.92391415266661</v>
      </c>
      <c r="AF225" s="21">
        <f t="shared" si="27"/>
        <v>-470.42973754145737</v>
      </c>
      <c r="AG225" s="21">
        <f t="shared" si="27"/>
        <v>-471.00555167243726</v>
      </c>
      <c r="AH225" s="21">
        <f t="shared" si="27"/>
        <v>-471.66252592317335</v>
      </c>
      <c r="AI225" s="21">
        <f t="shared" si="27"/>
        <v>-472.41569763373519</v>
      </c>
      <c r="AJ225" s="21">
        <f t="shared" si="27"/>
        <v>-475.46816454648746</v>
      </c>
      <c r="AK225" s="21">
        <f t="shared" si="27"/>
        <v>-478.61645135412078</v>
      </c>
      <c r="AL225" s="21">
        <f t="shared" si="27"/>
        <v>-481.85505061537168</v>
      </c>
      <c r="AM225" s="21">
        <f t="shared" si="27"/>
        <v>-485.18507181191262</v>
      </c>
      <c r="AN225" s="21">
        <f t="shared" si="27"/>
        <v>-488.51601983224617</v>
      </c>
      <c r="AO225" s="21">
        <f t="shared" si="27"/>
        <v>-491.94321223257754</v>
      </c>
      <c r="AP225" s="21">
        <f t="shared" si="27"/>
        <v>-495.48549317999658</v>
      </c>
      <c r="AQ225" s="21">
        <f t="shared" si="27"/>
        <v>-499.14549050684451</v>
      </c>
      <c r="AR225" s="21">
        <f t="shared" si="27"/>
        <v>-502.45968301376132</v>
      </c>
      <c r="AS225" s="21">
        <f t="shared" si="27"/>
        <v>-504.89019657003485</v>
      </c>
      <c r="AT225" s="21">
        <f t="shared" si="27"/>
        <v>-507.41326329707681</v>
      </c>
      <c r="AU225" s="21">
        <f t="shared" si="27"/>
        <v>-510.02991317461596</v>
      </c>
      <c r="AV225" s="21">
        <f t="shared" si="27"/>
        <v>-512.50538050135106</v>
      </c>
      <c r="AW225" s="21">
        <f t="shared" si="27"/>
        <v>-514.56746154176676</v>
      </c>
      <c r="AX225" s="21">
        <f t="shared" si="27"/>
        <v>-515.41749628117816</v>
      </c>
      <c r="AY225" s="21">
        <f t="shared" si="27"/>
        <v>-515.7825157898327</v>
      </c>
      <c r="AZ225" s="21">
        <f t="shared" si="27"/>
        <v>-516.10937959158059</v>
      </c>
      <c r="BA225" s="21">
        <f t="shared" si="27"/>
        <v>-516.54392234275156</v>
      </c>
      <c r="BB225" s="21">
        <f t="shared" si="27"/>
        <v>-516.26383317410432</v>
      </c>
    </row>
    <row r="226" spans="1:54" outlineLevel="2">
      <c r="A226" s="424"/>
      <c r="B226" s="150" t="s">
        <v>492</v>
      </c>
      <c r="C226" s="19"/>
      <c r="D226" s="135" t="s">
        <v>383</v>
      </c>
      <c r="E226" s="21">
        <f>SUM(E215:E217,E219,E221:E223)</f>
        <v>-71.48853879493609</v>
      </c>
      <c r="F226" s="21">
        <f t="shared" ref="F226:BB226" si="28">SUM(F215:F217,F219,F221:F223)</f>
        <v>-67.181967395055892</v>
      </c>
      <c r="G226" s="21">
        <f t="shared" si="28"/>
        <v>-69.529221319363586</v>
      </c>
      <c r="H226" s="21">
        <f t="shared" si="28"/>
        <v>-67.334223083460003</v>
      </c>
      <c r="I226" s="21">
        <f t="shared" si="28"/>
        <v>-65.69597461828856</v>
      </c>
      <c r="J226" s="21">
        <f t="shared" si="28"/>
        <v>-57.545944932089142</v>
      </c>
      <c r="K226" s="21">
        <f t="shared" si="28"/>
        <v>-57.225653960810718</v>
      </c>
      <c r="L226" s="21">
        <f t="shared" si="28"/>
        <v>-56.907569265420733</v>
      </c>
      <c r="M226" s="21">
        <f t="shared" si="28"/>
        <v>-56.599067883562732</v>
      </c>
      <c r="N226" s="21">
        <f t="shared" si="28"/>
        <v>-56.319263707083536</v>
      </c>
      <c r="O226" s="21">
        <f t="shared" si="28"/>
        <v>-55.973067913159625</v>
      </c>
      <c r="P226" s="21">
        <f t="shared" si="28"/>
        <v>-55.630347684858116</v>
      </c>
      <c r="Q226" s="21">
        <f t="shared" si="28"/>
        <v>-55.317815163740221</v>
      </c>
      <c r="R226" s="21">
        <f t="shared" si="28"/>
        <v>-55.033989261832687</v>
      </c>
      <c r="S226" s="21">
        <f t="shared" si="28"/>
        <v>-54.775841467648831</v>
      </c>
      <c r="T226" s="21">
        <f t="shared" si="28"/>
        <v>-54.546533931057517</v>
      </c>
      <c r="U226" s="21">
        <f t="shared" si="28"/>
        <v>-54.345533764022491</v>
      </c>
      <c r="V226" s="21">
        <f t="shared" si="28"/>
        <v>-54.171651198129418</v>
      </c>
      <c r="W226" s="21">
        <f t="shared" si="28"/>
        <v>-54.024789263605228</v>
      </c>
      <c r="X226" s="21">
        <f t="shared" si="28"/>
        <v>-53.904330610597967</v>
      </c>
      <c r="Y226" s="21">
        <f t="shared" si="28"/>
        <v>-53.800336440458743</v>
      </c>
      <c r="Z226" s="21">
        <f t="shared" si="28"/>
        <v>-53.712647912482794</v>
      </c>
      <c r="AA226" s="21">
        <f t="shared" si="28"/>
        <v>-53.646932305510241</v>
      </c>
      <c r="AB226" s="21">
        <f t="shared" si="28"/>
        <v>-53.56939241502063</v>
      </c>
      <c r="AC226" s="21">
        <f t="shared" si="28"/>
        <v>-324.32713981276254</v>
      </c>
      <c r="AD226" s="21">
        <f t="shared" si="28"/>
        <v>-323.72707732550771</v>
      </c>
      <c r="AE226" s="21">
        <f t="shared" si="28"/>
        <v>-323.20265040342736</v>
      </c>
      <c r="AF226" s="21">
        <f t="shared" si="28"/>
        <v>-322.76284236397163</v>
      </c>
      <c r="AG226" s="21">
        <f t="shared" si="28"/>
        <v>-322.4054670030298</v>
      </c>
      <c r="AH226" s="21">
        <f t="shared" si="28"/>
        <v>-322.13035285795945</v>
      </c>
      <c r="AI226" s="21">
        <f t="shared" si="28"/>
        <v>-321.94289826627471</v>
      </c>
      <c r="AJ226" s="21">
        <f t="shared" si="28"/>
        <v>-323.3170437157525</v>
      </c>
      <c r="AK226" s="21">
        <f t="shared" si="28"/>
        <v>-324.7761612668952</v>
      </c>
      <c r="AL226" s="21">
        <f t="shared" si="28"/>
        <v>-326.30978381610885</v>
      </c>
      <c r="AM226" s="21">
        <f t="shared" si="28"/>
        <v>-327.92245777190323</v>
      </c>
      <c r="AN226" s="21">
        <f t="shared" si="28"/>
        <v>-329.56232976737101</v>
      </c>
      <c r="AO226" s="21">
        <f t="shared" si="28"/>
        <v>-331.28649746588013</v>
      </c>
      <c r="AP226" s="21">
        <f t="shared" si="28"/>
        <v>-333.10578310186594</v>
      </c>
      <c r="AQ226" s="21">
        <f t="shared" si="28"/>
        <v>-335.0212856248703</v>
      </c>
      <c r="AR226" s="21">
        <f t="shared" si="28"/>
        <v>-336.73726318867739</v>
      </c>
      <c r="AS226" s="21">
        <f t="shared" si="28"/>
        <v>-337.91238265848892</v>
      </c>
      <c r="AT226" s="21">
        <f t="shared" si="28"/>
        <v>-339.16968655702317</v>
      </c>
      <c r="AU226" s="21">
        <f t="shared" si="28"/>
        <v>-340.50954032886142</v>
      </c>
      <c r="AV226" s="21">
        <f t="shared" si="28"/>
        <v>-341.78205270625767</v>
      </c>
      <c r="AW226" s="21">
        <f t="shared" si="28"/>
        <v>-342.81429797033837</v>
      </c>
      <c r="AX226" s="21">
        <f t="shared" si="28"/>
        <v>-343.16430830591963</v>
      </c>
      <c r="AY226" s="21">
        <f t="shared" si="28"/>
        <v>-343.26025316622008</v>
      </c>
      <c r="AZ226" s="21">
        <f t="shared" si="28"/>
        <v>-343.36400082847246</v>
      </c>
      <c r="BA226" s="21">
        <f t="shared" si="28"/>
        <v>-343.5568394673985</v>
      </c>
      <c r="BB226" s="21">
        <f t="shared" si="28"/>
        <v>-343.04079562955508</v>
      </c>
    </row>
    <row r="227" spans="1:54" outlineLevel="2">
      <c r="A227" s="425"/>
      <c r="B227" s="150" t="s">
        <v>493</v>
      </c>
      <c r="C227" s="19"/>
      <c r="D227" s="135" t="s">
        <v>383</v>
      </c>
      <c r="E227" s="21">
        <f>SUM(E215:E217,E220:E223)</f>
        <v>-104.82862100691527</v>
      </c>
      <c r="F227" s="21">
        <f t="shared" ref="F227:BB227" si="29">SUM(F215:F217,F220:F223)</f>
        <v>-100.49707892537992</v>
      </c>
      <c r="G227" s="21">
        <f t="shared" si="29"/>
        <v>-102.91065863940366</v>
      </c>
      <c r="H227" s="21">
        <f t="shared" si="29"/>
        <v>-100.78690095087703</v>
      </c>
      <c r="I227" s="21">
        <f t="shared" si="29"/>
        <v>-99.143186647480064</v>
      </c>
      <c r="J227" s="21">
        <f t="shared" si="29"/>
        <v>-91.006213208555195</v>
      </c>
      <c r="K227" s="21">
        <f t="shared" si="29"/>
        <v>-90.921609641885482</v>
      </c>
      <c r="L227" s="21">
        <f t="shared" si="29"/>
        <v>-90.844692593808972</v>
      </c>
      <c r="M227" s="21">
        <f t="shared" si="29"/>
        <v>-90.782647220414475</v>
      </c>
      <c r="N227" s="21">
        <f t="shared" si="29"/>
        <v>-90.754531006998263</v>
      </c>
      <c r="O227" s="21">
        <f t="shared" si="29"/>
        <v>-90.5604372657086</v>
      </c>
      <c r="P227" s="21">
        <f t="shared" si="29"/>
        <v>-90.348372647674466</v>
      </c>
      <c r="Q227" s="21">
        <f t="shared" si="29"/>
        <v>-90.173277052086405</v>
      </c>
      <c r="R227" s="21">
        <f t="shared" si="29"/>
        <v>-90.033587062614416</v>
      </c>
      <c r="S227" s="21">
        <f t="shared" si="29"/>
        <v>-89.918560274377057</v>
      </c>
      <c r="T227" s="21">
        <f t="shared" si="29"/>
        <v>-89.839113874945241</v>
      </c>
      <c r="U227" s="21">
        <f t="shared" si="29"/>
        <v>-89.794854824129544</v>
      </c>
      <c r="V227" s="21">
        <f t="shared" si="29"/>
        <v>-89.784511660920103</v>
      </c>
      <c r="W227" s="21">
        <f t="shared" si="29"/>
        <v>-89.808061928713784</v>
      </c>
      <c r="X227" s="21">
        <f t="shared" si="29"/>
        <v>-89.864966664756153</v>
      </c>
      <c r="Y227" s="21">
        <f t="shared" si="29"/>
        <v>-89.94537062521097</v>
      </c>
      <c r="Z227" s="21">
        <f t="shared" si="29"/>
        <v>-90.049194413681036</v>
      </c>
      <c r="AA227" s="21">
        <f t="shared" si="29"/>
        <v>-90.182207645330053</v>
      </c>
      <c r="AB227" s="21">
        <f t="shared" si="29"/>
        <v>-90.283567585630138</v>
      </c>
      <c r="AC227" s="21">
        <f t="shared" si="29"/>
        <v>-613.24822656856031</v>
      </c>
      <c r="AD227" s="21">
        <f t="shared" si="29"/>
        <v>-614.37576515938952</v>
      </c>
      <c r="AE227" s="21">
        <f t="shared" si="29"/>
        <v>-615.59136116743116</v>
      </c>
      <c r="AF227" s="21">
        <f t="shared" si="29"/>
        <v>-616.89154809206934</v>
      </c>
      <c r="AG227" s="21">
        <f t="shared" si="29"/>
        <v>-618.26788330652414</v>
      </c>
      <c r="AH227" s="21">
        <f t="shared" si="29"/>
        <v>-619.72216448122765</v>
      </c>
      <c r="AI227" s="21">
        <f t="shared" si="29"/>
        <v>-621.27359343382204</v>
      </c>
      <c r="AJ227" s="21">
        <f t="shared" si="29"/>
        <v>-625.8532309399659</v>
      </c>
      <c r="AK227" s="21">
        <f t="shared" si="29"/>
        <v>-630.54693681157187</v>
      </c>
      <c r="AL227" s="21">
        <f t="shared" si="29"/>
        <v>-635.34657082202546</v>
      </c>
      <c r="AM227" s="21">
        <f t="shared" si="29"/>
        <v>-640.24859318924769</v>
      </c>
      <c r="AN227" s="21">
        <f t="shared" si="29"/>
        <v>-645.12572078860887</v>
      </c>
      <c r="AO227" s="21">
        <f t="shared" si="29"/>
        <v>-650.11202395319356</v>
      </c>
      <c r="AP227" s="21">
        <f t="shared" si="29"/>
        <v>-655.23393433193758</v>
      </c>
      <c r="AQ227" s="21">
        <f t="shared" si="29"/>
        <v>-660.4947467578254</v>
      </c>
      <c r="AR227" s="21">
        <f t="shared" si="29"/>
        <v>-665.26629193712529</v>
      </c>
      <c r="AS227" s="21">
        <f t="shared" si="29"/>
        <v>-668.81824944863615</v>
      </c>
      <c r="AT227" s="21">
        <f t="shared" si="29"/>
        <v>-672.4739937767373</v>
      </c>
      <c r="AU227" s="21">
        <f t="shared" si="29"/>
        <v>-676.23504917030596</v>
      </c>
      <c r="AV227" s="21">
        <f t="shared" si="29"/>
        <v>-679.78341843740122</v>
      </c>
      <c r="AW227" s="21">
        <f t="shared" si="29"/>
        <v>-682.7498420571859</v>
      </c>
      <c r="AX227" s="21">
        <f t="shared" si="29"/>
        <v>-683.98687819615134</v>
      </c>
      <c r="AY227" s="21">
        <f t="shared" si="29"/>
        <v>-684.51472512884789</v>
      </c>
      <c r="AZ227" s="21">
        <f t="shared" si="29"/>
        <v>-684.96139679308169</v>
      </c>
      <c r="BA227" s="21">
        <f t="shared" si="29"/>
        <v>-685.53580406513788</v>
      </c>
      <c r="BB227" s="21">
        <f t="shared" si="29"/>
        <v>-685.39178580304554</v>
      </c>
    </row>
    <row r="228" spans="1:54" outlineLevel="2">
      <c r="B228" s="150"/>
      <c r="C228" s="19"/>
      <c r="D228" s="19"/>
      <c r="E228" s="233"/>
      <c r="F228" s="234"/>
      <c r="G228" s="234"/>
      <c r="H228" s="234"/>
      <c r="I228" s="234"/>
      <c r="J228" s="234"/>
      <c r="K228" s="234"/>
      <c r="L228" s="234"/>
      <c r="M228" s="234"/>
      <c r="N228" s="234"/>
      <c r="O228" s="234"/>
      <c r="P228" s="234"/>
      <c r="Q228" s="234"/>
      <c r="R228" s="234"/>
      <c r="S228" s="234"/>
      <c r="T228" s="234"/>
      <c r="U228" s="234"/>
      <c r="V228" s="234"/>
      <c r="W228" s="234"/>
      <c r="X228" s="234"/>
      <c r="Y228" s="234"/>
      <c r="Z228" s="234"/>
      <c r="AA228" s="234"/>
      <c r="AB228" s="234"/>
      <c r="AC228" s="234"/>
      <c r="AD228" s="234"/>
      <c r="AE228" s="234"/>
      <c r="AF228" s="234"/>
      <c r="AG228" s="234"/>
      <c r="AH228" s="234"/>
      <c r="AI228" s="234"/>
      <c r="AJ228" s="234"/>
      <c r="AK228" s="234"/>
      <c r="AL228" s="234"/>
      <c r="AM228" s="234"/>
      <c r="AN228" s="234"/>
      <c r="AO228" s="234"/>
      <c r="AP228" s="234"/>
      <c r="AQ228" s="234"/>
      <c r="AR228" s="234"/>
      <c r="AS228" s="234"/>
      <c r="AT228" s="234"/>
      <c r="AU228" s="234"/>
      <c r="AV228" s="234"/>
      <c r="AW228" s="234"/>
      <c r="AX228" s="234"/>
      <c r="AY228" s="234"/>
      <c r="AZ228" s="234"/>
      <c r="BA228" s="234"/>
      <c r="BB228" s="234"/>
    </row>
    <row r="229" spans="1:54" outlineLevel="2">
      <c r="A229" s="423" t="s">
        <v>494</v>
      </c>
      <c r="B229" s="150" t="s">
        <v>495</v>
      </c>
      <c r="C229" s="19"/>
      <c r="D229" s="135" t="s">
        <v>383</v>
      </c>
      <c r="E229" s="21">
        <f>E225</f>
        <v>-88.105898082371695</v>
      </c>
      <c r="F229" s="21">
        <f>F225+E229</f>
        <v>-171.97682284366732</v>
      </c>
      <c r="G229" s="21">
        <f t="shared" ref="G229:BB231" si="30">G225+F229</f>
        <v>-258.18733702498002</v>
      </c>
      <c r="H229" s="21">
        <f t="shared" si="30"/>
        <v>-342.19117131813493</v>
      </c>
      <c r="I229" s="21">
        <f t="shared" si="30"/>
        <v>-424.61252365083567</v>
      </c>
      <c r="J229" s="21">
        <f t="shared" si="30"/>
        <v>-498.93961690787785</v>
      </c>
      <c r="K229" s="21">
        <f t="shared" si="30"/>
        <v>-572.99579543768857</v>
      </c>
      <c r="L229" s="21">
        <f t="shared" si="30"/>
        <v>-646.88793734202784</v>
      </c>
      <c r="M229" s="21">
        <f t="shared" si="30"/>
        <v>-720.62005291931928</v>
      </c>
      <c r="N229" s="21">
        <f t="shared" si="30"/>
        <v>-794.10852538464087</v>
      </c>
      <c r="O229" s="21">
        <f t="shared" si="30"/>
        <v>-867.33682918825934</v>
      </c>
      <c r="P229" s="21">
        <f t="shared" si="30"/>
        <v>-940.28971639068573</v>
      </c>
      <c r="Q229" s="21">
        <f t="shared" si="30"/>
        <v>-1012.9928769686455</v>
      </c>
      <c r="R229" s="21">
        <f t="shared" si="30"/>
        <v>-1085.5727935417985</v>
      </c>
      <c r="S229" s="21">
        <f t="shared" si="30"/>
        <v>-1157.951655463419</v>
      </c>
      <c r="T229" s="21">
        <f t="shared" si="30"/>
        <v>-1230.1542739502304</v>
      </c>
      <c r="U229" s="21">
        <f t="shared" si="30"/>
        <v>-1302.2051112467382</v>
      </c>
      <c r="V229" s="21">
        <f t="shared" si="30"/>
        <v>-1374.2254571692083</v>
      </c>
      <c r="W229" s="21">
        <f t="shared" si="30"/>
        <v>-1446.1397442947314</v>
      </c>
      <c r="X229" s="21">
        <f t="shared" si="30"/>
        <v>-1518.0668877445976</v>
      </c>
      <c r="Y229" s="21">
        <f t="shared" si="30"/>
        <v>-1589.9230324023495</v>
      </c>
      <c r="Z229" s="21">
        <f t="shared" si="30"/>
        <v>-1661.81540590175</v>
      </c>
      <c r="AA229" s="21">
        <f t="shared" si="30"/>
        <v>-1733.7610799811096</v>
      </c>
      <c r="AB229" s="21">
        <f t="shared" si="30"/>
        <v>-1805.7298987570248</v>
      </c>
      <c r="AC229" s="21">
        <f t="shared" si="30"/>
        <v>-2274.8946174205789</v>
      </c>
      <c r="AD229" s="21">
        <f t="shared" si="30"/>
        <v>-2744.3714128199595</v>
      </c>
      <c r="AE229" s="21">
        <f t="shared" si="30"/>
        <v>-3214.2953269726258</v>
      </c>
      <c r="AF229" s="21">
        <f t="shared" si="30"/>
        <v>-3684.725064514083</v>
      </c>
      <c r="AG229" s="21">
        <f t="shared" si="30"/>
        <v>-4155.7306161865199</v>
      </c>
      <c r="AH229" s="21">
        <f t="shared" si="30"/>
        <v>-4627.3931421096931</v>
      </c>
      <c r="AI229" s="21">
        <f t="shared" si="30"/>
        <v>-5099.8088397434285</v>
      </c>
      <c r="AJ229" s="21">
        <f t="shared" si="30"/>
        <v>-5575.2770042899156</v>
      </c>
      <c r="AK229" s="21">
        <f t="shared" si="30"/>
        <v>-6053.8934556440363</v>
      </c>
      <c r="AL229" s="21">
        <f t="shared" si="30"/>
        <v>-6535.7485062594078</v>
      </c>
      <c r="AM229" s="21">
        <f t="shared" si="30"/>
        <v>-7020.9335780713209</v>
      </c>
      <c r="AN229" s="21">
        <f t="shared" si="30"/>
        <v>-7509.4495979035673</v>
      </c>
      <c r="AO229" s="21">
        <f t="shared" si="30"/>
        <v>-8001.3928101361453</v>
      </c>
      <c r="AP229" s="21">
        <f t="shared" si="30"/>
        <v>-8496.8783033161417</v>
      </c>
      <c r="AQ229" s="21">
        <f t="shared" si="30"/>
        <v>-8996.0237938229857</v>
      </c>
      <c r="AR229" s="21">
        <f t="shared" si="30"/>
        <v>-9498.4834768367473</v>
      </c>
      <c r="AS229" s="21">
        <f t="shared" si="30"/>
        <v>-10003.373673406782</v>
      </c>
      <c r="AT229" s="21">
        <f t="shared" si="30"/>
        <v>-10510.786936703858</v>
      </c>
      <c r="AU229" s="21">
        <f t="shared" si="30"/>
        <v>-11020.816849878474</v>
      </c>
      <c r="AV229" s="21">
        <f t="shared" si="30"/>
        <v>-11533.322230379825</v>
      </c>
      <c r="AW229" s="21">
        <f t="shared" si="30"/>
        <v>-12047.889691921591</v>
      </c>
      <c r="AX229" s="21">
        <f t="shared" si="30"/>
        <v>-12563.307188202769</v>
      </c>
      <c r="AY229" s="21">
        <f t="shared" si="30"/>
        <v>-13079.089703992602</v>
      </c>
      <c r="AZ229" s="21">
        <f t="shared" si="30"/>
        <v>-13595.199083584183</v>
      </c>
      <c r="BA229" s="21">
        <f t="shared" si="30"/>
        <v>-14111.743005926934</v>
      </c>
      <c r="BB229" s="21">
        <f t="shared" si="30"/>
        <v>-14628.006839101037</v>
      </c>
    </row>
    <row r="230" spans="1:54" outlineLevel="2">
      <c r="A230" s="424"/>
      <c r="B230" s="150" t="s">
        <v>496</v>
      </c>
      <c r="C230" s="19"/>
      <c r="D230" s="135" t="s">
        <v>383</v>
      </c>
      <c r="E230" s="21">
        <f>E226</f>
        <v>-71.48853879493609</v>
      </c>
      <c r="F230" s="21">
        <f t="shared" ref="F230:U231" si="31">F226+E230</f>
        <v>-138.67050618999198</v>
      </c>
      <c r="G230" s="21">
        <f t="shared" si="31"/>
        <v>-208.19972750935557</v>
      </c>
      <c r="H230" s="21">
        <f t="shared" si="31"/>
        <v>-275.53395059281559</v>
      </c>
      <c r="I230" s="21">
        <f t="shared" si="31"/>
        <v>-341.22992521110416</v>
      </c>
      <c r="J230" s="21">
        <f t="shared" si="31"/>
        <v>-398.77587014319329</v>
      </c>
      <c r="K230" s="21">
        <f t="shared" si="31"/>
        <v>-456.00152410400403</v>
      </c>
      <c r="L230" s="21">
        <f t="shared" si="31"/>
        <v>-512.9090933694248</v>
      </c>
      <c r="M230" s="21">
        <f t="shared" si="31"/>
        <v>-569.50816125298752</v>
      </c>
      <c r="N230" s="21">
        <f t="shared" si="31"/>
        <v>-625.82742496007108</v>
      </c>
      <c r="O230" s="21">
        <f t="shared" si="31"/>
        <v>-681.80049287323072</v>
      </c>
      <c r="P230" s="21">
        <f t="shared" si="31"/>
        <v>-737.43084055808879</v>
      </c>
      <c r="Q230" s="21">
        <f t="shared" si="31"/>
        <v>-792.74865572182898</v>
      </c>
      <c r="R230" s="21">
        <f t="shared" si="31"/>
        <v>-847.78264498366161</v>
      </c>
      <c r="S230" s="21">
        <f t="shared" si="31"/>
        <v>-902.5584864513105</v>
      </c>
      <c r="T230" s="21">
        <f t="shared" si="31"/>
        <v>-957.10502038236802</v>
      </c>
      <c r="U230" s="21">
        <f t="shared" si="31"/>
        <v>-1011.4505541463905</v>
      </c>
      <c r="V230" s="21">
        <f t="shared" si="30"/>
        <v>-1065.6222053445199</v>
      </c>
      <c r="W230" s="21">
        <f t="shared" si="30"/>
        <v>-1119.6469946081252</v>
      </c>
      <c r="X230" s="21">
        <f t="shared" si="30"/>
        <v>-1173.5513252187232</v>
      </c>
      <c r="Y230" s="21">
        <f t="shared" si="30"/>
        <v>-1227.3516616591819</v>
      </c>
      <c r="Z230" s="21">
        <f t="shared" si="30"/>
        <v>-1281.0643095716646</v>
      </c>
      <c r="AA230" s="21">
        <f t="shared" si="30"/>
        <v>-1334.7112418771749</v>
      </c>
      <c r="AB230" s="21">
        <f t="shared" si="30"/>
        <v>-1388.2806342921956</v>
      </c>
      <c r="AC230" s="21">
        <f t="shared" si="30"/>
        <v>-1712.607774104958</v>
      </c>
      <c r="AD230" s="21">
        <f t="shared" si="30"/>
        <v>-2036.3348514304657</v>
      </c>
      <c r="AE230" s="21">
        <f t="shared" si="30"/>
        <v>-2359.5375018338932</v>
      </c>
      <c r="AF230" s="21">
        <f t="shared" si="30"/>
        <v>-2682.3003441978649</v>
      </c>
      <c r="AG230" s="21">
        <f t="shared" si="30"/>
        <v>-3004.7058112008945</v>
      </c>
      <c r="AH230" s="21">
        <f t="shared" si="30"/>
        <v>-3326.8361640588537</v>
      </c>
      <c r="AI230" s="21">
        <f t="shared" si="30"/>
        <v>-3648.7790623251285</v>
      </c>
      <c r="AJ230" s="21">
        <f t="shared" si="30"/>
        <v>-3972.0961060408808</v>
      </c>
      <c r="AK230" s="21">
        <f t="shared" si="30"/>
        <v>-4296.8722673077764</v>
      </c>
      <c r="AL230" s="21">
        <f t="shared" si="30"/>
        <v>-4623.1820511238857</v>
      </c>
      <c r="AM230" s="21">
        <f t="shared" si="30"/>
        <v>-4951.104508895789</v>
      </c>
      <c r="AN230" s="21">
        <f t="shared" si="30"/>
        <v>-5280.66683866316</v>
      </c>
      <c r="AO230" s="21">
        <f t="shared" si="30"/>
        <v>-5611.9533361290405</v>
      </c>
      <c r="AP230" s="21">
        <f t="shared" si="30"/>
        <v>-5945.0591192309066</v>
      </c>
      <c r="AQ230" s="21">
        <f t="shared" si="30"/>
        <v>-6280.0804048557766</v>
      </c>
      <c r="AR230" s="21">
        <f t="shared" si="30"/>
        <v>-6616.817668044454</v>
      </c>
      <c r="AS230" s="21">
        <f t="shared" si="30"/>
        <v>-6954.7300507029431</v>
      </c>
      <c r="AT230" s="21">
        <f t="shared" si="30"/>
        <v>-7293.8997372599661</v>
      </c>
      <c r="AU230" s="21">
        <f t="shared" si="30"/>
        <v>-7634.4092775888275</v>
      </c>
      <c r="AV230" s="21">
        <f t="shared" si="30"/>
        <v>-7976.1913302950852</v>
      </c>
      <c r="AW230" s="21">
        <f t="shared" si="30"/>
        <v>-8319.0056282654241</v>
      </c>
      <c r="AX230" s="21">
        <f t="shared" si="30"/>
        <v>-8662.169936571343</v>
      </c>
      <c r="AY230" s="21">
        <f t="shared" si="30"/>
        <v>-9005.4301897375626</v>
      </c>
      <c r="AZ230" s="21">
        <f t="shared" si="30"/>
        <v>-9348.7941905660355</v>
      </c>
      <c r="BA230" s="21">
        <f t="shared" si="30"/>
        <v>-9692.3510300334347</v>
      </c>
      <c r="BB230" s="21">
        <f t="shared" si="30"/>
        <v>-10035.39182566299</v>
      </c>
    </row>
    <row r="231" spans="1:54" outlineLevel="2">
      <c r="A231" s="425"/>
      <c r="B231" s="150" t="s">
        <v>497</v>
      </c>
      <c r="C231" s="19"/>
      <c r="D231" s="135" t="s">
        <v>383</v>
      </c>
      <c r="E231" s="21">
        <f>E227</f>
        <v>-104.82862100691527</v>
      </c>
      <c r="F231" s="21">
        <f t="shared" si="31"/>
        <v>-205.32569993229521</v>
      </c>
      <c r="G231" s="21">
        <f t="shared" si="30"/>
        <v>-308.23635857169887</v>
      </c>
      <c r="H231" s="21">
        <f t="shared" si="30"/>
        <v>-409.02325952257593</v>
      </c>
      <c r="I231" s="21">
        <f t="shared" si="30"/>
        <v>-508.16644617005602</v>
      </c>
      <c r="J231" s="21">
        <f t="shared" si="30"/>
        <v>-599.17265937861123</v>
      </c>
      <c r="K231" s="21">
        <f t="shared" si="30"/>
        <v>-690.09426902049677</v>
      </c>
      <c r="L231" s="21">
        <f t="shared" si="30"/>
        <v>-780.93896161430575</v>
      </c>
      <c r="M231" s="21">
        <f t="shared" si="30"/>
        <v>-871.7216088347202</v>
      </c>
      <c r="N231" s="21">
        <f t="shared" si="30"/>
        <v>-962.47613984171846</v>
      </c>
      <c r="O231" s="21">
        <f t="shared" si="30"/>
        <v>-1053.0365771074271</v>
      </c>
      <c r="P231" s="21">
        <f t="shared" si="30"/>
        <v>-1143.3849497551016</v>
      </c>
      <c r="Q231" s="21">
        <f t="shared" si="30"/>
        <v>-1233.558226807188</v>
      </c>
      <c r="R231" s="21">
        <f t="shared" si="30"/>
        <v>-1323.5918138698025</v>
      </c>
      <c r="S231" s="21">
        <f t="shared" si="30"/>
        <v>-1413.5103741441797</v>
      </c>
      <c r="T231" s="21">
        <f t="shared" si="30"/>
        <v>-1503.3494880191249</v>
      </c>
      <c r="U231" s="21">
        <f t="shared" si="30"/>
        <v>-1593.1443428432544</v>
      </c>
      <c r="V231" s="21">
        <f t="shared" si="30"/>
        <v>-1682.9288545041745</v>
      </c>
      <c r="W231" s="21">
        <f t="shared" si="30"/>
        <v>-1772.7369164328884</v>
      </c>
      <c r="X231" s="21">
        <f t="shared" si="30"/>
        <v>-1862.6018830976445</v>
      </c>
      <c r="Y231" s="21">
        <f t="shared" si="30"/>
        <v>-1952.5472537228554</v>
      </c>
      <c r="Z231" s="21">
        <f t="shared" si="30"/>
        <v>-2042.5964481365365</v>
      </c>
      <c r="AA231" s="21">
        <f t="shared" si="30"/>
        <v>-2132.7786557818667</v>
      </c>
      <c r="AB231" s="21">
        <f t="shared" si="30"/>
        <v>-2223.0622233674967</v>
      </c>
      <c r="AC231" s="21">
        <f t="shared" si="30"/>
        <v>-2836.310449936057</v>
      </c>
      <c r="AD231" s="21">
        <f t="shared" si="30"/>
        <v>-3450.6862150954466</v>
      </c>
      <c r="AE231" s="21">
        <f t="shared" si="30"/>
        <v>-4066.277576262878</v>
      </c>
      <c r="AF231" s="21">
        <f t="shared" si="30"/>
        <v>-4683.1691243549476</v>
      </c>
      <c r="AG231" s="21">
        <f t="shared" si="30"/>
        <v>-5301.4370076614714</v>
      </c>
      <c r="AH231" s="21">
        <f t="shared" si="30"/>
        <v>-5921.1591721426994</v>
      </c>
      <c r="AI231" s="21">
        <f t="shared" si="30"/>
        <v>-6542.432765576521</v>
      </c>
      <c r="AJ231" s="21">
        <f t="shared" si="30"/>
        <v>-7168.2859965164871</v>
      </c>
      <c r="AK231" s="21">
        <f t="shared" si="30"/>
        <v>-7798.832933328059</v>
      </c>
      <c r="AL231" s="21">
        <f t="shared" si="30"/>
        <v>-8434.1795041500845</v>
      </c>
      <c r="AM231" s="21">
        <f t="shared" si="30"/>
        <v>-9074.4280973393325</v>
      </c>
      <c r="AN231" s="21">
        <f t="shared" si="30"/>
        <v>-9719.5538181279408</v>
      </c>
      <c r="AO231" s="21">
        <f t="shared" si="30"/>
        <v>-10369.665842081135</v>
      </c>
      <c r="AP231" s="21">
        <f t="shared" si="30"/>
        <v>-11024.899776413073</v>
      </c>
      <c r="AQ231" s="21">
        <f t="shared" si="30"/>
        <v>-11685.394523170899</v>
      </c>
      <c r="AR231" s="21">
        <f t="shared" si="30"/>
        <v>-12350.660815108024</v>
      </c>
      <c r="AS231" s="21">
        <f t="shared" si="30"/>
        <v>-13019.479064556659</v>
      </c>
      <c r="AT231" s="21">
        <f t="shared" si="30"/>
        <v>-13691.953058333396</v>
      </c>
      <c r="AU231" s="21">
        <f t="shared" si="30"/>
        <v>-14368.188107503702</v>
      </c>
      <c r="AV231" s="21">
        <f t="shared" si="30"/>
        <v>-15047.971525941102</v>
      </c>
      <c r="AW231" s="21">
        <f t="shared" si="30"/>
        <v>-15730.721367998289</v>
      </c>
      <c r="AX231" s="21">
        <f t="shared" si="30"/>
        <v>-16414.708246194441</v>
      </c>
      <c r="AY231" s="21">
        <f t="shared" si="30"/>
        <v>-17099.222971323288</v>
      </c>
      <c r="AZ231" s="21">
        <f t="shared" si="30"/>
        <v>-17784.18436811637</v>
      </c>
      <c r="BA231" s="21">
        <f t="shared" si="30"/>
        <v>-18469.720172181507</v>
      </c>
      <c r="BB231" s="21">
        <f t="shared" si="30"/>
        <v>-19155.111957984554</v>
      </c>
    </row>
    <row r="232" spans="1:54" outlineLevel="1">
      <c r="B232" s="150"/>
      <c r="C232" s="19"/>
      <c r="D232" s="19"/>
      <c r="E232" s="15"/>
    </row>
    <row r="233" spans="1:54" outlineLevel="1">
      <c r="A233" s="4" t="s">
        <v>564</v>
      </c>
      <c r="B233" s="150"/>
      <c r="C233" s="19"/>
      <c r="D233" s="19"/>
      <c r="E233" s="235"/>
      <c r="F233" s="236"/>
      <c r="G233" s="236"/>
      <c r="H233" s="236"/>
      <c r="I233" s="236"/>
      <c r="J233" s="236"/>
      <c r="K233" s="236"/>
      <c r="L233" s="236"/>
      <c r="M233" s="236"/>
      <c r="N233" s="236"/>
      <c r="O233" s="236"/>
      <c r="P233" s="236"/>
      <c r="Q233" s="236"/>
      <c r="R233" s="236"/>
      <c r="S233" s="236"/>
      <c r="T233" s="236"/>
      <c r="U233" s="236"/>
      <c r="V233" s="236"/>
      <c r="W233" s="236"/>
      <c r="X233" s="236"/>
      <c r="Y233" s="236"/>
      <c r="Z233" s="236"/>
      <c r="AA233" s="236"/>
      <c r="AB233" s="236"/>
      <c r="AC233" s="236"/>
      <c r="AD233" s="236"/>
      <c r="AE233" s="236"/>
      <c r="AF233" s="236"/>
      <c r="AG233" s="236"/>
      <c r="AH233" s="236"/>
      <c r="AI233" s="236"/>
      <c r="AJ233" s="236"/>
      <c r="AK233" s="236"/>
      <c r="AL233" s="236"/>
      <c r="AM233" s="236"/>
      <c r="AN233" s="236"/>
      <c r="AO233" s="236"/>
      <c r="AP233" s="236"/>
      <c r="AQ233" s="236"/>
      <c r="AR233" s="236"/>
      <c r="AS233" s="236"/>
      <c r="AT233" s="236"/>
      <c r="AU233" s="236"/>
      <c r="AV233" s="236"/>
      <c r="AW233" s="236"/>
      <c r="AX233" s="236"/>
      <c r="AY233" s="236"/>
      <c r="AZ233" s="236"/>
      <c r="BA233" s="236"/>
      <c r="BB233" s="236"/>
    </row>
    <row r="234" spans="1:54" outlineLevel="2">
      <c r="A234" s="4"/>
      <c r="B234" s="150"/>
      <c r="C234" s="19"/>
      <c r="D234" s="19"/>
      <c r="E234" s="130">
        <v>2027</v>
      </c>
      <c r="F234" s="130">
        <v>2028</v>
      </c>
      <c r="G234" s="130">
        <v>2029</v>
      </c>
      <c r="H234" s="130">
        <v>2030</v>
      </c>
      <c r="I234" s="130">
        <v>2031</v>
      </c>
      <c r="J234" s="130">
        <v>2032</v>
      </c>
      <c r="K234" s="130">
        <v>2033</v>
      </c>
      <c r="L234" s="130">
        <v>2034</v>
      </c>
      <c r="M234" s="130">
        <v>2035</v>
      </c>
      <c r="N234" s="130">
        <v>2036</v>
      </c>
      <c r="O234" s="130">
        <v>2037</v>
      </c>
      <c r="P234" s="130">
        <v>2038</v>
      </c>
      <c r="Q234" s="130">
        <v>2039</v>
      </c>
      <c r="R234" s="130">
        <v>2040</v>
      </c>
      <c r="S234" s="130">
        <v>2041</v>
      </c>
      <c r="T234" s="130">
        <v>2042</v>
      </c>
      <c r="U234" s="130">
        <v>2043</v>
      </c>
      <c r="V234" s="130">
        <v>2044</v>
      </c>
      <c r="W234" s="130">
        <v>2045</v>
      </c>
      <c r="X234" s="130">
        <v>2046</v>
      </c>
      <c r="Y234" s="130">
        <v>2047</v>
      </c>
      <c r="Z234" s="130">
        <v>2048</v>
      </c>
      <c r="AA234" s="130">
        <v>2049</v>
      </c>
      <c r="AB234" s="130">
        <v>2050</v>
      </c>
      <c r="AC234" s="130">
        <v>2051</v>
      </c>
      <c r="AD234" s="130">
        <v>2052</v>
      </c>
      <c r="AE234" s="130">
        <v>2053</v>
      </c>
      <c r="AF234" s="130">
        <v>2054</v>
      </c>
      <c r="AG234" s="130">
        <v>2055</v>
      </c>
      <c r="AH234" s="130">
        <v>2056</v>
      </c>
      <c r="AI234" s="130">
        <v>2057</v>
      </c>
      <c r="AJ234" s="130">
        <v>2058</v>
      </c>
      <c r="AK234" s="130">
        <v>2059</v>
      </c>
      <c r="AL234" s="130">
        <v>2060</v>
      </c>
      <c r="AM234" s="130">
        <v>2061</v>
      </c>
      <c r="AN234" s="130">
        <v>2062</v>
      </c>
      <c r="AO234" s="130">
        <v>2063</v>
      </c>
      <c r="AP234" s="130">
        <v>2064</v>
      </c>
      <c r="AQ234" s="130">
        <v>2065</v>
      </c>
      <c r="AR234" s="130">
        <v>2066</v>
      </c>
      <c r="AS234" s="130">
        <v>2067</v>
      </c>
      <c r="AT234" s="130">
        <v>2068</v>
      </c>
      <c r="AU234" s="130">
        <v>2069</v>
      </c>
      <c r="AV234" s="130">
        <v>2070</v>
      </c>
      <c r="AW234" s="130">
        <v>2071</v>
      </c>
      <c r="AX234" s="130">
        <v>2072</v>
      </c>
      <c r="AY234" s="130">
        <v>2073</v>
      </c>
      <c r="AZ234" s="130">
        <v>2074</v>
      </c>
      <c r="BA234" s="130">
        <v>2075</v>
      </c>
      <c r="BB234" s="130">
        <v>2076</v>
      </c>
    </row>
    <row r="235" spans="1:54" outlineLevel="2">
      <c r="A235" s="476" t="s">
        <v>485</v>
      </c>
      <c r="B235" s="150" t="s">
        <v>565</v>
      </c>
      <c r="C235" s="19"/>
      <c r="D235" s="135" t="s">
        <v>383</v>
      </c>
      <c r="E235" s="21">
        <f>E215-Baseline!E190</f>
        <v>-10.815663888960513</v>
      </c>
      <c r="F235" s="21">
        <f>F215-Baseline!F190</f>
        <v>-7.9804163392863501</v>
      </c>
      <c r="G235" s="21">
        <f>G215-Baseline!G190</f>
        <v>-11.073011140099783</v>
      </c>
      <c r="H235" s="21">
        <f>H215-Baseline!H190</f>
        <v>-10.127643769903518</v>
      </c>
      <c r="I235" s="21">
        <f>I215-Baseline!I190</f>
        <v>-9.76985778168849</v>
      </c>
      <c r="J235" s="21">
        <f>J215-Baseline!J190</f>
        <v>-2.2915946069157869</v>
      </c>
      <c r="K235" s="21">
        <f>K215-Baseline!K190</f>
        <v>-2.0680346922139097</v>
      </c>
      <c r="L235" s="21">
        <f>L215-Baseline!L190</f>
        <v>-1.860144882075111</v>
      </c>
      <c r="M235" s="21">
        <f>M215-Baseline!M190</f>
        <v>-1.6670137941938836</v>
      </c>
      <c r="N235" s="21">
        <f>N215-Baseline!N190</f>
        <v>-1.4877773919056887</v>
      </c>
      <c r="O235" s="21">
        <f>O215-Baseline!O190</f>
        <v>-1.3216167016659832</v>
      </c>
      <c r="P235" s="21">
        <f>P215-Baseline!P190</f>
        <v>-1.1677556349068046</v>
      </c>
      <c r="Q235" s="21">
        <f>Q215-Baseline!Q190</f>
        <v>-1.0254589096815416</v>
      </c>
      <c r="R235" s="21">
        <f>R215-Baseline!R190</f>
        <v>-0.89403006770426985</v>
      </c>
      <c r="S235" s="21">
        <f>S215-Baseline!S190</f>
        <v>-0.77280958257765631</v>
      </c>
      <c r="T235" s="21">
        <f>T215-Baseline!T190</f>
        <v>-0.66117305518325353</v>
      </c>
      <c r="U235" s="21">
        <f>U215-Baseline!U190</f>
        <v>-0.55852949238027594</v>
      </c>
      <c r="V235" s="21">
        <f>V215-Baseline!V190</f>
        <v>-0.46431966532409147</v>
      </c>
      <c r="W235" s="21">
        <f>W215-Baseline!W190</f>
        <v>-0.37801454387383809</v>
      </c>
      <c r="X235" s="21">
        <f>X215-Baseline!X190</f>
        <v>-0.29911380371019014</v>
      </c>
      <c r="Y235" s="21">
        <f>Y215-Baseline!Y190</f>
        <v>-0.22714440292952731</v>
      </c>
      <c r="Z235" s="21">
        <f>Z215-Baseline!Z190</f>
        <v>-0.1616592250199323</v>
      </c>
      <c r="AA235" s="21">
        <f>AA215-Baseline!AA190</f>
        <v>-0.10223578525775927</v>
      </c>
      <c r="AB235" s="21">
        <f>AB215-Baseline!AB190</f>
        <v>-4.8474997691244789E-2</v>
      </c>
      <c r="AC235" s="21">
        <f>AC215-Baseline!AC190</f>
        <v>-2.9687410965643401E-17</v>
      </c>
      <c r="AD235" s="21">
        <f>AD215-Baseline!AD190</f>
        <v>-2.868348885569411E-17</v>
      </c>
      <c r="AE235" s="21">
        <f>AE215-Baseline!AE190</f>
        <v>-2.7713515802603007E-17</v>
      </c>
      <c r="AF235" s="21">
        <f>AF215-Baseline!AF190</f>
        <v>-2.6776343770630925E-17</v>
      </c>
      <c r="AG235" s="21">
        <f>AG215-Baseline!AG190</f>
        <v>-2.5870863546503309E-17</v>
      </c>
      <c r="AH235" s="21">
        <f>AH215-Baseline!AH190</f>
        <v>-2.4996003426573251E-17</v>
      </c>
      <c r="AI235" s="21">
        <f>AI215-Baseline!AI190</f>
        <v>-2.4150727948379951E-17</v>
      </c>
      <c r="AJ235" s="21">
        <f>AJ215-Baseline!AJ190</f>
        <v>-2.3447308687747524E-17</v>
      </c>
      <c r="AK235" s="21">
        <f>AK215-Baseline!AK190</f>
        <v>-2.2764377366745172E-17</v>
      </c>
      <c r="AL235" s="21">
        <f>AL215-Baseline!AL190</f>
        <v>-2.2101337249267153E-17</v>
      </c>
      <c r="AM235" s="21">
        <f>AM215-Baseline!AM190</f>
        <v>-2.1457608979871024E-17</v>
      </c>
      <c r="AN235" s="21">
        <f>AN215-Baseline!AN190</f>
        <v>-2.0832630077544684E-17</v>
      </c>
      <c r="AO235" s="21">
        <f>AO215-Baseline!AO190</f>
        <v>-2.022585444421814E-17</v>
      </c>
      <c r="AP235" s="21">
        <f>AP215-Baseline!AP190</f>
        <v>-1.9636751887590426E-17</v>
      </c>
      <c r="AQ235" s="21">
        <f>AQ215-Baseline!AQ190</f>
        <v>-1.9064807657854782E-17</v>
      </c>
      <c r="AR235" s="21">
        <f>AR215-Baseline!AR190</f>
        <v>-1.8509521997917266E-17</v>
      </c>
      <c r="AS235" s="21">
        <f>AS215-Baseline!AS190</f>
        <v>-1.7970409706715791E-17</v>
      </c>
      <c r="AT235" s="21">
        <f>AT215-Baseline!AT190</f>
        <v>-1.7446999715258049E-17</v>
      </c>
      <c r="AU235" s="21">
        <f>AU215-Baseline!AU190</f>
        <v>-1.6938834675007815E-17</v>
      </c>
      <c r="AV235" s="21">
        <f>AV215-Baseline!AV190</f>
        <v>-1.6445470558260016E-17</v>
      </c>
      <c r="AW235" s="21">
        <f>AW215-Baseline!AW190</f>
        <v>-1.5966476270155353E-17</v>
      </c>
      <c r="AX235" s="21">
        <f>AX215-Baseline!AX190</f>
        <v>-1.5501433271995491E-17</v>
      </c>
      <c r="AY235" s="21">
        <f>AY215-Baseline!AY190</f>
        <v>-1.5049935215529598E-17</v>
      </c>
      <c r="AZ235" s="21">
        <f>AZ215-Baseline!AZ190</f>
        <v>-1.4611587587892817E-17</v>
      </c>
      <c r="BA235" s="21">
        <f>BA215-Baseline!BA190</f>
        <v>-1.418600736688623E-17</v>
      </c>
      <c r="BB235" s="21">
        <f>BB215-Baseline!BB190</f>
        <v>-1.3772822686297308E-17</v>
      </c>
    </row>
    <row r="236" spans="1:54" outlineLevel="2">
      <c r="A236" s="477"/>
      <c r="B236" s="150" t="s">
        <v>486</v>
      </c>
      <c r="C236" s="19"/>
      <c r="D236" s="135" t="s">
        <v>383</v>
      </c>
      <c r="E236" s="21">
        <f>E216-Baseline!E191</f>
        <v>0</v>
      </c>
      <c r="F236" s="21">
        <f>F216-Baseline!F191</f>
        <v>0</v>
      </c>
      <c r="G236" s="21">
        <f>G216-Baseline!G191</f>
        <v>0</v>
      </c>
      <c r="H236" s="21">
        <f>H216-Baseline!H191</f>
        <v>0</v>
      </c>
      <c r="I236" s="21">
        <f>I216-Baseline!I191</f>
        <v>0</v>
      </c>
      <c r="J236" s="21">
        <f>J216-Baseline!J191</f>
        <v>0</v>
      </c>
      <c r="K236" s="21">
        <f>K216-Baseline!K191</f>
        <v>0</v>
      </c>
      <c r="L236" s="21">
        <f>L216-Baseline!L191</f>
        <v>0</v>
      </c>
      <c r="M236" s="21">
        <f>M216-Baseline!M191</f>
        <v>0</v>
      </c>
      <c r="N236" s="21">
        <f>N216-Baseline!N191</f>
        <v>0</v>
      </c>
      <c r="O236" s="21">
        <f>O216-Baseline!O191</f>
        <v>0</v>
      </c>
      <c r="P236" s="21">
        <f>P216-Baseline!P191</f>
        <v>0</v>
      </c>
      <c r="Q236" s="21">
        <f>Q216-Baseline!Q191</f>
        <v>0</v>
      </c>
      <c r="R236" s="21">
        <f>R216-Baseline!R191</f>
        <v>0</v>
      </c>
      <c r="S236" s="21">
        <f>S216-Baseline!S191</f>
        <v>0</v>
      </c>
      <c r="T236" s="21">
        <f>T216-Baseline!T191</f>
        <v>0</v>
      </c>
      <c r="U236" s="21">
        <f>U216-Baseline!U191</f>
        <v>0</v>
      </c>
      <c r="V236" s="21">
        <f>V216-Baseline!V191</f>
        <v>0</v>
      </c>
      <c r="W236" s="21">
        <f>W216-Baseline!W191</f>
        <v>0</v>
      </c>
      <c r="X236" s="21">
        <f>X216-Baseline!X191</f>
        <v>0</v>
      </c>
      <c r="Y236" s="21">
        <f>Y216-Baseline!Y191</f>
        <v>0</v>
      </c>
      <c r="Z236" s="21">
        <f>Z216-Baseline!Z191</f>
        <v>0</v>
      </c>
      <c r="AA236" s="21">
        <f>AA216-Baseline!AA191</f>
        <v>0</v>
      </c>
      <c r="AB236" s="21">
        <f>AB216-Baseline!AB191</f>
        <v>0</v>
      </c>
      <c r="AC236" s="21">
        <f>AC216-Baseline!AC191</f>
        <v>0</v>
      </c>
      <c r="AD236" s="21">
        <f>AD216-Baseline!AD191</f>
        <v>0</v>
      </c>
      <c r="AE236" s="21">
        <f>AE216-Baseline!AE191</f>
        <v>0</v>
      </c>
      <c r="AF236" s="21">
        <f>AF216-Baseline!AF191</f>
        <v>0</v>
      </c>
      <c r="AG236" s="21">
        <f>AG216-Baseline!AG191</f>
        <v>0</v>
      </c>
      <c r="AH236" s="21">
        <f>AH216-Baseline!AH191</f>
        <v>0</v>
      </c>
      <c r="AI236" s="21">
        <f>AI216-Baseline!AI191</f>
        <v>0</v>
      </c>
      <c r="AJ236" s="21">
        <f>AJ216-Baseline!AJ191</f>
        <v>0</v>
      </c>
      <c r="AK236" s="21">
        <f>AK216-Baseline!AK191</f>
        <v>0</v>
      </c>
      <c r="AL236" s="21">
        <f>AL216-Baseline!AL191</f>
        <v>0</v>
      </c>
      <c r="AM236" s="21">
        <f>AM216-Baseline!AM191</f>
        <v>0</v>
      </c>
      <c r="AN236" s="21">
        <f>AN216-Baseline!AN191</f>
        <v>0</v>
      </c>
      <c r="AO236" s="21">
        <f>AO216-Baseline!AO191</f>
        <v>0</v>
      </c>
      <c r="AP236" s="21">
        <f>AP216-Baseline!AP191</f>
        <v>0</v>
      </c>
      <c r="AQ236" s="21">
        <f>AQ216-Baseline!AQ191</f>
        <v>0</v>
      </c>
      <c r="AR236" s="21">
        <f>AR216-Baseline!AR191</f>
        <v>0</v>
      </c>
      <c r="AS236" s="21">
        <f>AS216-Baseline!AS191</f>
        <v>0</v>
      </c>
      <c r="AT236" s="21">
        <f>AT216-Baseline!AT191</f>
        <v>0</v>
      </c>
      <c r="AU236" s="21">
        <f>AU216-Baseline!AU191</f>
        <v>0</v>
      </c>
      <c r="AV236" s="21">
        <f>AV216-Baseline!AV191</f>
        <v>0</v>
      </c>
      <c r="AW236" s="21">
        <f>AW216-Baseline!AW191</f>
        <v>0</v>
      </c>
      <c r="AX236" s="21">
        <f>AX216-Baseline!AX191</f>
        <v>0</v>
      </c>
      <c r="AY236" s="21">
        <f>AY216-Baseline!AY191</f>
        <v>0</v>
      </c>
      <c r="AZ236" s="21">
        <f>AZ216-Baseline!AZ191</f>
        <v>0</v>
      </c>
      <c r="BA236" s="21">
        <f>BA216-Baseline!BA191</f>
        <v>0</v>
      </c>
      <c r="BB236" s="21">
        <f>BB216-Baseline!BB191</f>
        <v>0</v>
      </c>
    </row>
    <row r="237" spans="1:54" outlineLevel="2">
      <c r="A237" s="477"/>
      <c r="B237" s="150" t="s">
        <v>563</v>
      </c>
      <c r="C237" s="19"/>
      <c r="D237" s="135" t="s">
        <v>383</v>
      </c>
      <c r="E237" s="21">
        <f>E217-Baseline!E192</f>
        <v>-2.8895721371213767E-9</v>
      </c>
      <c r="F237" s="21">
        <f>F102*F211-Baseline!F77*Baseline!F186</f>
        <v>-1.0356514112519477E-4</v>
      </c>
      <c r="G237" s="21">
        <f>G102*G211-Baseline!G77*Baseline!G186</f>
        <v>2.6552571857616947E-2</v>
      </c>
      <c r="H237" s="21">
        <f>H102*H211-Baseline!H77*Baseline!H186</f>
        <v>5.2247830325502065E-2</v>
      </c>
      <c r="I237" s="21">
        <f>I102*I211-Baseline!I77*Baseline!I186</f>
        <v>9.0088138469399226E-2</v>
      </c>
      <c r="J237" s="21">
        <f>J102*J211-Baseline!J77*Baseline!J186</f>
        <v>0.12474991174339056</v>
      </c>
      <c r="K237" s="21">
        <f>K102*K211-Baseline!K77*Baseline!K186</f>
        <v>0.12535175996128789</v>
      </c>
      <c r="L237" s="21">
        <f>L102*L211-Baseline!L77*Baseline!L186</f>
        <v>0.1259127680366845</v>
      </c>
      <c r="M237" s="21">
        <f>M102*M211-Baseline!M77*Baseline!M186</f>
        <v>0.1264634781729006</v>
      </c>
      <c r="N237" s="21">
        <f>N102*N211-Baseline!N77*Baseline!N186</f>
        <v>0.12703452991689268</v>
      </c>
      <c r="O237" s="21">
        <f>O102*O211-Baseline!O77*Baseline!O186</f>
        <v>0.13505860617116738</v>
      </c>
      <c r="P237" s="21">
        <f>P102*P211-Baseline!P77*Baseline!P186</f>
        <v>0.13751787648757308</v>
      </c>
      <c r="Q237" s="21">
        <f>Q102*Q211-Baseline!Q77*Baseline!Q186</f>
        <v>0.13804594749065746</v>
      </c>
      <c r="R237" s="21">
        <f>R102*R211-Baseline!R77*Baseline!R186</f>
        <v>0.13859799983193977</v>
      </c>
      <c r="S237" s="21">
        <f>S102*S211-Baseline!S77*Baseline!S186</f>
        <v>0.13915814505971191</v>
      </c>
      <c r="T237" s="21">
        <f>T102*T211-Baseline!T77*Baseline!T186</f>
        <v>0.13974847820153258</v>
      </c>
      <c r="U237" s="21">
        <f>U102*U211-Baseline!U77*Baseline!U186</f>
        <v>0.14036018295333097</v>
      </c>
      <c r="V237" s="21">
        <f>V102*V211-Baseline!V77*Baseline!V186</f>
        <v>0.141014370960721</v>
      </c>
      <c r="W237" s="21">
        <f>W102*W211-Baseline!W77*Baseline!W186</f>
        <v>0.14171168519607757</v>
      </c>
      <c r="X237" s="21">
        <f>X102*X211-Baseline!X77*Baseline!X186</f>
        <v>0.14245293857293095</v>
      </c>
      <c r="Y237" s="21">
        <f>Y102*Y211-Baseline!Y77*Baseline!Y186</f>
        <v>0.14323897349674031</v>
      </c>
      <c r="Z237" s="21">
        <f>Z102*Z211-Baseline!Z77*Baseline!Z186</f>
        <v>0.14407065848409051</v>
      </c>
      <c r="AA237" s="21">
        <f>AA102*AA211-Baseline!AA77*Baseline!AA186</f>
        <v>0.14494888801977446</v>
      </c>
      <c r="AB237" s="21">
        <f>AB102*AB211-Baseline!AB77*Baseline!AB186</f>
        <v>0.14742013556064926</v>
      </c>
      <c r="AC237" s="21">
        <f>AC102*AC211-Baseline!AC77*Baseline!AC186</f>
        <v>-5.2150247324477306</v>
      </c>
      <c r="AD237" s="21">
        <f>AD102*AD211-Baseline!AD77*Baseline!AD186</f>
        <v>1.4031797689374912</v>
      </c>
      <c r="AE237" s="21">
        <f>AE102*AE211-Baseline!AE77*Baseline!AE186</f>
        <v>1.409263848457897</v>
      </c>
      <c r="AF237" s="21">
        <f>AF102*AF211-Baseline!AF77*Baseline!AF186</f>
        <v>1.4157521924701655</v>
      </c>
      <c r="AG237" s="21">
        <f>AG102*AG211-Baseline!AG77*Baseline!AG186</f>
        <v>1.4226509070394329</v>
      </c>
      <c r="AH237" s="21">
        <f>AH102*AH211-Baseline!AH77*Baseline!AH186</f>
        <v>1.4299677222610399</v>
      </c>
      <c r="AI237" s="21">
        <f>AI102*AI211-Baseline!AI77*Baseline!AI186</f>
        <v>1.4377109348673898</v>
      </c>
      <c r="AJ237" s="21">
        <f>AJ102*AJ211-Baseline!AJ77*Baseline!AJ186</f>
        <v>1.4529079625968819</v>
      </c>
      <c r="AK237" s="21">
        <f>AK102*AK211-Baseline!AK77*Baseline!AK186</f>
        <v>1.4686667055391851</v>
      </c>
      <c r="AL237" s="21">
        <f>AL102*AL211-Baseline!AL77*Baseline!AL186</f>
        <v>1.4850036590424445</v>
      </c>
      <c r="AM237" s="21">
        <f>AM102*AM211-Baseline!AM77*Baseline!AM186</f>
        <v>1.4965510657217393</v>
      </c>
      <c r="AN237" s="21">
        <f>AN102*AN211-Baseline!AN77*Baseline!AN186</f>
        <v>1.5068950300640012</v>
      </c>
      <c r="AO237" s="21">
        <f>AO102*AO211-Baseline!AO77*Baseline!AO186</f>
        <v>1.5160603553637628</v>
      </c>
      <c r="AP237" s="21">
        <f>AP102*AP211-Baseline!AP77*Baseline!AP186</f>
        <v>1.5256097202289105</v>
      </c>
      <c r="AQ237" s="21">
        <f>AQ102*AQ211-Baseline!AQ77*Baseline!AQ186</f>
        <v>1.5358546952830707</v>
      </c>
      <c r="AR237" s="21">
        <f>AR102*AR211-Baseline!AR77*Baseline!AR186</f>
        <v>1.5417679045528843</v>
      </c>
      <c r="AS237" s="21">
        <f>AS102*AS211-Baseline!AS77*Baseline!AS186</f>
        <v>1.5298584886310387</v>
      </c>
      <c r="AT237" s="21">
        <f>AT102*AT211-Baseline!AT77*Baseline!AT186</f>
        <v>1.5019780358381993</v>
      </c>
      <c r="AU237" s="21">
        <f>AU102*AU211-Baseline!AU77*Baseline!AU186</f>
        <v>1.4747238204086663</v>
      </c>
      <c r="AV237" s="21">
        <f>AV102*AV211-Baseline!AV77*Baseline!AV186</f>
        <v>1.4503920078849966</v>
      </c>
      <c r="AW237" s="21">
        <f>AW102*AW211-Baseline!AW77*Baseline!AW186</f>
        <v>1.4264236310236562</v>
      </c>
      <c r="AX237" s="21">
        <f>AX102*AX211-Baseline!AX77*Baseline!AX186</f>
        <v>1.404910629619561</v>
      </c>
      <c r="AY237" s="21">
        <f>AY102*AY211-Baseline!AY77*Baseline!AY186</f>
        <v>1.3781318721639977</v>
      </c>
      <c r="AZ237" s="21">
        <f>AZ102*AZ211-Baseline!AZ77*Baseline!AZ186</f>
        <v>1.3417129372561902</v>
      </c>
      <c r="BA237" s="21">
        <f>BA102*BA211-Baseline!BA77*Baseline!BA186</f>
        <v>1.3019087632172059</v>
      </c>
      <c r="BB237" s="21">
        <f>BB102*BB211-Baseline!BB77*Baseline!BB186</f>
        <v>1.264479510332869</v>
      </c>
    </row>
    <row r="238" spans="1:54" outlineLevel="2">
      <c r="A238" s="477"/>
      <c r="B238" s="150" t="s">
        <v>487</v>
      </c>
      <c r="C238" s="19"/>
      <c r="D238" s="135" t="s">
        <v>383</v>
      </c>
      <c r="E238" s="21">
        <f>E218-Baseline!E193</f>
        <v>-1.7229361048975989E-8</v>
      </c>
      <c r="F238" s="21">
        <f>F218-Baseline!F193</f>
        <v>-6.2850506465395028E-4</v>
      </c>
      <c r="G238" s="21">
        <f>G218-Baseline!G193</f>
        <v>0.16339310955578412</v>
      </c>
      <c r="H238" s="21">
        <f>H218-Baseline!H193</f>
        <v>0.32594531124244952</v>
      </c>
      <c r="I238" s="21">
        <f>I218-Baseline!I193</f>
        <v>0.57156805570784996</v>
      </c>
      <c r="J238" s="21">
        <f>J218-Baseline!J193</f>
        <v>0.80471663278656536</v>
      </c>
      <c r="K238" s="21">
        <f>K218-Baseline!K193</f>
        <v>0.81923839802416865</v>
      </c>
      <c r="L238" s="21">
        <f>L218-Baseline!L193</f>
        <v>0.8362637204965182</v>
      </c>
      <c r="M238" s="21">
        <f>M218-Baseline!M193</f>
        <v>0.85333859694859626</v>
      </c>
      <c r="N238" s="21">
        <f>N218-Baseline!N193</f>
        <v>0.86797417514057429</v>
      </c>
      <c r="O238" s="21">
        <f>O218-Baseline!O193</f>
        <v>0.93712853766709259</v>
      </c>
      <c r="P238" s="21">
        <f>P218-Baseline!P193</f>
        <v>0.96878273039349949</v>
      </c>
      <c r="Q238" s="21">
        <f>Q218-Baseline!Q193</f>
        <v>0.98714900028603836</v>
      </c>
      <c r="R238" s="21">
        <f>R218-Baseline!R193</f>
        <v>1.008742294112281</v>
      </c>
      <c r="S238" s="21">
        <f>S218-Baseline!S193</f>
        <v>1.0275832637190376</v>
      </c>
      <c r="T238" s="21">
        <f>T218-Baseline!T193</f>
        <v>1.0467692106491526</v>
      </c>
      <c r="U238" s="21">
        <f>U218-Baseline!U193</f>
        <v>1.066242770513675</v>
      </c>
      <c r="V238" s="21">
        <f>V218-Baseline!V193</f>
        <v>1.0891655727261949</v>
      </c>
      <c r="W238" s="21">
        <f>W218-Baseline!W193</f>
        <v>1.1095865301907466</v>
      </c>
      <c r="X238" s="21">
        <f>X218-Baseline!X193</f>
        <v>1.1335268908777252</v>
      </c>
      <c r="Y238" s="21">
        <f>Y218-Baseline!Y193</f>
        <v>1.1549786170711229</v>
      </c>
      <c r="Z238" s="21">
        <f>Z218-Baseline!Z193</f>
        <v>1.1800271321353861</v>
      </c>
      <c r="AA238" s="21">
        <f>AA218-Baseline!AA193</f>
        <v>1.2056745738024617</v>
      </c>
      <c r="AB238" s="21">
        <f>AB218-Baseline!AB193</f>
        <v>1.2449990657755308</v>
      </c>
      <c r="AC238" s="21">
        <f>AC218-Baseline!AC193</f>
        <v>-44.680816834175261</v>
      </c>
      <c r="AD238" s="21">
        <f>AD218-Baseline!AD193</f>
        <v>12.195457073878742</v>
      </c>
      <c r="AE238" s="21">
        <f>AE218-Baseline!AE193</f>
        <v>12.425444335077884</v>
      </c>
      <c r="AF238" s="21">
        <f>AF218-Baseline!AF193</f>
        <v>12.659596086611657</v>
      </c>
      <c r="AG238" s="21">
        <f>AG218-Baseline!AG193</f>
        <v>12.898462101165478</v>
      </c>
      <c r="AH238" s="21">
        <f>AH218-Baseline!AH193</f>
        <v>13.142716130525685</v>
      </c>
      <c r="AI238" s="21">
        <f>AI218-Baseline!AI193</f>
        <v>13.393252947010183</v>
      </c>
      <c r="AJ238" s="21">
        <f>AJ218-Baseline!AJ193</f>
        <v>13.716157262092395</v>
      </c>
      <c r="AK238" s="21">
        <f>AK218-Baseline!AK193</f>
        <v>14.048012987841219</v>
      </c>
      <c r="AL238" s="21">
        <f>AL218-Baseline!AL193</f>
        <v>14.389380687600465</v>
      </c>
      <c r="AM238" s="21">
        <f>AM218-Baseline!AM193</f>
        <v>14.687870222883248</v>
      </c>
      <c r="AN238" s="21">
        <f>AN218-Baseline!AN193</f>
        <v>14.977314376117704</v>
      </c>
      <c r="AO238" s="21">
        <f>AO218-Baseline!AO193</f>
        <v>15.257449180674371</v>
      </c>
      <c r="AP238" s="21">
        <f>AP218-Baseline!AP193</f>
        <v>15.543764976514922</v>
      </c>
      <c r="AQ238" s="21">
        <f>AQ218-Baseline!AQ193</f>
        <v>15.839646751759915</v>
      </c>
      <c r="AR238" s="21">
        <f>AR218-Baseline!AR193</f>
        <v>16.092875646788343</v>
      </c>
      <c r="AS238" s="21">
        <f>AS218-Baseline!AS193</f>
        <v>16.159323255842935</v>
      </c>
      <c r="AT238" s="21">
        <f>AT218-Baseline!AT193</f>
        <v>16.052109504632256</v>
      </c>
      <c r="AU238" s="21">
        <f>AU218-Baseline!AU193</f>
        <v>15.944714613377641</v>
      </c>
      <c r="AV238" s="21">
        <f>AV218-Baseline!AV193</f>
        <v>15.862486269852525</v>
      </c>
      <c r="AW238" s="21">
        <f>AW218-Baseline!AW193</f>
        <v>15.778210111339149</v>
      </c>
      <c r="AX238" s="21">
        <f>AX218-Baseline!AX193</f>
        <v>15.715422173679769</v>
      </c>
      <c r="AY238" s="21">
        <f>AY218-Baseline!AY193</f>
        <v>15.587709660267649</v>
      </c>
      <c r="AZ238" s="21">
        <f>AZ218-Baseline!AZ193</f>
        <v>15.343079746511023</v>
      </c>
      <c r="BA238" s="21">
        <f>BA218-Baseline!BA193</f>
        <v>15.050234071520435</v>
      </c>
      <c r="BB238" s="21">
        <f>BB218-Baseline!BB193</f>
        <v>14.775212601679016</v>
      </c>
    </row>
    <row r="239" spans="1:54" outlineLevel="2">
      <c r="A239" s="477"/>
      <c r="B239" s="150" t="s">
        <v>488</v>
      </c>
      <c r="C239" s="19"/>
      <c r="D239" s="135" t="s">
        <v>383</v>
      </c>
      <c r="E239" s="21">
        <f>E219-Baseline!E194</f>
        <v>-8.6283193923009094E-9</v>
      </c>
      <c r="F239" s="21">
        <f>F219-Baseline!F194</f>
        <v>-3.1395660840871642E-4</v>
      </c>
      <c r="G239" s="21">
        <f>G219-Baseline!G194</f>
        <v>8.1719629659904314E-2</v>
      </c>
      <c r="H239" s="21">
        <f>H219-Baseline!H194</f>
        <v>0.1632494876260111</v>
      </c>
      <c r="I239" s="21">
        <f>I219-Baseline!I194</f>
        <v>0.28576889066727773</v>
      </c>
      <c r="J239" s="21">
        <f>J219-Baseline!J194</f>
        <v>0.40174580685765804</v>
      </c>
      <c r="K239" s="21">
        <f>K219-Baseline!K194</f>
        <v>0.40983147671435205</v>
      </c>
      <c r="L239" s="21">
        <f>L219-Baseline!L194</f>
        <v>0.41793468556075553</v>
      </c>
      <c r="M239" s="21">
        <f>M219-Baseline!M194</f>
        <v>0.42615494890333494</v>
      </c>
      <c r="N239" s="21">
        <f>N219-Baseline!N194</f>
        <v>0.43459824516910572</v>
      </c>
      <c r="O239" s="21">
        <f>O219-Baseline!O194</f>
        <v>0.46908572440777974</v>
      </c>
      <c r="P239" s="21">
        <f>P219-Baseline!P194</f>
        <v>0.48490077683496935</v>
      </c>
      <c r="Q239" s="21">
        <f>Q219-Baseline!Q194</f>
        <v>0.49417543573815692</v>
      </c>
      <c r="R239" s="21">
        <f>R219-Baseline!R194</f>
        <v>0.50370727610674493</v>
      </c>
      <c r="S239" s="21">
        <f>S219-Baseline!S194</f>
        <v>0.51332915944848878</v>
      </c>
      <c r="T239" s="21">
        <f>T219-Baseline!T194</f>
        <v>0.52323939322957003</v>
      </c>
      <c r="U239" s="21">
        <f>U219-Baseline!U194</f>
        <v>0.53341265359408752</v>
      </c>
      <c r="V239" s="21">
        <f>V219-Baseline!V194</f>
        <v>0.54393725468453979</v>
      </c>
      <c r="W239" s="21">
        <f>W219-Baseline!W194</f>
        <v>0.5548264224877606</v>
      </c>
      <c r="X239" s="21">
        <f>X219-Baseline!X194</f>
        <v>0.56609448955669706</v>
      </c>
      <c r="Y239" s="21">
        <f>Y219-Baseline!Y194</f>
        <v>0.57775638974221621</v>
      </c>
      <c r="Z239" s="21">
        <f>Z219-Baseline!Z194</f>
        <v>0.58982766777264217</v>
      </c>
      <c r="AA239" s="21">
        <f>AA219-Baseline!AA194</f>
        <v>0.60232450120219028</v>
      </c>
      <c r="AB239" s="21">
        <f>AB219-Baseline!AB194</f>
        <v>0.6217824935062275</v>
      </c>
      <c r="AC239" s="21">
        <f>AC219-Baseline!AC194</f>
        <v>-22.311292685422828</v>
      </c>
      <c r="AD239" s="21">
        <f>AD219-Baseline!AD194</f>
        <v>6.0888173473114193</v>
      </c>
      <c r="AE239" s="21">
        <f>AE219-Baseline!AE194</f>
        <v>6.2015464735031287</v>
      </c>
      <c r="AF239" s="21">
        <f>AF219-Baseline!AF194</f>
        <v>6.3168575381897085</v>
      </c>
      <c r="AG239" s="21">
        <f>AG219-Baseline!AG194</f>
        <v>6.4346837182764602</v>
      </c>
      <c r="AH239" s="21">
        <f>AH219-Baseline!AH194</f>
        <v>6.5551400953174266</v>
      </c>
      <c r="AI239" s="21">
        <f>AI219-Baseline!AI194</f>
        <v>6.6786107593477197</v>
      </c>
      <c r="AJ239" s="21">
        <f>AJ219-Baseline!AJ194</f>
        <v>6.8381198746725431</v>
      </c>
      <c r="AK239" s="21">
        <f>AK219-Baseline!AK194</f>
        <v>7.0021392665122733</v>
      </c>
      <c r="AL239" s="21">
        <f>AL219-Baseline!AL194</f>
        <v>7.1708628643775398</v>
      </c>
      <c r="AM239" s="21">
        <f>AM219-Baseline!AM194</f>
        <v>7.3181714376705713</v>
      </c>
      <c r="AN239" s="21">
        <f>AN219-Baseline!AN194</f>
        <v>7.4609474152996711</v>
      </c>
      <c r="AO239" s="21">
        <f>AO219-Baseline!AO194</f>
        <v>7.5990755161515153</v>
      </c>
      <c r="AP239" s="21">
        <f>AP219-Baseline!AP194</f>
        <v>7.7402697102988611</v>
      </c>
      <c r="AQ239" s="21">
        <f>AQ219-Baseline!AQ194</f>
        <v>7.8862049453177008</v>
      </c>
      <c r="AR239" s="21">
        <f>AR219-Baseline!AR194</f>
        <v>8.0108880955067434</v>
      </c>
      <c r="AS239" s="21">
        <f>AS219-Baseline!AS194</f>
        <v>8.0425997169579375</v>
      </c>
      <c r="AT239" s="21">
        <f>AT219-Baseline!AT194</f>
        <v>7.9879149727146057</v>
      </c>
      <c r="AU239" s="21">
        <f>AU219-Baseline!AU194</f>
        <v>7.9331878122231672</v>
      </c>
      <c r="AV239" s="21">
        <f>AV219-Baseline!AV194</f>
        <v>7.8910260306825535</v>
      </c>
      <c r="AW239" s="21">
        <f>AW219-Baseline!AW194</f>
        <v>7.8478867981760345</v>
      </c>
      <c r="AX239" s="21">
        <f>AX219-Baseline!AX194</f>
        <v>7.8154740205699795</v>
      </c>
      <c r="AY239" s="21">
        <f>AY219-Baseline!AY194</f>
        <v>7.7508136402050525</v>
      </c>
      <c r="AZ239" s="21">
        <f>AZ219-Baseline!AZ194</f>
        <v>7.6280693539318634</v>
      </c>
      <c r="BA239" s="21">
        <f>BA219-Baseline!BA194</f>
        <v>7.4814158658312238</v>
      </c>
      <c r="BB239" s="21">
        <f>BB219-Baseline!BB194</f>
        <v>7.3436849819950396</v>
      </c>
    </row>
    <row r="240" spans="1:54" outlineLevel="2">
      <c r="A240" s="477"/>
      <c r="B240" s="150" t="s">
        <v>489</v>
      </c>
      <c r="C240" s="19"/>
      <c r="D240" s="135" t="s">
        <v>383</v>
      </c>
      <c r="E240" s="21">
        <f>E220-Baseline!E195</f>
        <v>-2.5884958176902728E-8</v>
      </c>
      <c r="F240" s="21">
        <f>F220-Baseline!F195</f>
        <v>-9.4186982502009187E-4</v>
      </c>
      <c r="G240" s="21">
        <f>G220-Baseline!G195</f>
        <v>0.24515888897970939</v>
      </c>
      <c r="H240" s="21">
        <f>H220-Baseline!H195</f>
        <v>0.48974846287804041</v>
      </c>
      <c r="I240" s="21">
        <f>I220-Baseline!I195</f>
        <v>0.8573066720018474</v>
      </c>
      <c r="J240" s="21">
        <f>J220-Baseline!J195</f>
        <v>1.2052374203082508</v>
      </c>
      <c r="K240" s="21">
        <f>K220-Baseline!K195</f>
        <v>1.2294944301430561</v>
      </c>
      <c r="L240" s="21">
        <f>L220-Baseline!L195</f>
        <v>1.2538040566822701</v>
      </c>
      <c r="M240" s="21">
        <f>M220-Baseline!M195</f>
        <v>1.2784648464416648</v>
      </c>
      <c r="N240" s="21">
        <f>N220-Baseline!N195</f>
        <v>1.3037947352377586</v>
      </c>
      <c r="O240" s="21">
        <f>O220-Baseline!O195</f>
        <v>1.4072571732233357</v>
      </c>
      <c r="P240" s="21">
        <f>P220-Baseline!P195</f>
        <v>1.4547023307967208</v>
      </c>
      <c r="Q240" s="21">
        <f>Q220-Baseline!Q195</f>
        <v>1.4825263072144779</v>
      </c>
      <c r="R240" s="21">
        <f>R220-Baseline!R195</f>
        <v>1.5111218283202419</v>
      </c>
      <c r="S240" s="21">
        <f>S220-Baseline!S195</f>
        <v>1.539987478050179</v>
      </c>
      <c r="T240" s="21">
        <f>T220-Baseline!T195</f>
        <v>1.5697181793921757</v>
      </c>
      <c r="U240" s="21">
        <f>U220-Baseline!U195</f>
        <v>1.600237961080083</v>
      </c>
      <c r="V240" s="21">
        <f>V220-Baseline!V195</f>
        <v>1.631811763754385</v>
      </c>
      <c r="W240" s="21">
        <f>W220-Baseline!W195</f>
        <v>1.6644792674632853</v>
      </c>
      <c r="X240" s="21">
        <f>X220-Baseline!X195</f>
        <v>1.6982834686700912</v>
      </c>
      <c r="Y240" s="21">
        <f>Y220-Baseline!Y195</f>
        <v>1.7332691692266593</v>
      </c>
      <c r="Z240" s="21">
        <f>Z220-Baseline!Z195</f>
        <v>1.7694830030122262</v>
      </c>
      <c r="AA240" s="21">
        <f>AA220-Baseline!AA195</f>
        <v>1.8069735039141435</v>
      </c>
      <c r="AB240" s="21">
        <f>AB220-Baseline!AB195</f>
        <v>1.8653474805186789</v>
      </c>
      <c r="AC240" s="21">
        <f>AC220-Baseline!AC195</f>
        <v>-66.933878056900824</v>
      </c>
      <c r="AD240" s="21">
        <f>AD220-Baseline!AD195</f>
        <v>18.266452042298795</v>
      </c>
      <c r="AE240" s="21">
        <f>AE220-Baseline!AE195</f>
        <v>18.604639421113575</v>
      </c>
      <c r="AF240" s="21">
        <f>AF220-Baseline!AF195</f>
        <v>18.950572615470719</v>
      </c>
      <c r="AG240" s="21">
        <f>AG220-Baseline!AG195</f>
        <v>19.304051155491493</v>
      </c>
      <c r="AH240" s="21">
        <f>AH220-Baseline!AH195</f>
        <v>19.665420286782762</v>
      </c>
      <c r="AI240" s="21">
        <f>AI220-Baseline!AI195</f>
        <v>20.035832279006456</v>
      </c>
      <c r="AJ240" s="21">
        <f>AJ220-Baseline!AJ195</f>
        <v>20.514359625088105</v>
      </c>
      <c r="AK240" s="21">
        <f>AK220-Baseline!AK195</f>
        <v>21.006417800692589</v>
      </c>
      <c r="AL240" s="21">
        <f>AL220-Baseline!AL195</f>
        <v>21.512588594371607</v>
      </c>
      <c r="AM240" s="21">
        <f>AM220-Baseline!AM195</f>
        <v>21.954514314368282</v>
      </c>
      <c r="AN240" s="21">
        <f>AN220-Baseline!AN195</f>
        <v>22.382842247358553</v>
      </c>
      <c r="AO240" s="21">
        <f>AO220-Baseline!AO195</f>
        <v>22.797226550011771</v>
      </c>
      <c r="AP240" s="21">
        <f>AP220-Baseline!AP195</f>
        <v>23.220809132553654</v>
      </c>
      <c r="AQ240" s="21">
        <f>AQ220-Baseline!AQ195</f>
        <v>23.658614837714936</v>
      </c>
      <c r="AR240" s="21">
        <f>AR220-Baseline!AR195</f>
        <v>24.03266428838441</v>
      </c>
      <c r="AS240" s="21">
        <f>AS220-Baseline!AS195</f>
        <v>24.127799152815555</v>
      </c>
      <c r="AT240" s="21">
        <f>AT220-Baseline!AT195</f>
        <v>23.963744920140812</v>
      </c>
      <c r="AU240" s="21">
        <f>AU220-Baseline!AU195</f>
        <v>23.799563438719701</v>
      </c>
      <c r="AV240" s="21">
        <f>AV220-Baseline!AV195</f>
        <v>23.673078094152174</v>
      </c>
      <c r="AW240" s="21">
        <f>AW220-Baseline!AW195</f>
        <v>23.543660396684459</v>
      </c>
      <c r="AX240" s="21">
        <f>AX220-Baseline!AX195</f>
        <v>23.446422063918817</v>
      </c>
      <c r="AY240" s="21">
        <f>AY220-Baseline!AY195</f>
        <v>23.252440922865333</v>
      </c>
      <c r="AZ240" s="21">
        <f>AZ220-Baseline!AZ195</f>
        <v>22.884208064067707</v>
      </c>
      <c r="BA240" s="21">
        <f>BA220-Baseline!BA195</f>
        <v>22.444247599777327</v>
      </c>
      <c r="BB240" s="21">
        <f>BB220-Baseline!BB195</f>
        <v>22.031054948279802</v>
      </c>
    </row>
    <row r="241" spans="1:54" outlineLevel="2">
      <c r="A241" s="477"/>
      <c r="B241" s="150" t="s">
        <v>285</v>
      </c>
      <c r="C241" s="19"/>
      <c r="D241" s="135" t="s">
        <v>383</v>
      </c>
      <c r="E241" s="21">
        <f>E221-Baseline!E196</f>
        <v>6.4396790122600578E-9</v>
      </c>
      <c r="F241" s="21">
        <f>F221-Baseline!F196</f>
        <v>7.9008660434555011E-2</v>
      </c>
      <c r="G241" s="21">
        <f>G221-Baseline!G196</f>
        <v>0.15948666707592807</v>
      </c>
      <c r="H241" s="21">
        <f>H221-Baseline!H196</f>
        <v>0.24638764891901577</v>
      </c>
      <c r="I241" s="21">
        <f>I221-Baseline!I196</f>
        <v>0.36757914348525489</v>
      </c>
      <c r="J241" s="21">
        <f>J221-Baseline!J196</f>
        <v>0.44448793903977357</v>
      </c>
      <c r="K241" s="21">
        <f>K221-Baseline!K196</f>
        <v>0.45067291984281432</v>
      </c>
      <c r="L241" s="21">
        <f>L221-Baseline!L196</f>
        <v>0.45418468517477262</v>
      </c>
      <c r="M241" s="21">
        <f>M221-Baseline!M196</f>
        <v>0.45610953221337436</v>
      </c>
      <c r="N241" s="21">
        <f>N221-Baseline!N196</f>
        <v>0.45761653415454173</v>
      </c>
      <c r="O241" s="21">
        <f>O221-Baseline!O196</f>
        <v>0.45982292225568866</v>
      </c>
      <c r="P241" s="21">
        <f>P221-Baseline!P196</f>
        <v>0.46187989166048116</v>
      </c>
      <c r="Q241" s="21">
        <f>Q221-Baseline!Q196</f>
        <v>0.46384079671826672</v>
      </c>
      <c r="R241" s="21">
        <f>R221-Baseline!R196</f>
        <v>0.46481979845154608</v>
      </c>
      <c r="S241" s="21">
        <f>S221-Baseline!S196</f>
        <v>0.46592611978779885</v>
      </c>
      <c r="T241" s="21">
        <f>T221-Baseline!T196</f>
        <v>0.46732380948298591</v>
      </c>
      <c r="U241" s="21">
        <f>U221-Baseline!U196</f>
        <v>0.46887754734567011</v>
      </c>
      <c r="V241" s="21">
        <f>V221-Baseline!V196</f>
        <v>0.47008530956723948</v>
      </c>
      <c r="W241" s="21">
        <f>W221-Baseline!W196</f>
        <v>0.47158422769773978</v>
      </c>
      <c r="X241" s="21">
        <f>X221-Baseline!X196</f>
        <v>0.47338447861419475</v>
      </c>
      <c r="Y241" s="21">
        <f>Y221-Baseline!Y196</f>
        <v>0.47823370949377431</v>
      </c>
      <c r="Z241" s="21">
        <f>Z221-Baseline!Z196</f>
        <v>0.48403085386138489</v>
      </c>
      <c r="AA241" s="21">
        <f>AA221-Baseline!AA196</f>
        <v>0.49090282865952339</v>
      </c>
      <c r="AB241" s="21">
        <f>AB221-Baseline!AB196</f>
        <v>0.50124207338212923</v>
      </c>
      <c r="AC241" s="21">
        <f>AC221-Baseline!AC196</f>
        <v>7.365575145811043E-2</v>
      </c>
      <c r="AD241" s="21">
        <f>AD221-Baseline!AD196</f>
        <v>1.2846723314110378</v>
      </c>
      <c r="AE241" s="21">
        <f>AE221-Baseline!AE196</f>
        <v>1.274134292676921</v>
      </c>
      <c r="AF241" s="21">
        <f>AF221-Baseline!AF196</f>
        <v>1.2646732200324831</v>
      </c>
      <c r="AG241" s="21">
        <f>AG221-Baseline!AG196</f>
        <v>1.2558151759211977</v>
      </c>
      <c r="AH241" s="21">
        <f>AH221-Baseline!AH196</f>
        <v>1.247483892069857</v>
      </c>
      <c r="AI241" s="21">
        <f>AI221-Baseline!AI196</f>
        <v>1.2396915052572339</v>
      </c>
      <c r="AJ241" s="21">
        <f>AJ221-Baseline!AJ196</f>
        <v>1.2428001770349724</v>
      </c>
      <c r="AK241" s="21">
        <f>AK221-Baseline!AK196</f>
        <v>1.247454037418505</v>
      </c>
      <c r="AL241" s="21">
        <f>AL221-Baseline!AL196</f>
        <v>1.258677299606882</v>
      </c>
      <c r="AM241" s="21">
        <f>AM221-Baseline!AM196</f>
        <v>1.2686158588264664</v>
      </c>
      <c r="AN241" s="21">
        <f>AN221-Baseline!AN196</f>
        <v>1.2783754950308825</v>
      </c>
      <c r="AO241" s="21">
        <f>AO221-Baseline!AO196</f>
        <v>1.2888366138670566</v>
      </c>
      <c r="AP241" s="21">
        <f>AP221-Baseline!AP196</f>
        <v>1.3002195559985612</v>
      </c>
      <c r="AQ241" s="21">
        <f>AQ221-Baseline!AQ196</f>
        <v>1.3125992481802271</v>
      </c>
      <c r="AR241" s="21">
        <f>AR221-Baseline!AR196</f>
        <v>1.3232308994647841</v>
      </c>
      <c r="AS241" s="21">
        <f>AS221-Baseline!AS196</f>
        <v>1.3224401617885597</v>
      </c>
      <c r="AT241" s="21">
        <f>AT221-Baseline!AT196</f>
        <v>1.3084241507865784</v>
      </c>
      <c r="AU241" s="21">
        <f>AU221-Baseline!AU196</f>
        <v>1.2944907147145361</v>
      </c>
      <c r="AV241" s="21">
        <f>AV221-Baseline!AV196</f>
        <v>1.2832315284857962</v>
      </c>
      <c r="AW241" s="21">
        <f>AW221-Baseline!AW196</f>
        <v>1.2729748620267518</v>
      </c>
      <c r="AX241" s="21">
        <f>AX221-Baseline!AX196</f>
        <v>1.2548961966896286</v>
      </c>
      <c r="AY241" s="21">
        <f>AY221-Baseline!AY196</f>
        <v>1.2357865381600437</v>
      </c>
      <c r="AZ241" s="21">
        <f>AZ221-Baseline!AZ196</f>
        <v>1.2150298184801773</v>
      </c>
      <c r="BA241" s="21">
        <f>BA221-Baseline!BA196</f>
        <v>1.1934893710835137</v>
      </c>
      <c r="BB241" s="21">
        <f>BB221-Baseline!BB196</f>
        <v>1.172484931969354</v>
      </c>
    </row>
    <row r="242" spans="1:54" outlineLevel="2">
      <c r="A242" s="477"/>
      <c r="B242" s="150" t="s">
        <v>288</v>
      </c>
      <c r="C242" s="19"/>
      <c r="D242" s="135"/>
      <c r="E242" s="21">
        <f>E222-Baseline!E197</f>
        <v>3.4901859180536121E-10</v>
      </c>
      <c r="F242" s="21">
        <f>F222-Baseline!F197</f>
        <v>1.0057871633973861</v>
      </c>
      <c r="G242" s="21">
        <f>G222-Baseline!G197</f>
        <v>1.5281774292139687</v>
      </c>
      <c r="H242" s="21">
        <f>H222-Baseline!H197</f>
        <v>2.5251625811928058</v>
      </c>
      <c r="I242" s="21">
        <f>I222-Baseline!I197</f>
        <v>3.482490835199858</v>
      </c>
      <c r="J242" s="21">
        <f>J222-Baseline!J197</f>
        <v>3.9039278888976412</v>
      </c>
      <c r="K242" s="21">
        <f>K222-Baseline!K197</f>
        <v>3.8849825131590485</v>
      </c>
      <c r="L242" s="21">
        <f>L222-Baseline!L197</f>
        <v>3.8549372232821746</v>
      </c>
      <c r="M242" s="21">
        <f>M222-Baseline!M197</f>
        <v>3.7804753556094859</v>
      </c>
      <c r="N242" s="21">
        <f>N222-Baseline!N197</f>
        <v>3.6968291685994892</v>
      </c>
      <c r="O242" s="21">
        <f>O222-Baseline!O197</f>
        <v>3.6356322554762102</v>
      </c>
      <c r="P242" s="21">
        <f>P222-Baseline!P197</f>
        <v>3.5754497706001303</v>
      </c>
      <c r="Q242" s="21">
        <f>Q222-Baseline!Q197</f>
        <v>3.5145892343616367</v>
      </c>
      <c r="R242" s="21">
        <f>R222-Baseline!R197</f>
        <v>3.4478781050577645</v>
      </c>
      <c r="S242" s="21">
        <f>S222-Baseline!S197</f>
        <v>3.384087788011275</v>
      </c>
      <c r="T242" s="21">
        <f>T222-Baseline!T197</f>
        <v>3.3237685599259983</v>
      </c>
      <c r="U242" s="21">
        <f>U222-Baseline!U197</f>
        <v>3.2664088811441978</v>
      </c>
      <c r="V242" s="21">
        <f>V222-Baseline!V197</f>
        <v>3.2109984358661308</v>
      </c>
      <c r="W242" s="21">
        <f>W222-Baseline!W197</f>
        <v>3.1585899329305214</v>
      </c>
      <c r="X242" s="21">
        <f>X222-Baseline!X197</f>
        <v>3.1091080874324355</v>
      </c>
      <c r="Y242" s="21">
        <f>Y222-Baseline!Y197</f>
        <v>3.068603310892577</v>
      </c>
      <c r="Z242" s="21">
        <f>Z222-Baseline!Z197</f>
        <v>3.0318354122904623</v>
      </c>
      <c r="AA242" s="21">
        <f>AA222-Baseline!AA197</f>
        <v>2.9989287775626181</v>
      </c>
      <c r="AB242" s="21">
        <f>AB222-Baseline!AB197</f>
        <v>2.980538188165923</v>
      </c>
      <c r="AC242" s="21">
        <f>AC222-Baseline!AC197</f>
        <v>8.9887626203321815</v>
      </c>
      <c r="AD242" s="21">
        <f>AD222-Baseline!AD197</f>
        <v>22.741031450739712</v>
      </c>
      <c r="AE242" s="21">
        <f>AE222-Baseline!AE197</f>
        <v>22.66659975554856</v>
      </c>
      <c r="AF242" s="21">
        <f>AF222-Baseline!AF197</f>
        <v>22.607700330261679</v>
      </c>
      <c r="AG242" s="21">
        <f>AG222-Baseline!AG197</f>
        <v>22.561955240977454</v>
      </c>
      <c r="AH242" s="21">
        <f>AH222-Baseline!AH197</f>
        <v>22.528799643318379</v>
      </c>
      <c r="AI242" s="21">
        <f>AI222-Baseline!AI197</f>
        <v>22.508018622082218</v>
      </c>
      <c r="AJ242" s="21">
        <f>AJ222-Baseline!AJ197</f>
        <v>22.646083671264748</v>
      </c>
      <c r="AK242" s="21">
        <f>AK222-Baseline!AK197</f>
        <v>22.800236574071917</v>
      </c>
      <c r="AL242" s="21">
        <f>AL222-Baseline!AL197</f>
        <v>22.976829579514927</v>
      </c>
      <c r="AM242" s="21">
        <f>AM222-Baseline!AM197</f>
        <v>23.156968414170805</v>
      </c>
      <c r="AN242" s="21">
        <f>AN222-Baseline!AN197</f>
        <v>23.346257938260592</v>
      </c>
      <c r="AO242" s="21">
        <f>AO222-Baseline!AO197</f>
        <v>23.545461988663206</v>
      </c>
      <c r="AP242" s="21">
        <f>AP222-Baseline!AP197</f>
        <v>23.756692778939325</v>
      </c>
      <c r="AQ242" s="21">
        <f>AQ222-Baseline!AQ197</f>
        <v>23.980411443195067</v>
      </c>
      <c r="AR242" s="21">
        <f>AR222-Baseline!AR197</f>
        <v>24.207061066050002</v>
      </c>
      <c r="AS242" s="21">
        <f>AS222-Baseline!AS197</f>
        <v>24.408355283388744</v>
      </c>
      <c r="AT242" s="21">
        <f>AT222-Baseline!AT197</f>
        <v>24.585097716100563</v>
      </c>
      <c r="AU242" s="21">
        <f>AU222-Baseline!AU197</f>
        <v>24.774343144115235</v>
      </c>
      <c r="AV242" s="21">
        <f>AV222-Baseline!AV197</f>
        <v>24.981669055159657</v>
      </c>
      <c r="AW242" s="21">
        <f>AW222-Baseline!AW197</f>
        <v>25.201966866232524</v>
      </c>
      <c r="AX242" s="21">
        <f>AX222-Baseline!AX197</f>
        <v>25.428819820279841</v>
      </c>
      <c r="AY242" s="21">
        <f>AY222-Baseline!AY197</f>
        <v>25.658887728483933</v>
      </c>
      <c r="AZ242" s="21">
        <f>AZ222-Baseline!AZ197</f>
        <v>25.88741096846438</v>
      </c>
      <c r="BA242" s="21">
        <f>BA222-Baseline!BA197</f>
        <v>26.118906513023688</v>
      </c>
      <c r="BB242" s="21">
        <f>BB222-Baseline!BB197</f>
        <v>27.121240262661075</v>
      </c>
    </row>
    <row r="243" spans="1:54" outlineLevel="2">
      <c r="A243" s="478"/>
      <c r="B243" s="150" t="s">
        <v>470</v>
      </c>
      <c r="C243" s="19"/>
      <c r="D243" s="135" t="s">
        <v>383</v>
      </c>
      <c r="E243" s="21">
        <f>E223-Baseline!E198</f>
        <v>0</v>
      </c>
      <c r="F243" s="21">
        <f>F223-Baseline!F198</f>
        <v>0</v>
      </c>
      <c r="G243" s="21">
        <f>G223-Baseline!G198</f>
        <v>0</v>
      </c>
      <c r="H243" s="21">
        <f>H223-Baseline!H198</f>
        <v>0</v>
      </c>
      <c r="I243" s="21">
        <f>I223-Baseline!I198</f>
        <v>0</v>
      </c>
      <c r="J243" s="21">
        <f>J223-Baseline!J198</f>
        <v>0</v>
      </c>
      <c r="K243" s="21">
        <f>K223-Baseline!K198</f>
        <v>0</v>
      </c>
      <c r="L243" s="21">
        <f>L223-Baseline!L198</f>
        <v>0</v>
      </c>
      <c r="M243" s="21">
        <f>M223-Baseline!M198</f>
        <v>0</v>
      </c>
      <c r="N243" s="21">
        <f>N223-Baseline!N198</f>
        <v>0</v>
      </c>
      <c r="O243" s="21">
        <f>O223-Baseline!O198</f>
        <v>0</v>
      </c>
      <c r="P243" s="21">
        <f>P223-Baseline!P198</f>
        <v>0</v>
      </c>
      <c r="Q243" s="21">
        <f>Q223-Baseline!Q198</f>
        <v>0</v>
      </c>
      <c r="R243" s="21">
        <f>R223-Baseline!R198</f>
        <v>0</v>
      </c>
      <c r="S243" s="21">
        <f>S223-Baseline!S198</f>
        <v>0</v>
      </c>
      <c r="T243" s="21">
        <f>T223-Baseline!T198</f>
        <v>0</v>
      </c>
      <c r="U243" s="21">
        <f>U223-Baseline!U198</f>
        <v>0</v>
      </c>
      <c r="V243" s="21">
        <f>V223-Baseline!V198</f>
        <v>0</v>
      </c>
      <c r="W243" s="21">
        <f>W223-Baseline!W198</f>
        <v>0</v>
      </c>
      <c r="X243" s="21">
        <f>X223-Baseline!X198</f>
        <v>0</v>
      </c>
      <c r="Y243" s="21">
        <f>Y223-Baseline!Y198</f>
        <v>0</v>
      </c>
      <c r="Z243" s="21">
        <f>Z223-Baseline!Z198</f>
        <v>0</v>
      </c>
      <c r="AA243" s="21">
        <f>AA223-Baseline!AA198</f>
        <v>0</v>
      </c>
      <c r="AB243" s="21">
        <f>AB223-Baseline!AB198</f>
        <v>0</v>
      </c>
      <c r="AC243" s="21">
        <f>AC223-Baseline!AC198</f>
        <v>0</v>
      </c>
      <c r="AD243" s="21">
        <f>AD223-Baseline!AD198</f>
        <v>0</v>
      </c>
      <c r="AE243" s="21">
        <f>AE223-Baseline!AE198</f>
        <v>0</v>
      </c>
      <c r="AF243" s="21">
        <f>AF223-Baseline!AF198</f>
        <v>0</v>
      </c>
      <c r="AG243" s="21">
        <f>AG223-Baseline!AG198</f>
        <v>0</v>
      </c>
      <c r="AH243" s="21">
        <f>AH223-Baseline!AH198</f>
        <v>0</v>
      </c>
      <c r="AI243" s="21">
        <f>AI223-Baseline!AI198</f>
        <v>0</v>
      </c>
      <c r="AJ243" s="21">
        <f>AJ223-Baseline!AJ198</f>
        <v>0</v>
      </c>
      <c r="AK243" s="21">
        <f>AK223-Baseline!AK198</f>
        <v>0</v>
      </c>
      <c r="AL243" s="21">
        <f>AL223-Baseline!AL198</f>
        <v>0</v>
      </c>
      <c r="AM243" s="21">
        <f>AM223-Baseline!AM198</f>
        <v>0</v>
      </c>
      <c r="AN243" s="21">
        <f>AN223-Baseline!AN198</f>
        <v>0</v>
      </c>
      <c r="AO243" s="21">
        <f>AO223-Baseline!AO198</f>
        <v>0</v>
      </c>
      <c r="AP243" s="21">
        <f>AP223-Baseline!AP198</f>
        <v>0</v>
      </c>
      <c r="AQ243" s="21">
        <f>AQ223-Baseline!AQ198</f>
        <v>0</v>
      </c>
      <c r="AR243" s="21">
        <f>AR223-Baseline!AR198</f>
        <v>0</v>
      </c>
      <c r="AS243" s="21">
        <f>AS223-Baseline!AS198</f>
        <v>0</v>
      </c>
      <c r="AT243" s="21">
        <f>AT223-Baseline!AT198</f>
        <v>0</v>
      </c>
      <c r="AU243" s="21">
        <f>AU223-Baseline!AU198</f>
        <v>0</v>
      </c>
      <c r="AV243" s="21">
        <f>AV223-Baseline!AV198</f>
        <v>0</v>
      </c>
      <c r="AW243" s="21">
        <f>AW223-Baseline!AW198</f>
        <v>0</v>
      </c>
      <c r="AX243" s="21">
        <f>AX223-Baseline!AX198</f>
        <v>0</v>
      </c>
      <c r="AY243" s="21">
        <f>AY223-Baseline!AY198</f>
        <v>0</v>
      </c>
      <c r="AZ243" s="21">
        <f>AZ223-Baseline!AZ198</f>
        <v>0</v>
      </c>
      <c r="BA243" s="21">
        <f>BA223-Baseline!BA198</f>
        <v>0</v>
      </c>
      <c r="BB243" s="21">
        <f>BB223-Baseline!BB198</f>
        <v>0</v>
      </c>
    </row>
    <row r="244" spans="1:54" outlineLevel="2">
      <c r="B244" s="150"/>
      <c r="C244" s="19"/>
      <c r="D244" s="19"/>
      <c r="E244" s="232"/>
      <c r="F244" s="232"/>
      <c r="G244" s="232"/>
      <c r="H244" s="232"/>
      <c r="I244" s="232"/>
      <c r="J244" s="232"/>
      <c r="K244" s="232"/>
      <c r="L244" s="232"/>
      <c r="M244" s="232"/>
      <c r="N244" s="232"/>
      <c r="O244" s="232"/>
      <c r="P244" s="232"/>
      <c r="Q244" s="232"/>
      <c r="R244" s="232"/>
      <c r="S244" s="232"/>
      <c r="T244" s="232"/>
      <c r="U244" s="232"/>
      <c r="V244" s="232"/>
      <c r="W244" s="232"/>
      <c r="X244" s="232"/>
      <c r="Y244" s="232"/>
      <c r="Z244" s="232"/>
      <c r="AA244" s="232"/>
      <c r="AB244" s="232"/>
      <c r="AC244" s="232"/>
      <c r="AD244" s="232"/>
      <c r="AE244" s="232"/>
      <c r="AF244" s="232"/>
      <c r="AG244" s="232"/>
      <c r="AH244" s="232"/>
      <c r="AI244" s="232"/>
      <c r="AJ244" s="232"/>
      <c r="AK244" s="232"/>
      <c r="AL244" s="232"/>
      <c r="AM244" s="232"/>
      <c r="AN244" s="232"/>
      <c r="AO244" s="232"/>
      <c r="AP244" s="232"/>
      <c r="AQ244" s="232"/>
      <c r="AR244" s="232"/>
      <c r="AS244" s="232"/>
      <c r="AT244" s="232"/>
      <c r="AU244" s="232"/>
      <c r="AV244" s="232"/>
      <c r="AW244" s="232"/>
      <c r="AX244" s="232"/>
      <c r="AY244" s="232"/>
      <c r="AZ244" s="232"/>
      <c r="BA244" s="232"/>
      <c r="BB244" s="232"/>
    </row>
    <row r="245" spans="1:54" ht="12.75" customHeight="1" outlineLevel="2">
      <c r="A245" s="476" t="s">
        <v>490</v>
      </c>
      <c r="B245" s="150" t="s">
        <v>491</v>
      </c>
      <c r="C245" s="19"/>
      <c r="D245" s="135" t="s">
        <v>383</v>
      </c>
      <c r="E245" s="21">
        <f>E225-Baseline!E200</f>
        <v>-10.815663902290751</v>
      </c>
      <c r="F245" s="21">
        <f>F225-Baseline!F200</f>
        <v>-6.8963525856601962</v>
      </c>
      <c r="G245" s="21">
        <f>G225-Baseline!G200</f>
        <v>-9.1954013623964954</v>
      </c>
      <c r="H245" s="21">
        <f>H225-Baseline!H200</f>
        <v>-6.9779003982237526</v>
      </c>
      <c r="I245" s="21">
        <f>I225-Baseline!I200</f>
        <v>-5.258131608826119</v>
      </c>
      <c r="J245" s="21">
        <f>J225-Baseline!J200</f>
        <v>2.9862877655515661</v>
      </c>
      <c r="K245" s="21">
        <f>K225-Baseline!K200</f>
        <v>3.2122108987734066</v>
      </c>
      <c r="L245" s="21">
        <f>L225-Baseline!L200</f>
        <v>3.4111535149150427</v>
      </c>
      <c r="M245" s="21">
        <f>M225-Baseline!M200</f>
        <v>3.5493731687504635</v>
      </c>
      <c r="N245" s="21">
        <f>N225-Baseline!N200</f>
        <v>3.6616770159058092</v>
      </c>
      <c r="O245" s="21">
        <f>O225-Baseline!O200</f>
        <v>3.846025619904168</v>
      </c>
      <c r="P245" s="21">
        <f>P225-Baseline!P200</f>
        <v>3.9758746342348843</v>
      </c>
      <c r="Q245" s="21">
        <f>Q225-Baseline!Q200</f>
        <v>4.0781660691750687</v>
      </c>
      <c r="R245" s="21">
        <f>R225-Baseline!R200</f>
        <v>4.1660081297492582</v>
      </c>
      <c r="S245" s="21">
        <f>S225-Baseline!S200</f>
        <v>4.2439457340001496</v>
      </c>
      <c r="T245" s="21">
        <f>T225-Baseline!T200</f>
        <v>4.3164370030764161</v>
      </c>
      <c r="U245" s="21">
        <f>U225-Baseline!U200</f>
        <v>4.3833598895765959</v>
      </c>
      <c r="V245" s="21">
        <f>V225-Baseline!V200</f>
        <v>4.4469440237961919</v>
      </c>
      <c r="W245" s="21">
        <f>W225-Baseline!W200</f>
        <v>4.5034578321412368</v>
      </c>
      <c r="X245" s="21">
        <f>X225-Baseline!X200</f>
        <v>4.5593585917871025</v>
      </c>
      <c r="Y245" s="21">
        <f>Y225-Baseline!Y200</f>
        <v>4.6179102080246963</v>
      </c>
      <c r="Z245" s="21">
        <f>Z225-Baseline!Z200</f>
        <v>4.6783048317513902</v>
      </c>
      <c r="AA245" s="21">
        <f>AA225-Baseline!AA200</f>
        <v>4.7382192827866163</v>
      </c>
      <c r="AB245" s="21">
        <f>AB225-Baseline!AB200</f>
        <v>4.8257244651929909</v>
      </c>
      <c r="AC245" s="21">
        <f>AC225-Baseline!AC200</f>
        <v>-40.833423194832676</v>
      </c>
      <c r="AD245" s="21">
        <f>AD225-Baseline!AD200</f>
        <v>37.624340624966976</v>
      </c>
      <c r="AE245" s="21">
        <f>AE225-Baseline!AE200</f>
        <v>37.775442231761303</v>
      </c>
      <c r="AF245" s="21">
        <f>AF225-Baseline!AF200</f>
        <v>37.947721829376007</v>
      </c>
      <c r="AG245" s="21">
        <f>AG225-Baseline!AG200</f>
        <v>38.138883425103586</v>
      </c>
      <c r="AH245" s="21">
        <f>AH225-Baseline!AH200</f>
        <v>38.34896738817497</v>
      </c>
      <c r="AI245" s="21">
        <f>AI225-Baseline!AI200</f>
        <v>38.578674009216968</v>
      </c>
      <c r="AJ245" s="21">
        <f>AJ225-Baseline!AJ200</f>
        <v>39.057949072988947</v>
      </c>
      <c r="AK245" s="21">
        <f>AK225-Baseline!AK200</f>
        <v>39.564370304870806</v>
      </c>
      <c r="AL245" s="21">
        <f>AL225-Baseline!AL200</f>
        <v>40.10989122576467</v>
      </c>
      <c r="AM245" s="21">
        <f>AM225-Baseline!AM200</f>
        <v>40.610005561602179</v>
      </c>
      <c r="AN245" s="21">
        <f>AN225-Baseline!AN200</f>
        <v>41.108842839473198</v>
      </c>
      <c r="AO245" s="21">
        <f>AO225-Baseline!AO200</f>
        <v>41.607808138568373</v>
      </c>
      <c r="AP245" s="21">
        <f>AP225-Baseline!AP200</f>
        <v>42.12628703168167</v>
      </c>
      <c r="AQ245" s="21">
        <f>AQ225-Baseline!AQ200</f>
        <v>42.66851213841818</v>
      </c>
      <c r="AR245" s="21">
        <f>AR225-Baseline!AR200</f>
        <v>43.164935516856019</v>
      </c>
      <c r="AS245" s="21">
        <f>AS225-Baseline!AS200</f>
        <v>43.419977189651263</v>
      </c>
      <c r="AT245" s="21">
        <f>AT225-Baseline!AT200</f>
        <v>43.447609407357504</v>
      </c>
      <c r="AU245" s="21">
        <f>AU225-Baseline!AU200</f>
        <v>43.488272292616159</v>
      </c>
      <c r="AV245" s="21">
        <f>AV225-Baseline!AV200</f>
        <v>43.577778861382967</v>
      </c>
      <c r="AW245" s="21">
        <f>AW225-Baseline!AW200</f>
        <v>43.679575470622126</v>
      </c>
      <c r="AX245" s="21">
        <f>AX225-Baseline!AX200</f>
        <v>43.804048820268804</v>
      </c>
      <c r="AY245" s="21">
        <f>AY225-Baseline!AY200</f>
        <v>43.860515799075642</v>
      </c>
      <c r="AZ245" s="21">
        <f>AZ225-Baseline!AZ200</f>
        <v>43.78723347071184</v>
      </c>
      <c r="BA245" s="21">
        <f>BA225-Baseline!BA200</f>
        <v>43.664538718844824</v>
      </c>
      <c r="BB245" s="21">
        <f>BB225-Baseline!BB200</f>
        <v>44.333417306642332</v>
      </c>
    </row>
    <row r="246" spans="1:54" outlineLevel="2">
      <c r="A246" s="477"/>
      <c r="B246" s="150" t="s">
        <v>492</v>
      </c>
      <c r="C246" s="19"/>
      <c r="D246" s="135" t="s">
        <v>383</v>
      </c>
      <c r="E246" s="21">
        <f>E226-Baseline!E201</f>
        <v>-10.81566389368971</v>
      </c>
      <c r="F246" s="21">
        <f>F226-Baseline!F201</f>
        <v>-6.8960380372039509</v>
      </c>
      <c r="G246" s="21">
        <f>G226-Baseline!G201</f>
        <v>-9.2770748422923646</v>
      </c>
      <c r="H246" s="21">
        <f>H226-Baseline!H201</f>
        <v>-7.1405962218401839</v>
      </c>
      <c r="I246" s="21">
        <f>I226-Baseline!I201</f>
        <v>-5.5439307738667054</v>
      </c>
      <c r="J246" s="21">
        <f>J226-Baseline!J201</f>
        <v>2.5833169396226765</v>
      </c>
      <c r="K246" s="21">
        <f>K226-Baseline!K201</f>
        <v>2.8028039774635971</v>
      </c>
      <c r="L246" s="21">
        <f>L226-Baseline!L201</f>
        <v>2.9928244799792765</v>
      </c>
      <c r="M246" s="21">
        <f>M226-Baseline!M201</f>
        <v>3.1221895207052128</v>
      </c>
      <c r="N246" s="21">
        <f>N226-Baseline!N201</f>
        <v>3.2283010859343477</v>
      </c>
      <c r="O246" s="21">
        <f>O226-Baseline!O201</f>
        <v>3.3779828066448658</v>
      </c>
      <c r="P246" s="21">
        <f>P226-Baseline!P201</f>
        <v>3.4919926806763542</v>
      </c>
      <c r="Q246" s="21">
        <f>Q226-Baseline!Q201</f>
        <v>3.5851925046271731</v>
      </c>
      <c r="R246" s="21">
        <f>R226-Baseline!R201</f>
        <v>3.6609731117437292</v>
      </c>
      <c r="S246" s="21">
        <f>S226-Baseline!S201</f>
        <v>3.729691629729615</v>
      </c>
      <c r="T246" s="21">
        <f>T226-Baseline!T201</f>
        <v>3.7929071856568299</v>
      </c>
      <c r="U246" s="21">
        <f>U226-Baseline!U201</f>
        <v>3.8505297726570049</v>
      </c>
      <c r="V246" s="21">
        <f>V226-Baseline!V201</f>
        <v>3.9017157057545404</v>
      </c>
      <c r="W246" s="21">
        <f>W226-Baseline!W201</f>
        <v>3.9486977244382615</v>
      </c>
      <c r="X246" s="21">
        <f>X226-Baseline!X201</f>
        <v>3.9919261904660672</v>
      </c>
      <c r="Y246" s="21">
        <f>Y226-Baseline!Y201</f>
        <v>4.0406879806957789</v>
      </c>
      <c r="Z246" s="21">
        <f>Z226-Baseline!Z201</f>
        <v>4.0881053673886356</v>
      </c>
      <c r="AA246" s="21">
        <f>AA226-Baseline!AA201</f>
        <v>4.1348692101863449</v>
      </c>
      <c r="AB246" s="21">
        <f>AB226-Baseline!AB201</f>
        <v>4.2025078929236841</v>
      </c>
      <c r="AC246" s="21">
        <f>AC226-Baseline!AC201</f>
        <v>-18.463899046080257</v>
      </c>
      <c r="AD246" s="21">
        <f>AD226-Baseline!AD201</f>
        <v>31.517700898399653</v>
      </c>
      <c r="AE246" s="21">
        <f>AE226-Baseline!AE201</f>
        <v>31.551544370186548</v>
      </c>
      <c r="AF246" s="21">
        <f>AF226-Baseline!AF201</f>
        <v>31.604983280954059</v>
      </c>
      <c r="AG246" s="21">
        <f>AG226-Baseline!AG201</f>
        <v>31.675105042214568</v>
      </c>
      <c r="AH246" s="21">
        <f>AH226-Baseline!AH201</f>
        <v>31.761391352966712</v>
      </c>
      <c r="AI246" s="21">
        <f>AI226-Baseline!AI201</f>
        <v>31.86403182155459</v>
      </c>
      <c r="AJ246" s="21">
        <f>AJ226-Baseline!AJ201</f>
        <v>32.179911685569152</v>
      </c>
      <c r="AK246" s="21">
        <f>AK226-Baseline!AK201</f>
        <v>32.518496583541889</v>
      </c>
      <c r="AL246" s="21">
        <f>AL226-Baseline!AL201</f>
        <v>32.891373402541831</v>
      </c>
      <c r="AM246" s="21">
        <f>AM226-Baseline!AM201</f>
        <v>33.240306776389559</v>
      </c>
      <c r="AN246" s="21">
        <f>AN226-Baseline!AN201</f>
        <v>33.592475878655137</v>
      </c>
      <c r="AO246" s="21">
        <f>AO226-Baseline!AO201</f>
        <v>33.949434474045574</v>
      </c>
      <c r="AP246" s="21">
        <f>AP226-Baseline!AP201</f>
        <v>34.322791765465638</v>
      </c>
      <c r="AQ246" s="21">
        <f>AQ226-Baseline!AQ201</f>
        <v>34.715070331975994</v>
      </c>
      <c r="AR246" s="21">
        <f>AR226-Baseline!AR201</f>
        <v>35.082947965574363</v>
      </c>
      <c r="AS246" s="21">
        <f>AS226-Baseline!AS201</f>
        <v>35.303253650766294</v>
      </c>
      <c r="AT246" s="21">
        <f>AT226-Baseline!AT201</f>
        <v>35.383414875439939</v>
      </c>
      <c r="AU246" s="21">
        <f>AU226-Baseline!AU201</f>
        <v>35.4767454914616</v>
      </c>
      <c r="AV246" s="21">
        <f>AV226-Baseline!AV201</f>
        <v>35.606318622212996</v>
      </c>
      <c r="AW246" s="21">
        <f>AW226-Baseline!AW201</f>
        <v>35.749252157458955</v>
      </c>
      <c r="AX246" s="21">
        <f>AX226-Baseline!AX201</f>
        <v>35.904100667159014</v>
      </c>
      <c r="AY246" s="21">
        <f>AY226-Baseline!AY201</f>
        <v>36.023619779013075</v>
      </c>
      <c r="AZ246" s="21">
        <f>AZ226-Baseline!AZ201</f>
        <v>36.072223078132595</v>
      </c>
      <c r="BA246" s="21">
        <f>BA226-Baseline!BA201</f>
        <v>36.095720513155584</v>
      </c>
      <c r="BB246" s="21">
        <f>BB226-Baseline!BB201</f>
        <v>36.901889686958384</v>
      </c>
    </row>
    <row r="247" spans="1:54" outlineLevel="2">
      <c r="A247" s="478"/>
      <c r="B247" s="150" t="s">
        <v>493</v>
      </c>
      <c r="C247" s="19"/>
      <c r="D247" s="135" t="s">
        <v>383</v>
      </c>
      <c r="E247" s="21">
        <f>E227-Baseline!E202</f>
        <v>-10.815663910946355</v>
      </c>
      <c r="F247" s="21">
        <f>F227-Baseline!F202</f>
        <v>-6.8966659504205552</v>
      </c>
      <c r="G247" s="21">
        <f>G227-Baseline!G202</f>
        <v>-9.113635582972563</v>
      </c>
      <c r="H247" s="21">
        <f>H227-Baseline!H202</f>
        <v>-6.8140972465881617</v>
      </c>
      <c r="I247" s="21">
        <f>I227-Baseline!I202</f>
        <v>-4.9723929925321357</v>
      </c>
      <c r="J247" s="21">
        <f>J227-Baseline!J202</f>
        <v>3.3868085530732657</v>
      </c>
      <c r="K247" s="21">
        <f>K227-Baseline!K202</f>
        <v>3.6224669308923012</v>
      </c>
      <c r="L247" s="21">
        <f>L227-Baseline!L202</f>
        <v>3.8286938511007946</v>
      </c>
      <c r="M247" s="21">
        <f>M227-Baseline!M202</f>
        <v>3.9744994182435391</v>
      </c>
      <c r="N247" s="21">
        <f>N227-Baseline!N202</f>
        <v>4.0974975760030077</v>
      </c>
      <c r="O247" s="21">
        <f>O227-Baseline!O202</f>
        <v>4.3161542554604182</v>
      </c>
      <c r="P247" s="21">
        <f>P227-Baseline!P202</f>
        <v>4.4617942346381056</v>
      </c>
      <c r="Q247" s="21">
        <f>Q227-Baseline!Q202</f>
        <v>4.5735433761035011</v>
      </c>
      <c r="R247" s="21">
        <f>R227-Baseline!R202</f>
        <v>4.6683876639572333</v>
      </c>
      <c r="S247" s="21">
        <f>S227-Baseline!S202</f>
        <v>4.7563499483313052</v>
      </c>
      <c r="T247" s="21">
        <f>T227-Baseline!T202</f>
        <v>4.8393859718194392</v>
      </c>
      <c r="U247" s="21">
        <f>U227-Baseline!U202</f>
        <v>4.917355080143011</v>
      </c>
      <c r="V247" s="21">
        <f>V227-Baseline!V202</f>
        <v>4.9895902148243891</v>
      </c>
      <c r="W247" s="21">
        <f>W227-Baseline!W202</f>
        <v>5.0583505694137898</v>
      </c>
      <c r="X247" s="21">
        <f>X227-Baseline!X202</f>
        <v>5.1241151695794684</v>
      </c>
      <c r="Y247" s="21">
        <f>Y227-Baseline!Y202</f>
        <v>5.1962007601802185</v>
      </c>
      <c r="Z247" s="21">
        <f>Z227-Baseline!Z202</f>
        <v>5.2677607026282232</v>
      </c>
      <c r="AA247" s="21">
        <f>AA227-Baseline!AA202</f>
        <v>5.3395182128983123</v>
      </c>
      <c r="AB247" s="21">
        <f>AB227-Baseline!AB202</f>
        <v>5.4460728799361391</v>
      </c>
      <c r="AC247" s="21">
        <f>AC227-Baseline!AC202</f>
        <v>-63.086484417558268</v>
      </c>
      <c r="AD247" s="21">
        <f>AD227-Baseline!AD202</f>
        <v>43.695335593387085</v>
      </c>
      <c r="AE247" s="21">
        <f>AE227-Baseline!AE202</f>
        <v>43.954637317797051</v>
      </c>
      <c r="AF247" s="21">
        <f>AF227-Baseline!AF202</f>
        <v>44.238698358235069</v>
      </c>
      <c r="AG247" s="21">
        <f>AG227-Baseline!AG202</f>
        <v>44.544472479429601</v>
      </c>
      <c r="AH247" s="21">
        <f>AH227-Baseline!AH202</f>
        <v>44.871671544432161</v>
      </c>
      <c r="AI247" s="21">
        <f>AI227-Baseline!AI202</f>
        <v>45.221253341213242</v>
      </c>
      <c r="AJ247" s="21">
        <f>AJ227-Baseline!AJ202</f>
        <v>45.856151435984771</v>
      </c>
      <c r="AK247" s="21">
        <f>AK227-Baseline!AK202</f>
        <v>46.522775117722063</v>
      </c>
      <c r="AL247" s="21">
        <f>AL227-Baseline!AL202</f>
        <v>47.233099132535926</v>
      </c>
      <c r="AM247" s="21">
        <f>AM227-Baseline!AM202</f>
        <v>47.876649653087384</v>
      </c>
      <c r="AN247" s="21">
        <f>AN227-Baseline!AN202</f>
        <v>48.514370710714047</v>
      </c>
      <c r="AO247" s="21">
        <f>AO227-Baseline!AO202</f>
        <v>49.147585507905774</v>
      </c>
      <c r="AP247" s="21">
        <f>AP227-Baseline!AP202</f>
        <v>49.803331187720346</v>
      </c>
      <c r="AQ247" s="21">
        <f>AQ227-Baseline!AQ202</f>
        <v>50.487480224373371</v>
      </c>
      <c r="AR247" s="21">
        <f>AR227-Baseline!AR202</f>
        <v>51.1047241584522</v>
      </c>
      <c r="AS247" s="21">
        <f>AS227-Baseline!AS202</f>
        <v>51.388453086623826</v>
      </c>
      <c r="AT247" s="21">
        <f>AT227-Baseline!AT202</f>
        <v>51.359244822866231</v>
      </c>
      <c r="AU247" s="21">
        <f>AU227-Baseline!AU202</f>
        <v>51.343121117957935</v>
      </c>
      <c r="AV247" s="21">
        <f>AV227-Baseline!AV202</f>
        <v>51.38837068568273</v>
      </c>
      <c r="AW247" s="21">
        <f>AW227-Baseline!AW202</f>
        <v>51.445025755967436</v>
      </c>
      <c r="AX247" s="21">
        <f>AX227-Baseline!AX202</f>
        <v>51.535048710507908</v>
      </c>
      <c r="AY247" s="21">
        <f>AY227-Baseline!AY202</f>
        <v>51.525247061673326</v>
      </c>
      <c r="AZ247" s="21">
        <f>AZ227-Baseline!AZ202</f>
        <v>51.328361788268353</v>
      </c>
      <c r="BA247" s="21">
        <f>BA227-Baseline!BA202</f>
        <v>51.058552247101716</v>
      </c>
      <c r="BB247" s="21">
        <f>BB227-Baseline!BB202</f>
        <v>51.589259653242948</v>
      </c>
    </row>
    <row r="248" spans="1:54" outlineLevel="2">
      <c r="B248" s="19"/>
      <c r="C248" s="19"/>
      <c r="D248" s="19"/>
      <c r="E248" s="15"/>
    </row>
    <row r="249" spans="1:54" outlineLevel="2">
      <c r="A249" s="476" t="s">
        <v>494</v>
      </c>
      <c r="B249" s="150" t="s">
        <v>491</v>
      </c>
      <c r="C249" s="19"/>
      <c r="D249" s="135" t="s">
        <v>383</v>
      </c>
      <c r="E249" s="21">
        <f>E229-Baseline!E204</f>
        <v>-10.815663902290751</v>
      </c>
      <c r="F249" s="21">
        <f>F229-Baseline!F204</f>
        <v>-17.712016487950933</v>
      </c>
      <c r="G249" s="21">
        <f>G229-Baseline!G204</f>
        <v>-26.9074178503474</v>
      </c>
      <c r="H249" s="21">
        <f>H229-Baseline!H204</f>
        <v>-33.885318248571139</v>
      </c>
      <c r="I249" s="21">
        <f>I229-Baseline!I204</f>
        <v>-39.143449857397286</v>
      </c>
      <c r="J249" s="21">
        <f>J229-Baseline!J204</f>
        <v>-36.157162091845692</v>
      </c>
      <c r="K249" s="21">
        <f>K229-Baseline!K204</f>
        <v>-32.944951193072257</v>
      </c>
      <c r="L249" s="21">
        <f>L229-Baseline!L204</f>
        <v>-29.533797678157157</v>
      </c>
      <c r="M249" s="21">
        <f>M229-Baseline!M204</f>
        <v>-25.984424509406722</v>
      </c>
      <c r="N249" s="21">
        <f>N229-Baseline!N204</f>
        <v>-22.322747493500856</v>
      </c>
      <c r="O249" s="21">
        <f>O229-Baseline!O204</f>
        <v>-18.476721873596716</v>
      </c>
      <c r="P249" s="21">
        <f>P229-Baseline!P204</f>
        <v>-14.500847239361747</v>
      </c>
      <c r="Q249" s="21">
        <f>Q229-Baseline!Q204</f>
        <v>-10.422681170186593</v>
      </c>
      <c r="R249" s="21">
        <f>R229-Baseline!R204</f>
        <v>-6.2566730404373629</v>
      </c>
      <c r="S249" s="21">
        <f>S229-Baseline!S204</f>
        <v>-2.0127273064372275</v>
      </c>
      <c r="T249" s="21">
        <f>T229-Baseline!T204</f>
        <v>2.3037096966393165</v>
      </c>
      <c r="U249" s="21">
        <f>U229-Baseline!U204</f>
        <v>6.6870695862157845</v>
      </c>
      <c r="V249" s="21">
        <f>V229-Baseline!V204</f>
        <v>11.134013610011834</v>
      </c>
      <c r="W249" s="21">
        <f>W229-Baseline!W204</f>
        <v>15.637471442153128</v>
      </c>
      <c r="X249" s="21">
        <f>X229-Baseline!X204</f>
        <v>20.196830033940159</v>
      </c>
      <c r="Y249" s="21">
        <f>Y229-Baseline!Y204</f>
        <v>24.814740241964728</v>
      </c>
      <c r="Z249" s="21">
        <f>Z229-Baseline!Z204</f>
        <v>29.493045073716075</v>
      </c>
      <c r="AA249" s="21">
        <f>AA229-Baseline!AA204</f>
        <v>34.231264356502606</v>
      </c>
      <c r="AB249" s="21">
        <f>AB229-Baseline!AB204</f>
        <v>39.056988821695541</v>
      </c>
      <c r="AC249" s="21">
        <f>AC229-Baseline!AC204</f>
        <v>-1.7764343731373629</v>
      </c>
      <c r="AD249" s="21">
        <f>AD229-Baseline!AD204</f>
        <v>35.8479062518295</v>
      </c>
      <c r="AE249" s="21">
        <f>AE229-Baseline!AE204</f>
        <v>73.623348483591144</v>
      </c>
      <c r="AF249" s="21">
        <f>AF229-Baseline!AF204</f>
        <v>111.57107031296755</v>
      </c>
      <c r="AG249" s="21">
        <f>AG229-Baseline!AG204</f>
        <v>149.70995373807182</v>
      </c>
      <c r="AH249" s="21">
        <f>AH229-Baseline!AH204</f>
        <v>188.05892112624679</v>
      </c>
      <c r="AI249" s="21">
        <f>AI229-Baseline!AI204</f>
        <v>226.63759513546393</v>
      </c>
      <c r="AJ249" s="21">
        <f>AJ229-Baseline!AJ204</f>
        <v>265.69554420845361</v>
      </c>
      <c r="AK249" s="21">
        <f>AK229-Baseline!AK204</f>
        <v>305.25991451332447</v>
      </c>
      <c r="AL249" s="21">
        <f>AL229-Baseline!AL204</f>
        <v>345.36980573908932</v>
      </c>
      <c r="AM249" s="21">
        <f>AM229-Baseline!AM204</f>
        <v>385.97981130069093</v>
      </c>
      <c r="AN249" s="21">
        <f>AN229-Baseline!AN204</f>
        <v>427.08865414016418</v>
      </c>
      <c r="AO249" s="21">
        <f>AO229-Baseline!AO204</f>
        <v>468.69646227873272</v>
      </c>
      <c r="AP249" s="21">
        <f>AP229-Baseline!AP204</f>
        <v>510.82274931041502</v>
      </c>
      <c r="AQ249" s="21">
        <f>AQ229-Baseline!AQ204</f>
        <v>553.49126144883303</v>
      </c>
      <c r="AR249" s="21">
        <f>AR229-Baseline!AR204</f>
        <v>596.65619696568865</v>
      </c>
      <c r="AS249" s="21">
        <f>AS229-Baseline!AS204</f>
        <v>640.07617415533969</v>
      </c>
      <c r="AT249" s="21">
        <f>AT229-Baseline!AT204</f>
        <v>683.52378356269764</v>
      </c>
      <c r="AU249" s="21">
        <f>AU229-Baseline!AU204</f>
        <v>727.01205585531352</v>
      </c>
      <c r="AV249" s="21">
        <f>AV229-Baseline!AV204</f>
        <v>770.58983471669671</v>
      </c>
      <c r="AW249" s="21">
        <f>AW229-Baseline!AW204</f>
        <v>814.2694101873185</v>
      </c>
      <c r="AX249" s="21">
        <f>AX229-Baseline!AX204</f>
        <v>858.0734590075881</v>
      </c>
      <c r="AY249" s="21">
        <f>AY229-Baseline!AY204</f>
        <v>901.93397480666317</v>
      </c>
      <c r="AZ249" s="21">
        <f>AZ229-Baseline!AZ204</f>
        <v>945.7212082773749</v>
      </c>
      <c r="BA249" s="21">
        <f>BA229-Baseline!BA204</f>
        <v>989.3857469962204</v>
      </c>
      <c r="BB249" s="21">
        <f>BB229-Baseline!BB204</f>
        <v>1033.7191643028636</v>
      </c>
    </row>
    <row r="250" spans="1:54" outlineLevel="2">
      <c r="A250" s="477"/>
      <c r="B250" s="150" t="s">
        <v>492</v>
      </c>
      <c r="C250" s="19"/>
      <c r="D250" s="135" t="s">
        <v>383</v>
      </c>
      <c r="E250" s="21">
        <f>E230-Baseline!E205</f>
        <v>-10.81566389368971</v>
      </c>
      <c r="F250" s="21">
        <f>F230-Baseline!F205</f>
        <v>-17.711701930893668</v>
      </c>
      <c r="G250" s="21">
        <f>G230-Baseline!G205</f>
        <v>-26.988776773186032</v>
      </c>
      <c r="H250" s="21">
        <f>H230-Baseline!H205</f>
        <v>-34.129372995026245</v>
      </c>
      <c r="I250" s="21">
        <f>I230-Baseline!I205</f>
        <v>-39.673303768892993</v>
      </c>
      <c r="J250" s="21">
        <f>J230-Baseline!J205</f>
        <v>-37.089986829270288</v>
      </c>
      <c r="K250" s="21">
        <f>K230-Baseline!K205</f>
        <v>-34.287182851806733</v>
      </c>
      <c r="L250" s="21">
        <f>L230-Baseline!L205</f>
        <v>-31.294358371827457</v>
      </c>
      <c r="M250" s="21">
        <f>M230-Baseline!M205</f>
        <v>-28.172168851122251</v>
      </c>
      <c r="N250" s="21">
        <f>N230-Baseline!N205</f>
        <v>-24.943867765187974</v>
      </c>
      <c r="O250" s="21">
        <f>O230-Baseline!O205</f>
        <v>-21.565884958543165</v>
      </c>
      <c r="P250" s="21">
        <f>P230-Baseline!P205</f>
        <v>-18.073892277866776</v>
      </c>
      <c r="Q250" s="21">
        <f>Q230-Baseline!Q205</f>
        <v>-14.488699773239546</v>
      </c>
      <c r="R250" s="21">
        <f>R230-Baseline!R205</f>
        <v>-10.827726661495717</v>
      </c>
      <c r="S250" s="21">
        <f>S230-Baseline!S205</f>
        <v>-7.0980350317661305</v>
      </c>
      <c r="T250" s="21">
        <f>T230-Baseline!T205</f>
        <v>-3.3051278461092579</v>
      </c>
      <c r="U250" s="21">
        <f>U230-Baseline!U205</f>
        <v>0.54540192654781094</v>
      </c>
      <c r="V250" s="21">
        <f>V230-Baseline!V205</f>
        <v>4.4471176323022519</v>
      </c>
      <c r="W250" s="21">
        <f>W230-Baseline!W205</f>
        <v>8.3958153567405134</v>
      </c>
      <c r="X250" s="21">
        <f>X230-Baseline!X205</f>
        <v>12.387741547206588</v>
      </c>
      <c r="Y250" s="21">
        <f>Y230-Baseline!Y205</f>
        <v>16.428429527902381</v>
      </c>
      <c r="Z250" s="21">
        <f>Z230-Baseline!Z205</f>
        <v>20.516534895291215</v>
      </c>
      <c r="AA250" s="21">
        <f>AA230-Baseline!AA205</f>
        <v>24.651404105477468</v>
      </c>
      <c r="AB250" s="21">
        <f>AB230-Baseline!AB205</f>
        <v>28.853911998401145</v>
      </c>
      <c r="AC250" s="21">
        <f>AC230-Baseline!AC205</f>
        <v>10.390012952321058</v>
      </c>
      <c r="AD250" s="21">
        <f>AD230-Baseline!AD205</f>
        <v>41.907713850720484</v>
      </c>
      <c r="AE250" s="21">
        <f>AE230-Baseline!AE205</f>
        <v>73.459258220907032</v>
      </c>
      <c r="AF250" s="21">
        <f>AF230-Baseline!AF205</f>
        <v>105.06424150186103</v>
      </c>
      <c r="AG250" s="21">
        <f>AG230-Baseline!AG205</f>
        <v>136.73934654407594</v>
      </c>
      <c r="AH250" s="21">
        <f>AH230-Baseline!AH205</f>
        <v>168.50073789704311</v>
      </c>
      <c r="AI250" s="21">
        <f>AI230-Baseline!AI205</f>
        <v>200.36476971859747</v>
      </c>
      <c r="AJ250" s="21">
        <f>AJ230-Baseline!AJ205</f>
        <v>232.54468140416702</v>
      </c>
      <c r="AK250" s="21">
        <f>AK230-Baseline!AK205</f>
        <v>265.06317798770851</v>
      </c>
      <c r="AL250" s="21">
        <f>AL230-Baseline!AL205</f>
        <v>297.95455139025034</v>
      </c>
      <c r="AM250" s="21">
        <f>AM230-Baseline!AM205</f>
        <v>331.19485816664019</v>
      </c>
      <c r="AN250" s="21">
        <f>AN230-Baseline!AN205</f>
        <v>364.78733404529521</v>
      </c>
      <c r="AO250" s="21">
        <f>AO230-Baseline!AO205</f>
        <v>398.73676851934033</v>
      </c>
      <c r="AP250" s="21">
        <f>AP230-Baseline!AP205</f>
        <v>433.05956028480614</v>
      </c>
      <c r="AQ250" s="21">
        <f>AQ230-Baseline!AQ205</f>
        <v>467.77463061678282</v>
      </c>
      <c r="AR250" s="21">
        <f>AR230-Baseline!AR205</f>
        <v>502.85757858235684</v>
      </c>
      <c r="AS250" s="21">
        <f>AS230-Baseline!AS205</f>
        <v>538.16083223312307</v>
      </c>
      <c r="AT250" s="21">
        <f>AT230-Baseline!AT205</f>
        <v>573.54424710856347</v>
      </c>
      <c r="AU250" s="21">
        <f>AU230-Baseline!AU205</f>
        <v>609.02099260002433</v>
      </c>
      <c r="AV250" s="21">
        <f>AV230-Baseline!AV205</f>
        <v>644.62731122223704</v>
      </c>
      <c r="AW250" s="21">
        <f>AW230-Baseline!AW205</f>
        <v>680.37656337969565</v>
      </c>
      <c r="AX250" s="21">
        <f>AX230-Baseline!AX205</f>
        <v>716.28066404685524</v>
      </c>
      <c r="AY250" s="21">
        <f>AY230-Baseline!AY205</f>
        <v>752.30428382586797</v>
      </c>
      <c r="AZ250" s="21">
        <f>AZ230-Baseline!AZ205</f>
        <v>788.37650690400005</v>
      </c>
      <c r="BA250" s="21">
        <f>BA230-Baseline!BA205</f>
        <v>824.4722274171545</v>
      </c>
      <c r="BB250" s="21">
        <f>BB230-Baseline!BB205</f>
        <v>861.37411710411288</v>
      </c>
    </row>
    <row r="251" spans="1:54" outlineLevel="2">
      <c r="A251" s="478"/>
      <c r="B251" s="150" t="s">
        <v>493</v>
      </c>
      <c r="C251" s="19"/>
      <c r="D251" s="135" t="s">
        <v>383</v>
      </c>
      <c r="E251" s="21">
        <f>E231-Baseline!E206</f>
        <v>-10.815663910946355</v>
      </c>
      <c r="F251" s="21">
        <f>F231-Baseline!F206</f>
        <v>-17.712329861366925</v>
      </c>
      <c r="G251" s="21">
        <f>G231-Baseline!G206</f>
        <v>-26.825965444339488</v>
      </c>
      <c r="H251" s="21">
        <f>H231-Baseline!H206</f>
        <v>-33.640062690927664</v>
      </c>
      <c r="I251" s="21">
        <f>I231-Baseline!I206</f>
        <v>-38.612455683459814</v>
      </c>
      <c r="J251" s="21">
        <f>J231-Baseline!J206</f>
        <v>-35.225647130386619</v>
      </c>
      <c r="K251" s="21">
        <f>K231-Baseline!K206</f>
        <v>-31.603180199494318</v>
      </c>
      <c r="L251" s="21">
        <f>L231-Baseline!L206</f>
        <v>-27.774486348393566</v>
      </c>
      <c r="M251" s="21">
        <f>M231-Baseline!M206</f>
        <v>-23.799986930149998</v>
      </c>
      <c r="N251" s="21">
        <f>N231-Baseline!N206</f>
        <v>-19.702489354147019</v>
      </c>
      <c r="O251" s="21">
        <f>O231-Baseline!O206</f>
        <v>-15.386335098686686</v>
      </c>
      <c r="P251" s="21">
        <f>P231-Baseline!P206</f>
        <v>-10.924540864048595</v>
      </c>
      <c r="Q251" s="21">
        <f>Q231-Baseline!Q206</f>
        <v>-6.350997487945051</v>
      </c>
      <c r="R251" s="21">
        <f>R231-Baseline!R206</f>
        <v>-1.682609823987832</v>
      </c>
      <c r="S251" s="21">
        <f>S231-Baseline!S206</f>
        <v>3.0737401243434306</v>
      </c>
      <c r="T251" s="21">
        <f>T231-Baseline!T206</f>
        <v>7.9131260961628413</v>
      </c>
      <c r="U251" s="21">
        <f>U231-Baseline!U206</f>
        <v>12.830481176305966</v>
      </c>
      <c r="V251" s="21">
        <f>V231-Baseline!V206</f>
        <v>17.820071391130341</v>
      </c>
      <c r="W251" s="21">
        <f>W231-Baseline!W206</f>
        <v>22.878421960544074</v>
      </c>
      <c r="X251" s="21">
        <f>X231-Baseline!X206</f>
        <v>28.002537130123528</v>
      </c>
      <c r="Y251" s="21">
        <f>Y231-Baseline!Y206</f>
        <v>33.198737890303846</v>
      </c>
      <c r="Z251" s="21">
        <f>Z231-Baseline!Z206</f>
        <v>38.466498592931885</v>
      </c>
      <c r="AA251" s="21">
        <f>AA231-Baseline!AA206</f>
        <v>43.806016805830041</v>
      </c>
      <c r="AB251" s="21">
        <f>AB231-Baseline!AB206</f>
        <v>49.25208968576635</v>
      </c>
      <c r="AC251" s="21">
        <f>AC231-Baseline!AC206</f>
        <v>-13.83439473179169</v>
      </c>
      <c r="AD251" s="21">
        <f>AD231-Baseline!AD206</f>
        <v>29.860940861595282</v>
      </c>
      <c r="AE251" s="21">
        <f>AE231-Baseline!AE206</f>
        <v>73.815578179392105</v>
      </c>
      <c r="AF251" s="21">
        <f>AF231-Baseline!AF206</f>
        <v>118.05427653762672</v>
      </c>
      <c r="AG251" s="21">
        <f>AG231-Baseline!AG206</f>
        <v>162.59874901705643</v>
      </c>
      <c r="AH251" s="21">
        <f>AH231-Baseline!AH206</f>
        <v>207.47042056148803</v>
      </c>
      <c r="AI251" s="21">
        <f>AI231-Baseline!AI206</f>
        <v>252.69167390270195</v>
      </c>
      <c r="AJ251" s="21">
        <f>AJ231-Baseline!AJ206</f>
        <v>298.54782533868638</v>
      </c>
      <c r="AK251" s="21">
        <f>AK231-Baseline!AK206</f>
        <v>345.0706004564081</v>
      </c>
      <c r="AL251" s="21">
        <f>AL231-Baseline!AL206</f>
        <v>392.30369958894335</v>
      </c>
      <c r="AM251" s="21">
        <f>AM231-Baseline!AM206</f>
        <v>440.1803492420313</v>
      </c>
      <c r="AN251" s="21">
        <f>AN231-Baseline!AN206</f>
        <v>488.6947199527458</v>
      </c>
      <c r="AO251" s="21">
        <f>AO231-Baseline!AO206</f>
        <v>537.84230546065191</v>
      </c>
      <c r="AP251" s="21">
        <f>AP231-Baseline!AP206</f>
        <v>587.6456366483726</v>
      </c>
      <c r="AQ251" s="21">
        <f>AQ231-Baseline!AQ206</f>
        <v>638.13311687274472</v>
      </c>
      <c r="AR251" s="21">
        <f>AR231-Baseline!AR206</f>
        <v>689.2378410311976</v>
      </c>
      <c r="AS251" s="21">
        <f>AS231-Baseline!AS206</f>
        <v>740.62629411782291</v>
      </c>
      <c r="AT251" s="21">
        <f>AT231-Baseline!AT206</f>
        <v>791.98553894068937</v>
      </c>
      <c r="AU251" s="21">
        <f>AU231-Baseline!AU206</f>
        <v>843.32866005864707</v>
      </c>
      <c r="AV251" s="21">
        <f>AV231-Baseline!AV206</f>
        <v>894.71703074433026</v>
      </c>
      <c r="AW251" s="21">
        <f>AW231-Baseline!AW206</f>
        <v>946.16205650029588</v>
      </c>
      <c r="AX251" s="21">
        <f>AX231-Baseline!AX206</f>
        <v>997.69710521080196</v>
      </c>
      <c r="AY251" s="21">
        <f>AY231-Baseline!AY206</f>
        <v>1049.2223522724744</v>
      </c>
      <c r="AZ251" s="21">
        <f>AZ231-Baseline!AZ206</f>
        <v>1100.5507140607442</v>
      </c>
      <c r="BA251" s="21">
        <f>BA231-Baseline!BA206</f>
        <v>1151.6092663078452</v>
      </c>
      <c r="BB251" s="21">
        <f>BB231-Baseline!BB206</f>
        <v>1203.1985259610883</v>
      </c>
    </row>
    <row r="252" spans="1:54" outlineLevel="1">
      <c r="B252" s="19"/>
      <c r="C252" s="19"/>
      <c r="D252" s="19"/>
      <c r="E252" s="15"/>
    </row>
    <row r="253" spans="1:54" ht="13.5" outlineLevel="1" thickBot="1">
      <c r="B253" s="19"/>
      <c r="C253" s="19"/>
      <c r="D253" s="19"/>
      <c r="E253" s="130">
        <v>2027</v>
      </c>
      <c r="F253" s="130">
        <v>2028</v>
      </c>
      <c r="G253" s="130">
        <v>2029</v>
      </c>
      <c r="H253" s="130">
        <v>2030</v>
      </c>
      <c r="I253" s="130">
        <v>2031</v>
      </c>
      <c r="J253" s="130">
        <v>2032</v>
      </c>
      <c r="K253" s="130">
        <v>2033</v>
      </c>
      <c r="L253" s="130">
        <v>2034</v>
      </c>
      <c r="M253" s="130">
        <v>2035</v>
      </c>
      <c r="N253" s="130">
        <v>2036</v>
      </c>
      <c r="O253" s="130">
        <v>2037</v>
      </c>
      <c r="P253" s="130">
        <v>2038</v>
      </c>
      <c r="Q253" s="130">
        <v>2039</v>
      </c>
      <c r="R253" s="130">
        <v>2040</v>
      </c>
      <c r="S253" s="130">
        <v>2041</v>
      </c>
      <c r="T253" s="130">
        <v>2042</v>
      </c>
      <c r="U253" s="130">
        <v>2043</v>
      </c>
      <c r="V253" s="130">
        <v>2044</v>
      </c>
      <c r="W253" s="130">
        <v>2045</v>
      </c>
      <c r="X253" s="130">
        <v>2046</v>
      </c>
      <c r="Y253" s="130">
        <v>2047</v>
      </c>
      <c r="Z253" s="130">
        <v>2048</v>
      </c>
      <c r="AA253" s="130">
        <v>2049</v>
      </c>
      <c r="AB253" s="130">
        <v>2050</v>
      </c>
      <c r="AC253" s="130">
        <v>2051</v>
      </c>
      <c r="AD253" s="130">
        <v>2052</v>
      </c>
      <c r="AE253" s="130">
        <v>2053</v>
      </c>
      <c r="AF253" s="130">
        <v>2054</v>
      </c>
      <c r="AG253" s="130">
        <v>2055</v>
      </c>
      <c r="AH253" s="130">
        <v>2056</v>
      </c>
      <c r="AI253" s="130">
        <v>2057</v>
      </c>
      <c r="AJ253" s="130">
        <v>2058</v>
      </c>
      <c r="AK253" s="130">
        <v>2059</v>
      </c>
      <c r="AL253" s="130">
        <v>2060</v>
      </c>
      <c r="AM253" s="130">
        <v>2061</v>
      </c>
      <c r="AN253" s="130">
        <v>2062</v>
      </c>
      <c r="AO253" s="130">
        <v>2063</v>
      </c>
      <c r="AP253" s="130">
        <v>2064</v>
      </c>
      <c r="AQ253" s="130">
        <v>2065</v>
      </c>
      <c r="AR253" s="130">
        <v>2066</v>
      </c>
      <c r="AS253" s="130">
        <v>2067</v>
      </c>
      <c r="AT253" s="130">
        <v>2068</v>
      </c>
      <c r="AU253" s="130">
        <v>2069</v>
      </c>
      <c r="AV253" s="130">
        <v>2070</v>
      </c>
      <c r="AW253" s="130">
        <v>2071</v>
      </c>
      <c r="AX253" s="130">
        <v>2072</v>
      </c>
      <c r="AY253" s="130">
        <v>2073</v>
      </c>
      <c r="AZ253" s="130">
        <v>2074</v>
      </c>
      <c r="BA253" s="130">
        <v>2075</v>
      </c>
      <c r="BB253" s="130">
        <v>2076</v>
      </c>
    </row>
    <row r="254" spans="1:54" ht="14.25" outlineLevel="1" thickTop="1" thickBot="1">
      <c r="A254" s="57"/>
      <c r="B254" s="56" t="s">
        <v>498</v>
      </c>
      <c r="C254" s="57"/>
      <c r="D254" s="56" t="s">
        <v>383</v>
      </c>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2"/>
      <c r="AM254" s="92"/>
      <c r="AN254" s="92"/>
      <c r="AO254" s="92"/>
      <c r="AP254" s="92"/>
      <c r="AQ254" s="92"/>
      <c r="AR254" s="92"/>
      <c r="AS254" s="92"/>
      <c r="AT254" s="92"/>
      <c r="AU254" s="92"/>
      <c r="AV254" s="92"/>
      <c r="AW254" s="92"/>
      <c r="AX254" s="92"/>
      <c r="AY254" s="92"/>
      <c r="AZ254" s="92"/>
      <c r="BA254" s="92"/>
      <c r="BB254" s="93"/>
    </row>
    <row r="255" spans="1:54" ht="13.5" outlineLevel="1" thickTop="1">
      <c r="B255" s="19"/>
      <c r="C255" s="19"/>
      <c r="D255" s="19"/>
      <c r="E255" s="15"/>
    </row>
    <row r="256" spans="1:54">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c r="B318" s="19"/>
      <c r="C318" s="19"/>
      <c r="D318" s="19"/>
      <c r="E318" s="15"/>
    </row>
    <row r="319" spans="2:5">
      <c r="B319" s="19"/>
      <c r="C319" s="19"/>
      <c r="D319" s="19"/>
      <c r="E319" s="15"/>
    </row>
    <row r="320" spans="2:5">
      <c r="B320" s="19"/>
      <c r="C320" s="19"/>
      <c r="D320" s="19"/>
      <c r="E320" s="15"/>
    </row>
    <row r="321" spans="2:5">
      <c r="B321" s="19"/>
      <c r="C321" s="19"/>
      <c r="D321" s="19"/>
      <c r="E321" s="15"/>
    </row>
    <row r="322" spans="2:5">
      <c r="B322" s="19"/>
      <c r="C322" s="19"/>
      <c r="D322" s="19"/>
      <c r="E322" s="15"/>
    </row>
    <row r="323" spans="2:5">
      <c r="B323" s="19"/>
      <c r="C323" s="19"/>
      <c r="D323" s="19"/>
      <c r="E323" s="15"/>
    </row>
    <row r="324" spans="2:5">
      <c r="B324" s="19"/>
      <c r="C324" s="19"/>
      <c r="D324" s="19"/>
      <c r="E324" s="15"/>
    </row>
    <row r="325" spans="2:5">
      <c r="B325" s="19"/>
      <c r="C325" s="19"/>
      <c r="D325" s="19"/>
      <c r="E325" s="15"/>
    </row>
    <row r="326" spans="2:5">
      <c r="B326" s="19"/>
      <c r="C326" s="19"/>
      <c r="D326" s="19"/>
      <c r="E326" s="15"/>
    </row>
    <row r="327" spans="2:5">
      <c r="B327" s="19"/>
      <c r="C327" s="19"/>
      <c r="D327" s="19"/>
      <c r="E327" s="15"/>
    </row>
    <row r="328" spans="2:5">
      <c r="B328" s="19"/>
      <c r="C328" s="19"/>
      <c r="D328" s="19"/>
      <c r="E328" s="15"/>
    </row>
    <row r="329" spans="2:5">
      <c r="B329" s="19"/>
      <c r="C329" s="19"/>
      <c r="D329" s="19"/>
      <c r="E329" s="15"/>
    </row>
    <row r="330" spans="2:5">
      <c r="B330" s="19"/>
      <c r="C330" s="19"/>
      <c r="D330" s="19"/>
      <c r="E330" s="15"/>
    </row>
    <row r="331" spans="2:5">
      <c r="B331" s="19"/>
      <c r="C331" s="19"/>
      <c r="D331" s="19"/>
      <c r="E331" s="15"/>
    </row>
    <row r="332" spans="2:5">
      <c r="B332" s="19"/>
      <c r="C332" s="19"/>
      <c r="D332" s="19"/>
      <c r="E332" s="15"/>
    </row>
    <row r="333" spans="2:5">
      <c r="B333" s="19"/>
      <c r="C333" s="19"/>
      <c r="D333" s="19"/>
      <c r="E333" s="15"/>
    </row>
    <row r="334" spans="2:5">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2:5" ht="12.75" customHeight="1">
      <c r="B353" s="19"/>
      <c r="C353" s="19"/>
      <c r="D353" s="19"/>
      <c r="E353" s="15"/>
    </row>
    <row r="354" spans="2:5" ht="12.75" customHeight="1">
      <c r="B354" s="19"/>
      <c r="C354" s="19"/>
      <c r="D354" s="19"/>
      <c r="E354" s="15"/>
    </row>
    <row r="355" spans="2:5" ht="12.75" customHeight="1">
      <c r="B355" s="19"/>
      <c r="C355" s="19"/>
      <c r="D355" s="19"/>
      <c r="E355" s="15"/>
    </row>
    <row r="356" spans="2:5" ht="12.75" customHeight="1">
      <c r="B356" s="19"/>
      <c r="C356" s="19"/>
      <c r="D356" s="19"/>
      <c r="E356" s="15"/>
    </row>
    <row r="357" spans="2:5" ht="12.75" customHeight="1">
      <c r="B357" s="19"/>
      <c r="C357" s="19"/>
      <c r="D357" s="19"/>
      <c r="E357" s="15"/>
    </row>
    <row r="358" spans="2:5" ht="12.75" customHeight="1">
      <c r="B358" s="19"/>
      <c r="C358" s="19"/>
      <c r="D358" s="19"/>
      <c r="E358" s="15"/>
    </row>
    <row r="359" spans="2:5" ht="12.75" customHeight="1">
      <c r="B359" s="19"/>
      <c r="C359" s="19"/>
      <c r="D359" s="19"/>
      <c r="E359" s="15"/>
    </row>
    <row r="360" spans="2:5" ht="12.75" customHeight="1">
      <c r="B360" s="19"/>
      <c r="C360" s="19"/>
      <c r="D360" s="19"/>
      <c r="E360" s="15"/>
    </row>
    <row r="361" spans="2:5" ht="12.75" customHeight="1">
      <c r="B361" s="19"/>
      <c r="C361" s="19"/>
      <c r="D361" s="19"/>
      <c r="E361" s="15"/>
    </row>
    <row r="362" spans="2:5" ht="12.75" customHeight="1">
      <c r="B362" s="19"/>
      <c r="C362" s="19"/>
      <c r="D362" s="19"/>
      <c r="E362" s="15"/>
    </row>
    <row r="363" spans="2:5" ht="12.75" customHeight="1">
      <c r="B363" s="19"/>
      <c r="C363" s="19"/>
      <c r="D363" s="19"/>
      <c r="E363" s="15"/>
    </row>
    <row r="364" spans="2:5" ht="12.75" customHeight="1">
      <c r="B364" s="19"/>
      <c r="C364" s="19"/>
      <c r="D364" s="19"/>
      <c r="E364" s="15"/>
    </row>
    <row r="365" spans="2:5" ht="12.75" customHeight="1">
      <c r="B365" s="19"/>
      <c r="C365" s="19"/>
      <c r="D365" s="19"/>
      <c r="E365" s="15"/>
    </row>
    <row r="366" spans="2:5" ht="12.75" customHeight="1">
      <c r="B366" s="19"/>
      <c r="C366" s="19"/>
      <c r="D366" s="19"/>
      <c r="E366" s="15"/>
    </row>
    <row r="367" spans="2:5" ht="12.75" customHeight="1">
      <c r="B367" s="19"/>
      <c r="C367" s="19"/>
      <c r="D367" s="19"/>
      <c r="E367" s="15"/>
    </row>
    <row r="368" spans="2:5" ht="12.75" customHeight="1">
      <c r="B368" s="19"/>
      <c r="C368" s="19"/>
      <c r="D368" s="19"/>
      <c r="E368" s="15"/>
    </row>
    <row r="369" spans="1:5" ht="12.75" customHeight="1">
      <c r="B369" s="19"/>
      <c r="C369" s="19"/>
      <c r="D369" s="19"/>
      <c r="E369" s="15"/>
    </row>
    <row r="370" spans="1:5" ht="12.75" customHeight="1">
      <c r="B370" s="19"/>
      <c r="C370" s="19"/>
      <c r="D370" s="19"/>
      <c r="E370" s="15"/>
    </row>
    <row r="371" spans="1:5" ht="12.75" customHeight="1">
      <c r="B371" s="19"/>
      <c r="C371" s="19"/>
      <c r="D371" s="19"/>
      <c r="E371" s="15"/>
    </row>
    <row r="372" spans="1:5" ht="12.75" customHeight="1">
      <c r="B372" s="19"/>
      <c r="C372" s="19"/>
      <c r="D372" s="19"/>
      <c r="E372" s="15"/>
    </row>
    <row r="373" spans="1:5" ht="12.75" customHeight="1">
      <c r="B373" s="19"/>
      <c r="C373" s="19"/>
      <c r="D373" s="19"/>
      <c r="E373" s="15"/>
    </row>
    <row r="374" spans="1:5" ht="12.75" customHeight="1">
      <c r="B374" s="19"/>
      <c r="C374" s="19"/>
      <c r="D374" s="19"/>
      <c r="E374" s="15"/>
    </row>
    <row r="375" spans="1:5" ht="12.75" customHeight="1">
      <c r="A375" s="20"/>
      <c r="B375" s="19"/>
      <c r="C375" s="19"/>
      <c r="D375" s="19"/>
      <c r="E375" s="15"/>
    </row>
    <row r="376" spans="1:5" ht="12.75" customHeight="1">
      <c r="B376" s="19"/>
      <c r="C376" s="19"/>
      <c r="D376" s="19"/>
      <c r="E376" s="15"/>
    </row>
    <row r="377" spans="1:5" ht="12.75" customHeight="1">
      <c r="B377" s="19"/>
      <c r="C377" s="19"/>
      <c r="D377" s="19"/>
      <c r="E377" s="15"/>
    </row>
    <row r="378" spans="1:5" ht="12.75" customHeight="1">
      <c r="B378" s="19"/>
      <c r="C378" s="19"/>
      <c r="D378" s="19"/>
      <c r="E378" s="15"/>
    </row>
    <row r="379" spans="1:5" ht="13.5" customHeight="1" thickBot="1">
      <c r="A379" s="29"/>
      <c r="B379" s="19"/>
      <c r="C379" s="19"/>
      <c r="D379" s="19"/>
      <c r="E379" s="15"/>
    </row>
    <row r="380" spans="1:5" ht="12.75" customHeight="1">
      <c r="B380" s="19"/>
      <c r="C380" s="19"/>
      <c r="D380" s="19"/>
      <c r="E380" s="15"/>
    </row>
    <row r="381" spans="1:5" ht="12.75" customHeight="1">
      <c r="B381" s="19"/>
      <c r="C381" s="19"/>
      <c r="D381" s="19"/>
      <c r="E381" s="15"/>
    </row>
    <row r="382" spans="1:5" ht="12.75" customHeight="1">
      <c r="B382" s="19"/>
      <c r="C382" s="19"/>
      <c r="D382" s="19"/>
      <c r="E382" s="15"/>
    </row>
    <row r="383" spans="1:5" ht="12.75" customHeight="1">
      <c r="B383" s="19"/>
      <c r="C383" s="19"/>
      <c r="D383" s="19"/>
      <c r="E383" s="15"/>
    </row>
  </sheetData>
  <mergeCells count="47">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D39:G39"/>
    <mergeCell ref="D40:G40"/>
    <mergeCell ref="A245:A247"/>
    <mergeCell ref="A249:A251"/>
    <mergeCell ref="A215:A223"/>
    <mergeCell ref="A225:A227"/>
    <mergeCell ref="A168:A179"/>
    <mergeCell ref="A183:A194"/>
    <mergeCell ref="A197:A199"/>
    <mergeCell ref="A201:A203"/>
    <mergeCell ref="A211:A212"/>
    <mergeCell ref="A229:A231"/>
    <mergeCell ref="A235:A243"/>
    <mergeCell ref="A54:A89"/>
    <mergeCell ref="A91:A96"/>
    <mergeCell ref="A100:A102"/>
  </mergeCells>
  <dataValidations count="1">
    <dataValidation type="list" allowBlank="1" showInputMessage="1" showErrorMessage="1" sqref="B7" xr:uid="{E792C3FE-49DA-44FF-9F7F-3137119408E3}">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B183:B194 B168:B179</xm:sqref>
        </x14:dataValidation>
        <x14:dataValidation type="list" allowBlank="1" showInputMessage="1" showErrorMessage="1" xr:uid="{48ABFDE5-159F-44ED-B5E4-98A27830447B}">
          <x14:formula1>
            <xm:f>'Fixed Data'!$C$64:$C$65</xm:f>
          </x14:formula1>
          <xm:sqref>B91:B95</xm:sqref>
        </x14:dataValidation>
        <x14:dataValidation type="list" allowBlank="1" showInputMessage="1" showErrorMessage="1" xr:uid="{BA00CBD4-0936-412B-B5EB-89A31E109FB5}">
          <x14:formula1>
            <xm:f>'Fixed Data'!$C$55:$C$61</xm:f>
          </x14:formula1>
          <xm:sqref>C56:C88</xm:sqref>
        </x14:dataValidation>
        <x14:dataValidation type="list" allowBlank="1" showInputMessage="1" showErrorMessage="1" xr:uid="{0096F467-43C8-43D6-AAB6-58DEABB2423A}">
          <x14:formula1>
            <xm:f>'Fixed Data'!$A$55:$A$78</xm:f>
          </x14:formula1>
          <xm:sqref>B54:B88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C37" sqref="C37"/>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6" spans="1:19">
      <c r="A6" s="4" t="s">
        <v>501</v>
      </c>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71" t="s">
        <v>504</v>
      </c>
      <c r="C23" s="471"/>
      <c r="D23" s="471"/>
      <c r="E23" s="471"/>
      <c r="F23" s="471"/>
      <c r="G23" s="471"/>
      <c r="H23" s="471"/>
      <c r="I23" s="471"/>
      <c r="J23" s="471"/>
      <c r="K23" s="471"/>
      <c r="L23" s="471"/>
      <c r="M23" s="471"/>
      <c r="N23" s="471"/>
      <c r="O23" s="471"/>
      <c r="P23" s="471"/>
      <c r="Q23" s="471"/>
      <c r="R23" s="471"/>
      <c r="S23" s="471"/>
    </row>
    <row r="24" spans="1:19">
      <c r="A24" s="158" t="s">
        <v>486</v>
      </c>
      <c r="B24" s="471" t="s">
        <v>505</v>
      </c>
      <c r="C24" s="471"/>
      <c r="D24" s="471"/>
      <c r="E24" s="471"/>
      <c r="F24" s="471"/>
      <c r="G24" s="471"/>
      <c r="H24" s="471"/>
      <c r="I24" s="471"/>
      <c r="J24" s="471"/>
      <c r="K24" s="471"/>
      <c r="L24" s="471"/>
      <c r="M24" s="471"/>
      <c r="N24" s="471"/>
      <c r="O24" s="471"/>
      <c r="P24" s="471"/>
      <c r="Q24" s="471"/>
      <c r="R24" s="471"/>
      <c r="S24" s="471"/>
    </row>
    <row r="25" spans="1:19">
      <c r="A25" s="159" t="s">
        <v>389</v>
      </c>
      <c r="B25" s="471" t="s">
        <v>506</v>
      </c>
      <c r="C25" s="471"/>
      <c r="D25" s="471"/>
      <c r="E25" s="471"/>
      <c r="F25" s="471"/>
      <c r="G25" s="471"/>
      <c r="H25" s="471"/>
      <c r="I25" s="471"/>
      <c r="J25" s="471"/>
      <c r="K25" s="471"/>
      <c r="L25" s="471"/>
      <c r="M25" s="471"/>
      <c r="N25" s="471"/>
      <c r="O25" s="471"/>
      <c r="P25" s="471"/>
      <c r="Q25" s="471"/>
      <c r="R25" s="471"/>
      <c r="S25" s="471"/>
    </row>
    <row r="26" spans="1:19">
      <c r="A26" s="159" t="s">
        <v>465</v>
      </c>
      <c r="B26" s="471" t="s">
        <v>506</v>
      </c>
      <c r="C26" s="471"/>
      <c r="D26" s="471"/>
      <c r="E26" s="471"/>
      <c r="F26" s="471"/>
      <c r="G26" s="471"/>
      <c r="H26" s="471"/>
      <c r="I26" s="471"/>
      <c r="J26" s="471"/>
      <c r="K26" s="471"/>
      <c r="L26" s="471"/>
      <c r="M26" s="471"/>
      <c r="N26" s="471"/>
      <c r="O26" s="471"/>
      <c r="P26" s="471"/>
      <c r="Q26" s="471"/>
      <c r="R26" s="471"/>
      <c r="S26" s="471"/>
    </row>
    <row r="27" spans="1:19">
      <c r="A27" s="159" t="s">
        <v>466</v>
      </c>
      <c r="B27" s="471" t="s">
        <v>506</v>
      </c>
      <c r="C27" s="471"/>
      <c r="D27" s="471"/>
      <c r="E27" s="471"/>
      <c r="F27" s="471"/>
      <c r="G27" s="471"/>
      <c r="H27" s="471"/>
      <c r="I27" s="471"/>
      <c r="J27" s="471"/>
      <c r="K27" s="471"/>
      <c r="L27" s="471"/>
      <c r="M27" s="471"/>
      <c r="N27" s="471"/>
      <c r="O27" s="471"/>
      <c r="P27" s="471"/>
      <c r="Q27" s="471"/>
      <c r="R27" s="471"/>
      <c r="S27" s="471"/>
    </row>
    <row r="31" spans="1:19">
      <c r="A31" s="4" t="s">
        <v>507</v>
      </c>
    </row>
    <row r="32" spans="1:19">
      <c r="A32" t="s">
        <v>508</v>
      </c>
    </row>
    <row r="34" spans="1:1">
      <c r="A34" s="4" t="s">
        <v>509</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86"/>
      <c r="E4" s="53" t="s">
        <v>335</v>
      </c>
      <c r="F4" s="91"/>
      <c r="G4" s="28"/>
      <c r="H4" s="10"/>
      <c r="I4" s="440"/>
      <c r="J4" s="441"/>
      <c r="K4" s="441"/>
      <c r="L4" s="441"/>
      <c r="M4" s="441"/>
      <c r="N4" s="442"/>
      <c r="P4" s="446"/>
      <c r="Q4" s="447"/>
      <c r="R4" s="447"/>
      <c r="S4" s="447"/>
      <c r="T4" s="447"/>
      <c r="U4" s="448"/>
    </row>
    <row r="5" spans="1:21" outlineLevel="1">
      <c r="A5" s="13" t="s">
        <v>336</v>
      </c>
      <c r="B5" s="88"/>
      <c r="E5" s="14"/>
      <c r="H5" s="10"/>
      <c r="I5" s="469"/>
      <c r="J5" s="461"/>
      <c r="K5" s="461"/>
      <c r="L5" s="461"/>
      <c r="M5" s="461"/>
      <c r="N5" s="462"/>
      <c r="P5" s="469"/>
      <c r="Q5" s="461"/>
      <c r="R5" s="461"/>
      <c r="S5" s="461"/>
      <c r="T5" s="461"/>
      <c r="U5" s="462"/>
    </row>
    <row r="6" spans="1:21" outlineLevel="1">
      <c r="A6" s="13" t="s">
        <v>339</v>
      </c>
      <c r="B6" s="88"/>
      <c r="E6" s="53" t="s">
        <v>341</v>
      </c>
      <c r="F6" s="90"/>
      <c r="H6" s="10"/>
      <c r="I6" s="463"/>
      <c r="J6" s="464"/>
      <c r="K6" s="464"/>
      <c r="L6" s="464"/>
      <c r="M6" s="464"/>
      <c r="N6" s="465"/>
      <c r="P6" s="463"/>
      <c r="Q6" s="464"/>
      <c r="R6" s="464"/>
      <c r="S6" s="464"/>
      <c r="T6" s="464"/>
      <c r="U6" s="465"/>
    </row>
    <row r="7" spans="1:21" outlineLevel="1">
      <c r="A7" s="13" t="s">
        <v>343</v>
      </c>
      <c r="B7" s="88"/>
      <c r="E7" s="14"/>
      <c r="H7" s="10"/>
      <c r="I7" s="463"/>
      <c r="J7" s="464"/>
      <c r="K7" s="464"/>
      <c r="L7" s="464"/>
      <c r="M7" s="464"/>
      <c r="N7" s="465"/>
      <c r="P7" s="463"/>
      <c r="Q7" s="464"/>
      <c r="R7" s="464"/>
      <c r="S7" s="464"/>
      <c r="T7" s="464"/>
      <c r="U7" s="465"/>
    </row>
    <row r="8" spans="1:21" ht="39" outlineLevel="1" thickBot="1">
      <c r="A8" s="34" t="s">
        <v>344</v>
      </c>
      <c r="B8" s="89"/>
      <c r="E8" s="14"/>
      <c r="H8" s="10"/>
      <c r="I8" s="463"/>
      <c r="J8" s="464"/>
      <c r="K8" s="464"/>
      <c r="L8" s="464"/>
      <c r="M8" s="464"/>
      <c r="N8" s="465"/>
      <c r="P8" s="463"/>
      <c r="Q8" s="464"/>
      <c r="R8" s="464"/>
      <c r="S8" s="464"/>
      <c r="T8" s="464"/>
      <c r="U8" s="465"/>
    </row>
    <row r="9" spans="1:21" outlineLevel="1">
      <c r="E9" s="14"/>
      <c r="H9" s="10"/>
      <c r="I9" s="463"/>
      <c r="J9" s="464"/>
      <c r="K9" s="464"/>
      <c r="L9" s="464"/>
      <c r="M9" s="464"/>
      <c r="N9" s="465"/>
      <c r="P9" s="463"/>
      <c r="Q9" s="464"/>
      <c r="R9" s="464"/>
      <c r="S9" s="464"/>
      <c r="T9" s="464"/>
      <c r="U9" s="465"/>
    </row>
    <row r="10" spans="1:21" ht="26.25" outlineLevel="1" thickBot="1">
      <c r="A10" s="32" t="s">
        <v>346</v>
      </c>
      <c r="B10" s="35">
        <f>Baseline!B10</f>
        <v>2027</v>
      </c>
      <c r="E10" s="14"/>
      <c r="H10" s="10"/>
      <c r="I10" s="463"/>
      <c r="J10" s="464"/>
      <c r="K10" s="464"/>
      <c r="L10" s="464"/>
      <c r="M10" s="464"/>
      <c r="N10" s="465"/>
      <c r="P10" s="463"/>
      <c r="Q10" s="464"/>
      <c r="R10" s="464"/>
      <c r="S10" s="464"/>
      <c r="T10" s="464"/>
      <c r="U10" s="465"/>
    </row>
    <row r="11" spans="1:21" outlineLevel="1">
      <c r="A11" s="16"/>
      <c r="H11" s="10"/>
      <c r="I11" s="463"/>
      <c r="J11" s="464"/>
      <c r="K11" s="464"/>
      <c r="L11" s="464"/>
      <c r="M11" s="464"/>
      <c r="N11" s="465"/>
      <c r="P11" s="463"/>
      <c r="Q11" s="464"/>
      <c r="R11" s="464"/>
      <c r="S11" s="464"/>
      <c r="T11" s="464"/>
      <c r="U11" s="465"/>
    </row>
    <row r="12" spans="1:21" ht="38.25" outlineLevel="1">
      <c r="A12" s="26" t="s">
        <v>347</v>
      </c>
      <c r="B12" s="26" t="s">
        <v>348</v>
      </c>
      <c r="C12" s="26" t="s">
        <v>349</v>
      </c>
      <c r="D12" s="26" t="s">
        <v>350</v>
      </c>
      <c r="E12" s="26" t="s">
        <v>351</v>
      </c>
      <c r="F12" s="26" t="s">
        <v>352</v>
      </c>
      <c r="G12" s="26" t="s">
        <v>353</v>
      </c>
      <c r="I12" s="463"/>
      <c r="J12" s="464"/>
      <c r="K12" s="464"/>
      <c r="L12" s="464"/>
      <c r="M12" s="464"/>
      <c r="N12" s="465"/>
      <c r="P12" s="463"/>
      <c r="Q12" s="464"/>
      <c r="R12" s="464"/>
      <c r="S12" s="464"/>
      <c r="T12" s="464"/>
      <c r="U12" s="465"/>
    </row>
    <row r="13" spans="1:21" outlineLevel="1">
      <c r="A13" s="58">
        <v>2035</v>
      </c>
      <c r="B13" s="21">
        <f t="shared" ref="B13:B18" si="0">INDEX($E$204:$AW$204,1,MATCH($A13,$E$53:$BB$53,0))</f>
        <v>0</v>
      </c>
      <c r="C13" s="21">
        <f>B13-Baseline!B13</f>
        <v>694.63562840991256</v>
      </c>
      <c r="D13" s="21">
        <f t="shared" ref="D13:D18" si="1">INDEX($E$205:$AW$205,1,MATCH($A13,$E$53:$BB$53,0))</f>
        <v>0</v>
      </c>
      <c r="E13" s="21">
        <f>D13-Baseline!D13</f>
        <v>541.33599240186527</v>
      </c>
      <c r="F13" s="21">
        <f t="shared" ref="F13:F18" si="2">INDEX($E$206:$AW$206,1,MATCH($A13,$E$53:$BB$53,0))</f>
        <v>0</v>
      </c>
      <c r="G13" s="21">
        <f>F13-Baseline!F13</f>
        <v>847.9216219045702</v>
      </c>
      <c r="I13" s="463"/>
      <c r="J13" s="464"/>
      <c r="K13" s="464"/>
      <c r="L13" s="464"/>
      <c r="M13" s="464"/>
      <c r="N13" s="465"/>
      <c r="P13" s="463"/>
      <c r="Q13" s="464"/>
      <c r="R13" s="464"/>
      <c r="S13" s="464"/>
      <c r="T13" s="464"/>
      <c r="U13" s="465"/>
    </row>
    <row r="14" spans="1:21" outlineLevel="1">
      <c r="A14" s="58">
        <v>2040</v>
      </c>
      <c r="B14" s="21">
        <f t="shared" si="0"/>
        <v>0</v>
      </c>
      <c r="C14" s="21">
        <f>B14-Baseline!B14</f>
        <v>1079.3161205013612</v>
      </c>
      <c r="D14" s="21">
        <f t="shared" si="1"/>
        <v>0</v>
      </c>
      <c r="E14" s="21">
        <f>D14-Baseline!D14</f>
        <v>836.9549183221659</v>
      </c>
      <c r="F14" s="21">
        <f t="shared" si="2"/>
        <v>0</v>
      </c>
      <c r="G14" s="21">
        <f>F14-Baseline!F14</f>
        <v>1321.9092040458147</v>
      </c>
      <c r="I14" s="463"/>
      <c r="J14" s="464"/>
      <c r="K14" s="464"/>
      <c r="L14" s="464"/>
      <c r="M14" s="464"/>
      <c r="N14" s="465"/>
      <c r="P14" s="463"/>
      <c r="Q14" s="464"/>
      <c r="R14" s="464"/>
      <c r="S14" s="464"/>
      <c r="T14" s="464"/>
      <c r="U14" s="465"/>
    </row>
    <row r="15" spans="1:21" outlineLevel="1">
      <c r="A15" s="58">
        <v>2045</v>
      </c>
      <c r="B15" s="21">
        <f t="shared" si="0"/>
        <v>0</v>
      </c>
      <c r="C15" s="21">
        <f>B15-Baseline!B15</f>
        <v>1461.7772157368845</v>
      </c>
      <c r="D15" s="21">
        <f t="shared" si="1"/>
        <v>0</v>
      </c>
      <c r="E15" s="21">
        <f>D15-Baseline!D15</f>
        <v>1128.0428099648657</v>
      </c>
      <c r="F15" s="21">
        <f t="shared" si="2"/>
        <v>0</v>
      </c>
      <c r="G15" s="21">
        <f>F15-Baseline!F15</f>
        <v>1795.6153383934325</v>
      </c>
      <c r="I15" s="463"/>
      <c r="J15" s="464"/>
      <c r="K15" s="464"/>
      <c r="L15" s="464"/>
      <c r="M15" s="464"/>
      <c r="N15" s="465"/>
      <c r="P15" s="463"/>
      <c r="Q15" s="464"/>
      <c r="R15" s="464"/>
      <c r="S15" s="464"/>
      <c r="T15" s="464"/>
      <c r="U15" s="465"/>
    </row>
    <row r="16" spans="1:21" outlineLevel="1">
      <c r="A16" s="58">
        <v>2050</v>
      </c>
      <c r="B16" s="21">
        <f t="shared" si="0"/>
        <v>0</v>
      </c>
      <c r="C16" s="21">
        <f>B16-Baseline!B16</f>
        <v>1844.7868875787203</v>
      </c>
      <c r="D16" s="21">
        <f t="shared" si="1"/>
        <v>0</v>
      </c>
      <c r="E16" s="21">
        <f>D16-Baseline!D16</f>
        <v>1417.1345462905967</v>
      </c>
      <c r="F16" s="21">
        <f t="shared" si="2"/>
        <v>0</v>
      </c>
      <c r="G16" s="21">
        <f>F16-Baseline!F16</f>
        <v>2272.314313053263</v>
      </c>
      <c r="I16" s="463"/>
      <c r="J16" s="464"/>
      <c r="K16" s="464"/>
      <c r="L16" s="464"/>
      <c r="M16" s="464"/>
      <c r="N16" s="465"/>
      <c r="P16" s="463"/>
      <c r="Q16" s="464"/>
      <c r="R16" s="464"/>
      <c r="S16" s="464"/>
      <c r="T16" s="464"/>
      <c r="U16" s="465"/>
    </row>
    <row r="17" spans="1:21" outlineLevel="1">
      <c r="A17" s="58">
        <v>2060</v>
      </c>
      <c r="B17" s="21">
        <f t="shared" si="0"/>
        <v>0</v>
      </c>
      <c r="C17" s="21">
        <f>B17-Baseline!B17</f>
        <v>6881.1183119984971</v>
      </c>
      <c r="D17" s="21">
        <f t="shared" si="1"/>
        <v>0</v>
      </c>
      <c r="E17" s="21">
        <f>D17-Baseline!D17</f>
        <v>4921.136602514136</v>
      </c>
      <c r="F17" s="21">
        <f t="shared" si="2"/>
        <v>0</v>
      </c>
      <c r="G17" s="21">
        <f>F17-Baseline!F17</f>
        <v>8826.4832037390279</v>
      </c>
      <c r="I17" s="463"/>
      <c r="J17" s="464"/>
      <c r="K17" s="464"/>
      <c r="L17" s="464"/>
      <c r="M17" s="464"/>
      <c r="N17" s="465"/>
      <c r="P17" s="463"/>
      <c r="Q17" s="464"/>
      <c r="R17" s="464"/>
      <c r="S17" s="464"/>
      <c r="T17" s="464"/>
      <c r="U17" s="465"/>
    </row>
    <row r="18" spans="1:21" outlineLevel="1">
      <c r="A18" s="58">
        <v>2070</v>
      </c>
      <c r="B18" s="21">
        <f t="shared" si="0"/>
        <v>0</v>
      </c>
      <c r="C18" s="21">
        <f>B18-Baseline!B18</f>
        <v>12303.912065096521</v>
      </c>
      <c r="D18" s="21">
        <f t="shared" si="1"/>
        <v>0</v>
      </c>
      <c r="E18" s="21">
        <f>D18-Baseline!D18</f>
        <v>8620.8186415173222</v>
      </c>
      <c r="F18" s="21">
        <f t="shared" si="2"/>
        <v>0</v>
      </c>
      <c r="G18" s="21">
        <f>F18-Baseline!F18</f>
        <v>15942.688556685433</v>
      </c>
      <c r="I18" s="466"/>
      <c r="J18" s="467"/>
      <c r="K18" s="467"/>
      <c r="L18" s="467"/>
      <c r="M18" s="467"/>
      <c r="N18" s="468"/>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69"/>
      <c r="J21" s="461"/>
      <c r="K21" s="461"/>
      <c r="L21" s="461"/>
      <c r="M21" s="461"/>
      <c r="N21" s="462"/>
      <c r="P21" s="469"/>
      <c r="Q21" s="461"/>
      <c r="R21" s="461"/>
      <c r="S21" s="461"/>
      <c r="T21" s="461"/>
      <c r="U21" s="462"/>
    </row>
    <row r="22" spans="1:21" ht="12.75" customHeight="1" outlineLevel="1">
      <c r="A22" s="154"/>
      <c r="B22" s="155"/>
      <c r="I22" s="463"/>
      <c r="J22" s="464"/>
      <c r="K22" s="464"/>
      <c r="L22" s="464"/>
      <c r="M22" s="464"/>
      <c r="N22" s="465"/>
      <c r="P22" s="463"/>
      <c r="Q22" s="464"/>
      <c r="R22" s="464"/>
      <c r="S22" s="464"/>
      <c r="T22" s="464"/>
      <c r="U22" s="465"/>
    </row>
    <row r="23" spans="1:21" outlineLevel="1">
      <c r="A23" s="154"/>
      <c r="B23" s="406" t="s">
        <v>358</v>
      </c>
      <c r="C23" s="407"/>
      <c r="D23" s="407"/>
      <c r="E23" s="407"/>
      <c r="F23" s="407"/>
      <c r="G23" s="408"/>
      <c r="I23" s="463"/>
      <c r="J23" s="464"/>
      <c r="K23" s="464"/>
      <c r="L23" s="464"/>
      <c r="M23" s="464"/>
      <c r="N23" s="465"/>
      <c r="P23" s="463"/>
      <c r="Q23" s="464"/>
      <c r="R23" s="464"/>
      <c r="S23" s="464"/>
      <c r="T23" s="464"/>
      <c r="U23" s="465"/>
    </row>
    <row r="24" spans="1:21" outlineLevel="1">
      <c r="B24" s="17">
        <v>2027</v>
      </c>
      <c r="C24" s="17">
        <v>2028</v>
      </c>
      <c r="D24" s="17">
        <v>2029</v>
      </c>
      <c r="E24" s="17">
        <v>2030</v>
      </c>
      <c r="F24" s="17">
        <v>2031</v>
      </c>
      <c r="G24" s="17" t="s">
        <v>359</v>
      </c>
      <c r="I24" s="463"/>
      <c r="J24" s="464"/>
      <c r="K24" s="464"/>
      <c r="L24" s="464"/>
      <c r="M24" s="464"/>
      <c r="N24" s="465"/>
      <c r="P24" s="463"/>
      <c r="Q24" s="464"/>
      <c r="R24" s="464"/>
      <c r="S24" s="464"/>
      <c r="T24" s="464"/>
      <c r="U24" s="465"/>
    </row>
    <row r="25" spans="1:21" ht="13.5" outlineLevel="1" thickBot="1">
      <c r="B25" s="30" t="s">
        <v>360</v>
      </c>
      <c r="C25" s="30" t="s">
        <v>360</v>
      </c>
      <c r="D25" s="30" t="s">
        <v>360</v>
      </c>
      <c r="E25" s="30" t="s">
        <v>360</v>
      </c>
      <c r="F25" s="30" t="s">
        <v>360</v>
      </c>
      <c r="G25" s="30" t="s">
        <v>360</v>
      </c>
      <c r="I25" s="463"/>
      <c r="J25" s="464"/>
      <c r="K25" s="464"/>
      <c r="L25" s="464"/>
      <c r="M25" s="464"/>
      <c r="N25" s="465"/>
      <c r="P25" s="463"/>
      <c r="Q25" s="464"/>
      <c r="R25" s="464"/>
      <c r="S25" s="464"/>
      <c r="T25" s="464"/>
      <c r="U25" s="465"/>
    </row>
    <row r="26" spans="1:21" outlineLevel="1">
      <c r="A26" s="54" t="s">
        <v>361</v>
      </c>
      <c r="B26" s="21">
        <f>E64</f>
        <v>0</v>
      </c>
      <c r="C26" s="21">
        <f>F64</f>
        <v>0</v>
      </c>
      <c r="D26" s="21">
        <f>G64</f>
        <v>0</v>
      </c>
      <c r="E26" s="21">
        <f>H64</f>
        <v>0</v>
      </c>
      <c r="F26" s="21">
        <f>I64</f>
        <v>0</v>
      </c>
      <c r="G26" s="21">
        <f>SUM(J64:BB64)</f>
        <v>0</v>
      </c>
      <c r="I26" s="463"/>
      <c r="J26" s="464"/>
      <c r="K26" s="464"/>
      <c r="L26" s="464"/>
      <c r="M26" s="464"/>
      <c r="N26" s="465"/>
      <c r="P26" s="463"/>
      <c r="Q26" s="464"/>
      <c r="R26" s="464"/>
      <c r="S26" s="464"/>
      <c r="T26" s="464"/>
      <c r="U26" s="465"/>
    </row>
    <row r="27" spans="1:21" outlineLevel="1">
      <c r="A27" s="54" t="s">
        <v>362</v>
      </c>
      <c r="B27" s="21">
        <f>E71+E77</f>
        <v>0</v>
      </c>
      <c r="C27" s="21">
        <f>F71+F77</f>
        <v>0</v>
      </c>
      <c r="D27" s="21">
        <f>G71+G77</f>
        <v>0</v>
      </c>
      <c r="E27" s="21">
        <f>H71+H77</f>
        <v>0</v>
      </c>
      <c r="F27" s="21">
        <f>I71+I77</f>
        <v>0</v>
      </c>
      <c r="G27" s="21">
        <f>SUM(J71:BB71)+SUM(J77:BB77)</f>
        <v>0</v>
      </c>
      <c r="I27" s="463"/>
      <c r="J27" s="464"/>
      <c r="K27" s="464"/>
      <c r="L27" s="464"/>
      <c r="M27" s="464"/>
      <c r="N27" s="465"/>
      <c r="P27" s="463"/>
      <c r="Q27" s="464"/>
      <c r="R27" s="464"/>
      <c r="S27" s="464"/>
      <c r="T27" s="464"/>
      <c r="U27" s="465"/>
    </row>
    <row r="28" spans="1:21" outlineLevel="1">
      <c r="A28" s="154"/>
      <c r="B28" s="248"/>
      <c r="C28" s="248"/>
      <c r="D28" s="248"/>
      <c r="E28" s="248"/>
      <c r="F28" s="248"/>
      <c r="G28" s="248"/>
      <c r="I28" s="463"/>
      <c r="J28" s="464"/>
      <c r="K28" s="464"/>
      <c r="L28" s="464"/>
      <c r="M28" s="464"/>
      <c r="N28" s="465"/>
      <c r="P28" s="463"/>
      <c r="Q28" s="464"/>
      <c r="R28" s="464"/>
      <c r="S28" s="464"/>
      <c r="T28" s="464"/>
      <c r="U28" s="465"/>
    </row>
    <row r="29" spans="1:21" ht="13.5" outlineLevel="1" thickBot="1">
      <c r="A29" s="154"/>
      <c r="B29" s="248"/>
      <c r="C29" s="248"/>
      <c r="D29" s="248"/>
      <c r="E29" s="248"/>
      <c r="F29" s="248"/>
      <c r="G29" s="248"/>
      <c r="I29" s="463"/>
      <c r="J29" s="464"/>
      <c r="K29" s="464"/>
      <c r="L29" s="464"/>
      <c r="M29" s="464"/>
      <c r="N29" s="465"/>
      <c r="P29" s="463"/>
      <c r="Q29" s="464"/>
      <c r="R29" s="464"/>
      <c r="S29" s="464"/>
      <c r="T29" s="464"/>
      <c r="U29" s="465"/>
    </row>
    <row r="30" spans="1:21" ht="13.5" outlineLevel="1" thickBot="1">
      <c r="A30" s="308"/>
      <c r="B30" s="309" t="s">
        <v>363</v>
      </c>
      <c r="C30" s="310" t="s">
        <v>364</v>
      </c>
      <c r="D30" s="410" t="s">
        <v>323</v>
      </c>
      <c r="E30" s="411"/>
      <c r="F30" s="411"/>
      <c r="G30" s="412"/>
      <c r="I30" s="463"/>
      <c r="J30" s="464"/>
      <c r="K30" s="464"/>
      <c r="L30" s="464"/>
      <c r="M30" s="464"/>
      <c r="N30" s="465"/>
      <c r="P30" s="463"/>
      <c r="Q30" s="464"/>
      <c r="R30" s="464"/>
      <c r="S30" s="464"/>
      <c r="T30" s="464"/>
      <c r="U30" s="465"/>
    </row>
    <row r="31" spans="1:21" outlineLevel="1">
      <c r="A31" s="432" t="s">
        <v>365</v>
      </c>
      <c r="B31" s="311"/>
      <c r="C31" s="307"/>
      <c r="D31" s="472"/>
      <c r="E31" s="472"/>
      <c r="F31" s="472"/>
      <c r="G31" s="473"/>
      <c r="I31" s="463"/>
      <c r="J31" s="464"/>
      <c r="K31" s="464"/>
      <c r="L31" s="464"/>
      <c r="M31" s="464"/>
      <c r="N31" s="465"/>
      <c r="P31" s="463"/>
      <c r="Q31" s="464"/>
      <c r="R31" s="464"/>
      <c r="S31" s="464"/>
      <c r="T31" s="464"/>
      <c r="U31" s="465"/>
    </row>
    <row r="32" spans="1:21" outlineLevel="1">
      <c r="A32" s="432"/>
      <c r="B32" s="312"/>
      <c r="C32" s="252"/>
      <c r="D32" s="415"/>
      <c r="E32" s="415"/>
      <c r="F32" s="415"/>
      <c r="G32" s="416"/>
      <c r="I32" s="463"/>
      <c r="J32" s="464"/>
      <c r="K32" s="464"/>
      <c r="L32" s="464"/>
      <c r="M32" s="464"/>
      <c r="N32" s="465"/>
      <c r="P32" s="463"/>
      <c r="Q32" s="464"/>
      <c r="R32" s="464"/>
      <c r="S32" s="464"/>
      <c r="T32" s="464"/>
      <c r="U32" s="465"/>
    </row>
    <row r="33" spans="1:21" outlineLevel="1">
      <c r="A33" s="432"/>
      <c r="B33" s="312"/>
      <c r="C33" s="252"/>
      <c r="D33" s="415"/>
      <c r="E33" s="415"/>
      <c r="F33" s="415"/>
      <c r="G33" s="416"/>
      <c r="I33" s="463"/>
      <c r="J33" s="464"/>
      <c r="K33" s="464"/>
      <c r="L33" s="464"/>
      <c r="M33" s="464"/>
      <c r="N33" s="465"/>
      <c r="P33" s="463"/>
      <c r="Q33" s="464"/>
      <c r="R33" s="464"/>
      <c r="S33" s="464"/>
      <c r="T33" s="464"/>
      <c r="U33" s="465"/>
    </row>
    <row r="34" spans="1:21" outlineLevel="1">
      <c r="A34" s="432"/>
      <c r="B34" s="312"/>
      <c r="C34" s="252"/>
      <c r="D34" s="415"/>
      <c r="E34" s="415"/>
      <c r="F34" s="415"/>
      <c r="G34" s="416"/>
      <c r="I34" s="463"/>
      <c r="J34" s="464"/>
      <c r="K34" s="464"/>
      <c r="L34" s="464"/>
      <c r="M34" s="464"/>
      <c r="N34" s="465"/>
      <c r="P34" s="463"/>
      <c r="Q34" s="464"/>
      <c r="R34" s="464"/>
      <c r="S34" s="464"/>
      <c r="T34" s="464"/>
      <c r="U34" s="465"/>
    </row>
    <row r="35" spans="1:21" outlineLevel="1">
      <c r="A35" s="432"/>
      <c r="B35" s="312"/>
      <c r="C35" s="252"/>
      <c r="D35" s="415"/>
      <c r="E35" s="415"/>
      <c r="F35" s="415"/>
      <c r="G35" s="416"/>
      <c r="I35" s="463"/>
      <c r="J35" s="464"/>
      <c r="K35" s="464"/>
      <c r="L35" s="464"/>
      <c r="M35" s="464"/>
      <c r="N35" s="465"/>
      <c r="P35" s="463"/>
      <c r="Q35" s="464"/>
      <c r="R35" s="464"/>
      <c r="S35" s="464"/>
      <c r="T35" s="464"/>
      <c r="U35" s="465"/>
    </row>
    <row r="36" spans="1:21" outlineLevel="1">
      <c r="A36" s="432"/>
      <c r="B36" s="312"/>
      <c r="C36" s="252"/>
      <c r="D36" s="415"/>
      <c r="E36" s="415"/>
      <c r="F36" s="415"/>
      <c r="G36" s="416"/>
      <c r="I36" s="463"/>
      <c r="J36" s="464"/>
      <c r="K36" s="464"/>
      <c r="L36" s="464"/>
      <c r="M36" s="464"/>
      <c r="N36" s="465"/>
      <c r="P36" s="463"/>
      <c r="Q36" s="464"/>
      <c r="R36" s="464"/>
      <c r="S36" s="464"/>
      <c r="T36" s="464"/>
      <c r="U36" s="465"/>
    </row>
    <row r="37" spans="1:21" outlineLevel="1">
      <c r="A37" s="432"/>
      <c r="B37" s="312"/>
      <c r="C37" s="252"/>
      <c r="D37" s="415"/>
      <c r="E37" s="415"/>
      <c r="F37" s="415"/>
      <c r="G37" s="416"/>
      <c r="I37" s="463"/>
      <c r="J37" s="464"/>
      <c r="K37" s="464"/>
      <c r="L37" s="464"/>
      <c r="M37" s="464"/>
      <c r="N37" s="465"/>
      <c r="P37" s="463"/>
      <c r="Q37" s="464"/>
      <c r="R37" s="464"/>
      <c r="S37" s="464"/>
      <c r="T37" s="464"/>
      <c r="U37" s="465"/>
    </row>
    <row r="38" spans="1:21" outlineLevel="1">
      <c r="A38" s="432"/>
      <c r="B38" s="312"/>
      <c r="C38" s="252"/>
      <c r="D38" s="415"/>
      <c r="E38" s="415"/>
      <c r="F38" s="415"/>
      <c r="G38" s="416"/>
      <c r="I38" s="463"/>
      <c r="J38" s="464"/>
      <c r="K38" s="464"/>
      <c r="L38" s="464"/>
      <c r="M38" s="464"/>
      <c r="N38" s="465"/>
      <c r="P38" s="463"/>
      <c r="Q38" s="464"/>
      <c r="R38" s="464"/>
      <c r="S38" s="464"/>
      <c r="T38" s="464"/>
      <c r="U38" s="465"/>
    </row>
    <row r="39" spans="1:21" outlineLevel="1">
      <c r="A39" s="432"/>
      <c r="B39" s="312"/>
      <c r="C39" s="252"/>
      <c r="D39" s="415"/>
      <c r="E39" s="415"/>
      <c r="F39" s="415"/>
      <c r="G39" s="416"/>
      <c r="I39" s="463"/>
      <c r="J39" s="464"/>
      <c r="K39" s="464"/>
      <c r="L39" s="464"/>
      <c r="M39" s="464"/>
      <c r="N39" s="465"/>
      <c r="P39" s="463"/>
      <c r="Q39" s="464"/>
      <c r="R39" s="464"/>
      <c r="S39" s="464"/>
      <c r="T39" s="464"/>
      <c r="U39" s="465"/>
    </row>
    <row r="40" spans="1:21" ht="13.5" outlineLevel="1" thickBot="1">
      <c r="A40" s="433"/>
      <c r="B40" s="313"/>
      <c r="C40" s="314"/>
      <c r="D40" s="413"/>
      <c r="E40" s="413"/>
      <c r="F40" s="413"/>
      <c r="G40" s="414"/>
      <c r="I40" s="463"/>
      <c r="J40" s="464"/>
      <c r="K40" s="464"/>
      <c r="L40" s="464"/>
      <c r="M40" s="464"/>
      <c r="N40" s="465"/>
      <c r="P40" s="463"/>
      <c r="Q40" s="464"/>
      <c r="R40" s="464"/>
      <c r="S40" s="464"/>
      <c r="T40" s="464"/>
      <c r="U40" s="465"/>
    </row>
    <row r="41" spans="1:21" outlineLevel="1">
      <c r="A41" s="154"/>
      <c r="B41" s="248"/>
      <c r="C41" s="248"/>
      <c r="D41" s="248"/>
      <c r="E41" s="248"/>
      <c r="F41" s="248"/>
      <c r="G41" s="248"/>
      <c r="I41" s="463"/>
      <c r="J41" s="464"/>
      <c r="K41" s="464"/>
      <c r="L41" s="464"/>
      <c r="M41" s="464"/>
      <c r="N41" s="465"/>
      <c r="P41" s="463"/>
      <c r="Q41" s="464"/>
      <c r="R41" s="464"/>
      <c r="S41" s="464"/>
      <c r="T41" s="464"/>
      <c r="U41" s="465"/>
    </row>
    <row r="42" spans="1:21" outlineLevel="1">
      <c r="A42" s="154"/>
      <c r="B42" s="248"/>
      <c r="C42" s="248"/>
      <c r="D42" s="248"/>
      <c r="E42" s="248"/>
      <c r="F42" s="248"/>
      <c r="G42" s="248"/>
      <c r="I42" s="463"/>
      <c r="J42" s="464"/>
      <c r="K42" s="464"/>
      <c r="L42" s="464"/>
      <c r="M42" s="464"/>
      <c r="N42" s="465"/>
      <c r="P42" s="463"/>
      <c r="Q42" s="464"/>
      <c r="R42" s="464"/>
      <c r="S42" s="464"/>
      <c r="T42" s="464"/>
      <c r="U42" s="465"/>
    </row>
    <row r="43" spans="1:21" outlineLevel="1">
      <c r="A43" s="154"/>
      <c r="B43" s="248"/>
      <c r="C43" s="248"/>
      <c r="D43" s="248"/>
      <c r="E43" s="248"/>
      <c r="F43" s="248"/>
      <c r="G43" s="248"/>
      <c r="I43" s="463"/>
      <c r="J43" s="464"/>
      <c r="K43" s="464"/>
      <c r="L43" s="464"/>
      <c r="M43" s="464"/>
      <c r="N43" s="465"/>
      <c r="P43" s="463"/>
      <c r="Q43" s="464"/>
      <c r="R43" s="464"/>
      <c r="S43" s="464"/>
      <c r="T43" s="464"/>
      <c r="U43" s="465"/>
    </row>
    <row r="44" spans="1:21" outlineLevel="1">
      <c r="A44" s="154"/>
      <c r="B44" s="248"/>
      <c r="C44" s="248"/>
      <c r="D44" s="248"/>
      <c r="E44" s="248"/>
      <c r="F44" s="248"/>
      <c r="G44" s="248"/>
      <c r="I44" s="463"/>
      <c r="J44" s="464"/>
      <c r="K44" s="464"/>
      <c r="L44" s="464"/>
      <c r="M44" s="464"/>
      <c r="N44" s="465"/>
      <c r="P44" s="463"/>
      <c r="Q44" s="464"/>
      <c r="R44" s="464"/>
      <c r="S44" s="464"/>
      <c r="T44" s="464"/>
      <c r="U44" s="465"/>
    </row>
    <row r="45" spans="1:21" outlineLevel="1">
      <c r="A45" s="154"/>
      <c r="B45" s="248"/>
      <c r="C45" s="248"/>
      <c r="D45" s="248"/>
      <c r="E45" s="248"/>
      <c r="F45" s="248"/>
      <c r="G45" s="248"/>
      <c r="I45" s="466"/>
      <c r="J45" s="467"/>
      <c r="K45" s="467"/>
      <c r="L45" s="467"/>
      <c r="M45" s="467"/>
      <c r="N45" s="468"/>
      <c r="P45" s="466"/>
      <c r="Q45" s="467"/>
      <c r="R45" s="467"/>
      <c r="S45" s="467"/>
      <c r="T45" s="467"/>
      <c r="U45" s="468"/>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2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521</v>
      </c>
      <c r="C108" t="s">
        <v>522</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523</v>
      </c>
      <c r="C109" t="s">
        <v>524</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525</v>
      </c>
      <c r="C110" t="s">
        <v>526</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527</v>
      </c>
      <c r="C111" t="s">
        <v>528</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529</v>
      </c>
      <c r="C112" t="s">
        <v>530</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531</v>
      </c>
      <c r="C113" t="s">
        <v>532</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533</v>
      </c>
      <c r="C114" t="s">
        <v>534</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535</v>
      </c>
      <c r="C115" t="s">
        <v>536</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537</v>
      </c>
      <c r="C116" t="s">
        <v>538</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539</v>
      </c>
      <c r="C117" t="s">
        <v>540</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541</v>
      </c>
      <c r="C118" t="s">
        <v>542</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543</v>
      </c>
      <c r="C119" t="s">
        <v>544</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545</v>
      </c>
      <c r="C120" t="s">
        <v>546</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547</v>
      </c>
      <c r="C121" t="s">
        <v>548</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549</v>
      </c>
      <c r="C122" t="s">
        <v>550</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551</v>
      </c>
      <c r="C123" t="s">
        <v>552</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553</v>
      </c>
      <c r="C124" t="s">
        <v>554</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555</v>
      </c>
      <c r="C125" t="s">
        <v>556</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557</v>
      </c>
      <c r="C126" t="s">
        <v>558</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559</v>
      </c>
      <c r="C127" t="s">
        <v>560</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464</v>
      </c>
      <c r="B143" s="135" t="s">
        <v>282</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471</v>
      </c>
      <c r="B158" s="135" t="s">
        <v>282</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476</v>
      </c>
      <c r="B172" s="135" t="s">
        <v>282</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477</v>
      </c>
      <c r="B176" s="135" t="s">
        <v>282</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485</v>
      </c>
      <c r="B190" s="150" t="s">
        <v>340</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563</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6" t="s">
        <v>485</v>
      </c>
      <c r="B210" s="150" t="s">
        <v>565</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7"/>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7"/>
      <c r="B212" s="150" t="s">
        <v>563</v>
      </c>
      <c r="C212" s="19"/>
      <c r="D212" s="135" t="s">
        <v>383</v>
      </c>
      <c r="E212" s="21">
        <f>E192-Baseline!E192</f>
        <v>5.5827015681753407</v>
      </c>
      <c r="F212" s="21">
        <f>F77*F186-Baseline!F77*Baseline!F186</f>
        <v>5.4947389322581648</v>
      </c>
      <c r="G212" s="21">
        <f>G77*G186-Baseline!G77*Baseline!G186</f>
        <v>5.4497478117267759</v>
      </c>
      <c r="H212" s="21">
        <f>H77*H186-Baseline!H77*Baseline!H186</f>
        <v>5.4054953736030118</v>
      </c>
      <c r="I212" s="21">
        <f>I77*I186-Baseline!I77*Baseline!I186</f>
        <v>5.3621754214223953</v>
      </c>
      <c r="J212" s="21">
        <f>J77*J186-Baseline!J77*Baseline!J186</f>
        <v>5.3197829955030276</v>
      </c>
      <c r="K212" s="21">
        <f>K77*K186-Baseline!K77*Baseline!K186</f>
        <v>5.2785032236594676</v>
      </c>
      <c r="L212" s="21">
        <f>L77*L186-Baseline!L77*Baseline!L186</f>
        <v>5.2380957060792159</v>
      </c>
      <c r="M212" s="21">
        <f>M77*M186-Baseline!M77*Baseline!M186</f>
        <v>5.1985321609646364</v>
      </c>
      <c r="N212" s="21">
        <f>N77*N186-Baseline!N77*Baseline!N186</f>
        <v>5.159806801767334</v>
      </c>
      <c r="O212" s="21">
        <f>O77*O186-Baseline!O77*Baseline!O186</f>
        <v>5.1142358149640659</v>
      </c>
      <c r="P212" s="21">
        <f>P77*P186-Baseline!P77*Baseline!P186</f>
        <v>5.0605343938620884</v>
      </c>
      <c r="Q212" s="21">
        <f>Q77*Q186-Baseline!Q77*Baseline!Q186</f>
        <v>5.0064134478035571</v>
      </c>
      <c r="R212" s="21">
        <f>R77*R186-Baseline!R77*Baseline!R186</f>
        <v>4.95376990642424</v>
      </c>
      <c r="S212" s="21">
        <f>S77*S186-Baseline!S77*Baseline!S186</f>
        <v>4.9025691776222056</v>
      </c>
      <c r="T212" s="21">
        <f>T77*T186-Baseline!T77*Baseline!T186</f>
        <v>4.8527769735521362</v>
      </c>
      <c r="U212" s="21">
        <f>U77*U186-Baseline!U77*Baseline!U186</f>
        <v>4.8043601411969563</v>
      </c>
      <c r="V212" s="21">
        <f>V77*V186-Baseline!V77*Baseline!V186</f>
        <v>4.7572868126839438</v>
      </c>
      <c r="W212" s="21">
        <f>W77*W186-Baseline!W77*Baseline!W186</f>
        <v>4.7115263746858602</v>
      </c>
      <c r="X212" s="21">
        <f>X77*X186-Baseline!X77*Baseline!X186</f>
        <v>4.6670494267652423</v>
      </c>
      <c r="Y212" s="21">
        <f>Y77*Y186-Baseline!Y77*Baseline!Y186</f>
        <v>4.6238277523923861</v>
      </c>
      <c r="Z212" s="21">
        <f>Z77*Z186-Baseline!Z77*Baseline!Z186</f>
        <v>4.5818331345909247</v>
      </c>
      <c r="AA212" s="21">
        <f>AA77*AA186-Baseline!AA77*Baseline!AA186</f>
        <v>4.5410406309931748</v>
      </c>
      <c r="AB212" s="21">
        <f>AB77*AB186-Baseline!AB77*Baseline!AB186</f>
        <v>4.4997529345496616</v>
      </c>
      <c r="AC212" s="21">
        <f>AC77*AC186-Baseline!AC77*Baseline!AC186</f>
        <v>28.551073771567651</v>
      </c>
      <c r="AD212" s="21">
        <f>AD77*AD186-Baseline!AD77*Baseline!AD186</f>
        <v>34.893456727615316</v>
      </c>
      <c r="AE212" s="21">
        <f>AE77*AE186-Baseline!AE77*Baseline!AE186</f>
        <v>34.631045021702327</v>
      </c>
      <c r="AF212" s="21">
        <f>AF77*AF186-Baseline!AF77*Baseline!AF186</f>
        <v>34.376235902586458</v>
      </c>
      <c r="AG212" s="21">
        <f>AG77*AG186-Baseline!AG77*Baseline!AG186</f>
        <v>34.128915373145148</v>
      </c>
      <c r="AH212" s="21">
        <f>AH77*AH186-Baseline!AH77*Baseline!AH186</f>
        <v>33.888975372416766</v>
      </c>
      <c r="AI212" s="21">
        <f>AI77*AI186-Baseline!AI77*Baseline!AI186</f>
        <v>33.656313654786409</v>
      </c>
      <c r="AJ212" s="21">
        <f>AJ77*AJ186-Baseline!AJ77*Baseline!AJ186</f>
        <v>33.593119264347635</v>
      </c>
      <c r="AK212" s="21">
        <f>AK77*AK186-Baseline!AK77*Baseline!AK186</f>
        <v>33.535677974509646</v>
      </c>
      <c r="AL212" s="21">
        <f>AL77*AL186-Baseline!AL77*Baseline!AL186</f>
        <v>33.483995141826902</v>
      </c>
      <c r="AM212" s="21">
        <f>AM77*AM186-Baseline!AM77*Baseline!AM186</f>
        <v>33.43157846629812</v>
      </c>
      <c r="AN212" s="21">
        <f>AN77*AN186-Baseline!AN77*Baseline!AN186</f>
        <v>33.374222266442608</v>
      </c>
      <c r="AO212" s="21">
        <f>AO77*AO186-Baseline!AO77*Baseline!AO186</f>
        <v>33.319846217769864</v>
      </c>
      <c r="AP212" s="21">
        <f>AP77*AP186-Baseline!AP77*Baseline!AP186</f>
        <v>33.271392297383265</v>
      </c>
      <c r="AQ212" s="21">
        <f>AQ77*AQ186-Baseline!AQ77*Baseline!AQ186</f>
        <v>33.229168962497816</v>
      </c>
      <c r="AR212" s="21">
        <f>AR77*AR186-Baseline!AR77*Baseline!AR186</f>
        <v>33.155960122732694</v>
      </c>
      <c r="AS212" s="21">
        <f>AS77*AS186-Baseline!AS77*Baseline!AS186</f>
        <v>33.002216121834884</v>
      </c>
      <c r="AT212" s="21">
        <f>AT77*AT186-Baseline!AT77*Baseline!AT186</f>
        <v>32.837799106901414</v>
      </c>
      <c r="AU212" s="21">
        <f>AU77*AU186-Baseline!AU77*Baseline!AU186</f>
        <v>32.679229289224772</v>
      </c>
      <c r="AV212" s="21">
        <f>AV77*AV186-Baseline!AV77*Baseline!AV186</f>
        <v>32.51317633650843</v>
      </c>
      <c r="AW212" s="21">
        <f>AW77*AW186-Baseline!AW77*Baseline!AW186</f>
        <v>32.319586689672953</v>
      </c>
      <c r="AX212" s="21">
        <f>AX77*AX186-Baseline!AX77*Baseline!AX186</f>
        <v>32.03806544051988</v>
      </c>
      <c r="AY212" s="21">
        <f>AY77*AY186-Baseline!AY77*Baseline!AY186</f>
        <v>31.716473502674397</v>
      </c>
      <c r="AZ212" s="21">
        <f>AZ77*AZ186-Baseline!AZ77*Baseline!AZ186</f>
        <v>31.383760548834321</v>
      </c>
      <c r="BA212" s="21">
        <f>BA77*BA186-Baseline!BA77*Baseline!BA186</f>
        <v>31.057333322036676</v>
      </c>
      <c r="BB212" s="21">
        <f>BB77*BB186-Baseline!BB77*Baseline!BB186</f>
        <v>30.738497895535424</v>
      </c>
    </row>
    <row r="213" spans="1:54" outlineLevel="2">
      <c r="A213" s="477"/>
      <c r="B213" s="150" t="s">
        <v>487</v>
      </c>
      <c r="C213" s="19"/>
      <c r="D213" s="135" t="s">
        <v>383</v>
      </c>
      <c r="E213" s="21">
        <f>E193-Baseline!E193</f>
        <v>33.287400382118861</v>
      </c>
      <c r="F213" s="21">
        <f>F193-Baseline!F193</f>
        <v>33.345884632166928</v>
      </c>
      <c r="G213" s="21">
        <f>G193-Baseline!G193</f>
        <v>33.535404631524969</v>
      </c>
      <c r="H213" s="21">
        <f>H193-Baseline!H193</f>
        <v>33.721895454645889</v>
      </c>
      <c r="I213" s="21">
        <f>I193-Baseline!I193</f>
        <v>34.020551784715785</v>
      </c>
      <c r="J213" s="21">
        <f>J193-Baseline!J193</f>
        <v>34.315999101484373</v>
      </c>
      <c r="K213" s="21">
        <f>K193-Baseline!K193</f>
        <v>34.497740807561584</v>
      </c>
      <c r="L213" s="21">
        <f>L193-Baseline!L193</f>
        <v>34.789398023609216</v>
      </c>
      <c r="M213" s="21">
        <f>M193-Baseline!M193</f>
        <v>35.07817596448438</v>
      </c>
      <c r="N213" s="21">
        <f>N193-Baseline!N193</f>
        <v>35.25481658867561</v>
      </c>
      <c r="O213" s="21">
        <f>O193-Baseline!O193</f>
        <v>35.486049104400422</v>
      </c>
      <c r="P213" s="21">
        <f>P193-Baseline!P193</f>
        <v>35.65033472414688</v>
      </c>
      <c r="Q213" s="21">
        <f>Q193-Baseline!Q193</f>
        <v>35.800225358678794</v>
      </c>
      <c r="R213" s="21">
        <f>R193-Baseline!R193</f>
        <v>36.054468505823422</v>
      </c>
      <c r="S213" s="21">
        <f>S193-Baseline!S193</f>
        <v>36.20196312610863</v>
      </c>
      <c r="T213" s="21">
        <f>T193-Baseline!T193</f>
        <v>36.349143743347284</v>
      </c>
      <c r="U213" s="21">
        <f>U193-Baseline!U193</f>
        <v>36.496206828104079</v>
      </c>
      <c r="V213" s="21">
        <f>V193-Baseline!V193</f>
        <v>36.744290533359823</v>
      </c>
      <c r="W213" s="21">
        <f>W193-Baseline!W193</f>
        <v>36.890720724662856</v>
      </c>
      <c r="X213" s="21">
        <f>X193-Baseline!X193</f>
        <v>37.136657757225024</v>
      </c>
      <c r="Y213" s="21">
        <f>Y193-Baseline!Y193</f>
        <v>37.283303926740331</v>
      </c>
      <c r="Z213" s="21">
        <f>Z193-Baseline!Z193</f>
        <v>37.52802597436056</v>
      </c>
      <c r="AA213" s="21">
        <f>AA193-Baseline!AA193</f>
        <v>37.772054012897648</v>
      </c>
      <c r="AB213" s="21">
        <f>AB193-Baseline!AB193</f>
        <v>38.001513011974914</v>
      </c>
      <c r="AC213" s="21">
        <f>AC193-Baseline!AC193</f>
        <v>244.6173053924679</v>
      </c>
      <c r="AD213" s="21">
        <f>AD193-Baseline!AD193</f>
        <v>303.26951906034168</v>
      </c>
      <c r="AE213" s="21">
        <f>AE193-Baseline!AE193</f>
        <v>305.34106345919986</v>
      </c>
      <c r="AF213" s="21">
        <f>AF193-Baseline!AF193</f>
        <v>307.39084411765151</v>
      </c>
      <c r="AG213" s="21">
        <f>AG193-Baseline!AG193</f>
        <v>309.42975491471032</v>
      </c>
      <c r="AH213" s="21">
        <f>AH193-Baseline!AH193</f>
        <v>311.47079499794705</v>
      </c>
      <c r="AI213" s="21">
        <f>AI193-Baseline!AI193</f>
        <v>313.53139988745028</v>
      </c>
      <c r="AJ213" s="21">
        <f>AJ193-Baseline!AJ193</f>
        <v>317.13537169309359</v>
      </c>
      <c r="AK213" s="21">
        <f>AK193-Baseline!AK193</f>
        <v>320.77369083478703</v>
      </c>
      <c r="AL213" s="21">
        <f>AL193-Baseline!AL193</f>
        <v>324.45304097647414</v>
      </c>
      <c r="AM213" s="21">
        <f>AM193-Baseline!AM193</f>
        <v>328.11355195708995</v>
      </c>
      <c r="AN213" s="21">
        <f>AN193-Baseline!AN193</f>
        <v>331.71269993617915</v>
      </c>
      <c r="AO213" s="21">
        <f>AO193-Baseline!AO193</f>
        <v>335.3269271746957</v>
      </c>
      <c r="AP213" s="21">
        <f>AP193-Baseline!AP193</f>
        <v>338.98755065244029</v>
      </c>
      <c r="AQ213" s="21">
        <f>AQ193-Baseline!AQ193</f>
        <v>342.70058218203167</v>
      </c>
      <c r="AR213" s="21">
        <f>AR193-Baseline!AR193</f>
        <v>346.07980982698501</v>
      </c>
      <c r="AS213" s="21">
        <f>AS193-Baseline!AS193</f>
        <v>348.59007054248923</v>
      </c>
      <c r="AT213" s="21">
        <f>AT193-Baseline!AT193</f>
        <v>350.94783983371167</v>
      </c>
      <c r="AU213" s="21">
        <f>AU193-Baseline!AU193</f>
        <v>353.32784185816394</v>
      </c>
      <c r="AV213" s="21">
        <f>AV193-Baseline!AV193</f>
        <v>355.58649690798183</v>
      </c>
      <c r="AW213" s="21">
        <f>AW193-Baseline!AW193</f>
        <v>357.49914570284182</v>
      </c>
      <c r="AX213" s="21">
        <f>AX193-Baseline!AX193</f>
        <v>358.37989506997394</v>
      </c>
      <c r="AY213" s="21">
        <f>AY193-Baseline!AY193</f>
        <v>358.73720824042613</v>
      </c>
      <c r="AZ213" s="21">
        <f>AZ193-Baseline!AZ193</f>
        <v>358.8871564664866</v>
      </c>
      <c r="BA213" s="21">
        <f>BA193-Baseline!BA193</f>
        <v>359.0267992196467</v>
      </c>
      <c r="BB213" s="21">
        <f>BB193-Baseline!BB193</f>
        <v>359.17374520623042</v>
      </c>
    </row>
    <row r="214" spans="1:54" outlineLevel="2">
      <c r="A214" s="477"/>
      <c r="B214" s="150" t="s">
        <v>488</v>
      </c>
      <c r="C214" s="19"/>
      <c r="D214" s="135" t="s">
        <v>383</v>
      </c>
      <c r="E214" s="21">
        <f>E194-Baseline!E194</f>
        <v>16.670041103284294</v>
      </c>
      <c r="F214" s="21">
        <f>F194-Baseline!F194</f>
        <v>16.657241814383418</v>
      </c>
      <c r="G214" s="21">
        <f>G194-Baseline!G194</f>
        <v>16.772438289679943</v>
      </c>
      <c r="H214" s="21">
        <f>H194-Baseline!H194</f>
        <v>16.889588421334526</v>
      </c>
      <c r="I214" s="21">
        <f>I194-Baseline!I194</f>
        <v>17.009374905263034</v>
      </c>
      <c r="J214" s="21">
        <f>J194-Baseline!J194</f>
        <v>17.131879950602407</v>
      </c>
      <c r="K214" s="21">
        <f>K194-Baseline!K194</f>
        <v>17.257809317251727</v>
      </c>
      <c r="L214" s="21">
        <f>L194-Baseline!L194</f>
        <v>17.386496349754882</v>
      </c>
      <c r="M214" s="21">
        <f>M194-Baseline!M194</f>
        <v>17.517944622710473</v>
      </c>
      <c r="N214" s="21">
        <f>N194-Baseline!N194</f>
        <v>17.652231900466042</v>
      </c>
      <c r="O214" s="21">
        <f>O194-Baseline!O194</f>
        <v>17.762770400682264</v>
      </c>
      <c r="P214" s="21">
        <f>P194-Baseline!P194</f>
        <v>17.843913253020027</v>
      </c>
      <c r="Q214" s="21">
        <f>Q194-Baseline!Q194</f>
        <v>17.921906379911253</v>
      </c>
      <c r="R214" s="21">
        <f>R194-Baseline!R194</f>
        <v>18.003506176497616</v>
      </c>
      <c r="S214" s="21">
        <f>S194-Baseline!S194</f>
        <v>18.084688567866387</v>
      </c>
      <c r="T214" s="21">
        <f>T194-Baseline!T194</f>
        <v>18.169529370173777</v>
      </c>
      <c r="U214" s="21">
        <f>U194-Baseline!U194</f>
        <v>18.258073178699298</v>
      </c>
      <c r="V214" s="21">
        <f>V194-Baseline!V194</f>
        <v>18.350367490977568</v>
      </c>
      <c r="W214" s="21">
        <f>W194-Baseline!W194</f>
        <v>18.446462755042035</v>
      </c>
      <c r="X214" s="21">
        <f>X194-Baseline!X194</f>
        <v>18.546412516635794</v>
      </c>
      <c r="Y214" s="21">
        <f>Y194-Baseline!Y194</f>
        <v>18.650273482118333</v>
      </c>
      <c r="Z214" s="21">
        <f>Z194-Baseline!Z194</f>
        <v>18.758100923080057</v>
      </c>
      <c r="AA214" s="21">
        <f>AA194-Baseline!AA194</f>
        <v>18.869962166448019</v>
      </c>
      <c r="AB214" s="21">
        <f>AB194-Baseline!AB194</f>
        <v>18.978870078810989</v>
      </c>
      <c r="AC214" s="21">
        <f>AC194-Baseline!AC194</f>
        <v>122.14925069042887</v>
      </c>
      <c r="AD214" s="21">
        <f>AD194-Baseline!AD194</f>
        <v>151.41316125990153</v>
      </c>
      <c r="AE214" s="21">
        <f>AE194-Baseline!AE194</f>
        <v>152.39590184838585</v>
      </c>
      <c r="AF214" s="21">
        <f>AF194-Baseline!AF194</f>
        <v>153.38121039174385</v>
      </c>
      <c r="AG214" s="21">
        <f>AG194-Baseline!AG194</f>
        <v>154.36589186241389</v>
      </c>
      <c r="AH214" s="21">
        <f>AH194-Baseline!AH194</f>
        <v>155.35104589752493</v>
      </c>
      <c r="AI214" s="21">
        <f>AI194-Baseline!AI194</f>
        <v>156.34395833232736</v>
      </c>
      <c r="AJ214" s="21">
        <f>AJ194-Baseline!AJ194</f>
        <v>158.10621347493881</v>
      </c>
      <c r="AK214" s="21">
        <f>AK194-Baseline!AK194</f>
        <v>159.88752702623256</v>
      </c>
      <c r="AL214" s="21">
        <f>AL194-Baseline!AL194</f>
        <v>161.68925635398838</v>
      </c>
      <c r="AM214" s="21">
        <f>AM194-Baseline!AM194</f>
        <v>163.48123913186788</v>
      </c>
      <c r="AN214" s="21">
        <f>AN194-Baseline!AN194</f>
        <v>165.24264291048596</v>
      </c>
      <c r="AO214" s="21">
        <f>AO194-Baseline!AO194</f>
        <v>167.01183874347547</v>
      </c>
      <c r="AP214" s="21">
        <f>AP194-Baseline!AP194</f>
        <v>168.80434530809356</v>
      </c>
      <c r="AQ214" s="21">
        <f>AQ194-Baseline!AQ194</f>
        <v>170.62293549361524</v>
      </c>
      <c r="AR214" s="21">
        <f>AR194-Baseline!AR194</f>
        <v>172.27540245061942</v>
      </c>
      <c r="AS214" s="21">
        <f>AS194-Baseline!AS194</f>
        <v>173.49553309205828</v>
      </c>
      <c r="AT214" s="21">
        <f>AT194-Baseline!AT194</f>
        <v>174.64006856174038</v>
      </c>
      <c r="AU214" s="21">
        <f>AU194-Baseline!AU194</f>
        <v>175.7959422112549</v>
      </c>
      <c r="AV214" s="21">
        <f>AV194-Baseline!AV194</f>
        <v>176.8917088737185</v>
      </c>
      <c r="AW214" s="21">
        <f>AW194-Baseline!AW194</f>
        <v>177.81565881825028</v>
      </c>
      <c r="AX214" s="21">
        <f>AX194-Baseline!AX194</f>
        <v>178.2267589416056</v>
      </c>
      <c r="AY214" s="21">
        <f>AY194-Baseline!AY194</f>
        <v>178.37804959675091</v>
      </c>
      <c r="AZ214" s="21">
        <f>AZ194-Baseline!AZ194</f>
        <v>178.42676731079928</v>
      </c>
      <c r="BA214" s="21">
        <f>BA194-Baseline!BA194</f>
        <v>178.47089813860441</v>
      </c>
      <c r="BB214" s="21">
        <f>BB194-Baseline!BB194</f>
        <v>178.51918004199726</v>
      </c>
    </row>
    <row r="215" spans="1:54" outlineLevel="2">
      <c r="A215" s="477"/>
      <c r="B215" s="150" t="s">
        <v>489</v>
      </c>
      <c r="C215" s="19"/>
      <c r="D215" s="135" t="s">
        <v>383</v>
      </c>
      <c r="E215" s="21">
        <f>E195-Baseline!E195</f>
        <v>50.010123298006839</v>
      </c>
      <c r="F215" s="21">
        <f>F195-Baseline!F195</f>
        <v>49.971725431490839</v>
      </c>
      <c r="G215" s="21">
        <f>G195-Baseline!G195</f>
        <v>50.317314869039834</v>
      </c>
      <c r="H215" s="21">
        <f>H195-Baseline!H195</f>
        <v>50.668765264003575</v>
      </c>
      <c r="I215" s="21">
        <f>I195-Baseline!I195</f>
        <v>51.028124715789104</v>
      </c>
      <c r="J215" s="21">
        <f>J195-Baseline!J195</f>
        <v>51.395639840519053</v>
      </c>
      <c r="K215" s="21">
        <f>K195-Baseline!K195</f>
        <v>51.773427951755188</v>
      </c>
      <c r="L215" s="21">
        <f>L195-Baseline!L195</f>
        <v>52.159489049264643</v>
      </c>
      <c r="M215" s="21">
        <f>M195-Baseline!M195</f>
        <v>52.553833857100543</v>
      </c>
      <c r="N215" s="21">
        <f>N195-Baseline!N195</f>
        <v>52.956695690449422</v>
      </c>
      <c r="O215" s="21">
        <f>O195-Baseline!O195</f>
        <v>53.288311202046785</v>
      </c>
      <c r="P215" s="21">
        <f>P195-Baseline!P195</f>
        <v>53.531739769798129</v>
      </c>
      <c r="Q215" s="21">
        <f>Q195-Baseline!Q195</f>
        <v>53.765719139733768</v>
      </c>
      <c r="R215" s="21">
        <f>R195-Baseline!R195</f>
        <v>54.010518529492849</v>
      </c>
      <c r="S215" s="21">
        <f>S195-Baseline!S195</f>
        <v>54.254065693196289</v>
      </c>
      <c r="T215" s="21">
        <f>T195-Baseline!T195</f>
        <v>54.508588100224109</v>
      </c>
      <c r="U215" s="21">
        <f>U195-Baseline!U195</f>
        <v>54.774219546292358</v>
      </c>
      <c r="V215" s="21">
        <f>V195-Baseline!V195</f>
        <v>55.051102462838102</v>
      </c>
      <c r="W215" s="21">
        <f>W195-Baseline!W195</f>
        <v>55.339388265126111</v>
      </c>
      <c r="X215" s="21">
        <f>X195-Baseline!X195</f>
        <v>55.639237549907378</v>
      </c>
      <c r="Y215" s="21">
        <f>Y195-Baseline!Y195</f>
        <v>55.950820446354996</v>
      </c>
      <c r="Z215" s="21">
        <f>Z195-Baseline!Z195</f>
        <v>56.274302759517887</v>
      </c>
      <c r="AA215" s="21">
        <f>AA195-Baseline!AA195</f>
        <v>56.609886508979791</v>
      </c>
      <c r="AB215" s="21">
        <f>AB195-Baseline!AB195</f>
        <v>56.936610236432955</v>
      </c>
      <c r="AC215" s="21">
        <f>AC195-Baseline!AC195</f>
        <v>366.44775207474862</v>
      </c>
      <c r="AD215" s="21">
        <f>AD195-Baseline!AD195</f>
        <v>454.23948378877077</v>
      </c>
      <c r="AE215" s="21">
        <f>AE195-Baseline!AE195</f>
        <v>457.18770556000015</v>
      </c>
      <c r="AF215" s="21">
        <f>AF195-Baseline!AF195</f>
        <v>460.14363119712255</v>
      </c>
      <c r="AG215" s="21">
        <f>AG195-Baseline!AG195</f>
        <v>463.09767560312326</v>
      </c>
      <c r="AH215" s="21">
        <f>AH195-Baseline!AH195</f>
        <v>466.05313771225843</v>
      </c>
      <c r="AI215" s="21">
        <f>AI195-Baseline!AI195</f>
        <v>469.0318750195334</v>
      </c>
      <c r="AJ215" s="21">
        <f>AJ195-Baseline!AJ195</f>
        <v>474.31864044956779</v>
      </c>
      <c r="AK215" s="21">
        <f>AK195-Baseline!AK195</f>
        <v>479.66258110508949</v>
      </c>
      <c r="AL215" s="21">
        <f>AL195-Baseline!AL195</f>
        <v>485.06776908989906</v>
      </c>
      <c r="AM215" s="21">
        <f>AM195-Baseline!AM195</f>
        <v>490.44371742591005</v>
      </c>
      <c r="AN215" s="21">
        <f>AN195-Baseline!AN195</f>
        <v>495.72792876378264</v>
      </c>
      <c r="AO215" s="21">
        <f>AO195-Baseline!AO195</f>
        <v>501.03551626464912</v>
      </c>
      <c r="AP215" s="21">
        <f>AP195-Baseline!AP195</f>
        <v>506.41303596041996</v>
      </c>
      <c r="AQ215" s="21">
        <f>AQ195-Baseline!AQ195</f>
        <v>511.86880651896763</v>
      </c>
      <c r="AR215" s="21">
        <f>AR195-Baseline!AR195</f>
        <v>516.8262073919451</v>
      </c>
      <c r="AS215" s="21">
        <f>AS195-Baseline!AS195</f>
        <v>520.4865993180631</v>
      </c>
      <c r="AT215" s="21">
        <f>AT195-Baseline!AT195</f>
        <v>523.92020572888077</v>
      </c>
      <c r="AU215" s="21">
        <f>AU195-Baseline!AU195</f>
        <v>527.38782667919588</v>
      </c>
      <c r="AV215" s="21">
        <f>AV195-Baseline!AV195</f>
        <v>530.6751266683317</v>
      </c>
      <c r="AW215" s="21">
        <f>AW195-Baseline!AW195</f>
        <v>533.44697650360627</v>
      </c>
      <c r="AX215" s="21">
        <f>AX195-Baseline!AX195</f>
        <v>534.68027687518622</v>
      </c>
      <c r="AY215" s="21">
        <f>AY195-Baseline!AY195</f>
        <v>535.13414884203905</v>
      </c>
      <c r="AZ215" s="21">
        <f>AZ195-Baseline!AZ195</f>
        <v>535.28030198554427</v>
      </c>
      <c r="BA215" s="21">
        <f>BA195-Baseline!BA195</f>
        <v>535.41269447028992</v>
      </c>
      <c r="BB215" s="21">
        <f>BB195-Baseline!BB195</f>
        <v>535.55754018177231</v>
      </c>
    </row>
    <row r="216" spans="1:54" outlineLevel="2">
      <c r="A216" s="477"/>
      <c r="B216" s="150" t="s">
        <v>285</v>
      </c>
      <c r="C216" s="19"/>
      <c r="D216" s="135" t="s">
        <v>383</v>
      </c>
      <c r="E216" s="21">
        <f>E196-Baseline!E196</f>
        <v>5.5902409086132412</v>
      </c>
      <c r="F216" s="21">
        <f>F196-Baseline!F196</f>
        <v>5.6272485859692623</v>
      </c>
      <c r="G216" s="21">
        <f>G196-Baseline!G196</f>
        <v>5.697770426223701</v>
      </c>
      <c r="H216" s="21">
        <f>H196-Baseline!H196</f>
        <v>5.7702359987301417</v>
      </c>
      <c r="I216" s="21">
        <f>I196-Baseline!I196</f>
        <v>5.8453686362618358</v>
      </c>
      <c r="J216" s="21">
        <f>J196-Baseline!J196</f>
        <v>5.9233656857573971</v>
      </c>
      <c r="K216" s="21">
        <f>K196-Baseline!K196</f>
        <v>5.9880683639503092</v>
      </c>
      <c r="L216" s="21">
        <f>L196-Baseline!L196</f>
        <v>6.0479581535239566</v>
      </c>
      <c r="M216" s="21">
        <f>M196-Baseline!M196</f>
        <v>6.1076666456698181</v>
      </c>
      <c r="N216" s="21">
        <f>N196-Baseline!N196</f>
        <v>6.1692457864020538</v>
      </c>
      <c r="O216" s="21">
        <f>O196-Baseline!O196</f>
        <v>6.2328661407848784</v>
      </c>
      <c r="P216" s="21">
        <f>P196-Baseline!P196</f>
        <v>6.2984915549875531</v>
      </c>
      <c r="Q216" s="21">
        <f>Q196-Baseline!Q196</f>
        <v>6.3664834416581648</v>
      </c>
      <c r="R216" s="21">
        <f>R196-Baseline!R196</f>
        <v>6.4359639251769423</v>
      </c>
      <c r="S216" s="21">
        <f>S196-Baseline!S196</f>
        <v>6.5083394700743407</v>
      </c>
      <c r="T216" s="21">
        <f>T196-Baseline!T196</f>
        <v>6.5838583876132617</v>
      </c>
      <c r="U216" s="21">
        <f>U196-Baseline!U196</f>
        <v>6.662492368998854</v>
      </c>
      <c r="V216" s="21">
        <f>V196-Baseline!V196</f>
        <v>6.743798409042653</v>
      </c>
      <c r="W216" s="21">
        <f>W196-Baseline!W196</f>
        <v>6.8285483379179679</v>
      </c>
      <c r="X216" s="21">
        <f>X196-Baseline!X196</f>
        <v>6.9168572885758515</v>
      </c>
      <c r="Y216" s="21">
        <f>Y196-Baseline!Y196</f>
        <v>7.0088457817960172</v>
      </c>
      <c r="Z216" s="21">
        <f>Z196-Baseline!Z196</f>
        <v>7.1043438948917093</v>
      </c>
      <c r="AA216" s="21">
        <f>AA196-Baseline!AA196</f>
        <v>7.2037299302102724</v>
      </c>
      <c r="AB216" s="21">
        <f>AB196-Baseline!AB196</f>
        <v>7.3060907327777915</v>
      </c>
      <c r="AC216" s="21">
        <f>AC196-Baseline!AC196</f>
        <v>14.395924202708521</v>
      </c>
      <c r="AD216" s="21">
        <f>AD196-Baseline!AD196</f>
        <v>15.605009483381769</v>
      </c>
      <c r="AE216" s="21">
        <f>AE196-Baseline!AE196</f>
        <v>15.597795199195735</v>
      </c>
      <c r="AF216" s="21">
        <f>AF196-Baseline!AF196</f>
        <v>15.597034907879598</v>
      </c>
      <c r="AG216" s="21">
        <f>AG196-Baseline!AG196</f>
        <v>15.602874832762092</v>
      </c>
      <c r="AH216" s="21">
        <f>AH196-Baseline!AH196</f>
        <v>15.615469402565283</v>
      </c>
      <c r="AI216" s="21">
        <f>AI196-Baseline!AI196</f>
        <v>15.634981701263396</v>
      </c>
      <c r="AJ216" s="21">
        <f>AJ196-Baseline!AJ196</f>
        <v>15.69467399740085</v>
      </c>
      <c r="AK216" s="21">
        <f>AK196-Baseline!AK196</f>
        <v>15.76185069004401</v>
      </c>
      <c r="AL216" s="21">
        <f>AL196-Baseline!AL196</f>
        <v>15.836750908442239</v>
      </c>
      <c r="AM216" s="21">
        <f>AM196-Baseline!AM196</f>
        <v>15.915439444780956</v>
      </c>
      <c r="AN216" s="21">
        <f>AN196-Baseline!AN196</f>
        <v>15.999624540484751</v>
      </c>
      <c r="AO216" s="21">
        <f>AO196-Baseline!AO196</f>
        <v>16.091737129561547</v>
      </c>
      <c r="AP216" s="21">
        <f>AP196-Baseline!AP196</f>
        <v>16.192391252813785</v>
      </c>
      <c r="AQ216" s="21">
        <f>AQ196-Baseline!AQ196</f>
        <v>16.301917798340792</v>
      </c>
      <c r="AR216" s="21">
        <f>AR196-Baseline!AR196</f>
        <v>16.391340886106541</v>
      </c>
      <c r="AS216" s="21">
        <f>AS196-Baseline!AS196</f>
        <v>16.419730874860758</v>
      </c>
      <c r="AT216" s="21">
        <f>AT196-Baseline!AT196</f>
        <v>16.440547438971706</v>
      </c>
      <c r="AU216" s="21">
        <f>AU196-Baseline!AU196</f>
        <v>16.467245707846189</v>
      </c>
      <c r="AV216" s="21">
        <f>AV196-Baseline!AV196</f>
        <v>16.487704100406805</v>
      </c>
      <c r="AW216" s="21">
        <f>AW196-Baseline!AW196</f>
        <v>16.482716671017876</v>
      </c>
      <c r="AX216" s="21">
        <f>AX196-Baseline!AX196</f>
        <v>16.457920824343141</v>
      </c>
      <c r="AY216" s="21">
        <f>AY196-Baseline!AY196</f>
        <v>16.430008200333095</v>
      </c>
      <c r="AZ216" s="21">
        <f>AZ196-Baseline!AZ196</f>
        <v>16.403516321447885</v>
      </c>
      <c r="BA216" s="21">
        <f>BA196-Baseline!BA196</f>
        <v>16.381061976266007</v>
      </c>
      <c r="BB216" s="21">
        <f>BB196-Baseline!BB196</f>
        <v>16.359874776807061</v>
      </c>
    </row>
    <row r="217" spans="1:54" outlineLevel="2">
      <c r="A217" s="477"/>
      <c r="B217" s="150" t="s">
        <v>288</v>
      </c>
      <c r="C217" s="19"/>
      <c r="D217" s="135"/>
      <c r="E217" s="21">
        <f>E197-Baseline!E197</f>
        <v>32.829891321173506</v>
      </c>
      <c r="F217" s="21">
        <f>F197-Baseline!F197</f>
        <v>32.506700025241095</v>
      </c>
      <c r="G217" s="21">
        <f>G197-Baseline!G197</f>
        <v>32.332189949440796</v>
      </c>
      <c r="H217" s="21">
        <f>H197-Baseline!H197</f>
        <v>32.128307067952136</v>
      </c>
      <c r="I217" s="21">
        <f>I197-Baseline!I197</f>
        <v>31.935124881474593</v>
      </c>
      <c r="J217" s="21">
        <f>J197-Baseline!J197</f>
        <v>31.754233239848986</v>
      </c>
      <c r="K217" s="21">
        <f>K197-Baseline!K197</f>
        <v>31.504077033412809</v>
      </c>
      <c r="L217" s="21">
        <f>L197-Baseline!L197</f>
        <v>31.227843536041952</v>
      </c>
      <c r="M217" s="21">
        <f>M197-Baseline!M197</f>
        <v>30.897113974923016</v>
      </c>
      <c r="N217" s="21">
        <f>N197-Baseline!N197</f>
        <v>30.566280304382452</v>
      </c>
      <c r="O217" s="21">
        <f>O197-Baseline!O197</f>
        <v>30.24117836337328</v>
      </c>
      <c r="P217" s="21">
        <f>P197-Baseline!P197</f>
        <v>29.919401163664798</v>
      </c>
      <c r="Q217" s="21">
        <f>Q197-Baseline!Q197</f>
        <v>29.608204398994417</v>
      </c>
      <c r="R217" s="21">
        <f>R197-Baseline!R197</f>
        <v>29.301722365477612</v>
      </c>
      <c r="S217" s="21">
        <f>S197-Baseline!S197</f>
        <v>29.009935881815519</v>
      </c>
      <c r="T217" s="21">
        <f>T197-Baseline!T197</f>
        <v>28.733276385375174</v>
      </c>
      <c r="U217" s="21">
        <f>U197-Baseline!U197</f>
        <v>28.471137847784387</v>
      </c>
      <c r="V217" s="21">
        <f>V197-Baseline!V197</f>
        <v>28.221914191179792</v>
      </c>
      <c r="W217" s="21">
        <f>W197-Baseline!W197</f>
        <v>27.986949520397623</v>
      </c>
      <c r="X217" s="21">
        <f>X197-Baseline!X197</f>
        <v>27.765937569087146</v>
      </c>
      <c r="Y217" s="21">
        <f>Y197-Baseline!Y197</f>
        <v>27.558077404847786</v>
      </c>
      <c r="Z217" s="21">
        <f>Z197-Baseline!Z197</f>
        <v>27.356475327308743</v>
      </c>
      <c r="AA217" s="21">
        <f>AA197-Baseline!AA197</f>
        <v>27.167068788045121</v>
      </c>
      <c r="AB217" s="21">
        <f>AB197-Baseline!AB197</f>
        <v>26.987186561805871</v>
      </c>
      <c r="AC217" s="21">
        <f>AC197-Baseline!AC197</f>
        <v>140.76699210197722</v>
      </c>
      <c r="AD217" s="21">
        <f>AD197-Baseline!AD197</f>
        <v>153.33315075300874</v>
      </c>
      <c r="AE217" s="21">
        <f>AE197-Baseline!AE197</f>
        <v>152.12945270432996</v>
      </c>
      <c r="AF217" s="21">
        <f>AF197-Baseline!AF197</f>
        <v>151.01334444271578</v>
      </c>
      <c r="AG217" s="21">
        <f>AG197-Baseline!AG197</f>
        <v>149.98288997692325</v>
      </c>
      <c r="AH217" s="21">
        <f>AH197-Baseline!AH197</f>
        <v>149.0362535384192</v>
      </c>
      <c r="AI217" s="21">
        <f>AI197-Baseline!AI197</f>
        <v>148.17167639945211</v>
      </c>
      <c r="AJ217" s="21">
        <f>AJ197-Baseline!AJ197</f>
        <v>148.10294866463434</v>
      </c>
      <c r="AK217" s="21">
        <f>AK197-Baseline!AK197</f>
        <v>148.10960215965088</v>
      </c>
      <c r="AL217" s="21">
        <f>AL197-Baseline!AL197</f>
        <v>148.19115481439312</v>
      </c>
      <c r="AM217" s="21">
        <f>AM197-Baseline!AM197</f>
        <v>148.33450750534584</v>
      </c>
      <c r="AN217" s="21">
        <f>AN197-Baseline!AN197</f>
        <v>148.53831592861283</v>
      </c>
      <c r="AO217" s="21">
        <f>AO197-Baseline!AO197</f>
        <v>148.81250984911881</v>
      </c>
      <c r="AP217" s="21">
        <f>AP197-Baseline!AP197</f>
        <v>149.16044600904098</v>
      </c>
      <c r="AQ217" s="21">
        <f>AQ197-Baseline!AQ197</f>
        <v>149.58233370239248</v>
      </c>
      <c r="AR217" s="21">
        <f>AR197-Baseline!AR197</f>
        <v>149.99750769479311</v>
      </c>
      <c r="AS217" s="21">
        <f>AS197-Baseline!AS197</f>
        <v>150.29815622050128</v>
      </c>
      <c r="AT217" s="21">
        <f>AT197-Baseline!AT197</f>
        <v>150.63468632484958</v>
      </c>
      <c r="AU217" s="21">
        <f>AU197-Baseline!AU197</f>
        <v>151.04386861199717</v>
      </c>
      <c r="AV217" s="21">
        <f>AV197-Baseline!AV197</f>
        <v>151.49578201783694</v>
      </c>
      <c r="AW217" s="21">
        <f>AW197-Baseline!AW197</f>
        <v>151.94558794885623</v>
      </c>
      <c r="AX217" s="21">
        <f>AX197-Baseline!AX197</f>
        <v>152.34566376661002</v>
      </c>
      <c r="AY217" s="21">
        <f>AY197-Baseline!AY197</f>
        <v>152.75934164547473</v>
      </c>
      <c r="AZ217" s="21">
        <f>AZ197-Baseline!AZ197</f>
        <v>153.22217972552357</v>
      </c>
      <c r="BA217" s="21">
        <f>BA197-Baseline!BA197</f>
        <v>153.74326654364702</v>
      </c>
      <c r="BB217" s="21">
        <f>BB197-Baseline!BB197</f>
        <v>154.32513260217371</v>
      </c>
    </row>
    <row r="218" spans="1:54" outlineLevel="2">
      <c r="A218" s="478"/>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6" t="s">
        <v>490</v>
      </c>
      <c r="B220" s="150" t="s">
        <v>491</v>
      </c>
      <c r="C220" s="19"/>
      <c r="D220" s="135" t="s">
        <v>383</v>
      </c>
      <c r="E220" s="21">
        <f>E200-Baseline!E200</f>
        <v>77.290234180080944</v>
      </c>
      <c r="F220" s="21">
        <f>F200-Baseline!F200</f>
        <v>76.974572175635444</v>
      </c>
      <c r="G220" s="21">
        <f>G200-Baseline!G200</f>
        <v>77.015112818916236</v>
      </c>
      <c r="H220" s="21">
        <f>H200-Baseline!H200</f>
        <v>77.025933894931171</v>
      </c>
      <c r="I220" s="21">
        <f>I200-Baseline!I200</f>
        <v>77.163220723874616</v>
      </c>
      <c r="J220" s="21">
        <f>J200-Baseline!J200</f>
        <v>77.313381022593774</v>
      </c>
      <c r="K220" s="21">
        <f>K200-Baseline!K200</f>
        <v>77.268389428584172</v>
      </c>
      <c r="L220" s="21">
        <f>L200-Baseline!L200</f>
        <v>77.30329541925434</v>
      </c>
      <c r="M220" s="21">
        <f>M200-Baseline!M200</f>
        <v>77.281488746041845</v>
      </c>
      <c r="N220" s="21">
        <f>N200-Baseline!N200</f>
        <v>77.150149481227444</v>
      </c>
      <c r="O220" s="21">
        <f>O200-Baseline!O200</f>
        <v>77.074329423522641</v>
      </c>
      <c r="P220" s="21">
        <f>P200-Baseline!P200</f>
        <v>76.928761836661323</v>
      </c>
      <c r="Q220" s="21">
        <f>Q200-Baseline!Q200</f>
        <v>76.781326647134932</v>
      </c>
      <c r="R220" s="21">
        <f>R200-Baseline!R200</f>
        <v>76.745924702902215</v>
      </c>
      <c r="S220" s="21">
        <f>S200-Baseline!S200</f>
        <v>76.62280765562069</v>
      </c>
      <c r="T220" s="21">
        <f>T200-Baseline!T200</f>
        <v>76.519055489887862</v>
      </c>
      <c r="U220" s="21">
        <f>U200-Baseline!U200</f>
        <v>76.434197186084276</v>
      </c>
      <c r="V220" s="21">
        <f>V200-Baseline!V200</f>
        <v>76.46728994626622</v>
      </c>
      <c r="W220" s="21">
        <f>W200-Baseline!W200</f>
        <v>76.417744957664297</v>
      </c>
      <c r="X220" s="21">
        <f>X200-Baseline!X200</f>
        <v>76.486502041653267</v>
      </c>
      <c r="Y220" s="21">
        <f>Y200-Baseline!Y200</f>
        <v>76.474054865776523</v>
      </c>
      <c r="Z220" s="21">
        <f>Z200-Baseline!Z200</f>
        <v>76.570678331151939</v>
      </c>
      <c r="AA220" s="21">
        <f>AA200-Baseline!AA200</f>
        <v>76.683893362146222</v>
      </c>
      <c r="AB220" s="21">
        <f>AB200-Baseline!AB200</f>
        <v>76.794543241108244</v>
      </c>
      <c r="AC220" s="21">
        <f>AC200-Baseline!AC200</f>
        <v>428.33129546872129</v>
      </c>
      <c r="AD220" s="21">
        <f>AD200-Baseline!AD200</f>
        <v>507.10113602434751</v>
      </c>
      <c r="AE220" s="21">
        <f>AE200-Baseline!AE200</f>
        <v>507.69935638442792</v>
      </c>
      <c r="AF220" s="21">
        <f>AF200-Baseline!AF200</f>
        <v>508.37745937083338</v>
      </c>
      <c r="AG220" s="21">
        <f>AG200-Baseline!AG200</f>
        <v>509.14443509754085</v>
      </c>
      <c r="AH220" s="21">
        <f>AH200-Baseline!AH200</f>
        <v>510.01149331134832</v>
      </c>
      <c r="AI220" s="21">
        <f>AI200-Baseline!AI200</f>
        <v>510.99437164295216</v>
      </c>
      <c r="AJ220" s="21">
        <f>AJ200-Baseline!AJ200</f>
        <v>514.5261136194764</v>
      </c>
      <c r="AK220" s="21">
        <f>AK200-Baseline!AK200</f>
        <v>518.18082165899159</v>
      </c>
      <c r="AL220" s="21">
        <f>AL200-Baseline!AL200</f>
        <v>521.96494184113635</v>
      </c>
      <c r="AM220" s="21">
        <f>AM200-Baseline!AM200</f>
        <v>525.7950773735148</v>
      </c>
      <c r="AN220" s="21">
        <f>AN200-Baseline!AN200</f>
        <v>529.62486267171937</v>
      </c>
      <c r="AO220" s="21">
        <f>AO200-Baseline!AO200</f>
        <v>533.55102037114591</v>
      </c>
      <c r="AP220" s="21">
        <f>AP200-Baseline!AP200</f>
        <v>537.61178021167825</v>
      </c>
      <c r="AQ220" s="21">
        <f>AQ200-Baseline!AQ200</f>
        <v>541.81400264526269</v>
      </c>
      <c r="AR220" s="21">
        <f>AR200-Baseline!AR200</f>
        <v>545.62461853061734</v>
      </c>
      <c r="AS220" s="21">
        <f>AS200-Baseline!AS200</f>
        <v>548.31017375968611</v>
      </c>
      <c r="AT220" s="21">
        <f>AT200-Baseline!AT200</f>
        <v>550.86087270443431</v>
      </c>
      <c r="AU220" s="21">
        <f>AU200-Baseline!AU200</f>
        <v>553.51818546723212</v>
      </c>
      <c r="AV220" s="21">
        <f>AV200-Baseline!AV200</f>
        <v>556.08315936273402</v>
      </c>
      <c r="AW220" s="21">
        <f>AW200-Baseline!AW200</f>
        <v>558.24703701238889</v>
      </c>
      <c r="AX220" s="21">
        <f>AX200-Baseline!AX200</f>
        <v>559.22154510144696</v>
      </c>
      <c r="AY220" s="21">
        <f>AY200-Baseline!AY200</f>
        <v>559.64303158890834</v>
      </c>
      <c r="AZ220" s="21">
        <f>AZ200-Baseline!AZ200</f>
        <v>559.89661306229243</v>
      </c>
      <c r="BA220" s="21">
        <f>BA200-Baseline!BA200</f>
        <v>560.20846106159638</v>
      </c>
      <c r="BB220" s="21">
        <f>BB200-Baseline!BB200</f>
        <v>560.59725048074665</v>
      </c>
    </row>
    <row r="221" spans="1:54" outlineLevel="2">
      <c r="A221" s="477"/>
      <c r="B221" s="150" t="s">
        <v>492</v>
      </c>
      <c r="C221" s="19"/>
      <c r="D221" s="135" t="s">
        <v>383</v>
      </c>
      <c r="E221" s="21">
        <f>E201-Baseline!E201</f>
        <v>60.672874901246381</v>
      </c>
      <c r="F221" s="21">
        <f>F201-Baseline!F201</f>
        <v>60.285929357851941</v>
      </c>
      <c r="G221" s="21">
        <f>G201-Baseline!G201</f>
        <v>60.252146477071221</v>
      </c>
      <c r="H221" s="21">
        <f>H201-Baseline!H201</f>
        <v>60.193626861619819</v>
      </c>
      <c r="I221" s="21">
        <f>I201-Baseline!I201</f>
        <v>60.152043844421854</v>
      </c>
      <c r="J221" s="21">
        <f>J201-Baseline!J201</f>
        <v>60.129261871711819</v>
      </c>
      <c r="K221" s="21">
        <f>K201-Baseline!K201</f>
        <v>60.028457938274315</v>
      </c>
      <c r="L221" s="21">
        <f>L201-Baseline!L201</f>
        <v>59.900393745400009</v>
      </c>
      <c r="M221" s="21">
        <f>M201-Baseline!M201</f>
        <v>59.721257404267945</v>
      </c>
      <c r="N221" s="21">
        <f>N201-Baseline!N201</f>
        <v>59.547564793017884</v>
      </c>
      <c r="O221" s="21">
        <f>O201-Baseline!O201</f>
        <v>59.351050719804491</v>
      </c>
      <c r="P221" s="21">
        <f>P201-Baseline!P201</f>
        <v>59.12234036553447</v>
      </c>
      <c r="Q221" s="21">
        <f>Q201-Baseline!Q201</f>
        <v>58.903007668367394</v>
      </c>
      <c r="R221" s="21">
        <f>R201-Baseline!R201</f>
        <v>58.694962373576416</v>
      </c>
      <c r="S221" s="21">
        <f>S201-Baseline!S201</f>
        <v>58.505533097378446</v>
      </c>
      <c r="T221" s="21">
        <f>T201-Baseline!T201</f>
        <v>58.339441116714347</v>
      </c>
      <c r="U221" s="21">
        <f>U201-Baseline!U201</f>
        <v>58.196063536679496</v>
      </c>
      <c r="V221" s="21">
        <f>V201-Baseline!V201</f>
        <v>58.073366903883958</v>
      </c>
      <c r="W221" s="21">
        <f>W201-Baseline!W201</f>
        <v>57.97348698804349</v>
      </c>
      <c r="X221" s="21">
        <f>X201-Baseline!X201</f>
        <v>57.896256801064034</v>
      </c>
      <c r="Y221" s="21">
        <f>Y201-Baseline!Y201</f>
        <v>57.841024421154522</v>
      </c>
      <c r="Z221" s="21">
        <f>Z201-Baseline!Z201</f>
        <v>57.800753279871429</v>
      </c>
      <c r="AA221" s="21">
        <f>AA201-Baseline!AA201</f>
        <v>57.781801515696586</v>
      </c>
      <c r="AB221" s="21">
        <f>AB201-Baseline!AB201</f>
        <v>57.771900307944314</v>
      </c>
      <c r="AC221" s="21">
        <f>AC201-Baseline!AC201</f>
        <v>305.86324076668228</v>
      </c>
      <c r="AD221" s="21">
        <f>AD201-Baseline!AD201</f>
        <v>355.24477822390736</v>
      </c>
      <c r="AE221" s="21">
        <f>AE201-Baseline!AE201</f>
        <v>354.7541947736139</v>
      </c>
      <c r="AF221" s="21">
        <f>AF201-Baseline!AF201</f>
        <v>354.36782564492569</v>
      </c>
      <c r="AG221" s="21">
        <f>AG201-Baseline!AG201</f>
        <v>354.08057204524437</v>
      </c>
      <c r="AH221" s="21">
        <f>AH201-Baseline!AH201</f>
        <v>353.89174421092616</v>
      </c>
      <c r="AI221" s="21">
        <f>AI201-Baseline!AI201</f>
        <v>353.8069300878293</v>
      </c>
      <c r="AJ221" s="21">
        <f>AJ201-Baseline!AJ201</f>
        <v>355.49695540132166</v>
      </c>
      <c r="AK221" s="21">
        <f>AK201-Baseline!AK201</f>
        <v>357.29465785043709</v>
      </c>
      <c r="AL221" s="21">
        <f>AL201-Baseline!AL201</f>
        <v>359.20115721865068</v>
      </c>
      <c r="AM221" s="21">
        <f>AM201-Baseline!AM201</f>
        <v>361.16276454829278</v>
      </c>
      <c r="AN221" s="21">
        <f>AN201-Baseline!AN201</f>
        <v>363.15480564602615</v>
      </c>
      <c r="AO221" s="21">
        <f>AO201-Baseline!AO201</f>
        <v>365.23593193992571</v>
      </c>
      <c r="AP221" s="21">
        <f>AP201-Baseline!AP201</f>
        <v>367.42857486733158</v>
      </c>
      <c r="AQ221" s="21">
        <f>AQ201-Baseline!AQ201</f>
        <v>369.7363559568463</v>
      </c>
      <c r="AR221" s="21">
        <f>AR201-Baseline!AR201</f>
        <v>371.82021115425175</v>
      </c>
      <c r="AS221" s="21">
        <f>AS201-Baseline!AS201</f>
        <v>373.21563630925522</v>
      </c>
      <c r="AT221" s="21">
        <f>AT201-Baseline!AT201</f>
        <v>374.55310143246311</v>
      </c>
      <c r="AU221" s="21">
        <f>AU201-Baseline!AU201</f>
        <v>375.98628582032302</v>
      </c>
      <c r="AV221" s="21">
        <f>AV201-Baseline!AV201</f>
        <v>377.38837132847067</v>
      </c>
      <c r="AW221" s="21">
        <f>AW201-Baseline!AW201</f>
        <v>378.56355012779733</v>
      </c>
      <c r="AX221" s="21">
        <f>AX201-Baseline!AX201</f>
        <v>379.06840897307865</v>
      </c>
      <c r="AY221" s="21">
        <f>AY201-Baseline!AY201</f>
        <v>379.28387294523316</v>
      </c>
      <c r="AZ221" s="21">
        <f>AZ201-Baseline!AZ201</f>
        <v>379.43622390660505</v>
      </c>
      <c r="BA221" s="21">
        <f>BA201-Baseline!BA201</f>
        <v>379.65255998055409</v>
      </c>
      <c r="BB221" s="21">
        <f>BB201-Baseline!BB201</f>
        <v>379.94268531651346</v>
      </c>
    </row>
    <row r="222" spans="1:54" outlineLevel="2">
      <c r="A222" s="478"/>
      <c r="B222" s="150" t="s">
        <v>493</v>
      </c>
      <c r="C222" s="19"/>
      <c r="D222" s="135" t="s">
        <v>383</v>
      </c>
      <c r="E222" s="21">
        <f>E202-Baseline!E202</f>
        <v>94.012957095968915</v>
      </c>
      <c r="F222" s="21">
        <f>F202-Baseline!F202</f>
        <v>93.600412974959369</v>
      </c>
      <c r="G222" s="21">
        <f>G202-Baseline!G202</f>
        <v>93.797023056431101</v>
      </c>
      <c r="H222" s="21">
        <f>H202-Baseline!H202</f>
        <v>93.972803704288864</v>
      </c>
      <c r="I222" s="21">
        <f>I202-Baseline!I202</f>
        <v>94.170793654947929</v>
      </c>
      <c r="J222" s="21">
        <f>J202-Baseline!J202</f>
        <v>94.393021761628461</v>
      </c>
      <c r="K222" s="21">
        <f>K202-Baseline!K202</f>
        <v>94.544076572777783</v>
      </c>
      <c r="L222" s="21">
        <f>L202-Baseline!L202</f>
        <v>94.673386444909767</v>
      </c>
      <c r="M222" s="21">
        <f>M202-Baseline!M202</f>
        <v>94.757146638658014</v>
      </c>
      <c r="N222" s="21">
        <f>N202-Baseline!N202</f>
        <v>94.852028583001271</v>
      </c>
      <c r="O222" s="21">
        <f>O202-Baseline!O202</f>
        <v>94.876591521169019</v>
      </c>
      <c r="P222" s="21">
        <f>P202-Baseline!P202</f>
        <v>94.810166882312572</v>
      </c>
      <c r="Q222" s="21">
        <f>Q202-Baseline!Q202</f>
        <v>94.746820428189906</v>
      </c>
      <c r="R222" s="21">
        <f>R202-Baseline!R202</f>
        <v>94.701974726571649</v>
      </c>
      <c r="S222" s="21">
        <f>S202-Baseline!S202</f>
        <v>94.674910222708363</v>
      </c>
      <c r="T222" s="21">
        <f>T202-Baseline!T202</f>
        <v>94.67849984676468</v>
      </c>
      <c r="U222" s="21">
        <f>U202-Baseline!U202</f>
        <v>94.712209904272555</v>
      </c>
      <c r="V222" s="21">
        <f>V202-Baseline!V202</f>
        <v>94.774101875744492</v>
      </c>
      <c r="W222" s="21">
        <f>W202-Baseline!W202</f>
        <v>94.866412498127573</v>
      </c>
      <c r="X222" s="21">
        <f>X202-Baseline!X202</f>
        <v>94.989081834335622</v>
      </c>
      <c r="Y222" s="21">
        <f>Y202-Baseline!Y202</f>
        <v>95.141571385391188</v>
      </c>
      <c r="Z222" s="21">
        <f>Z202-Baseline!Z202</f>
        <v>95.316955116309259</v>
      </c>
      <c r="AA222" s="21">
        <f>AA202-Baseline!AA202</f>
        <v>95.521725858228365</v>
      </c>
      <c r="AB222" s="21">
        <f>AB202-Baseline!AB202</f>
        <v>95.729640465566277</v>
      </c>
      <c r="AC222" s="21">
        <f>AC202-Baseline!AC202</f>
        <v>550.16174215100204</v>
      </c>
      <c r="AD222" s="21">
        <f>AD202-Baseline!AD202</f>
        <v>658.0711007527766</v>
      </c>
      <c r="AE222" s="21">
        <f>AE202-Baseline!AE202</f>
        <v>659.54599848522821</v>
      </c>
      <c r="AF222" s="21">
        <f>AF202-Baseline!AF202</f>
        <v>661.13024645030441</v>
      </c>
      <c r="AG222" s="21">
        <f>AG202-Baseline!AG202</f>
        <v>662.81235578595374</v>
      </c>
      <c r="AH222" s="21">
        <f>AH202-Baseline!AH202</f>
        <v>664.59383602565981</v>
      </c>
      <c r="AI222" s="21">
        <f>AI202-Baseline!AI202</f>
        <v>666.49484677503528</v>
      </c>
      <c r="AJ222" s="21">
        <f>AJ202-Baseline!AJ202</f>
        <v>671.70938237595067</v>
      </c>
      <c r="AK222" s="21">
        <f>AK202-Baseline!AK202</f>
        <v>677.06971192929393</v>
      </c>
      <c r="AL222" s="21">
        <f>AL202-Baseline!AL202</f>
        <v>682.57966995456138</v>
      </c>
      <c r="AM222" s="21">
        <f>AM202-Baseline!AM202</f>
        <v>688.12524284233507</v>
      </c>
      <c r="AN222" s="21">
        <f>AN202-Baseline!AN202</f>
        <v>693.64009149932292</v>
      </c>
      <c r="AO222" s="21">
        <f>AO202-Baseline!AO202</f>
        <v>699.25960946109933</v>
      </c>
      <c r="AP222" s="21">
        <f>AP202-Baseline!AP202</f>
        <v>705.03726551965792</v>
      </c>
      <c r="AQ222" s="21">
        <f>AQ202-Baseline!AQ202</f>
        <v>710.98222698219877</v>
      </c>
      <c r="AR222" s="21">
        <f>AR202-Baseline!AR202</f>
        <v>716.37101609557749</v>
      </c>
      <c r="AS222" s="21">
        <f>AS202-Baseline!AS202</f>
        <v>720.20670253525998</v>
      </c>
      <c r="AT222" s="21">
        <f>AT202-Baseline!AT202</f>
        <v>723.83323859960353</v>
      </c>
      <c r="AU222" s="21">
        <f>AU202-Baseline!AU202</f>
        <v>727.57817028826389</v>
      </c>
      <c r="AV222" s="21">
        <f>AV202-Baseline!AV202</f>
        <v>731.17178912308395</v>
      </c>
      <c r="AW222" s="21">
        <f>AW202-Baseline!AW202</f>
        <v>734.19486781315334</v>
      </c>
      <c r="AX222" s="21">
        <f>AX202-Baseline!AX202</f>
        <v>735.52192690665925</v>
      </c>
      <c r="AY222" s="21">
        <f>AY202-Baseline!AY202</f>
        <v>736.03997219052121</v>
      </c>
      <c r="AZ222" s="21">
        <f>AZ202-Baseline!AZ202</f>
        <v>736.28975858135004</v>
      </c>
      <c r="BA222" s="21">
        <f>BA202-Baseline!BA202</f>
        <v>736.5943563122396</v>
      </c>
      <c r="BB222" s="21">
        <f>BB202-Baseline!BB202</f>
        <v>736.98104545628848</v>
      </c>
    </row>
    <row r="223" spans="1:54" outlineLevel="2">
      <c r="B223" s="19"/>
      <c r="C223" s="19"/>
      <c r="D223" s="19"/>
      <c r="E223" s="15"/>
    </row>
    <row r="224" spans="1:54" outlineLevel="2">
      <c r="A224" s="476" t="s">
        <v>494</v>
      </c>
      <c r="B224" s="150" t="s">
        <v>491</v>
      </c>
      <c r="C224" s="19"/>
      <c r="D224" s="135" t="s">
        <v>383</v>
      </c>
      <c r="E224" s="21">
        <f>E204-Baseline!E204</f>
        <v>77.290234180080944</v>
      </c>
      <c r="F224" s="21">
        <f>F204-Baseline!F204</f>
        <v>154.26480635571639</v>
      </c>
      <c r="G224" s="21">
        <f>G204-Baseline!G204</f>
        <v>231.27991917463262</v>
      </c>
      <c r="H224" s="21">
        <f>H204-Baseline!H204</f>
        <v>308.3058530695638</v>
      </c>
      <c r="I224" s="21">
        <f>I204-Baseline!I204</f>
        <v>385.46907379343838</v>
      </c>
      <c r="J224" s="21">
        <f>J204-Baseline!J204</f>
        <v>462.78245481603216</v>
      </c>
      <c r="K224" s="21">
        <f>K204-Baseline!K204</f>
        <v>540.05084424461631</v>
      </c>
      <c r="L224" s="21">
        <f>L204-Baseline!L204</f>
        <v>617.35413966387068</v>
      </c>
      <c r="M224" s="21">
        <f>M204-Baseline!M204</f>
        <v>694.63562840991256</v>
      </c>
      <c r="N224" s="21">
        <f>N204-Baseline!N204</f>
        <v>771.78577789114001</v>
      </c>
      <c r="O224" s="21">
        <f>O204-Baseline!O204</f>
        <v>848.86010731466263</v>
      </c>
      <c r="P224" s="21">
        <f>P204-Baseline!P204</f>
        <v>925.78886915132398</v>
      </c>
      <c r="Q224" s="21">
        <f>Q204-Baseline!Q204</f>
        <v>1002.5701957984589</v>
      </c>
      <c r="R224" s="21">
        <f>R204-Baseline!R204</f>
        <v>1079.3161205013612</v>
      </c>
      <c r="S224" s="21">
        <f>S204-Baseline!S204</f>
        <v>1155.9389281569818</v>
      </c>
      <c r="T224" s="21">
        <f>T204-Baseline!T204</f>
        <v>1232.4579836468697</v>
      </c>
      <c r="U224" s="21">
        <f>U204-Baseline!U204</f>
        <v>1308.892180832954</v>
      </c>
      <c r="V224" s="21">
        <f>V204-Baseline!V204</f>
        <v>1385.3594707792201</v>
      </c>
      <c r="W224" s="21">
        <f>W204-Baseline!W204</f>
        <v>1461.7772157368845</v>
      </c>
      <c r="X224" s="21">
        <f>X204-Baseline!X204</f>
        <v>1538.2637177785377</v>
      </c>
      <c r="Y224" s="21">
        <f>Y204-Baseline!Y204</f>
        <v>1614.7377726443142</v>
      </c>
      <c r="Z224" s="21">
        <f>Z204-Baseline!Z204</f>
        <v>1691.308450975466</v>
      </c>
      <c r="AA224" s="21">
        <f>AA204-Baseline!AA204</f>
        <v>1767.9923443376122</v>
      </c>
      <c r="AB224" s="21">
        <f>AB204-Baseline!AB204</f>
        <v>1844.7868875787203</v>
      </c>
      <c r="AC224" s="21">
        <f>AC204-Baseline!AC204</f>
        <v>2273.1181830474416</v>
      </c>
      <c r="AD224" s="21">
        <f>AD204-Baseline!AD204</f>
        <v>2780.219319071789</v>
      </c>
      <c r="AE224" s="21">
        <f>AE204-Baseline!AE204</f>
        <v>3287.918675456217</v>
      </c>
      <c r="AF224" s="21">
        <f>AF204-Baseline!AF204</f>
        <v>3796.2961348270505</v>
      </c>
      <c r="AG224" s="21">
        <f>AG204-Baseline!AG204</f>
        <v>4305.4405699245917</v>
      </c>
      <c r="AH224" s="21">
        <f>AH204-Baseline!AH204</f>
        <v>4815.4520632359399</v>
      </c>
      <c r="AI224" s="21">
        <f>AI204-Baseline!AI204</f>
        <v>5326.4464348788924</v>
      </c>
      <c r="AJ224" s="21">
        <f>AJ204-Baseline!AJ204</f>
        <v>5840.9725484983692</v>
      </c>
      <c r="AK224" s="21">
        <f>AK204-Baseline!AK204</f>
        <v>6359.1533701573608</v>
      </c>
      <c r="AL224" s="21">
        <f>AL204-Baseline!AL204</f>
        <v>6881.1183119984971</v>
      </c>
      <c r="AM224" s="21">
        <f>AM204-Baseline!AM204</f>
        <v>7406.9133893720118</v>
      </c>
      <c r="AN224" s="21">
        <f>AN204-Baseline!AN204</f>
        <v>7936.5382520437315</v>
      </c>
      <c r="AO224" s="21">
        <f>AO204-Baseline!AO204</f>
        <v>8470.089272414878</v>
      </c>
      <c r="AP224" s="21">
        <f>AP204-Baseline!AP204</f>
        <v>9007.7010526265567</v>
      </c>
      <c r="AQ224" s="21">
        <f>AQ204-Baseline!AQ204</f>
        <v>9549.5150552718187</v>
      </c>
      <c r="AR224" s="21">
        <f>AR204-Baseline!AR204</f>
        <v>10095.139673802436</v>
      </c>
      <c r="AS224" s="21">
        <f>AS204-Baseline!AS204</f>
        <v>10643.449847562122</v>
      </c>
      <c r="AT224" s="21">
        <f>AT204-Baseline!AT204</f>
        <v>11194.310720266556</v>
      </c>
      <c r="AU224" s="21">
        <f>AU204-Baseline!AU204</f>
        <v>11747.828905733788</v>
      </c>
      <c r="AV224" s="21">
        <f>AV204-Baseline!AV204</f>
        <v>12303.912065096521</v>
      </c>
      <c r="AW224" s="21">
        <f>AW204-Baseline!AW204</f>
        <v>12862.15910210891</v>
      </c>
      <c r="AX224" s="21">
        <f>AX204-Baseline!AX204</f>
        <v>13421.380647210357</v>
      </c>
      <c r="AY224" s="21">
        <f>AY204-Baseline!AY204</f>
        <v>13981.023678799265</v>
      </c>
      <c r="AZ224" s="21">
        <f>AZ204-Baseline!AZ204</f>
        <v>14540.920291861557</v>
      </c>
      <c r="BA224" s="21">
        <f>BA204-Baseline!BA204</f>
        <v>15101.128752923154</v>
      </c>
      <c r="BB224" s="21">
        <f>BB204-Baseline!BB204</f>
        <v>15661.726003403901</v>
      </c>
    </row>
    <row r="225" spans="1:54" outlineLevel="2">
      <c r="A225" s="477"/>
      <c r="B225" s="150" t="s">
        <v>492</v>
      </c>
      <c r="C225" s="19"/>
      <c r="D225" s="135" t="s">
        <v>383</v>
      </c>
      <c r="E225" s="21">
        <f>E205-Baseline!E205</f>
        <v>60.672874901246381</v>
      </c>
      <c r="F225" s="21">
        <f>F205-Baseline!F205</f>
        <v>120.95880425909832</v>
      </c>
      <c r="G225" s="21">
        <f>G205-Baseline!G205</f>
        <v>181.21095073616954</v>
      </c>
      <c r="H225" s="21">
        <f>H205-Baseline!H205</f>
        <v>241.40457759778934</v>
      </c>
      <c r="I225" s="21">
        <f>I205-Baseline!I205</f>
        <v>301.55662144221117</v>
      </c>
      <c r="J225" s="21">
        <f>J205-Baseline!J205</f>
        <v>361.685883313923</v>
      </c>
      <c r="K225" s="21">
        <f>K205-Baseline!K205</f>
        <v>421.7143412521973</v>
      </c>
      <c r="L225" s="21">
        <f>L205-Baseline!L205</f>
        <v>481.61473499759734</v>
      </c>
      <c r="M225" s="21">
        <f>M205-Baseline!M205</f>
        <v>541.33599240186527</v>
      </c>
      <c r="N225" s="21">
        <f>N205-Baseline!N205</f>
        <v>600.88355719488311</v>
      </c>
      <c r="O225" s="21">
        <f>O205-Baseline!O205</f>
        <v>660.23460791468756</v>
      </c>
      <c r="P225" s="21">
        <f>P205-Baseline!P205</f>
        <v>719.35694828022201</v>
      </c>
      <c r="Q225" s="21">
        <f>Q205-Baseline!Q205</f>
        <v>778.25995594858944</v>
      </c>
      <c r="R225" s="21">
        <f>R205-Baseline!R205</f>
        <v>836.9549183221659</v>
      </c>
      <c r="S225" s="21">
        <f>S205-Baseline!S205</f>
        <v>895.46045141954437</v>
      </c>
      <c r="T225" s="21">
        <f>T205-Baseline!T205</f>
        <v>953.79989253625877</v>
      </c>
      <c r="U225" s="21">
        <f>U205-Baseline!U205</f>
        <v>1011.9959560729383</v>
      </c>
      <c r="V225" s="21">
        <f>V205-Baseline!V205</f>
        <v>1070.0693229768221</v>
      </c>
      <c r="W225" s="21">
        <f>W205-Baseline!W205</f>
        <v>1128.0428099648657</v>
      </c>
      <c r="X225" s="21">
        <f>X205-Baseline!X205</f>
        <v>1185.9390667659297</v>
      </c>
      <c r="Y225" s="21">
        <f>Y205-Baseline!Y205</f>
        <v>1243.7800911870843</v>
      </c>
      <c r="Z225" s="21">
        <f>Z205-Baseline!Z205</f>
        <v>1301.5808444669558</v>
      </c>
      <c r="AA225" s="21">
        <f>AA205-Baseline!AA205</f>
        <v>1359.3626459826523</v>
      </c>
      <c r="AB225" s="21">
        <f>AB205-Baseline!AB205</f>
        <v>1417.1345462905967</v>
      </c>
      <c r="AC225" s="21">
        <f>AC205-Baseline!AC205</f>
        <v>1722.9977870572791</v>
      </c>
      <c r="AD225" s="21">
        <f>AD205-Baseline!AD205</f>
        <v>2078.2425652811862</v>
      </c>
      <c r="AE225" s="21">
        <f>AE205-Baseline!AE205</f>
        <v>2432.9967600548002</v>
      </c>
      <c r="AF225" s="21">
        <f>AF205-Baseline!AF205</f>
        <v>2787.3645856997259</v>
      </c>
      <c r="AG225" s="21">
        <f>AG205-Baseline!AG205</f>
        <v>3141.4451577449704</v>
      </c>
      <c r="AH225" s="21">
        <f>AH205-Baseline!AH205</f>
        <v>3495.3369019558968</v>
      </c>
      <c r="AI225" s="21">
        <f>AI205-Baseline!AI205</f>
        <v>3849.143832043726</v>
      </c>
      <c r="AJ225" s="21">
        <f>AJ205-Baseline!AJ205</f>
        <v>4204.6407874450479</v>
      </c>
      <c r="AK225" s="21">
        <f>AK205-Baseline!AK205</f>
        <v>4561.9354452954849</v>
      </c>
      <c r="AL225" s="21">
        <f>AL205-Baseline!AL205</f>
        <v>4921.136602514136</v>
      </c>
      <c r="AM225" s="21">
        <f>AM205-Baseline!AM205</f>
        <v>5282.2993670624292</v>
      </c>
      <c r="AN225" s="21">
        <f>AN205-Baseline!AN205</f>
        <v>5645.4541727084552</v>
      </c>
      <c r="AO225" s="21">
        <f>AO205-Baseline!AO205</f>
        <v>6010.6901046483808</v>
      </c>
      <c r="AP225" s="21">
        <f>AP205-Baseline!AP205</f>
        <v>6378.1186795157128</v>
      </c>
      <c r="AQ225" s="21">
        <f>AQ205-Baseline!AQ205</f>
        <v>6747.8550354725594</v>
      </c>
      <c r="AR225" s="21">
        <f>AR205-Baseline!AR205</f>
        <v>7119.6752466268108</v>
      </c>
      <c r="AS225" s="21">
        <f>AS205-Baseline!AS205</f>
        <v>7492.8908829360662</v>
      </c>
      <c r="AT225" s="21">
        <f>AT205-Baseline!AT205</f>
        <v>7867.4439843685295</v>
      </c>
      <c r="AU225" s="21">
        <f>AU205-Baseline!AU205</f>
        <v>8243.4302701888519</v>
      </c>
      <c r="AV225" s="21">
        <f>AV205-Baseline!AV205</f>
        <v>8620.8186415173222</v>
      </c>
      <c r="AW225" s="21">
        <f>AW205-Baseline!AW205</f>
        <v>8999.3821916451197</v>
      </c>
      <c r="AX225" s="21">
        <f>AX205-Baseline!AX205</f>
        <v>9378.4506006181982</v>
      </c>
      <c r="AY225" s="21">
        <f>AY205-Baseline!AY205</f>
        <v>9757.7344735634306</v>
      </c>
      <c r="AZ225" s="21">
        <f>AZ205-Baseline!AZ205</f>
        <v>10137.170697470036</v>
      </c>
      <c r="BA225" s="21">
        <f>BA205-Baseline!BA205</f>
        <v>10516.823257450589</v>
      </c>
      <c r="BB225" s="21">
        <f>BB205-Baseline!BB205</f>
        <v>10896.765942767102</v>
      </c>
    </row>
    <row r="226" spans="1:54" outlineLevel="2">
      <c r="A226" s="478"/>
      <c r="B226" s="150" t="s">
        <v>493</v>
      </c>
      <c r="C226" s="19"/>
      <c r="D226" s="135" t="s">
        <v>383</v>
      </c>
      <c r="E226" s="21">
        <f>E206-Baseline!E206</f>
        <v>94.012957095968915</v>
      </c>
      <c r="F226" s="21">
        <f>F206-Baseline!F206</f>
        <v>187.61337007092828</v>
      </c>
      <c r="G226" s="21">
        <f>G206-Baseline!G206</f>
        <v>281.41039312735938</v>
      </c>
      <c r="H226" s="21">
        <f>H206-Baseline!H206</f>
        <v>375.38319683164826</v>
      </c>
      <c r="I226" s="21">
        <f>I206-Baseline!I206</f>
        <v>469.55399048659621</v>
      </c>
      <c r="J226" s="21">
        <f>J206-Baseline!J206</f>
        <v>563.94701224822461</v>
      </c>
      <c r="K226" s="21">
        <f>K206-Baseline!K206</f>
        <v>658.49108882100245</v>
      </c>
      <c r="L226" s="21">
        <f>L206-Baseline!L206</f>
        <v>753.16447526591219</v>
      </c>
      <c r="M226" s="21">
        <f>M206-Baseline!M206</f>
        <v>847.9216219045702</v>
      </c>
      <c r="N226" s="21">
        <f>N206-Baseline!N206</f>
        <v>942.77365048757144</v>
      </c>
      <c r="O226" s="21">
        <f>O206-Baseline!O206</f>
        <v>1037.6502420087404</v>
      </c>
      <c r="P226" s="21">
        <f>P206-Baseline!P206</f>
        <v>1132.460408891053</v>
      </c>
      <c r="Q226" s="21">
        <f>Q206-Baseline!Q206</f>
        <v>1227.207229319243</v>
      </c>
      <c r="R226" s="21">
        <f>R206-Baseline!R206</f>
        <v>1321.9092040458147</v>
      </c>
      <c r="S226" s="21">
        <f>S206-Baseline!S206</f>
        <v>1416.5841142685231</v>
      </c>
      <c r="T226" s="21">
        <f>T206-Baseline!T206</f>
        <v>1511.2626141152878</v>
      </c>
      <c r="U226" s="21">
        <f>U206-Baseline!U206</f>
        <v>1605.9748240195604</v>
      </c>
      <c r="V226" s="21">
        <f>V206-Baseline!V206</f>
        <v>1700.7489258953049</v>
      </c>
      <c r="W226" s="21">
        <f>W206-Baseline!W206</f>
        <v>1795.6153383934325</v>
      </c>
      <c r="X226" s="21">
        <f>X206-Baseline!X206</f>
        <v>1890.6044202277681</v>
      </c>
      <c r="Y226" s="21">
        <f>Y206-Baseline!Y206</f>
        <v>1985.7459916131593</v>
      </c>
      <c r="Z226" s="21">
        <f>Z206-Baseline!Z206</f>
        <v>2081.0629467294684</v>
      </c>
      <c r="AA226" s="21">
        <f>AA206-Baseline!AA206</f>
        <v>2176.5846725876968</v>
      </c>
      <c r="AB226" s="21">
        <f>AB206-Baseline!AB206</f>
        <v>2272.314313053263</v>
      </c>
      <c r="AC226" s="21">
        <f>AC206-Baseline!AC206</f>
        <v>2822.4760552042653</v>
      </c>
      <c r="AD226" s="21">
        <f>AD206-Baseline!AD206</f>
        <v>3480.5471559570419</v>
      </c>
      <c r="AE226" s="21">
        <f>AE206-Baseline!AE206</f>
        <v>4140.0931544422701</v>
      </c>
      <c r="AF226" s="21">
        <f>AF206-Baseline!AF206</f>
        <v>4801.2234008925743</v>
      </c>
      <c r="AG226" s="21">
        <f>AG206-Baseline!AG206</f>
        <v>5464.0357566785278</v>
      </c>
      <c r="AH226" s="21">
        <f>AH206-Baseline!AH206</f>
        <v>6128.6295927041874</v>
      </c>
      <c r="AI226" s="21">
        <f>AI206-Baseline!AI206</f>
        <v>6795.1244394792229</v>
      </c>
      <c r="AJ226" s="21">
        <f>AJ206-Baseline!AJ206</f>
        <v>7466.8338218551735</v>
      </c>
      <c r="AK226" s="21">
        <f>AK206-Baseline!AK206</f>
        <v>8143.9035337844671</v>
      </c>
      <c r="AL226" s="21">
        <f>AL206-Baseline!AL206</f>
        <v>8826.4832037390279</v>
      </c>
      <c r="AM226" s="21">
        <f>AM206-Baseline!AM206</f>
        <v>9514.6084465813638</v>
      </c>
      <c r="AN226" s="21">
        <f>AN206-Baseline!AN206</f>
        <v>10208.248538080687</v>
      </c>
      <c r="AO226" s="21">
        <f>AO206-Baseline!AO206</f>
        <v>10907.508147541786</v>
      </c>
      <c r="AP226" s="21">
        <f>AP206-Baseline!AP206</f>
        <v>11612.545413061445</v>
      </c>
      <c r="AQ226" s="21">
        <f>AQ206-Baseline!AQ206</f>
        <v>12323.527640043643</v>
      </c>
      <c r="AR226" s="21">
        <f>AR206-Baseline!AR206</f>
        <v>13039.898656139221</v>
      </c>
      <c r="AS226" s="21">
        <f>AS206-Baseline!AS206</f>
        <v>13760.105358674482</v>
      </c>
      <c r="AT226" s="21">
        <f>AT206-Baseline!AT206</f>
        <v>14483.938597274086</v>
      </c>
      <c r="AU226" s="21">
        <f>AU206-Baseline!AU206</f>
        <v>15211.516767562349</v>
      </c>
      <c r="AV226" s="21">
        <f>AV206-Baseline!AV206</f>
        <v>15942.688556685433</v>
      </c>
      <c r="AW226" s="21">
        <f>AW206-Baseline!AW206</f>
        <v>16676.883424498585</v>
      </c>
      <c r="AX226" s="21">
        <f>AX206-Baseline!AX206</f>
        <v>17412.405351405243</v>
      </c>
      <c r="AY226" s="21">
        <f>AY206-Baseline!AY206</f>
        <v>18148.445323595763</v>
      </c>
      <c r="AZ226" s="21">
        <f>AZ206-Baseline!AZ206</f>
        <v>18884.735082177114</v>
      </c>
      <c r="BA226" s="21">
        <f>BA206-Baseline!BA206</f>
        <v>19621.329438489352</v>
      </c>
      <c r="BB226" s="21">
        <f>BB206-Baseline!BB206</f>
        <v>20358.310483945643</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03"/>
      <c r="C23" s="403"/>
      <c r="D23" s="403"/>
      <c r="E23" s="403"/>
      <c r="F23" s="403"/>
      <c r="G23" s="403"/>
      <c r="H23" s="403"/>
      <c r="I23" s="403"/>
      <c r="J23" s="403"/>
      <c r="K23" s="403"/>
      <c r="L23" s="403"/>
      <c r="M23" s="403"/>
      <c r="N23" s="403"/>
      <c r="O23" s="403"/>
      <c r="P23" s="403"/>
      <c r="Q23" s="403"/>
      <c r="R23" s="403"/>
      <c r="S23" s="403"/>
    </row>
    <row r="24" spans="1:19">
      <c r="A24" s="158" t="s">
        <v>486</v>
      </c>
      <c r="B24" s="403"/>
      <c r="C24" s="403"/>
      <c r="D24" s="403"/>
      <c r="E24" s="403"/>
      <c r="F24" s="403"/>
      <c r="G24" s="403"/>
      <c r="H24" s="403"/>
      <c r="I24" s="403"/>
      <c r="J24" s="403"/>
      <c r="K24" s="403"/>
      <c r="L24" s="403"/>
      <c r="M24" s="403"/>
      <c r="N24" s="403"/>
      <c r="O24" s="403"/>
      <c r="P24" s="403"/>
      <c r="Q24" s="403"/>
      <c r="R24" s="403"/>
      <c r="S24" s="403"/>
    </row>
    <row r="25" spans="1:19">
      <c r="A25" s="159" t="s">
        <v>389</v>
      </c>
      <c r="B25" s="403"/>
      <c r="C25" s="403"/>
      <c r="D25" s="403"/>
      <c r="E25" s="403"/>
      <c r="F25" s="403"/>
      <c r="G25" s="403"/>
      <c r="H25" s="403"/>
      <c r="I25" s="403"/>
      <c r="J25" s="403"/>
      <c r="K25" s="403"/>
      <c r="L25" s="403"/>
      <c r="M25" s="403"/>
      <c r="N25" s="403"/>
      <c r="O25" s="403"/>
      <c r="P25" s="403"/>
      <c r="Q25" s="403"/>
      <c r="R25" s="403"/>
      <c r="S25" s="403"/>
    </row>
    <row r="26" spans="1:19">
      <c r="A26" s="159" t="s">
        <v>465</v>
      </c>
      <c r="B26" s="403"/>
      <c r="C26" s="403"/>
      <c r="D26" s="403"/>
      <c r="E26" s="403"/>
      <c r="F26" s="403"/>
      <c r="G26" s="403"/>
      <c r="H26" s="403"/>
      <c r="I26" s="403"/>
      <c r="J26" s="403"/>
      <c r="K26" s="403"/>
      <c r="L26" s="403"/>
      <c r="M26" s="403"/>
      <c r="N26" s="403"/>
      <c r="O26" s="403"/>
      <c r="P26" s="403"/>
      <c r="Q26" s="403"/>
      <c r="R26" s="403"/>
      <c r="S26" s="403"/>
    </row>
    <row r="27" spans="1:19">
      <c r="A27" s="159" t="s">
        <v>466</v>
      </c>
      <c r="B27" s="403"/>
      <c r="C27" s="403"/>
      <c r="D27" s="403"/>
      <c r="E27" s="403"/>
      <c r="F27" s="403"/>
      <c r="G27" s="403"/>
      <c r="H27" s="403"/>
      <c r="I27" s="403"/>
      <c r="J27" s="403"/>
      <c r="K27" s="403"/>
      <c r="L27" s="403"/>
      <c r="M27" s="403"/>
      <c r="N27" s="403"/>
      <c r="O27" s="403"/>
      <c r="P27" s="403"/>
      <c r="Q27" s="403"/>
      <c r="R27" s="403"/>
      <c r="S27" s="403"/>
    </row>
    <row r="31" spans="1:19">
      <c r="A31" s="4" t="s">
        <v>507</v>
      </c>
    </row>
    <row r="32" spans="1:19">
      <c r="A32"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86"/>
      <c r="E4" s="53" t="s">
        <v>335</v>
      </c>
      <c r="F4" s="91"/>
      <c r="G4" s="28"/>
      <c r="H4" s="10"/>
      <c r="I4" s="440"/>
      <c r="J4" s="441"/>
      <c r="K4" s="441"/>
      <c r="L4" s="441"/>
      <c r="M4" s="441"/>
      <c r="N4" s="442"/>
      <c r="P4" s="446"/>
      <c r="Q4" s="447"/>
      <c r="R4" s="447"/>
      <c r="S4" s="447"/>
      <c r="T4" s="447"/>
      <c r="U4" s="448"/>
    </row>
    <row r="5" spans="1:21" outlineLevel="1">
      <c r="A5" s="13" t="s">
        <v>336</v>
      </c>
      <c r="B5" s="88"/>
      <c r="E5" s="14"/>
      <c r="H5" s="10"/>
      <c r="I5" s="469"/>
      <c r="J5" s="461"/>
      <c r="K5" s="461"/>
      <c r="L5" s="461"/>
      <c r="M5" s="461"/>
      <c r="N5" s="462"/>
      <c r="P5" s="469"/>
      <c r="Q5" s="461"/>
      <c r="R5" s="461"/>
      <c r="S5" s="461"/>
      <c r="T5" s="461"/>
      <c r="U5" s="462"/>
    </row>
    <row r="6" spans="1:21" outlineLevel="1">
      <c r="A6" s="13" t="s">
        <v>339</v>
      </c>
      <c r="B6" s="88"/>
      <c r="E6" s="53" t="s">
        <v>341</v>
      </c>
      <c r="F6" s="90"/>
      <c r="H6" s="10"/>
      <c r="I6" s="463"/>
      <c r="J6" s="464"/>
      <c r="K6" s="464"/>
      <c r="L6" s="464"/>
      <c r="M6" s="464"/>
      <c r="N6" s="465"/>
      <c r="P6" s="463"/>
      <c r="Q6" s="464"/>
      <c r="R6" s="464"/>
      <c r="S6" s="464"/>
      <c r="T6" s="464"/>
      <c r="U6" s="465"/>
    </row>
    <row r="7" spans="1:21" outlineLevel="1">
      <c r="A7" s="13" t="s">
        <v>343</v>
      </c>
      <c r="B7" s="88"/>
      <c r="E7" s="14"/>
      <c r="H7" s="10"/>
      <c r="I7" s="463"/>
      <c r="J7" s="464"/>
      <c r="K7" s="464"/>
      <c r="L7" s="464"/>
      <c r="M7" s="464"/>
      <c r="N7" s="465"/>
      <c r="P7" s="463"/>
      <c r="Q7" s="464"/>
      <c r="R7" s="464"/>
      <c r="S7" s="464"/>
      <c r="T7" s="464"/>
      <c r="U7" s="465"/>
    </row>
    <row r="8" spans="1:21" ht="39" outlineLevel="1" thickBot="1">
      <c r="A8" s="34" t="s">
        <v>344</v>
      </c>
      <c r="B8" s="89"/>
      <c r="E8" s="14"/>
      <c r="H8" s="10"/>
      <c r="I8" s="463"/>
      <c r="J8" s="464"/>
      <c r="K8" s="464"/>
      <c r="L8" s="464"/>
      <c r="M8" s="464"/>
      <c r="N8" s="465"/>
      <c r="P8" s="463"/>
      <c r="Q8" s="464"/>
      <c r="R8" s="464"/>
      <c r="S8" s="464"/>
      <c r="T8" s="464"/>
      <c r="U8" s="465"/>
    </row>
    <row r="9" spans="1:21" outlineLevel="1">
      <c r="E9" s="14"/>
      <c r="H9" s="10"/>
      <c r="I9" s="463"/>
      <c r="J9" s="464"/>
      <c r="K9" s="464"/>
      <c r="L9" s="464"/>
      <c r="M9" s="464"/>
      <c r="N9" s="465"/>
      <c r="P9" s="463"/>
      <c r="Q9" s="464"/>
      <c r="R9" s="464"/>
      <c r="S9" s="464"/>
      <c r="T9" s="464"/>
      <c r="U9" s="465"/>
    </row>
    <row r="10" spans="1:21" ht="26.25" outlineLevel="1" thickBot="1">
      <c r="A10" s="32" t="s">
        <v>346</v>
      </c>
      <c r="B10" s="35">
        <f>Baseline!B10</f>
        <v>2027</v>
      </c>
      <c r="E10" s="14"/>
      <c r="H10" s="10"/>
      <c r="I10" s="463"/>
      <c r="J10" s="464"/>
      <c r="K10" s="464"/>
      <c r="L10" s="464"/>
      <c r="M10" s="464"/>
      <c r="N10" s="465"/>
      <c r="P10" s="463"/>
      <c r="Q10" s="464"/>
      <c r="R10" s="464"/>
      <c r="S10" s="464"/>
      <c r="T10" s="464"/>
      <c r="U10" s="465"/>
    </row>
    <row r="11" spans="1:21" outlineLevel="1">
      <c r="A11" s="16"/>
      <c r="H11" s="10"/>
      <c r="I11" s="463"/>
      <c r="J11" s="464"/>
      <c r="K11" s="464"/>
      <c r="L11" s="464"/>
      <c r="M11" s="464"/>
      <c r="N11" s="465"/>
      <c r="P11" s="463"/>
      <c r="Q11" s="464"/>
      <c r="R11" s="464"/>
      <c r="S11" s="464"/>
      <c r="T11" s="464"/>
      <c r="U11" s="465"/>
    </row>
    <row r="12" spans="1:21" ht="38.25" outlineLevel="1">
      <c r="A12" s="26" t="s">
        <v>347</v>
      </c>
      <c r="B12" s="26" t="s">
        <v>348</v>
      </c>
      <c r="C12" s="26" t="s">
        <v>349</v>
      </c>
      <c r="D12" s="26" t="s">
        <v>350</v>
      </c>
      <c r="E12" s="26" t="s">
        <v>351</v>
      </c>
      <c r="F12" s="26" t="s">
        <v>352</v>
      </c>
      <c r="G12" s="26" t="s">
        <v>353</v>
      </c>
      <c r="I12" s="463"/>
      <c r="J12" s="464"/>
      <c r="K12" s="464"/>
      <c r="L12" s="464"/>
      <c r="M12" s="464"/>
      <c r="N12" s="465"/>
      <c r="P12" s="463"/>
      <c r="Q12" s="464"/>
      <c r="R12" s="464"/>
      <c r="S12" s="464"/>
      <c r="T12" s="464"/>
      <c r="U12" s="465"/>
    </row>
    <row r="13" spans="1:21" outlineLevel="1">
      <c r="A13" s="58">
        <v>2035</v>
      </c>
      <c r="B13" s="21">
        <f t="shared" ref="B13:B18" si="0">INDEX($E$204:$AW$204,1,MATCH($A13,$E$53:$BB$53,0))</f>
        <v>0</v>
      </c>
      <c r="C13" s="21">
        <f>B13-Baseline!B13</f>
        <v>694.63562840991256</v>
      </c>
      <c r="D13" s="21">
        <f t="shared" ref="D13:D18" si="1">INDEX($E$205:$AW$205,1,MATCH($A13,$E$53:$BB$53,0))</f>
        <v>0</v>
      </c>
      <c r="E13" s="21">
        <f>D13-Baseline!D13</f>
        <v>541.33599240186527</v>
      </c>
      <c r="F13" s="21">
        <f t="shared" ref="F13:F18" si="2">INDEX($E$206:$AW$206,1,MATCH($A13,$E$53:$BB$53,0))</f>
        <v>0</v>
      </c>
      <c r="G13" s="21">
        <f>F13-Baseline!F13</f>
        <v>847.9216219045702</v>
      </c>
      <c r="I13" s="463"/>
      <c r="J13" s="464"/>
      <c r="K13" s="464"/>
      <c r="L13" s="464"/>
      <c r="M13" s="464"/>
      <c r="N13" s="465"/>
      <c r="P13" s="463"/>
      <c r="Q13" s="464"/>
      <c r="R13" s="464"/>
      <c r="S13" s="464"/>
      <c r="T13" s="464"/>
      <c r="U13" s="465"/>
    </row>
    <row r="14" spans="1:21" outlineLevel="1">
      <c r="A14" s="58">
        <v>2040</v>
      </c>
      <c r="B14" s="21">
        <f t="shared" si="0"/>
        <v>0</v>
      </c>
      <c r="C14" s="21">
        <f>B14-Baseline!B14</f>
        <v>1079.3161205013612</v>
      </c>
      <c r="D14" s="21">
        <f t="shared" si="1"/>
        <v>0</v>
      </c>
      <c r="E14" s="21">
        <f>D14-Baseline!D14</f>
        <v>836.9549183221659</v>
      </c>
      <c r="F14" s="21">
        <f t="shared" si="2"/>
        <v>0</v>
      </c>
      <c r="G14" s="21">
        <f>F14-Baseline!F14</f>
        <v>1321.9092040458147</v>
      </c>
      <c r="I14" s="463"/>
      <c r="J14" s="464"/>
      <c r="K14" s="464"/>
      <c r="L14" s="464"/>
      <c r="M14" s="464"/>
      <c r="N14" s="465"/>
      <c r="P14" s="463"/>
      <c r="Q14" s="464"/>
      <c r="R14" s="464"/>
      <c r="S14" s="464"/>
      <c r="T14" s="464"/>
      <c r="U14" s="465"/>
    </row>
    <row r="15" spans="1:21" outlineLevel="1">
      <c r="A15" s="58">
        <v>2045</v>
      </c>
      <c r="B15" s="21">
        <f t="shared" si="0"/>
        <v>0</v>
      </c>
      <c r="C15" s="21">
        <f>B15-Baseline!B15</f>
        <v>1461.7772157368845</v>
      </c>
      <c r="D15" s="21">
        <f t="shared" si="1"/>
        <v>0</v>
      </c>
      <c r="E15" s="21">
        <f>D15-Baseline!D15</f>
        <v>1128.0428099648657</v>
      </c>
      <c r="F15" s="21">
        <f t="shared" si="2"/>
        <v>0</v>
      </c>
      <c r="G15" s="21">
        <f>F15-Baseline!F15</f>
        <v>1795.6153383934325</v>
      </c>
      <c r="I15" s="463"/>
      <c r="J15" s="464"/>
      <c r="K15" s="464"/>
      <c r="L15" s="464"/>
      <c r="M15" s="464"/>
      <c r="N15" s="465"/>
      <c r="P15" s="463"/>
      <c r="Q15" s="464"/>
      <c r="R15" s="464"/>
      <c r="S15" s="464"/>
      <c r="T15" s="464"/>
      <c r="U15" s="465"/>
    </row>
    <row r="16" spans="1:21" outlineLevel="1">
      <c r="A16" s="58">
        <v>2050</v>
      </c>
      <c r="B16" s="21">
        <f t="shared" si="0"/>
        <v>0</v>
      </c>
      <c r="C16" s="21">
        <f>B16-Baseline!B16</f>
        <v>1844.7868875787203</v>
      </c>
      <c r="D16" s="21">
        <f t="shared" si="1"/>
        <v>0</v>
      </c>
      <c r="E16" s="21">
        <f>D16-Baseline!D16</f>
        <v>1417.1345462905967</v>
      </c>
      <c r="F16" s="21">
        <f t="shared" si="2"/>
        <v>0</v>
      </c>
      <c r="G16" s="21">
        <f>F16-Baseline!F16</f>
        <v>2272.314313053263</v>
      </c>
      <c r="I16" s="463"/>
      <c r="J16" s="464"/>
      <c r="K16" s="464"/>
      <c r="L16" s="464"/>
      <c r="M16" s="464"/>
      <c r="N16" s="465"/>
      <c r="P16" s="463"/>
      <c r="Q16" s="464"/>
      <c r="R16" s="464"/>
      <c r="S16" s="464"/>
      <c r="T16" s="464"/>
      <c r="U16" s="465"/>
    </row>
    <row r="17" spans="1:21" outlineLevel="1">
      <c r="A17" s="58">
        <v>2060</v>
      </c>
      <c r="B17" s="21">
        <f t="shared" si="0"/>
        <v>0</v>
      </c>
      <c r="C17" s="21">
        <f>B17-Baseline!B17</f>
        <v>6881.1183119984971</v>
      </c>
      <c r="D17" s="21">
        <f t="shared" si="1"/>
        <v>0</v>
      </c>
      <c r="E17" s="21">
        <f>D17-Baseline!D17</f>
        <v>4921.136602514136</v>
      </c>
      <c r="F17" s="21">
        <f t="shared" si="2"/>
        <v>0</v>
      </c>
      <c r="G17" s="21">
        <f>F17-Baseline!F17</f>
        <v>8826.4832037390279</v>
      </c>
      <c r="I17" s="463"/>
      <c r="J17" s="464"/>
      <c r="K17" s="464"/>
      <c r="L17" s="464"/>
      <c r="M17" s="464"/>
      <c r="N17" s="465"/>
      <c r="P17" s="463"/>
      <c r="Q17" s="464"/>
      <c r="R17" s="464"/>
      <c r="S17" s="464"/>
      <c r="T17" s="464"/>
      <c r="U17" s="465"/>
    </row>
    <row r="18" spans="1:21" outlineLevel="1">
      <c r="A18" s="58">
        <v>2070</v>
      </c>
      <c r="B18" s="21">
        <f t="shared" si="0"/>
        <v>0</v>
      </c>
      <c r="C18" s="21">
        <f>B18-Baseline!B18</f>
        <v>12303.912065096521</v>
      </c>
      <c r="D18" s="21">
        <f t="shared" si="1"/>
        <v>0</v>
      </c>
      <c r="E18" s="21">
        <f>D18-Baseline!D18</f>
        <v>8620.8186415173222</v>
      </c>
      <c r="F18" s="21">
        <f t="shared" si="2"/>
        <v>0</v>
      </c>
      <c r="G18" s="21">
        <f>F18-Baseline!F18</f>
        <v>15942.688556685433</v>
      </c>
      <c r="I18" s="466"/>
      <c r="J18" s="467"/>
      <c r="K18" s="467"/>
      <c r="L18" s="467"/>
      <c r="M18" s="467"/>
      <c r="N18" s="468"/>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69"/>
      <c r="J21" s="461"/>
      <c r="K21" s="461"/>
      <c r="L21" s="461"/>
      <c r="M21" s="461"/>
      <c r="N21" s="462"/>
      <c r="P21" s="469"/>
      <c r="Q21" s="461"/>
      <c r="R21" s="461"/>
      <c r="S21" s="461"/>
      <c r="T21" s="461"/>
      <c r="U21" s="462"/>
    </row>
    <row r="22" spans="1:21" ht="12.75" customHeight="1" outlineLevel="1">
      <c r="A22" s="154"/>
      <c r="B22" s="155"/>
      <c r="I22" s="463"/>
      <c r="J22" s="464"/>
      <c r="K22" s="464"/>
      <c r="L22" s="464"/>
      <c r="M22" s="464"/>
      <c r="N22" s="465"/>
      <c r="P22" s="463"/>
      <c r="Q22" s="464"/>
      <c r="R22" s="464"/>
      <c r="S22" s="464"/>
      <c r="T22" s="464"/>
      <c r="U22" s="465"/>
    </row>
    <row r="23" spans="1:21" outlineLevel="1">
      <c r="A23" s="154"/>
      <c r="B23" s="406" t="s">
        <v>358</v>
      </c>
      <c r="C23" s="407"/>
      <c r="D23" s="407"/>
      <c r="E23" s="407"/>
      <c r="F23" s="407"/>
      <c r="G23" s="408"/>
      <c r="I23" s="463"/>
      <c r="J23" s="464"/>
      <c r="K23" s="464"/>
      <c r="L23" s="464"/>
      <c r="M23" s="464"/>
      <c r="N23" s="465"/>
      <c r="P23" s="463"/>
      <c r="Q23" s="464"/>
      <c r="R23" s="464"/>
      <c r="S23" s="464"/>
      <c r="T23" s="464"/>
      <c r="U23" s="465"/>
    </row>
    <row r="24" spans="1:21" outlineLevel="1">
      <c r="B24" s="17">
        <v>2027</v>
      </c>
      <c r="C24" s="17">
        <v>2028</v>
      </c>
      <c r="D24" s="17">
        <v>2029</v>
      </c>
      <c r="E24" s="17">
        <v>2030</v>
      </c>
      <c r="F24" s="17">
        <v>2031</v>
      </c>
      <c r="G24" s="17" t="s">
        <v>359</v>
      </c>
      <c r="I24" s="463"/>
      <c r="J24" s="464"/>
      <c r="K24" s="464"/>
      <c r="L24" s="464"/>
      <c r="M24" s="464"/>
      <c r="N24" s="465"/>
      <c r="P24" s="463"/>
      <c r="Q24" s="464"/>
      <c r="R24" s="464"/>
      <c r="S24" s="464"/>
      <c r="T24" s="464"/>
      <c r="U24" s="465"/>
    </row>
    <row r="25" spans="1:21" ht="13.5" outlineLevel="1" thickBot="1">
      <c r="B25" s="30" t="s">
        <v>360</v>
      </c>
      <c r="C25" s="30" t="s">
        <v>360</v>
      </c>
      <c r="D25" s="30" t="s">
        <v>360</v>
      </c>
      <c r="E25" s="30" t="s">
        <v>360</v>
      </c>
      <c r="F25" s="30" t="s">
        <v>360</v>
      </c>
      <c r="G25" s="30" t="s">
        <v>360</v>
      </c>
      <c r="I25" s="463"/>
      <c r="J25" s="464"/>
      <c r="K25" s="464"/>
      <c r="L25" s="464"/>
      <c r="M25" s="464"/>
      <c r="N25" s="465"/>
      <c r="P25" s="463"/>
      <c r="Q25" s="464"/>
      <c r="R25" s="464"/>
      <c r="S25" s="464"/>
      <c r="T25" s="464"/>
      <c r="U25" s="465"/>
    </row>
    <row r="26" spans="1:21" outlineLevel="1">
      <c r="A26" s="54" t="s">
        <v>361</v>
      </c>
      <c r="B26" s="21">
        <f>E64</f>
        <v>0</v>
      </c>
      <c r="C26" s="21">
        <f>F64</f>
        <v>0</v>
      </c>
      <c r="D26" s="21">
        <f>G64</f>
        <v>0</v>
      </c>
      <c r="E26" s="21">
        <f>H64</f>
        <v>0</v>
      </c>
      <c r="F26" s="21">
        <f>I64</f>
        <v>0</v>
      </c>
      <c r="G26" s="21">
        <f>SUM(J64:BB64)</f>
        <v>0</v>
      </c>
      <c r="I26" s="463"/>
      <c r="J26" s="464"/>
      <c r="K26" s="464"/>
      <c r="L26" s="464"/>
      <c r="M26" s="464"/>
      <c r="N26" s="465"/>
      <c r="P26" s="463"/>
      <c r="Q26" s="464"/>
      <c r="R26" s="464"/>
      <c r="S26" s="464"/>
      <c r="T26" s="464"/>
      <c r="U26" s="465"/>
    </row>
    <row r="27" spans="1:21" outlineLevel="1">
      <c r="A27" s="54" t="s">
        <v>362</v>
      </c>
      <c r="B27" s="21">
        <f>E71+E77</f>
        <v>0</v>
      </c>
      <c r="C27" s="21">
        <f>F71+F77</f>
        <v>0</v>
      </c>
      <c r="D27" s="21">
        <f>G71+G77</f>
        <v>0</v>
      </c>
      <c r="E27" s="21">
        <f>H71+H77</f>
        <v>0</v>
      </c>
      <c r="F27" s="21">
        <f>I71+I77</f>
        <v>0</v>
      </c>
      <c r="G27" s="21">
        <f>SUM(J71:BB71)+SUM(J77:BB77)</f>
        <v>0</v>
      </c>
      <c r="I27" s="463"/>
      <c r="J27" s="464"/>
      <c r="K27" s="464"/>
      <c r="L27" s="464"/>
      <c r="M27" s="464"/>
      <c r="N27" s="465"/>
      <c r="P27" s="463"/>
      <c r="Q27" s="464"/>
      <c r="R27" s="464"/>
      <c r="S27" s="464"/>
      <c r="T27" s="464"/>
      <c r="U27" s="465"/>
    </row>
    <row r="28" spans="1:21" outlineLevel="1">
      <c r="A28" s="154"/>
      <c r="B28" s="248"/>
      <c r="C28" s="248"/>
      <c r="D28" s="248"/>
      <c r="E28" s="248"/>
      <c r="F28" s="248"/>
      <c r="G28" s="248"/>
      <c r="I28" s="463"/>
      <c r="J28" s="464"/>
      <c r="K28" s="464"/>
      <c r="L28" s="464"/>
      <c r="M28" s="464"/>
      <c r="N28" s="465"/>
      <c r="P28" s="463"/>
      <c r="Q28" s="464"/>
      <c r="R28" s="464"/>
      <c r="S28" s="464"/>
      <c r="T28" s="464"/>
      <c r="U28" s="465"/>
    </row>
    <row r="29" spans="1:21" ht="13.5" outlineLevel="1" thickBot="1">
      <c r="A29" s="154"/>
      <c r="B29" s="248"/>
      <c r="C29" s="248"/>
      <c r="D29" s="248"/>
      <c r="E29" s="248"/>
      <c r="F29" s="248"/>
      <c r="G29" s="248"/>
      <c r="I29" s="463"/>
      <c r="J29" s="464"/>
      <c r="K29" s="464"/>
      <c r="L29" s="464"/>
      <c r="M29" s="464"/>
      <c r="N29" s="465"/>
      <c r="P29" s="463"/>
      <c r="Q29" s="464"/>
      <c r="R29" s="464"/>
      <c r="S29" s="464"/>
      <c r="T29" s="464"/>
      <c r="U29" s="465"/>
    </row>
    <row r="30" spans="1:21" ht="13.5" outlineLevel="1" thickBot="1">
      <c r="A30" s="308"/>
      <c r="B30" s="309" t="s">
        <v>363</v>
      </c>
      <c r="C30" s="310" t="s">
        <v>364</v>
      </c>
      <c r="D30" s="410" t="s">
        <v>323</v>
      </c>
      <c r="E30" s="411"/>
      <c r="F30" s="411"/>
      <c r="G30" s="412"/>
      <c r="I30" s="463"/>
      <c r="J30" s="464"/>
      <c r="K30" s="464"/>
      <c r="L30" s="464"/>
      <c r="M30" s="464"/>
      <c r="N30" s="465"/>
      <c r="P30" s="463"/>
      <c r="Q30" s="464"/>
      <c r="R30" s="464"/>
      <c r="S30" s="464"/>
      <c r="T30" s="464"/>
      <c r="U30" s="465"/>
    </row>
    <row r="31" spans="1:21" outlineLevel="1">
      <c r="A31" s="432" t="s">
        <v>365</v>
      </c>
      <c r="B31" s="311"/>
      <c r="C31" s="307"/>
      <c r="D31" s="472"/>
      <c r="E31" s="472"/>
      <c r="F31" s="472"/>
      <c r="G31" s="473"/>
      <c r="I31" s="463"/>
      <c r="J31" s="464"/>
      <c r="K31" s="464"/>
      <c r="L31" s="464"/>
      <c r="M31" s="464"/>
      <c r="N31" s="465"/>
      <c r="P31" s="463"/>
      <c r="Q31" s="464"/>
      <c r="R31" s="464"/>
      <c r="S31" s="464"/>
      <c r="T31" s="464"/>
      <c r="U31" s="465"/>
    </row>
    <row r="32" spans="1:21" outlineLevel="1">
      <c r="A32" s="432"/>
      <c r="B32" s="312"/>
      <c r="C32" s="252"/>
      <c r="D32" s="415"/>
      <c r="E32" s="415"/>
      <c r="F32" s="415"/>
      <c r="G32" s="416"/>
      <c r="I32" s="463"/>
      <c r="J32" s="464"/>
      <c r="K32" s="464"/>
      <c r="L32" s="464"/>
      <c r="M32" s="464"/>
      <c r="N32" s="465"/>
      <c r="P32" s="463"/>
      <c r="Q32" s="464"/>
      <c r="R32" s="464"/>
      <c r="S32" s="464"/>
      <c r="T32" s="464"/>
      <c r="U32" s="465"/>
    </row>
    <row r="33" spans="1:21" outlineLevel="1">
      <c r="A33" s="432"/>
      <c r="B33" s="312"/>
      <c r="C33" s="252"/>
      <c r="D33" s="415"/>
      <c r="E33" s="415"/>
      <c r="F33" s="415"/>
      <c r="G33" s="416"/>
      <c r="I33" s="463"/>
      <c r="J33" s="464"/>
      <c r="K33" s="464"/>
      <c r="L33" s="464"/>
      <c r="M33" s="464"/>
      <c r="N33" s="465"/>
      <c r="P33" s="463"/>
      <c r="Q33" s="464"/>
      <c r="R33" s="464"/>
      <c r="S33" s="464"/>
      <c r="T33" s="464"/>
      <c r="U33" s="465"/>
    </row>
    <row r="34" spans="1:21" outlineLevel="1">
      <c r="A34" s="432"/>
      <c r="B34" s="312"/>
      <c r="C34" s="252"/>
      <c r="D34" s="415"/>
      <c r="E34" s="415"/>
      <c r="F34" s="415"/>
      <c r="G34" s="416"/>
      <c r="I34" s="463"/>
      <c r="J34" s="464"/>
      <c r="K34" s="464"/>
      <c r="L34" s="464"/>
      <c r="M34" s="464"/>
      <c r="N34" s="465"/>
      <c r="P34" s="463"/>
      <c r="Q34" s="464"/>
      <c r="R34" s="464"/>
      <c r="S34" s="464"/>
      <c r="T34" s="464"/>
      <c r="U34" s="465"/>
    </row>
    <row r="35" spans="1:21" outlineLevel="1">
      <c r="A35" s="432"/>
      <c r="B35" s="312"/>
      <c r="C35" s="252"/>
      <c r="D35" s="415"/>
      <c r="E35" s="415"/>
      <c r="F35" s="415"/>
      <c r="G35" s="416"/>
      <c r="I35" s="463"/>
      <c r="J35" s="464"/>
      <c r="K35" s="464"/>
      <c r="L35" s="464"/>
      <c r="M35" s="464"/>
      <c r="N35" s="465"/>
      <c r="P35" s="463"/>
      <c r="Q35" s="464"/>
      <c r="R35" s="464"/>
      <c r="S35" s="464"/>
      <c r="T35" s="464"/>
      <c r="U35" s="465"/>
    </row>
    <row r="36" spans="1:21" outlineLevel="1">
      <c r="A36" s="432"/>
      <c r="B36" s="312"/>
      <c r="C36" s="252"/>
      <c r="D36" s="415"/>
      <c r="E36" s="415"/>
      <c r="F36" s="415"/>
      <c r="G36" s="416"/>
      <c r="I36" s="463"/>
      <c r="J36" s="464"/>
      <c r="K36" s="464"/>
      <c r="L36" s="464"/>
      <c r="M36" s="464"/>
      <c r="N36" s="465"/>
      <c r="P36" s="463"/>
      <c r="Q36" s="464"/>
      <c r="R36" s="464"/>
      <c r="S36" s="464"/>
      <c r="T36" s="464"/>
      <c r="U36" s="465"/>
    </row>
    <row r="37" spans="1:21" outlineLevel="1">
      <c r="A37" s="432"/>
      <c r="B37" s="312"/>
      <c r="C37" s="252"/>
      <c r="D37" s="415"/>
      <c r="E37" s="415"/>
      <c r="F37" s="415"/>
      <c r="G37" s="416"/>
      <c r="I37" s="463"/>
      <c r="J37" s="464"/>
      <c r="K37" s="464"/>
      <c r="L37" s="464"/>
      <c r="M37" s="464"/>
      <c r="N37" s="465"/>
      <c r="P37" s="463"/>
      <c r="Q37" s="464"/>
      <c r="R37" s="464"/>
      <c r="S37" s="464"/>
      <c r="T37" s="464"/>
      <c r="U37" s="465"/>
    </row>
    <row r="38" spans="1:21" outlineLevel="1">
      <c r="A38" s="432"/>
      <c r="B38" s="312"/>
      <c r="C38" s="252"/>
      <c r="D38" s="415"/>
      <c r="E38" s="415"/>
      <c r="F38" s="415"/>
      <c r="G38" s="416"/>
      <c r="I38" s="463"/>
      <c r="J38" s="464"/>
      <c r="K38" s="464"/>
      <c r="L38" s="464"/>
      <c r="M38" s="464"/>
      <c r="N38" s="465"/>
      <c r="P38" s="463"/>
      <c r="Q38" s="464"/>
      <c r="R38" s="464"/>
      <c r="S38" s="464"/>
      <c r="T38" s="464"/>
      <c r="U38" s="465"/>
    </row>
    <row r="39" spans="1:21" outlineLevel="1">
      <c r="A39" s="432"/>
      <c r="B39" s="312"/>
      <c r="C39" s="252"/>
      <c r="D39" s="415"/>
      <c r="E39" s="415"/>
      <c r="F39" s="415"/>
      <c r="G39" s="416"/>
      <c r="I39" s="463"/>
      <c r="J39" s="464"/>
      <c r="K39" s="464"/>
      <c r="L39" s="464"/>
      <c r="M39" s="464"/>
      <c r="N39" s="465"/>
      <c r="P39" s="463"/>
      <c r="Q39" s="464"/>
      <c r="R39" s="464"/>
      <c r="S39" s="464"/>
      <c r="T39" s="464"/>
      <c r="U39" s="465"/>
    </row>
    <row r="40" spans="1:21" ht="13.5" outlineLevel="1" thickBot="1">
      <c r="A40" s="433"/>
      <c r="B40" s="313"/>
      <c r="C40" s="314"/>
      <c r="D40" s="413"/>
      <c r="E40" s="413"/>
      <c r="F40" s="413"/>
      <c r="G40" s="414"/>
      <c r="I40" s="463"/>
      <c r="J40" s="464"/>
      <c r="K40" s="464"/>
      <c r="L40" s="464"/>
      <c r="M40" s="464"/>
      <c r="N40" s="465"/>
      <c r="P40" s="463"/>
      <c r="Q40" s="464"/>
      <c r="R40" s="464"/>
      <c r="S40" s="464"/>
      <c r="T40" s="464"/>
      <c r="U40" s="465"/>
    </row>
    <row r="41" spans="1:21" outlineLevel="1">
      <c r="A41" s="154"/>
      <c r="B41" s="248"/>
      <c r="C41" s="248"/>
      <c r="D41" s="248"/>
      <c r="E41" s="248"/>
      <c r="F41" s="248"/>
      <c r="G41" s="248"/>
      <c r="I41" s="463"/>
      <c r="J41" s="464"/>
      <c r="K41" s="464"/>
      <c r="L41" s="464"/>
      <c r="M41" s="464"/>
      <c r="N41" s="465"/>
      <c r="P41" s="463"/>
      <c r="Q41" s="464"/>
      <c r="R41" s="464"/>
      <c r="S41" s="464"/>
      <c r="T41" s="464"/>
      <c r="U41" s="465"/>
    </row>
    <row r="42" spans="1:21" outlineLevel="1">
      <c r="A42" s="154"/>
      <c r="B42" s="248"/>
      <c r="C42" s="248"/>
      <c r="D42" s="248"/>
      <c r="E42" s="248"/>
      <c r="F42" s="248"/>
      <c r="G42" s="248"/>
      <c r="I42" s="463"/>
      <c r="J42" s="464"/>
      <c r="K42" s="464"/>
      <c r="L42" s="464"/>
      <c r="M42" s="464"/>
      <c r="N42" s="465"/>
      <c r="P42" s="463"/>
      <c r="Q42" s="464"/>
      <c r="R42" s="464"/>
      <c r="S42" s="464"/>
      <c r="T42" s="464"/>
      <c r="U42" s="465"/>
    </row>
    <row r="43" spans="1:21" outlineLevel="1">
      <c r="A43" s="154"/>
      <c r="B43" s="248"/>
      <c r="C43" s="248"/>
      <c r="D43" s="248"/>
      <c r="E43" s="248"/>
      <c r="F43" s="248"/>
      <c r="G43" s="248"/>
      <c r="I43" s="463"/>
      <c r="J43" s="464"/>
      <c r="K43" s="464"/>
      <c r="L43" s="464"/>
      <c r="M43" s="464"/>
      <c r="N43" s="465"/>
      <c r="P43" s="463"/>
      <c r="Q43" s="464"/>
      <c r="R43" s="464"/>
      <c r="S43" s="464"/>
      <c r="T43" s="464"/>
      <c r="U43" s="465"/>
    </row>
    <row r="44" spans="1:21" outlineLevel="1">
      <c r="A44" s="154"/>
      <c r="B44" s="248"/>
      <c r="C44" s="248"/>
      <c r="D44" s="248"/>
      <c r="E44" s="248"/>
      <c r="F44" s="248"/>
      <c r="G44" s="248"/>
      <c r="I44" s="463"/>
      <c r="J44" s="464"/>
      <c r="K44" s="464"/>
      <c r="L44" s="464"/>
      <c r="M44" s="464"/>
      <c r="N44" s="465"/>
      <c r="P44" s="463"/>
      <c r="Q44" s="464"/>
      <c r="R44" s="464"/>
      <c r="S44" s="464"/>
      <c r="T44" s="464"/>
      <c r="U44" s="465"/>
    </row>
    <row r="45" spans="1:21" outlineLevel="1">
      <c r="A45" s="154"/>
      <c r="B45" s="248"/>
      <c r="C45" s="248"/>
      <c r="D45" s="248"/>
      <c r="E45" s="248"/>
      <c r="F45" s="248"/>
      <c r="G45" s="248"/>
      <c r="I45" s="466"/>
      <c r="J45" s="467"/>
      <c r="K45" s="467"/>
      <c r="L45" s="467"/>
      <c r="M45" s="467"/>
      <c r="N45" s="468"/>
      <c r="P45" s="466"/>
      <c r="Q45" s="467"/>
      <c r="R45" s="467"/>
      <c r="S45" s="467"/>
      <c r="T45" s="467"/>
      <c r="U45" s="468"/>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2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521</v>
      </c>
      <c r="C108" t="s">
        <v>522</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523</v>
      </c>
      <c r="C109" t="s">
        <v>524</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525</v>
      </c>
      <c r="C110" t="s">
        <v>526</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527</v>
      </c>
      <c r="C111" t="s">
        <v>528</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529</v>
      </c>
      <c r="C112" t="s">
        <v>530</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531</v>
      </c>
      <c r="C113" t="s">
        <v>532</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533</v>
      </c>
      <c r="C114" t="s">
        <v>534</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535</v>
      </c>
      <c r="C115" t="s">
        <v>536</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537</v>
      </c>
      <c r="C116" t="s">
        <v>538</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539</v>
      </c>
      <c r="C117" t="s">
        <v>540</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541</v>
      </c>
      <c r="C118" t="s">
        <v>542</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543</v>
      </c>
      <c r="C119" t="s">
        <v>544</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545</v>
      </c>
      <c r="C120" t="s">
        <v>546</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547</v>
      </c>
      <c r="C121" t="s">
        <v>548</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549</v>
      </c>
      <c r="C122" t="s">
        <v>550</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551</v>
      </c>
      <c r="C123" t="s">
        <v>552</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553</v>
      </c>
      <c r="C124" t="s">
        <v>554</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555</v>
      </c>
      <c r="C125" t="s">
        <v>556</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557</v>
      </c>
      <c r="C126" t="s">
        <v>558</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559</v>
      </c>
      <c r="C127" t="s">
        <v>560</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464</v>
      </c>
      <c r="B143" s="135" t="s">
        <v>282</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471</v>
      </c>
      <c r="B158" s="135" t="s">
        <v>282</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476</v>
      </c>
      <c r="B172" s="135" t="s">
        <v>282</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477</v>
      </c>
      <c r="B176" s="135" t="s">
        <v>282</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485</v>
      </c>
      <c r="B190" s="150" t="s">
        <v>340</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563</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6" t="s">
        <v>485</v>
      </c>
      <c r="B210" s="150" t="s">
        <v>565</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7"/>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7"/>
      <c r="B212" s="150" t="s">
        <v>563</v>
      </c>
      <c r="C212" s="19"/>
      <c r="D212" s="135" t="s">
        <v>383</v>
      </c>
      <c r="E212" s="21">
        <f>E192-Baseline!E192</f>
        <v>5.5827015681753407</v>
      </c>
      <c r="F212" s="21">
        <f>F77*F186-Baseline!F77*Baseline!F186</f>
        <v>5.4947389322581648</v>
      </c>
      <c r="G212" s="21">
        <f>G77*G186-Baseline!G77*Baseline!G186</f>
        <v>5.4497478117267759</v>
      </c>
      <c r="H212" s="21">
        <f>H77*H186-Baseline!H77*Baseline!H186</f>
        <v>5.4054953736030118</v>
      </c>
      <c r="I212" s="21">
        <f>I77*I186-Baseline!I77*Baseline!I186</f>
        <v>5.3621754214223953</v>
      </c>
      <c r="J212" s="21">
        <f>J77*J186-Baseline!J77*Baseline!J186</f>
        <v>5.3197829955030276</v>
      </c>
      <c r="K212" s="21">
        <f>K77*K186-Baseline!K77*Baseline!K186</f>
        <v>5.2785032236594676</v>
      </c>
      <c r="L212" s="21">
        <f>L77*L186-Baseline!L77*Baseline!L186</f>
        <v>5.2380957060792159</v>
      </c>
      <c r="M212" s="21">
        <f>M77*M186-Baseline!M77*Baseline!M186</f>
        <v>5.1985321609646364</v>
      </c>
      <c r="N212" s="21">
        <f>N77*N186-Baseline!N77*Baseline!N186</f>
        <v>5.159806801767334</v>
      </c>
      <c r="O212" s="21">
        <f>O77*O186-Baseline!O77*Baseline!O186</f>
        <v>5.1142358149640659</v>
      </c>
      <c r="P212" s="21">
        <f>P77*P186-Baseline!P77*Baseline!P186</f>
        <v>5.0605343938620884</v>
      </c>
      <c r="Q212" s="21">
        <f>Q77*Q186-Baseline!Q77*Baseline!Q186</f>
        <v>5.0064134478035571</v>
      </c>
      <c r="R212" s="21">
        <f>R77*R186-Baseline!R77*Baseline!R186</f>
        <v>4.95376990642424</v>
      </c>
      <c r="S212" s="21">
        <f>S77*S186-Baseline!S77*Baseline!S186</f>
        <v>4.9025691776222056</v>
      </c>
      <c r="T212" s="21">
        <f>T77*T186-Baseline!T77*Baseline!T186</f>
        <v>4.8527769735521362</v>
      </c>
      <c r="U212" s="21">
        <f>U77*U186-Baseline!U77*Baseline!U186</f>
        <v>4.8043601411969563</v>
      </c>
      <c r="V212" s="21">
        <f>V77*V186-Baseline!V77*Baseline!V186</f>
        <v>4.7572868126839438</v>
      </c>
      <c r="W212" s="21">
        <f>W77*W186-Baseline!W77*Baseline!W186</f>
        <v>4.7115263746858602</v>
      </c>
      <c r="X212" s="21">
        <f>X77*X186-Baseline!X77*Baseline!X186</f>
        <v>4.6670494267652423</v>
      </c>
      <c r="Y212" s="21">
        <f>Y77*Y186-Baseline!Y77*Baseline!Y186</f>
        <v>4.6238277523923861</v>
      </c>
      <c r="Z212" s="21">
        <f>Z77*Z186-Baseline!Z77*Baseline!Z186</f>
        <v>4.5818331345909247</v>
      </c>
      <c r="AA212" s="21">
        <f>AA77*AA186-Baseline!AA77*Baseline!AA186</f>
        <v>4.5410406309931748</v>
      </c>
      <c r="AB212" s="21">
        <f>AB77*AB186-Baseline!AB77*Baseline!AB186</f>
        <v>4.4997529345496616</v>
      </c>
      <c r="AC212" s="21">
        <f>AC77*AC186-Baseline!AC77*Baseline!AC186</f>
        <v>28.551073771567651</v>
      </c>
      <c r="AD212" s="21">
        <f>AD77*AD186-Baseline!AD77*Baseline!AD186</f>
        <v>34.893456727615316</v>
      </c>
      <c r="AE212" s="21">
        <f>AE77*AE186-Baseline!AE77*Baseline!AE186</f>
        <v>34.631045021702327</v>
      </c>
      <c r="AF212" s="21">
        <f>AF77*AF186-Baseline!AF77*Baseline!AF186</f>
        <v>34.376235902586458</v>
      </c>
      <c r="AG212" s="21">
        <f>AG77*AG186-Baseline!AG77*Baseline!AG186</f>
        <v>34.128915373145148</v>
      </c>
      <c r="AH212" s="21">
        <f>AH77*AH186-Baseline!AH77*Baseline!AH186</f>
        <v>33.888975372416766</v>
      </c>
      <c r="AI212" s="21">
        <f>AI77*AI186-Baseline!AI77*Baseline!AI186</f>
        <v>33.656313654786409</v>
      </c>
      <c r="AJ212" s="21">
        <f>AJ77*AJ186-Baseline!AJ77*Baseline!AJ186</f>
        <v>33.593119264347635</v>
      </c>
      <c r="AK212" s="21">
        <f>AK77*AK186-Baseline!AK77*Baseline!AK186</f>
        <v>33.535677974509646</v>
      </c>
      <c r="AL212" s="21">
        <f>AL77*AL186-Baseline!AL77*Baseline!AL186</f>
        <v>33.483995141826902</v>
      </c>
      <c r="AM212" s="21">
        <f>AM77*AM186-Baseline!AM77*Baseline!AM186</f>
        <v>33.43157846629812</v>
      </c>
      <c r="AN212" s="21">
        <f>AN77*AN186-Baseline!AN77*Baseline!AN186</f>
        <v>33.374222266442608</v>
      </c>
      <c r="AO212" s="21">
        <f>AO77*AO186-Baseline!AO77*Baseline!AO186</f>
        <v>33.319846217769864</v>
      </c>
      <c r="AP212" s="21">
        <f>AP77*AP186-Baseline!AP77*Baseline!AP186</f>
        <v>33.271392297383265</v>
      </c>
      <c r="AQ212" s="21">
        <f>AQ77*AQ186-Baseline!AQ77*Baseline!AQ186</f>
        <v>33.229168962497816</v>
      </c>
      <c r="AR212" s="21">
        <f>AR77*AR186-Baseline!AR77*Baseline!AR186</f>
        <v>33.155960122732694</v>
      </c>
      <c r="AS212" s="21">
        <f>AS77*AS186-Baseline!AS77*Baseline!AS186</f>
        <v>33.002216121834884</v>
      </c>
      <c r="AT212" s="21">
        <f>AT77*AT186-Baseline!AT77*Baseline!AT186</f>
        <v>32.837799106901414</v>
      </c>
      <c r="AU212" s="21">
        <f>AU77*AU186-Baseline!AU77*Baseline!AU186</f>
        <v>32.679229289224772</v>
      </c>
      <c r="AV212" s="21">
        <f>AV77*AV186-Baseline!AV77*Baseline!AV186</f>
        <v>32.51317633650843</v>
      </c>
      <c r="AW212" s="21">
        <f>AW77*AW186-Baseline!AW77*Baseline!AW186</f>
        <v>32.319586689672953</v>
      </c>
      <c r="AX212" s="21">
        <f>AX77*AX186-Baseline!AX77*Baseline!AX186</f>
        <v>32.03806544051988</v>
      </c>
      <c r="AY212" s="21">
        <f>AY77*AY186-Baseline!AY77*Baseline!AY186</f>
        <v>31.716473502674397</v>
      </c>
      <c r="AZ212" s="21">
        <f>AZ77*AZ186-Baseline!AZ77*Baseline!AZ186</f>
        <v>31.383760548834321</v>
      </c>
      <c r="BA212" s="21">
        <f>BA77*BA186-Baseline!BA77*Baseline!BA186</f>
        <v>31.057333322036676</v>
      </c>
      <c r="BB212" s="21">
        <f>BB77*BB186-Baseline!BB77*Baseline!BB186</f>
        <v>30.738497895535424</v>
      </c>
    </row>
    <row r="213" spans="1:54" outlineLevel="2">
      <c r="A213" s="477"/>
      <c r="B213" s="150" t="s">
        <v>487</v>
      </c>
      <c r="C213" s="19"/>
      <c r="D213" s="135" t="s">
        <v>383</v>
      </c>
      <c r="E213" s="21">
        <f>E193-Baseline!E193</f>
        <v>33.287400382118861</v>
      </c>
      <c r="F213" s="21">
        <f>F193-Baseline!F193</f>
        <v>33.345884632166928</v>
      </c>
      <c r="G213" s="21">
        <f>G193-Baseline!G193</f>
        <v>33.535404631524969</v>
      </c>
      <c r="H213" s="21">
        <f>H193-Baseline!H193</f>
        <v>33.721895454645889</v>
      </c>
      <c r="I213" s="21">
        <f>I193-Baseline!I193</f>
        <v>34.020551784715785</v>
      </c>
      <c r="J213" s="21">
        <f>J193-Baseline!J193</f>
        <v>34.315999101484373</v>
      </c>
      <c r="K213" s="21">
        <f>K193-Baseline!K193</f>
        <v>34.497740807561584</v>
      </c>
      <c r="L213" s="21">
        <f>L193-Baseline!L193</f>
        <v>34.789398023609216</v>
      </c>
      <c r="M213" s="21">
        <f>M193-Baseline!M193</f>
        <v>35.07817596448438</v>
      </c>
      <c r="N213" s="21">
        <f>N193-Baseline!N193</f>
        <v>35.25481658867561</v>
      </c>
      <c r="O213" s="21">
        <f>O193-Baseline!O193</f>
        <v>35.486049104400422</v>
      </c>
      <c r="P213" s="21">
        <f>P193-Baseline!P193</f>
        <v>35.65033472414688</v>
      </c>
      <c r="Q213" s="21">
        <f>Q193-Baseline!Q193</f>
        <v>35.800225358678794</v>
      </c>
      <c r="R213" s="21">
        <f>R193-Baseline!R193</f>
        <v>36.054468505823422</v>
      </c>
      <c r="S213" s="21">
        <f>S193-Baseline!S193</f>
        <v>36.20196312610863</v>
      </c>
      <c r="T213" s="21">
        <f>T193-Baseline!T193</f>
        <v>36.349143743347284</v>
      </c>
      <c r="U213" s="21">
        <f>U193-Baseline!U193</f>
        <v>36.496206828104079</v>
      </c>
      <c r="V213" s="21">
        <f>V193-Baseline!V193</f>
        <v>36.744290533359823</v>
      </c>
      <c r="W213" s="21">
        <f>W193-Baseline!W193</f>
        <v>36.890720724662856</v>
      </c>
      <c r="X213" s="21">
        <f>X193-Baseline!X193</f>
        <v>37.136657757225024</v>
      </c>
      <c r="Y213" s="21">
        <f>Y193-Baseline!Y193</f>
        <v>37.283303926740331</v>
      </c>
      <c r="Z213" s="21">
        <f>Z193-Baseline!Z193</f>
        <v>37.52802597436056</v>
      </c>
      <c r="AA213" s="21">
        <f>AA193-Baseline!AA193</f>
        <v>37.772054012897648</v>
      </c>
      <c r="AB213" s="21">
        <f>AB193-Baseline!AB193</f>
        <v>38.001513011974914</v>
      </c>
      <c r="AC213" s="21">
        <f>AC193-Baseline!AC193</f>
        <v>244.6173053924679</v>
      </c>
      <c r="AD213" s="21">
        <f>AD193-Baseline!AD193</f>
        <v>303.26951906034168</v>
      </c>
      <c r="AE213" s="21">
        <f>AE193-Baseline!AE193</f>
        <v>305.34106345919986</v>
      </c>
      <c r="AF213" s="21">
        <f>AF193-Baseline!AF193</f>
        <v>307.39084411765151</v>
      </c>
      <c r="AG213" s="21">
        <f>AG193-Baseline!AG193</f>
        <v>309.42975491471032</v>
      </c>
      <c r="AH213" s="21">
        <f>AH193-Baseline!AH193</f>
        <v>311.47079499794705</v>
      </c>
      <c r="AI213" s="21">
        <f>AI193-Baseline!AI193</f>
        <v>313.53139988745028</v>
      </c>
      <c r="AJ213" s="21">
        <f>AJ193-Baseline!AJ193</f>
        <v>317.13537169309359</v>
      </c>
      <c r="AK213" s="21">
        <f>AK193-Baseline!AK193</f>
        <v>320.77369083478703</v>
      </c>
      <c r="AL213" s="21">
        <f>AL193-Baseline!AL193</f>
        <v>324.45304097647414</v>
      </c>
      <c r="AM213" s="21">
        <f>AM193-Baseline!AM193</f>
        <v>328.11355195708995</v>
      </c>
      <c r="AN213" s="21">
        <f>AN193-Baseline!AN193</f>
        <v>331.71269993617915</v>
      </c>
      <c r="AO213" s="21">
        <f>AO193-Baseline!AO193</f>
        <v>335.3269271746957</v>
      </c>
      <c r="AP213" s="21">
        <f>AP193-Baseline!AP193</f>
        <v>338.98755065244029</v>
      </c>
      <c r="AQ213" s="21">
        <f>AQ193-Baseline!AQ193</f>
        <v>342.70058218203167</v>
      </c>
      <c r="AR213" s="21">
        <f>AR193-Baseline!AR193</f>
        <v>346.07980982698501</v>
      </c>
      <c r="AS213" s="21">
        <f>AS193-Baseline!AS193</f>
        <v>348.59007054248923</v>
      </c>
      <c r="AT213" s="21">
        <f>AT193-Baseline!AT193</f>
        <v>350.94783983371167</v>
      </c>
      <c r="AU213" s="21">
        <f>AU193-Baseline!AU193</f>
        <v>353.32784185816394</v>
      </c>
      <c r="AV213" s="21">
        <f>AV193-Baseline!AV193</f>
        <v>355.58649690798183</v>
      </c>
      <c r="AW213" s="21">
        <f>AW193-Baseline!AW193</f>
        <v>357.49914570284182</v>
      </c>
      <c r="AX213" s="21">
        <f>AX193-Baseline!AX193</f>
        <v>358.37989506997394</v>
      </c>
      <c r="AY213" s="21">
        <f>AY193-Baseline!AY193</f>
        <v>358.73720824042613</v>
      </c>
      <c r="AZ213" s="21">
        <f>AZ193-Baseline!AZ193</f>
        <v>358.8871564664866</v>
      </c>
      <c r="BA213" s="21">
        <f>BA193-Baseline!BA193</f>
        <v>359.0267992196467</v>
      </c>
      <c r="BB213" s="21">
        <f>BB193-Baseline!BB193</f>
        <v>359.17374520623042</v>
      </c>
    </row>
    <row r="214" spans="1:54" outlineLevel="2">
      <c r="A214" s="477"/>
      <c r="B214" s="150" t="s">
        <v>488</v>
      </c>
      <c r="C214" s="19"/>
      <c r="D214" s="135" t="s">
        <v>383</v>
      </c>
      <c r="E214" s="21">
        <f>E194-Baseline!E194</f>
        <v>16.670041103284294</v>
      </c>
      <c r="F214" s="21">
        <f>F194-Baseline!F194</f>
        <v>16.657241814383418</v>
      </c>
      <c r="G214" s="21">
        <f>G194-Baseline!G194</f>
        <v>16.772438289679943</v>
      </c>
      <c r="H214" s="21">
        <f>H194-Baseline!H194</f>
        <v>16.889588421334526</v>
      </c>
      <c r="I214" s="21">
        <f>I194-Baseline!I194</f>
        <v>17.009374905263034</v>
      </c>
      <c r="J214" s="21">
        <f>J194-Baseline!J194</f>
        <v>17.131879950602407</v>
      </c>
      <c r="K214" s="21">
        <f>K194-Baseline!K194</f>
        <v>17.257809317251727</v>
      </c>
      <c r="L214" s="21">
        <f>L194-Baseline!L194</f>
        <v>17.386496349754882</v>
      </c>
      <c r="M214" s="21">
        <f>M194-Baseline!M194</f>
        <v>17.517944622710473</v>
      </c>
      <c r="N214" s="21">
        <f>N194-Baseline!N194</f>
        <v>17.652231900466042</v>
      </c>
      <c r="O214" s="21">
        <f>O194-Baseline!O194</f>
        <v>17.762770400682264</v>
      </c>
      <c r="P214" s="21">
        <f>P194-Baseline!P194</f>
        <v>17.843913253020027</v>
      </c>
      <c r="Q214" s="21">
        <f>Q194-Baseline!Q194</f>
        <v>17.921906379911253</v>
      </c>
      <c r="R214" s="21">
        <f>R194-Baseline!R194</f>
        <v>18.003506176497616</v>
      </c>
      <c r="S214" s="21">
        <f>S194-Baseline!S194</f>
        <v>18.084688567866387</v>
      </c>
      <c r="T214" s="21">
        <f>T194-Baseline!T194</f>
        <v>18.169529370173777</v>
      </c>
      <c r="U214" s="21">
        <f>U194-Baseline!U194</f>
        <v>18.258073178699298</v>
      </c>
      <c r="V214" s="21">
        <f>V194-Baseline!V194</f>
        <v>18.350367490977568</v>
      </c>
      <c r="W214" s="21">
        <f>W194-Baseline!W194</f>
        <v>18.446462755042035</v>
      </c>
      <c r="X214" s="21">
        <f>X194-Baseline!X194</f>
        <v>18.546412516635794</v>
      </c>
      <c r="Y214" s="21">
        <f>Y194-Baseline!Y194</f>
        <v>18.650273482118333</v>
      </c>
      <c r="Z214" s="21">
        <f>Z194-Baseline!Z194</f>
        <v>18.758100923080057</v>
      </c>
      <c r="AA214" s="21">
        <f>AA194-Baseline!AA194</f>
        <v>18.869962166448019</v>
      </c>
      <c r="AB214" s="21">
        <f>AB194-Baseline!AB194</f>
        <v>18.978870078810989</v>
      </c>
      <c r="AC214" s="21">
        <f>AC194-Baseline!AC194</f>
        <v>122.14925069042887</v>
      </c>
      <c r="AD214" s="21">
        <f>AD194-Baseline!AD194</f>
        <v>151.41316125990153</v>
      </c>
      <c r="AE214" s="21">
        <f>AE194-Baseline!AE194</f>
        <v>152.39590184838585</v>
      </c>
      <c r="AF214" s="21">
        <f>AF194-Baseline!AF194</f>
        <v>153.38121039174385</v>
      </c>
      <c r="AG214" s="21">
        <f>AG194-Baseline!AG194</f>
        <v>154.36589186241389</v>
      </c>
      <c r="AH214" s="21">
        <f>AH194-Baseline!AH194</f>
        <v>155.35104589752493</v>
      </c>
      <c r="AI214" s="21">
        <f>AI194-Baseline!AI194</f>
        <v>156.34395833232736</v>
      </c>
      <c r="AJ214" s="21">
        <f>AJ194-Baseline!AJ194</f>
        <v>158.10621347493881</v>
      </c>
      <c r="AK214" s="21">
        <f>AK194-Baseline!AK194</f>
        <v>159.88752702623256</v>
      </c>
      <c r="AL214" s="21">
        <f>AL194-Baseline!AL194</f>
        <v>161.68925635398838</v>
      </c>
      <c r="AM214" s="21">
        <f>AM194-Baseline!AM194</f>
        <v>163.48123913186788</v>
      </c>
      <c r="AN214" s="21">
        <f>AN194-Baseline!AN194</f>
        <v>165.24264291048596</v>
      </c>
      <c r="AO214" s="21">
        <f>AO194-Baseline!AO194</f>
        <v>167.01183874347547</v>
      </c>
      <c r="AP214" s="21">
        <f>AP194-Baseline!AP194</f>
        <v>168.80434530809356</v>
      </c>
      <c r="AQ214" s="21">
        <f>AQ194-Baseline!AQ194</f>
        <v>170.62293549361524</v>
      </c>
      <c r="AR214" s="21">
        <f>AR194-Baseline!AR194</f>
        <v>172.27540245061942</v>
      </c>
      <c r="AS214" s="21">
        <f>AS194-Baseline!AS194</f>
        <v>173.49553309205828</v>
      </c>
      <c r="AT214" s="21">
        <f>AT194-Baseline!AT194</f>
        <v>174.64006856174038</v>
      </c>
      <c r="AU214" s="21">
        <f>AU194-Baseline!AU194</f>
        <v>175.7959422112549</v>
      </c>
      <c r="AV214" s="21">
        <f>AV194-Baseline!AV194</f>
        <v>176.8917088737185</v>
      </c>
      <c r="AW214" s="21">
        <f>AW194-Baseline!AW194</f>
        <v>177.81565881825028</v>
      </c>
      <c r="AX214" s="21">
        <f>AX194-Baseline!AX194</f>
        <v>178.2267589416056</v>
      </c>
      <c r="AY214" s="21">
        <f>AY194-Baseline!AY194</f>
        <v>178.37804959675091</v>
      </c>
      <c r="AZ214" s="21">
        <f>AZ194-Baseline!AZ194</f>
        <v>178.42676731079928</v>
      </c>
      <c r="BA214" s="21">
        <f>BA194-Baseline!BA194</f>
        <v>178.47089813860441</v>
      </c>
      <c r="BB214" s="21">
        <f>BB194-Baseline!BB194</f>
        <v>178.51918004199726</v>
      </c>
    </row>
    <row r="215" spans="1:54" outlineLevel="2">
      <c r="A215" s="477"/>
      <c r="B215" s="150" t="s">
        <v>489</v>
      </c>
      <c r="C215" s="19"/>
      <c r="D215" s="135" t="s">
        <v>383</v>
      </c>
      <c r="E215" s="21">
        <f>E195-Baseline!E195</f>
        <v>50.010123298006839</v>
      </c>
      <c r="F215" s="21">
        <f>F195-Baseline!F195</f>
        <v>49.971725431490839</v>
      </c>
      <c r="G215" s="21">
        <f>G195-Baseline!G195</f>
        <v>50.317314869039834</v>
      </c>
      <c r="H215" s="21">
        <f>H195-Baseline!H195</f>
        <v>50.668765264003575</v>
      </c>
      <c r="I215" s="21">
        <f>I195-Baseline!I195</f>
        <v>51.028124715789104</v>
      </c>
      <c r="J215" s="21">
        <f>J195-Baseline!J195</f>
        <v>51.395639840519053</v>
      </c>
      <c r="K215" s="21">
        <f>K195-Baseline!K195</f>
        <v>51.773427951755188</v>
      </c>
      <c r="L215" s="21">
        <f>L195-Baseline!L195</f>
        <v>52.159489049264643</v>
      </c>
      <c r="M215" s="21">
        <f>M195-Baseline!M195</f>
        <v>52.553833857100543</v>
      </c>
      <c r="N215" s="21">
        <f>N195-Baseline!N195</f>
        <v>52.956695690449422</v>
      </c>
      <c r="O215" s="21">
        <f>O195-Baseline!O195</f>
        <v>53.288311202046785</v>
      </c>
      <c r="P215" s="21">
        <f>P195-Baseline!P195</f>
        <v>53.531739769798129</v>
      </c>
      <c r="Q215" s="21">
        <f>Q195-Baseline!Q195</f>
        <v>53.765719139733768</v>
      </c>
      <c r="R215" s="21">
        <f>R195-Baseline!R195</f>
        <v>54.010518529492849</v>
      </c>
      <c r="S215" s="21">
        <f>S195-Baseline!S195</f>
        <v>54.254065693196289</v>
      </c>
      <c r="T215" s="21">
        <f>T195-Baseline!T195</f>
        <v>54.508588100224109</v>
      </c>
      <c r="U215" s="21">
        <f>U195-Baseline!U195</f>
        <v>54.774219546292358</v>
      </c>
      <c r="V215" s="21">
        <f>V195-Baseline!V195</f>
        <v>55.051102462838102</v>
      </c>
      <c r="W215" s="21">
        <f>W195-Baseline!W195</f>
        <v>55.339388265126111</v>
      </c>
      <c r="X215" s="21">
        <f>X195-Baseline!X195</f>
        <v>55.639237549907378</v>
      </c>
      <c r="Y215" s="21">
        <f>Y195-Baseline!Y195</f>
        <v>55.950820446354996</v>
      </c>
      <c r="Z215" s="21">
        <f>Z195-Baseline!Z195</f>
        <v>56.274302759517887</v>
      </c>
      <c r="AA215" s="21">
        <f>AA195-Baseline!AA195</f>
        <v>56.609886508979791</v>
      </c>
      <c r="AB215" s="21">
        <f>AB195-Baseline!AB195</f>
        <v>56.936610236432955</v>
      </c>
      <c r="AC215" s="21">
        <f>AC195-Baseline!AC195</f>
        <v>366.44775207474862</v>
      </c>
      <c r="AD215" s="21">
        <f>AD195-Baseline!AD195</f>
        <v>454.23948378877077</v>
      </c>
      <c r="AE215" s="21">
        <f>AE195-Baseline!AE195</f>
        <v>457.18770556000015</v>
      </c>
      <c r="AF215" s="21">
        <f>AF195-Baseline!AF195</f>
        <v>460.14363119712255</v>
      </c>
      <c r="AG215" s="21">
        <f>AG195-Baseline!AG195</f>
        <v>463.09767560312326</v>
      </c>
      <c r="AH215" s="21">
        <f>AH195-Baseline!AH195</f>
        <v>466.05313771225843</v>
      </c>
      <c r="AI215" s="21">
        <f>AI195-Baseline!AI195</f>
        <v>469.0318750195334</v>
      </c>
      <c r="AJ215" s="21">
        <f>AJ195-Baseline!AJ195</f>
        <v>474.31864044956779</v>
      </c>
      <c r="AK215" s="21">
        <f>AK195-Baseline!AK195</f>
        <v>479.66258110508949</v>
      </c>
      <c r="AL215" s="21">
        <f>AL195-Baseline!AL195</f>
        <v>485.06776908989906</v>
      </c>
      <c r="AM215" s="21">
        <f>AM195-Baseline!AM195</f>
        <v>490.44371742591005</v>
      </c>
      <c r="AN215" s="21">
        <f>AN195-Baseline!AN195</f>
        <v>495.72792876378264</v>
      </c>
      <c r="AO215" s="21">
        <f>AO195-Baseline!AO195</f>
        <v>501.03551626464912</v>
      </c>
      <c r="AP215" s="21">
        <f>AP195-Baseline!AP195</f>
        <v>506.41303596041996</v>
      </c>
      <c r="AQ215" s="21">
        <f>AQ195-Baseline!AQ195</f>
        <v>511.86880651896763</v>
      </c>
      <c r="AR215" s="21">
        <f>AR195-Baseline!AR195</f>
        <v>516.8262073919451</v>
      </c>
      <c r="AS215" s="21">
        <f>AS195-Baseline!AS195</f>
        <v>520.4865993180631</v>
      </c>
      <c r="AT215" s="21">
        <f>AT195-Baseline!AT195</f>
        <v>523.92020572888077</v>
      </c>
      <c r="AU215" s="21">
        <f>AU195-Baseline!AU195</f>
        <v>527.38782667919588</v>
      </c>
      <c r="AV215" s="21">
        <f>AV195-Baseline!AV195</f>
        <v>530.6751266683317</v>
      </c>
      <c r="AW215" s="21">
        <f>AW195-Baseline!AW195</f>
        <v>533.44697650360627</v>
      </c>
      <c r="AX215" s="21">
        <f>AX195-Baseline!AX195</f>
        <v>534.68027687518622</v>
      </c>
      <c r="AY215" s="21">
        <f>AY195-Baseline!AY195</f>
        <v>535.13414884203905</v>
      </c>
      <c r="AZ215" s="21">
        <f>AZ195-Baseline!AZ195</f>
        <v>535.28030198554427</v>
      </c>
      <c r="BA215" s="21">
        <f>BA195-Baseline!BA195</f>
        <v>535.41269447028992</v>
      </c>
      <c r="BB215" s="21">
        <f>BB195-Baseline!BB195</f>
        <v>535.55754018177231</v>
      </c>
    </row>
    <row r="216" spans="1:54" outlineLevel="2">
      <c r="A216" s="477"/>
      <c r="B216" s="150" t="s">
        <v>285</v>
      </c>
      <c r="C216" s="19"/>
      <c r="D216" s="135" t="s">
        <v>383</v>
      </c>
      <c r="E216" s="21">
        <f>E196-Baseline!E196</f>
        <v>5.5902409086132412</v>
      </c>
      <c r="F216" s="21">
        <f>F196-Baseline!F196</f>
        <v>5.6272485859692623</v>
      </c>
      <c r="G216" s="21">
        <f>G196-Baseline!G196</f>
        <v>5.697770426223701</v>
      </c>
      <c r="H216" s="21">
        <f>H196-Baseline!H196</f>
        <v>5.7702359987301417</v>
      </c>
      <c r="I216" s="21">
        <f>I196-Baseline!I196</f>
        <v>5.8453686362618358</v>
      </c>
      <c r="J216" s="21">
        <f>J196-Baseline!J196</f>
        <v>5.9233656857573971</v>
      </c>
      <c r="K216" s="21">
        <f>K196-Baseline!K196</f>
        <v>5.9880683639503092</v>
      </c>
      <c r="L216" s="21">
        <f>L196-Baseline!L196</f>
        <v>6.0479581535239566</v>
      </c>
      <c r="M216" s="21">
        <f>M196-Baseline!M196</f>
        <v>6.1076666456698181</v>
      </c>
      <c r="N216" s="21">
        <f>N196-Baseline!N196</f>
        <v>6.1692457864020538</v>
      </c>
      <c r="O216" s="21">
        <f>O196-Baseline!O196</f>
        <v>6.2328661407848784</v>
      </c>
      <c r="P216" s="21">
        <f>P196-Baseline!P196</f>
        <v>6.2984915549875531</v>
      </c>
      <c r="Q216" s="21">
        <f>Q196-Baseline!Q196</f>
        <v>6.3664834416581648</v>
      </c>
      <c r="R216" s="21">
        <f>R196-Baseline!R196</f>
        <v>6.4359639251769423</v>
      </c>
      <c r="S216" s="21">
        <f>S196-Baseline!S196</f>
        <v>6.5083394700743407</v>
      </c>
      <c r="T216" s="21">
        <f>T196-Baseline!T196</f>
        <v>6.5838583876132617</v>
      </c>
      <c r="U216" s="21">
        <f>U196-Baseline!U196</f>
        <v>6.662492368998854</v>
      </c>
      <c r="V216" s="21">
        <f>V196-Baseline!V196</f>
        <v>6.743798409042653</v>
      </c>
      <c r="W216" s="21">
        <f>W196-Baseline!W196</f>
        <v>6.8285483379179679</v>
      </c>
      <c r="X216" s="21">
        <f>X196-Baseline!X196</f>
        <v>6.9168572885758515</v>
      </c>
      <c r="Y216" s="21">
        <f>Y196-Baseline!Y196</f>
        <v>7.0088457817960172</v>
      </c>
      <c r="Z216" s="21">
        <f>Z196-Baseline!Z196</f>
        <v>7.1043438948917093</v>
      </c>
      <c r="AA216" s="21">
        <f>AA196-Baseline!AA196</f>
        <v>7.2037299302102724</v>
      </c>
      <c r="AB216" s="21">
        <f>AB196-Baseline!AB196</f>
        <v>7.3060907327777915</v>
      </c>
      <c r="AC216" s="21">
        <f>AC196-Baseline!AC196</f>
        <v>14.395924202708521</v>
      </c>
      <c r="AD216" s="21">
        <f>AD196-Baseline!AD196</f>
        <v>15.605009483381769</v>
      </c>
      <c r="AE216" s="21">
        <f>AE196-Baseline!AE196</f>
        <v>15.597795199195735</v>
      </c>
      <c r="AF216" s="21">
        <f>AF196-Baseline!AF196</f>
        <v>15.597034907879598</v>
      </c>
      <c r="AG216" s="21">
        <f>AG196-Baseline!AG196</f>
        <v>15.602874832762092</v>
      </c>
      <c r="AH216" s="21">
        <f>AH196-Baseline!AH196</f>
        <v>15.615469402565283</v>
      </c>
      <c r="AI216" s="21">
        <f>AI196-Baseline!AI196</f>
        <v>15.634981701263396</v>
      </c>
      <c r="AJ216" s="21">
        <f>AJ196-Baseline!AJ196</f>
        <v>15.69467399740085</v>
      </c>
      <c r="AK216" s="21">
        <f>AK196-Baseline!AK196</f>
        <v>15.76185069004401</v>
      </c>
      <c r="AL216" s="21">
        <f>AL196-Baseline!AL196</f>
        <v>15.836750908442239</v>
      </c>
      <c r="AM216" s="21">
        <f>AM196-Baseline!AM196</f>
        <v>15.915439444780956</v>
      </c>
      <c r="AN216" s="21">
        <f>AN196-Baseline!AN196</f>
        <v>15.999624540484751</v>
      </c>
      <c r="AO216" s="21">
        <f>AO196-Baseline!AO196</f>
        <v>16.091737129561547</v>
      </c>
      <c r="AP216" s="21">
        <f>AP196-Baseline!AP196</f>
        <v>16.192391252813785</v>
      </c>
      <c r="AQ216" s="21">
        <f>AQ196-Baseline!AQ196</f>
        <v>16.301917798340792</v>
      </c>
      <c r="AR216" s="21">
        <f>AR196-Baseline!AR196</f>
        <v>16.391340886106541</v>
      </c>
      <c r="AS216" s="21">
        <f>AS196-Baseline!AS196</f>
        <v>16.419730874860758</v>
      </c>
      <c r="AT216" s="21">
        <f>AT196-Baseline!AT196</f>
        <v>16.440547438971706</v>
      </c>
      <c r="AU216" s="21">
        <f>AU196-Baseline!AU196</f>
        <v>16.467245707846189</v>
      </c>
      <c r="AV216" s="21">
        <f>AV196-Baseline!AV196</f>
        <v>16.487704100406805</v>
      </c>
      <c r="AW216" s="21">
        <f>AW196-Baseline!AW196</f>
        <v>16.482716671017876</v>
      </c>
      <c r="AX216" s="21">
        <f>AX196-Baseline!AX196</f>
        <v>16.457920824343141</v>
      </c>
      <c r="AY216" s="21">
        <f>AY196-Baseline!AY196</f>
        <v>16.430008200333095</v>
      </c>
      <c r="AZ216" s="21">
        <f>AZ196-Baseline!AZ196</f>
        <v>16.403516321447885</v>
      </c>
      <c r="BA216" s="21">
        <f>BA196-Baseline!BA196</f>
        <v>16.381061976266007</v>
      </c>
      <c r="BB216" s="21">
        <f>BB196-Baseline!BB196</f>
        <v>16.359874776807061</v>
      </c>
    </row>
    <row r="217" spans="1:54" outlineLevel="2">
      <c r="A217" s="477"/>
      <c r="B217" s="150" t="s">
        <v>288</v>
      </c>
      <c r="C217" s="19"/>
      <c r="D217" s="135"/>
      <c r="E217" s="21">
        <f>E197-Baseline!E197</f>
        <v>32.829891321173506</v>
      </c>
      <c r="F217" s="21">
        <f>F197-Baseline!F197</f>
        <v>32.506700025241095</v>
      </c>
      <c r="G217" s="21">
        <f>G197-Baseline!G197</f>
        <v>32.332189949440796</v>
      </c>
      <c r="H217" s="21">
        <f>H197-Baseline!H197</f>
        <v>32.128307067952136</v>
      </c>
      <c r="I217" s="21">
        <f>I197-Baseline!I197</f>
        <v>31.935124881474593</v>
      </c>
      <c r="J217" s="21">
        <f>J197-Baseline!J197</f>
        <v>31.754233239848986</v>
      </c>
      <c r="K217" s="21">
        <f>K197-Baseline!K197</f>
        <v>31.504077033412809</v>
      </c>
      <c r="L217" s="21">
        <f>L197-Baseline!L197</f>
        <v>31.227843536041952</v>
      </c>
      <c r="M217" s="21">
        <f>M197-Baseline!M197</f>
        <v>30.897113974923016</v>
      </c>
      <c r="N217" s="21">
        <f>N197-Baseline!N197</f>
        <v>30.566280304382452</v>
      </c>
      <c r="O217" s="21">
        <f>O197-Baseline!O197</f>
        <v>30.24117836337328</v>
      </c>
      <c r="P217" s="21">
        <f>P197-Baseline!P197</f>
        <v>29.919401163664798</v>
      </c>
      <c r="Q217" s="21">
        <f>Q197-Baseline!Q197</f>
        <v>29.608204398994417</v>
      </c>
      <c r="R217" s="21">
        <f>R197-Baseline!R197</f>
        <v>29.301722365477612</v>
      </c>
      <c r="S217" s="21">
        <f>S197-Baseline!S197</f>
        <v>29.009935881815519</v>
      </c>
      <c r="T217" s="21">
        <f>T197-Baseline!T197</f>
        <v>28.733276385375174</v>
      </c>
      <c r="U217" s="21">
        <f>U197-Baseline!U197</f>
        <v>28.471137847784387</v>
      </c>
      <c r="V217" s="21">
        <f>V197-Baseline!V197</f>
        <v>28.221914191179792</v>
      </c>
      <c r="W217" s="21">
        <f>W197-Baseline!W197</f>
        <v>27.986949520397623</v>
      </c>
      <c r="X217" s="21">
        <f>X197-Baseline!X197</f>
        <v>27.765937569087146</v>
      </c>
      <c r="Y217" s="21">
        <f>Y197-Baseline!Y197</f>
        <v>27.558077404847786</v>
      </c>
      <c r="Z217" s="21">
        <f>Z197-Baseline!Z197</f>
        <v>27.356475327308743</v>
      </c>
      <c r="AA217" s="21">
        <f>AA197-Baseline!AA197</f>
        <v>27.167068788045121</v>
      </c>
      <c r="AB217" s="21">
        <f>AB197-Baseline!AB197</f>
        <v>26.987186561805871</v>
      </c>
      <c r="AC217" s="21">
        <f>AC197-Baseline!AC197</f>
        <v>140.76699210197722</v>
      </c>
      <c r="AD217" s="21">
        <f>AD197-Baseline!AD197</f>
        <v>153.33315075300874</v>
      </c>
      <c r="AE217" s="21">
        <f>AE197-Baseline!AE197</f>
        <v>152.12945270432996</v>
      </c>
      <c r="AF217" s="21">
        <f>AF197-Baseline!AF197</f>
        <v>151.01334444271578</v>
      </c>
      <c r="AG217" s="21">
        <f>AG197-Baseline!AG197</f>
        <v>149.98288997692325</v>
      </c>
      <c r="AH217" s="21">
        <f>AH197-Baseline!AH197</f>
        <v>149.0362535384192</v>
      </c>
      <c r="AI217" s="21">
        <f>AI197-Baseline!AI197</f>
        <v>148.17167639945211</v>
      </c>
      <c r="AJ217" s="21">
        <f>AJ197-Baseline!AJ197</f>
        <v>148.10294866463434</v>
      </c>
      <c r="AK217" s="21">
        <f>AK197-Baseline!AK197</f>
        <v>148.10960215965088</v>
      </c>
      <c r="AL217" s="21">
        <f>AL197-Baseline!AL197</f>
        <v>148.19115481439312</v>
      </c>
      <c r="AM217" s="21">
        <f>AM197-Baseline!AM197</f>
        <v>148.33450750534584</v>
      </c>
      <c r="AN217" s="21">
        <f>AN197-Baseline!AN197</f>
        <v>148.53831592861283</v>
      </c>
      <c r="AO217" s="21">
        <f>AO197-Baseline!AO197</f>
        <v>148.81250984911881</v>
      </c>
      <c r="AP217" s="21">
        <f>AP197-Baseline!AP197</f>
        <v>149.16044600904098</v>
      </c>
      <c r="AQ217" s="21">
        <f>AQ197-Baseline!AQ197</f>
        <v>149.58233370239248</v>
      </c>
      <c r="AR217" s="21">
        <f>AR197-Baseline!AR197</f>
        <v>149.99750769479311</v>
      </c>
      <c r="AS217" s="21">
        <f>AS197-Baseline!AS197</f>
        <v>150.29815622050128</v>
      </c>
      <c r="AT217" s="21">
        <f>AT197-Baseline!AT197</f>
        <v>150.63468632484958</v>
      </c>
      <c r="AU217" s="21">
        <f>AU197-Baseline!AU197</f>
        <v>151.04386861199717</v>
      </c>
      <c r="AV217" s="21">
        <f>AV197-Baseline!AV197</f>
        <v>151.49578201783694</v>
      </c>
      <c r="AW217" s="21">
        <f>AW197-Baseline!AW197</f>
        <v>151.94558794885623</v>
      </c>
      <c r="AX217" s="21">
        <f>AX197-Baseline!AX197</f>
        <v>152.34566376661002</v>
      </c>
      <c r="AY217" s="21">
        <f>AY197-Baseline!AY197</f>
        <v>152.75934164547473</v>
      </c>
      <c r="AZ217" s="21">
        <f>AZ197-Baseline!AZ197</f>
        <v>153.22217972552357</v>
      </c>
      <c r="BA217" s="21">
        <f>BA197-Baseline!BA197</f>
        <v>153.74326654364702</v>
      </c>
      <c r="BB217" s="21">
        <f>BB197-Baseline!BB197</f>
        <v>154.32513260217371</v>
      </c>
    </row>
    <row r="218" spans="1:54" outlineLevel="2">
      <c r="A218" s="478"/>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6" t="s">
        <v>490</v>
      </c>
      <c r="B220" s="150" t="s">
        <v>491</v>
      </c>
      <c r="C220" s="19"/>
      <c r="D220" s="135" t="s">
        <v>383</v>
      </c>
      <c r="E220" s="21">
        <f>E200-Baseline!E200</f>
        <v>77.290234180080944</v>
      </c>
      <c r="F220" s="21">
        <f>F200-Baseline!F200</f>
        <v>76.974572175635444</v>
      </c>
      <c r="G220" s="21">
        <f>G200-Baseline!G200</f>
        <v>77.015112818916236</v>
      </c>
      <c r="H220" s="21">
        <f>H200-Baseline!H200</f>
        <v>77.025933894931171</v>
      </c>
      <c r="I220" s="21">
        <f>I200-Baseline!I200</f>
        <v>77.163220723874616</v>
      </c>
      <c r="J220" s="21">
        <f>J200-Baseline!J200</f>
        <v>77.313381022593774</v>
      </c>
      <c r="K220" s="21">
        <f>K200-Baseline!K200</f>
        <v>77.268389428584172</v>
      </c>
      <c r="L220" s="21">
        <f>L200-Baseline!L200</f>
        <v>77.30329541925434</v>
      </c>
      <c r="M220" s="21">
        <f>M200-Baseline!M200</f>
        <v>77.281488746041845</v>
      </c>
      <c r="N220" s="21">
        <f>N200-Baseline!N200</f>
        <v>77.150149481227444</v>
      </c>
      <c r="O220" s="21">
        <f>O200-Baseline!O200</f>
        <v>77.074329423522641</v>
      </c>
      <c r="P220" s="21">
        <f>P200-Baseline!P200</f>
        <v>76.928761836661323</v>
      </c>
      <c r="Q220" s="21">
        <f>Q200-Baseline!Q200</f>
        <v>76.781326647134932</v>
      </c>
      <c r="R220" s="21">
        <f>R200-Baseline!R200</f>
        <v>76.745924702902215</v>
      </c>
      <c r="S220" s="21">
        <f>S200-Baseline!S200</f>
        <v>76.62280765562069</v>
      </c>
      <c r="T220" s="21">
        <f>T200-Baseline!T200</f>
        <v>76.519055489887862</v>
      </c>
      <c r="U220" s="21">
        <f>U200-Baseline!U200</f>
        <v>76.434197186084276</v>
      </c>
      <c r="V220" s="21">
        <f>V200-Baseline!V200</f>
        <v>76.46728994626622</v>
      </c>
      <c r="W220" s="21">
        <f>W200-Baseline!W200</f>
        <v>76.417744957664297</v>
      </c>
      <c r="X220" s="21">
        <f>X200-Baseline!X200</f>
        <v>76.486502041653267</v>
      </c>
      <c r="Y220" s="21">
        <f>Y200-Baseline!Y200</f>
        <v>76.474054865776523</v>
      </c>
      <c r="Z220" s="21">
        <f>Z200-Baseline!Z200</f>
        <v>76.570678331151939</v>
      </c>
      <c r="AA220" s="21">
        <f>AA200-Baseline!AA200</f>
        <v>76.683893362146222</v>
      </c>
      <c r="AB220" s="21">
        <f>AB200-Baseline!AB200</f>
        <v>76.794543241108244</v>
      </c>
      <c r="AC220" s="21">
        <f>AC200-Baseline!AC200</f>
        <v>428.33129546872129</v>
      </c>
      <c r="AD220" s="21">
        <f>AD200-Baseline!AD200</f>
        <v>507.10113602434751</v>
      </c>
      <c r="AE220" s="21">
        <f>AE200-Baseline!AE200</f>
        <v>507.69935638442792</v>
      </c>
      <c r="AF220" s="21">
        <f>AF200-Baseline!AF200</f>
        <v>508.37745937083338</v>
      </c>
      <c r="AG220" s="21">
        <f>AG200-Baseline!AG200</f>
        <v>509.14443509754085</v>
      </c>
      <c r="AH220" s="21">
        <f>AH200-Baseline!AH200</f>
        <v>510.01149331134832</v>
      </c>
      <c r="AI220" s="21">
        <f>AI200-Baseline!AI200</f>
        <v>510.99437164295216</v>
      </c>
      <c r="AJ220" s="21">
        <f>AJ200-Baseline!AJ200</f>
        <v>514.5261136194764</v>
      </c>
      <c r="AK220" s="21">
        <f>AK200-Baseline!AK200</f>
        <v>518.18082165899159</v>
      </c>
      <c r="AL220" s="21">
        <f>AL200-Baseline!AL200</f>
        <v>521.96494184113635</v>
      </c>
      <c r="AM220" s="21">
        <f>AM200-Baseline!AM200</f>
        <v>525.7950773735148</v>
      </c>
      <c r="AN220" s="21">
        <f>AN200-Baseline!AN200</f>
        <v>529.62486267171937</v>
      </c>
      <c r="AO220" s="21">
        <f>AO200-Baseline!AO200</f>
        <v>533.55102037114591</v>
      </c>
      <c r="AP220" s="21">
        <f>AP200-Baseline!AP200</f>
        <v>537.61178021167825</v>
      </c>
      <c r="AQ220" s="21">
        <f>AQ200-Baseline!AQ200</f>
        <v>541.81400264526269</v>
      </c>
      <c r="AR220" s="21">
        <f>AR200-Baseline!AR200</f>
        <v>545.62461853061734</v>
      </c>
      <c r="AS220" s="21">
        <f>AS200-Baseline!AS200</f>
        <v>548.31017375968611</v>
      </c>
      <c r="AT220" s="21">
        <f>AT200-Baseline!AT200</f>
        <v>550.86087270443431</v>
      </c>
      <c r="AU220" s="21">
        <f>AU200-Baseline!AU200</f>
        <v>553.51818546723212</v>
      </c>
      <c r="AV220" s="21">
        <f>AV200-Baseline!AV200</f>
        <v>556.08315936273402</v>
      </c>
      <c r="AW220" s="21">
        <f>AW200-Baseline!AW200</f>
        <v>558.24703701238889</v>
      </c>
      <c r="AX220" s="21">
        <f>AX200-Baseline!AX200</f>
        <v>559.22154510144696</v>
      </c>
      <c r="AY220" s="21">
        <f>AY200-Baseline!AY200</f>
        <v>559.64303158890834</v>
      </c>
      <c r="AZ220" s="21">
        <f>AZ200-Baseline!AZ200</f>
        <v>559.89661306229243</v>
      </c>
      <c r="BA220" s="21">
        <f>BA200-Baseline!BA200</f>
        <v>560.20846106159638</v>
      </c>
      <c r="BB220" s="21">
        <f>BB200-Baseline!BB200</f>
        <v>560.59725048074665</v>
      </c>
    </row>
    <row r="221" spans="1:54" outlineLevel="2">
      <c r="A221" s="477"/>
      <c r="B221" s="150" t="s">
        <v>492</v>
      </c>
      <c r="C221" s="19"/>
      <c r="D221" s="135" t="s">
        <v>383</v>
      </c>
      <c r="E221" s="21">
        <f>E201-Baseline!E201</f>
        <v>60.672874901246381</v>
      </c>
      <c r="F221" s="21">
        <f>F201-Baseline!F201</f>
        <v>60.285929357851941</v>
      </c>
      <c r="G221" s="21">
        <f>G201-Baseline!G201</f>
        <v>60.252146477071221</v>
      </c>
      <c r="H221" s="21">
        <f>H201-Baseline!H201</f>
        <v>60.193626861619819</v>
      </c>
      <c r="I221" s="21">
        <f>I201-Baseline!I201</f>
        <v>60.152043844421854</v>
      </c>
      <c r="J221" s="21">
        <f>J201-Baseline!J201</f>
        <v>60.129261871711819</v>
      </c>
      <c r="K221" s="21">
        <f>K201-Baseline!K201</f>
        <v>60.028457938274315</v>
      </c>
      <c r="L221" s="21">
        <f>L201-Baseline!L201</f>
        <v>59.900393745400009</v>
      </c>
      <c r="M221" s="21">
        <f>M201-Baseline!M201</f>
        <v>59.721257404267945</v>
      </c>
      <c r="N221" s="21">
        <f>N201-Baseline!N201</f>
        <v>59.547564793017884</v>
      </c>
      <c r="O221" s="21">
        <f>O201-Baseline!O201</f>
        <v>59.351050719804491</v>
      </c>
      <c r="P221" s="21">
        <f>P201-Baseline!P201</f>
        <v>59.12234036553447</v>
      </c>
      <c r="Q221" s="21">
        <f>Q201-Baseline!Q201</f>
        <v>58.903007668367394</v>
      </c>
      <c r="R221" s="21">
        <f>R201-Baseline!R201</f>
        <v>58.694962373576416</v>
      </c>
      <c r="S221" s="21">
        <f>S201-Baseline!S201</f>
        <v>58.505533097378446</v>
      </c>
      <c r="T221" s="21">
        <f>T201-Baseline!T201</f>
        <v>58.339441116714347</v>
      </c>
      <c r="U221" s="21">
        <f>U201-Baseline!U201</f>
        <v>58.196063536679496</v>
      </c>
      <c r="V221" s="21">
        <f>V201-Baseline!V201</f>
        <v>58.073366903883958</v>
      </c>
      <c r="W221" s="21">
        <f>W201-Baseline!W201</f>
        <v>57.97348698804349</v>
      </c>
      <c r="X221" s="21">
        <f>X201-Baseline!X201</f>
        <v>57.896256801064034</v>
      </c>
      <c r="Y221" s="21">
        <f>Y201-Baseline!Y201</f>
        <v>57.841024421154522</v>
      </c>
      <c r="Z221" s="21">
        <f>Z201-Baseline!Z201</f>
        <v>57.800753279871429</v>
      </c>
      <c r="AA221" s="21">
        <f>AA201-Baseline!AA201</f>
        <v>57.781801515696586</v>
      </c>
      <c r="AB221" s="21">
        <f>AB201-Baseline!AB201</f>
        <v>57.771900307944314</v>
      </c>
      <c r="AC221" s="21">
        <f>AC201-Baseline!AC201</f>
        <v>305.86324076668228</v>
      </c>
      <c r="AD221" s="21">
        <f>AD201-Baseline!AD201</f>
        <v>355.24477822390736</v>
      </c>
      <c r="AE221" s="21">
        <f>AE201-Baseline!AE201</f>
        <v>354.7541947736139</v>
      </c>
      <c r="AF221" s="21">
        <f>AF201-Baseline!AF201</f>
        <v>354.36782564492569</v>
      </c>
      <c r="AG221" s="21">
        <f>AG201-Baseline!AG201</f>
        <v>354.08057204524437</v>
      </c>
      <c r="AH221" s="21">
        <f>AH201-Baseline!AH201</f>
        <v>353.89174421092616</v>
      </c>
      <c r="AI221" s="21">
        <f>AI201-Baseline!AI201</f>
        <v>353.8069300878293</v>
      </c>
      <c r="AJ221" s="21">
        <f>AJ201-Baseline!AJ201</f>
        <v>355.49695540132166</v>
      </c>
      <c r="AK221" s="21">
        <f>AK201-Baseline!AK201</f>
        <v>357.29465785043709</v>
      </c>
      <c r="AL221" s="21">
        <f>AL201-Baseline!AL201</f>
        <v>359.20115721865068</v>
      </c>
      <c r="AM221" s="21">
        <f>AM201-Baseline!AM201</f>
        <v>361.16276454829278</v>
      </c>
      <c r="AN221" s="21">
        <f>AN201-Baseline!AN201</f>
        <v>363.15480564602615</v>
      </c>
      <c r="AO221" s="21">
        <f>AO201-Baseline!AO201</f>
        <v>365.23593193992571</v>
      </c>
      <c r="AP221" s="21">
        <f>AP201-Baseline!AP201</f>
        <v>367.42857486733158</v>
      </c>
      <c r="AQ221" s="21">
        <f>AQ201-Baseline!AQ201</f>
        <v>369.7363559568463</v>
      </c>
      <c r="AR221" s="21">
        <f>AR201-Baseline!AR201</f>
        <v>371.82021115425175</v>
      </c>
      <c r="AS221" s="21">
        <f>AS201-Baseline!AS201</f>
        <v>373.21563630925522</v>
      </c>
      <c r="AT221" s="21">
        <f>AT201-Baseline!AT201</f>
        <v>374.55310143246311</v>
      </c>
      <c r="AU221" s="21">
        <f>AU201-Baseline!AU201</f>
        <v>375.98628582032302</v>
      </c>
      <c r="AV221" s="21">
        <f>AV201-Baseline!AV201</f>
        <v>377.38837132847067</v>
      </c>
      <c r="AW221" s="21">
        <f>AW201-Baseline!AW201</f>
        <v>378.56355012779733</v>
      </c>
      <c r="AX221" s="21">
        <f>AX201-Baseline!AX201</f>
        <v>379.06840897307865</v>
      </c>
      <c r="AY221" s="21">
        <f>AY201-Baseline!AY201</f>
        <v>379.28387294523316</v>
      </c>
      <c r="AZ221" s="21">
        <f>AZ201-Baseline!AZ201</f>
        <v>379.43622390660505</v>
      </c>
      <c r="BA221" s="21">
        <f>BA201-Baseline!BA201</f>
        <v>379.65255998055409</v>
      </c>
      <c r="BB221" s="21">
        <f>BB201-Baseline!BB201</f>
        <v>379.94268531651346</v>
      </c>
    </row>
    <row r="222" spans="1:54" outlineLevel="2">
      <c r="A222" s="478"/>
      <c r="B222" s="150" t="s">
        <v>493</v>
      </c>
      <c r="C222" s="19"/>
      <c r="D222" s="135" t="s">
        <v>383</v>
      </c>
      <c r="E222" s="21">
        <f>E202-Baseline!E202</f>
        <v>94.012957095968915</v>
      </c>
      <c r="F222" s="21">
        <f>F202-Baseline!F202</f>
        <v>93.600412974959369</v>
      </c>
      <c r="G222" s="21">
        <f>G202-Baseline!G202</f>
        <v>93.797023056431101</v>
      </c>
      <c r="H222" s="21">
        <f>H202-Baseline!H202</f>
        <v>93.972803704288864</v>
      </c>
      <c r="I222" s="21">
        <f>I202-Baseline!I202</f>
        <v>94.170793654947929</v>
      </c>
      <c r="J222" s="21">
        <f>J202-Baseline!J202</f>
        <v>94.393021761628461</v>
      </c>
      <c r="K222" s="21">
        <f>K202-Baseline!K202</f>
        <v>94.544076572777783</v>
      </c>
      <c r="L222" s="21">
        <f>L202-Baseline!L202</f>
        <v>94.673386444909767</v>
      </c>
      <c r="M222" s="21">
        <f>M202-Baseline!M202</f>
        <v>94.757146638658014</v>
      </c>
      <c r="N222" s="21">
        <f>N202-Baseline!N202</f>
        <v>94.852028583001271</v>
      </c>
      <c r="O222" s="21">
        <f>O202-Baseline!O202</f>
        <v>94.876591521169019</v>
      </c>
      <c r="P222" s="21">
        <f>P202-Baseline!P202</f>
        <v>94.810166882312572</v>
      </c>
      <c r="Q222" s="21">
        <f>Q202-Baseline!Q202</f>
        <v>94.746820428189906</v>
      </c>
      <c r="R222" s="21">
        <f>R202-Baseline!R202</f>
        <v>94.701974726571649</v>
      </c>
      <c r="S222" s="21">
        <f>S202-Baseline!S202</f>
        <v>94.674910222708363</v>
      </c>
      <c r="T222" s="21">
        <f>T202-Baseline!T202</f>
        <v>94.67849984676468</v>
      </c>
      <c r="U222" s="21">
        <f>U202-Baseline!U202</f>
        <v>94.712209904272555</v>
      </c>
      <c r="V222" s="21">
        <f>V202-Baseline!V202</f>
        <v>94.774101875744492</v>
      </c>
      <c r="W222" s="21">
        <f>W202-Baseline!W202</f>
        <v>94.866412498127573</v>
      </c>
      <c r="X222" s="21">
        <f>X202-Baseline!X202</f>
        <v>94.989081834335622</v>
      </c>
      <c r="Y222" s="21">
        <f>Y202-Baseline!Y202</f>
        <v>95.141571385391188</v>
      </c>
      <c r="Z222" s="21">
        <f>Z202-Baseline!Z202</f>
        <v>95.316955116309259</v>
      </c>
      <c r="AA222" s="21">
        <f>AA202-Baseline!AA202</f>
        <v>95.521725858228365</v>
      </c>
      <c r="AB222" s="21">
        <f>AB202-Baseline!AB202</f>
        <v>95.729640465566277</v>
      </c>
      <c r="AC222" s="21">
        <f>AC202-Baseline!AC202</f>
        <v>550.16174215100204</v>
      </c>
      <c r="AD222" s="21">
        <f>AD202-Baseline!AD202</f>
        <v>658.0711007527766</v>
      </c>
      <c r="AE222" s="21">
        <f>AE202-Baseline!AE202</f>
        <v>659.54599848522821</v>
      </c>
      <c r="AF222" s="21">
        <f>AF202-Baseline!AF202</f>
        <v>661.13024645030441</v>
      </c>
      <c r="AG222" s="21">
        <f>AG202-Baseline!AG202</f>
        <v>662.81235578595374</v>
      </c>
      <c r="AH222" s="21">
        <f>AH202-Baseline!AH202</f>
        <v>664.59383602565981</v>
      </c>
      <c r="AI222" s="21">
        <f>AI202-Baseline!AI202</f>
        <v>666.49484677503528</v>
      </c>
      <c r="AJ222" s="21">
        <f>AJ202-Baseline!AJ202</f>
        <v>671.70938237595067</v>
      </c>
      <c r="AK222" s="21">
        <f>AK202-Baseline!AK202</f>
        <v>677.06971192929393</v>
      </c>
      <c r="AL222" s="21">
        <f>AL202-Baseline!AL202</f>
        <v>682.57966995456138</v>
      </c>
      <c r="AM222" s="21">
        <f>AM202-Baseline!AM202</f>
        <v>688.12524284233507</v>
      </c>
      <c r="AN222" s="21">
        <f>AN202-Baseline!AN202</f>
        <v>693.64009149932292</v>
      </c>
      <c r="AO222" s="21">
        <f>AO202-Baseline!AO202</f>
        <v>699.25960946109933</v>
      </c>
      <c r="AP222" s="21">
        <f>AP202-Baseline!AP202</f>
        <v>705.03726551965792</v>
      </c>
      <c r="AQ222" s="21">
        <f>AQ202-Baseline!AQ202</f>
        <v>710.98222698219877</v>
      </c>
      <c r="AR222" s="21">
        <f>AR202-Baseline!AR202</f>
        <v>716.37101609557749</v>
      </c>
      <c r="AS222" s="21">
        <f>AS202-Baseline!AS202</f>
        <v>720.20670253525998</v>
      </c>
      <c r="AT222" s="21">
        <f>AT202-Baseline!AT202</f>
        <v>723.83323859960353</v>
      </c>
      <c r="AU222" s="21">
        <f>AU202-Baseline!AU202</f>
        <v>727.57817028826389</v>
      </c>
      <c r="AV222" s="21">
        <f>AV202-Baseline!AV202</f>
        <v>731.17178912308395</v>
      </c>
      <c r="AW222" s="21">
        <f>AW202-Baseline!AW202</f>
        <v>734.19486781315334</v>
      </c>
      <c r="AX222" s="21">
        <f>AX202-Baseline!AX202</f>
        <v>735.52192690665925</v>
      </c>
      <c r="AY222" s="21">
        <f>AY202-Baseline!AY202</f>
        <v>736.03997219052121</v>
      </c>
      <c r="AZ222" s="21">
        <f>AZ202-Baseline!AZ202</f>
        <v>736.28975858135004</v>
      </c>
      <c r="BA222" s="21">
        <f>BA202-Baseline!BA202</f>
        <v>736.5943563122396</v>
      </c>
      <c r="BB222" s="21">
        <f>BB202-Baseline!BB202</f>
        <v>736.98104545628848</v>
      </c>
    </row>
    <row r="223" spans="1:54" outlineLevel="2">
      <c r="B223" s="19"/>
      <c r="C223" s="19"/>
      <c r="D223" s="19"/>
      <c r="E223" s="15"/>
    </row>
    <row r="224" spans="1:54" outlineLevel="2">
      <c r="A224" s="476" t="s">
        <v>494</v>
      </c>
      <c r="B224" s="150" t="s">
        <v>491</v>
      </c>
      <c r="C224" s="19"/>
      <c r="D224" s="135" t="s">
        <v>383</v>
      </c>
      <c r="E224" s="21">
        <f>E204-Baseline!E204</f>
        <v>77.290234180080944</v>
      </c>
      <c r="F224" s="21">
        <f>F204-Baseline!F204</f>
        <v>154.26480635571639</v>
      </c>
      <c r="G224" s="21">
        <f>G204-Baseline!G204</f>
        <v>231.27991917463262</v>
      </c>
      <c r="H224" s="21">
        <f>H204-Baseline!H204</f>
        <v>308.3058530695638</v>
      </c>
      <c r="I224" s="21">
        <f>I204-Baseline!I204</f>
        <v>385.46907379343838</v>
      </c>
      <c r="J224" s="21">
        <f>J204-Baseline!J204</f>
        <v>462.78245481603216</v>
      </c>
      <c r="K224" s="21">
        <f>K204-Baseline!K204</f>
        <v>540.05084424461631</v>
      </c>
      <c r="L224" s="21">
        <f>L204-Baseline!L204</f>
        <v>617.35413966387068</v>
      </c>
      <c r="M224" s="21">
        <f>M204-Baseline!M204</f>
        <v>694.63562840991256</v>
      </c>
      <c r="N224" s="21">
        <f>N204-Baseline!N204</f>
        <v>771.78577789114001</v>
      </c>
      <c r="O224" s="21">
        <f>O204-Baseline!O204</f>
        <v>848.86010731466263</v>
      </c>
      <c r="P224" s="21">
        <f>P204-Baseline!P204</f>
        <v>925.78886915132398</v>
      </c>
      <c r="Q224" s="21">
        <f>Q204-Baseline!Q204</f>
        <v>1002.5701957984589</v>
      </c>
      <c r="R224" s="21">
        <f>R204-Baseline!R204</f>
        <v>1079.3161205013612</v>
      </c>
      <c r="S224" s="21">
        <f>S204-Baseline!S204</f>
        <v>1155.9389281569818</v>
      </c>
      <c r="T224" s="21">
        <f>T204-Baseline!T204</f>
        <v>1232.4579836468697</v>
      </c>
      <c r="U224" s="21">
        <f>U204-Baseline!U204</f>
        <v>1308.892180832954</v>
      </c>
      <c r="V224" s="21">
        <f>V204-Baseline!V204</f>
        <v>1385.3594707792201</v>
      </c>
      <c r="W224" s="21">
        <f>W204-Baseline!W204</f>
        <v>1461.7772157368845</v>
      </c>
      <c r="X224" s="21">
        <f>X204-Baseline!X204</f>
        <v>1538.2637177785377</v>
      </c>
      <c r="Y224" s="21">
        <f>Y204-Baseline!Y204</f>
        <v>1614.7377726443142</v>
      </c>
      <c r="Z224" s="21">
        <f>Z204-Baseline!Z204</f>
        <v>1691.308450975466</v>
      </c>
      <c r="AA224" s="21">
        <f>AA204-Baseline!AA204</f>
        <v>1767.9923443376122</v>
      </c>
      <c r="AB224" s="21">
        <f>AB204-Baseline!AB204</f>
        <v>1844.7868875787203</v>
      </c>
      <c r="AC224" s="21">
        <f>AC204-Baseline!AC204</f>
        <v>2273.1181830474416</v>
      </c>
      <c r="AD224" s="21">
        <f>AD204-Baseline!AD204</f>
        <v>2780.219319071789</v>
      </c>
      <c r="AE224" s="21">
        <f>AE204-Baseline!AE204</f>
        <v>3287.918675456217</v>
      </c>
      <c r="AF224" s="21">
        <f>AF204-Baseline!AF204</f>
        <v>3796.2961348270505</v>
      </c>
      <c r="AG224" s="21">
        <f>AG204-Baseline!AG204</f>
        <v>4305.4405699245917</v>
      </c>
      <c r="AH224" s="21">
        <f>AH204-Baseline!AH204</f>
        <v>4815.4520632359399</v>
      </c>
      <c r="AI224" s="21">
        <f>AI204-Baseline!AI204</f>
        <v>5326.4464348788924</v>
      </c>
      <c r="AJ224" s="21">
        <f>AJ204-Baseline!AJ204</f>
        <v>5840.9725484983692</v>
      </c>
      <c r="AK224" s="21">
        <f>AK204-Baseline!AK204</f>
        <v>6359.1533701573608</v>
      </c>
      <c r="AL224" s="21">
        <f>AL204-Baseline!AL204</f>
        <v>6881.1183119984971</v>
      </c>
      <c r="AM224" s="21">
        <f>AM204-Baseline!AM204</f>
        <v>7406.9133893720118</v>
      </c>
      <c r="AN224" s="21">
        <f>AN204-Baseline!AN204</f>
        <v>7936.5382520437315</v>
      </c>
      <c r="AO224" s="21">
        <f>AO204-Baseline!AO204</f>
        <v>8470.089272414878</v>
      </c>
      <c r="AP224" s="21">
        <f>AP204-Baseline!AP204</f>
        <v>9007.7010526265567</v>
      </c>
      <c r="AQ224" s="21">
        <f>AQ204-Baseline!AQ204</f>
        <v>9549.5150552718187</v>
      </c>
      <c r="AR224" s="21">
        <f>AR204-Baseline!AR204</f>
        <v>10095.139673802436</v>
      </c>
      <c r="AS224" s="21">
        <f>AS204-Baseline!AS204</f>
        <v>10643.449847562122</v>
      </c>
      <c r="AT224" s="21">
        <f>AT204-Baseline!AT204</f>
        <v>11194.310720266556</v>
      </c>
      <c r="AU224" s="21">
        <f>AU204-Baseline!AU204</f>
        <v>11747.828905733788</v>
      </c>
      <c r="AV224" s="21">
        <f>AV204-Baseline!AV204</f>
        <v>12303.912065096521</v>
      </c>
      <c r="AW224" s="21">
        <f>AW204-Baseline!AW204</f>
        <v>12862.15910210891</v>
      </c>
      <c r="AX224" s="21">
        <f>AX204-Baseline!AX204</f>
        <v>13421.380647210357</v>
      </c>
      <c r="AY224" s="21">
        <f>AY204-Baseline!AY204</f>
        <v>13981.023678799265</v>
      </c>
      <c r="AZ224" s="21">
        <f>AZ204-Baseline!AZ204</f>
        <v>14540.920291861557</v>
      </c>
      <c r="BA224" s="21">
        <f>BA204-Baseline!BA204</f>
        <v>15101.128752923154</v>
      </c>
      <c r="BB224" s="21">
        <f>BB204-Baseline!BB204</f>
        <v>15661.726003403901</v>
      </c>
    </row>
    <row r="225" spans="1:54" outlineLevel="2">
      <c r="A225" s="477"/>
      <c r="B225" s="150" t="s">
        <v>492</v>
      </c>
      <c r="C225" s="19"/>
      <c r="D225" s="135" t="s">
        <v>383</v>
      </c>
      <c r="E225" s="21">
        <f>E205-Baseline!E205</f>
        <v>60.672874901246381</v>
      </c>
      <c r="F225" s="21">
        <f>F205-Baseline!F205</f>
        <v>120.95880425909832</v>
      </c>
      <c r="G225" s="21">
        <f>G205-Baseline!G205</f>
        <v>181.21095073616954</v>
      </c>
      <c r="H225" s="21">
        <f>H205-Baseline!H205</f>
        <v>241.40457759778934</v>
      </c>
      <c r="I225" s="21">
        <f>I205-Baseline!I205</f>
        <v>301.55662144221117</v>
      </c>
      <c r="J225" s="21">
        <f>J205-Baseline!J205</f>
        <v>361.685883313923</v>
      </c>
      <c r="K225" s="21">
        <f>K205-Baseline!K205</f>
        <v>421.7143412521973</v>
      </c>
      <c r="L225" s="21">
        <f>L205-Baseline!L205</f>
        <v>481.61473499759734</v>
      </c>
      <c r="M225" s="21">
        <f>M205-Baseline!M205</f>
        <v>541.33599240186527</v>
      </c>
      <c r="N225" s="21">
        <f>N205-Baseline!N205</f>
        <v>600.88355719488311</v>
      </c>
      <c r="O225" s="21">
        <f>O205-Baseline!O205</f>
        <v>660.23460791468756</v>
      </c>
      <c r="P225" s="21">
        <f>P205-Baseline!P205</f>
        <v>719.35694828022201</v>
      </c>
      <c r="Q225" s="21">
        <f>Q205-Baseline!Q205</f>
        <v>778.25995594858944</v>
      </c>
      <c r="R225" s="21">
        <f>R205-Baseline!R205</f>
        <v>836.9549183221659</v>
      </c>
      <c r="S225" s="21">
        <f>S205-Baseline!S205</f>
        <v>895.46045141954437</v>
      </c>
      <c r="T225" s="21">
        <f>T205-Baseline!T205</f>
        <v>953.79989253625877</v>
      </c>
      <c r="U225" s="21">
        <f>U205-Baseline!U205</f>
        <v>1011.9959560729383</v>
      </c>
      <c r="V225" s="21">
        <f>V205-Baseline!V205</f>
        <v>1070.0693229768221</v>
      </c>
      <c r="W225" s="21">
        <f>W205-Baseline!W205</f>
        <v>1128.0428099648657</v>
      </c>
      <c r="X225" s="21">
        <f>X205-Baseline!X205</f>
        <v>1185.9390667659297</v>
      </c>
      <c r="Y225" s="21">
        <f>Y205-Baseline!Y205</f>
        <v>1243.7800911870843</v>
      </c>
      <c r="Z225" s="21">
        <f>Z205-Baseline!Z205</f>
        <v>1301.5808444669558</v>
      </c>
      <c r="AA225" s="21">
        <f>AA205-Baseline!AA205</f>
        <v>1359.3626459826523</v>
      </c>
      <c r="AB225" s="21">
        <f>AB205-Baseline!AB205</f>
        <v>1417.1345462905967</v>
      </c>
      <c r="AC225" s="21">
        <f>AC205-Baseline!AC205</f>
        <v>1722.9977870572791</v>
      </c>
      <c r="AD225" s="21">
        <f>AD205-Baseline!AD205</f>
        <v>2078.2425652811862</v>
      </c>
      <c r="AE225" s="21">
        <f>AE205-Baseline!AE205</f>
        <v>2432.9967600548002</v>
      </c>
      <c r="AF225" s="21">
        <f>AF205-Baseline!AF205</f>
        <v>2787.3645856997259</v>
      </c>
      <c r="AG225" s="21">
        <f>AG205-Baseline!AG205</f>
        <v>3141.4451577449704</v>
      </c>
      <c r="AH225" s="21">
        <f>AH205-Baseline!AH205</f>
        <v>3495.3369019558968</v>
      </c>
      <c r="AI225" s="21">
        <f>AI205-Baseline!AI205</f>
        <v>3849.143832043726</v>
      </c>
      <c r="AJ225" s="21">
        <f>AJ205-Baseline!AJ205</f>
        <v>4204.6407874450479</v>
      </c>
      <c r="AK225" s="21">
        <f>AK205-Baseline!AK205</f>
        <v>4561.9354452954849</v>
      </c>
      <c r="AL225" s="21">
        <f>AL205-Baseline!AL205</f>
        <v>4921.136602514136</v>
      </c>
      <c r="AM225" s="21">
        <f>AM205-Baseline!AM205</f>
        <v>5282.2993670624292</v>
      </c>
      <c r="AN225" s="21">
        <f>AN205-Baseline!AN205</f>
        <v>5645.4541727084552</v>
      </c>
      <c r="AO225" s="21">
        <f>AO205-Baseline!AO205</f>
        <v>6010.6901046483808</v>
      </c>
      <c r="AP225" s="21">
        <f>AP205-Baseline!AP205</f>
        <v>6378.1186795157128</v>
      </c>
      <c r="AQ225" s="21">
        <f>AQ205-Baseline!AQ205</f>
        <v>6747.8550354725594</v>
      </c>
      <c r="AR225" s="21">
        <f>AR205-Baseline!AR205</f>
        <v>7119.6752466268108</v>
      </c>
      <c r="AS225" s="21">
        <f>AS205-Baseline!AS205</f>
        <v>7492.8908829360662</v>
      </c>
      <c r="AT225" s="21">
        <f>AT205-Baseline!AT205</f>
        <v>7867.4439843685295</v>
      </c>
      <c r="AU225" s="21">
        <f>AU205-Baseline!AU205</f>
        <v>8243.4302701888519</v>
      </c>
      <c r="AV225" s="21">
        <f>AV205-Baseline!AV205</f>
        <v>8620.8186415173222</v>
      </c>
      <c r="AW225" s="21">
        <f>AW205-Baseline!AW205</f>
        <v>8999.3821916451197</v>
      </c>
      <c r="AX225" s="21">
        <f>AX205-Baseline!AX205</f>
        <v>9378.4506006181982</v>
      </c>
      <c r="AY225" s="21">
        <f>AY205-Baseline!AY205</f>
        <v>9757.7344735634306</v>
      </c>
      <c r="AZ225" s="21">
        <f>AZ205-Baseline!AZ205</f>
        <v>10137.170697470036</v>
      </c>
      <c r="BA225" s="21">
        <f>BA205-Baseline!BA205</f>
        <v>10516.823257450589</v>
      </c>
      <c r="BB225" s="21">
        <f>BB205-Baseline!BB205</f>
        <v>10896.765942767102</v>
      </c>
    </row>
    <row r="226" spans="1:54" outlineLevel="2">
      <c r="A226" s="478"/>
      <c r="B226" s="150" t="s">
        <v>493</v>
      </c>
      <c r="C226" s="19"/>
      <c r="D226" s="135" t="s">
        <v>383</v>
      </c>
      <c r="E226" s="21">
        <f>E206-Baseline!E206</f>
        <v>94.012957095968915</v>
      </c>
      <c r="F226" s="21">
        <f>F206-Baseline!F206</f>
        <v>187.61337007092828</v>
      </c>
      <c r="G226" s="21">
        <f>G206-Baseline!G206</f>
        <v>281.41039312735938</v>
      </c>
      <c r="H226" s="21">
        <f>H206-Baseline!H206</f>
        <v>375.38319683164826</v>
      </c>
      <c r="I226" s="21">
        <f>I206-Baseline!I206</f>
        <v>469.55399048659621</v>
      </c>
      <c r="J226" s="21">
        <f>J206-Baseline!J206</f>
        <v>563.94701224822461</v>
      </c>
      <c r="K226" s="21">
        <f>K206-Baseline!K206</f>
        <v>658.49108882100245</v>
      </c>
      <c r="L226" s="21">
        <f>L206-Baseline!L206</f>
        <v>753.16447526591219</v>
      </c>
      <c r="M226" s="21">
        <f>M206-Baseline!M206</f>
        <v>847.9216219045702</v>
      </c>
      <c r="N226" s="21">
        <f>N206-Baseline!N206</f>
        <v>942.77365048757144</v>
      </c>
      <c r="O226" s="21">
        <f>O206-Baseline!O206</f>
        <v>1037.6502420087404</v>
      </c>
      <c r="P226" s="21">
        <f>P206-Baseline!P206</f>
        <v>1132.460408891053</v>
      </c>
      <c r="Q226" s="21">
        <f>Q206-Baseline!Q206</f>
        <v>1227.207229319243</v>
      </c>
      <c r="R226" s="21">
        <f>R206-Baseline!R206</f>
        <v>1321.9092040458147</v>
      </c>
      <c r="S226" s="21">
        <f>S206-Baseline!S206</f>
        <v>1416.5841142685231</v>
      </c>
      <c r="T226" s="21">
        <f>T206-Baseline!T206</f>
        <v>1511.2626141152878</v>
      </c>
      <c r="U226" s="21">
        <f>U206-Baseline!U206</f>
        <v>1605.9748240195604</v>
      </c>
      <c r="V226" s="21">
        <f>V206-Baseline!V206</f>
        <v>1700.7489258953049</v>
      </c>
      <c r="W226" s="21">
        <f>W206-Baseline!W206</f>
        <v>1795.6153383934325</v>
      </c>
      <c r="X226" s="21">
        <f>X206-Baseline!X206</f>
        <v>1890.6044202277681</v>
      </c>
      <c r="Y226" s="21">
        <f>Y206-Baseline!Y206</f>
        <v>1985.7459916131593</v>
      </c>
      <c r="Z226" s="21">
        <f>Z206-Baseline!Z206</f>
        <v>2081.0629467294684</v>
      </c>
      <c r="AA226" s="21">
        <f>AA206-Baseline!AA206</f>
        <v>2176.5846725876968</v>
      </c>
      <c r="AB226" s="21">
        <f>AB206-Baseline!AB206</f>
        <v>2272.314313053263</v>
      </c>
      <c r="AC226" s="21">
        <f>AC206-Baseline!AC206</f>
        <v>2822.4760552042653</v>
      </c>
      <c r="AD226" s="21">
        <f>AD206-Baseline!AD206</f>
        <v>3480.5471559570419</v>
      </c>
      <c r="AE226" s="21">
        <f>AE206-Baseline!AE206</f>
        <v>4140.0931544422701</v>
      </c>
      <c r="AF226" s="21">
        <f>AF206-Baseline!AF206</f>
        <v>4801.2234008925743</v>
      </c>
      <c r="AG226" s="21">
        <f>AG206-Baseline!AG206</f>
        <v>5464.0357566785278</v>
      </c>
      <c r="AH226" s="21">
        <f>AH206-Baseline!AH206</f>
        <v>6128.6295927041874</v>
      </c>
      <c r="AI226" s="21">
        <f>AI206-Baseline!AI206</f>
        <v>6795.1244394792229</v>
      </c>
      <c r="AJ226" s="21">
        <f>AJ206-Baseline!AJ206</f>
        <v>7466.8338218551735</v>
      </c>
      <c r="AK226" s="21">
        <f>AK206-Baseline!AK206</f>
        <v>8143.9035337844671</v>
      </c>
      <c r="AL226" s="21">
        <f>AL206-Baseline!AL206</f>
        <v>8826.4832037390279</v>
      </c>
      <c r="AM226" s="21">
        <f>AM206-Baseline!AM206</f>
        <v>9514.6084465813638</v>
      </c>
      <c r="AN226" s="21">
        <f>AN206-Baseline!AN206</f>
        <v>10208.248538080687</v>
      </c>
      <c r="AO226" s="21">
        <f>AO206-Baseline!AO206</f>
        <v>10907.508147541786</v>
      </c>
      <c r="AP226" s="21">
        <f>AP206-Baseline!AP206</f>
        <v>11612.545413061445</v>
      </c>
      <c r="AQ226" s="21">
        <f>AQ206-Baseline!AQ206</f>
        <v>12323.527640043643</v>
      </c>
      <c r="AR226" s="21">
        <f>AR206-Baseline!AR206</f>
        <v>13039.898656139221</v>
      </c>
      <c r="AS226" s="21">
        <f>AS206-Baseline!AS206</f>
        <v>13760.105358674482</v>
      </c>
      <c r="AT226" s="21">
        <f>AT206-Baseline!AT206</f>
        <v>14483.938597274086</v>
      </c>
      <c r="AU226" s="21">
        <f>AU206-Baseline!AU206</f>
        <v>15211.516767562349</v>
      </c>
      <c r="AV226" s="21">
        <f>AV206-Baseline!AV206</f>
        <v>15942.688556685433</v>
      </c>
      <c r="AW226" s="21">
        <f>AW206-Baseline!AW206</f>
        <v>16676.883424498585</v>
      </c>
      <c r="AX226" s="21">
        <f>AX206-Baseline!AX206</f>
        <v>17412.405351405243</v>
      </c>
      <c r="AY226" s="21">
        <f>AY206-Baseline!AY206</f>
        <v>18148.445323595763</v>
      </c>
      <c r="AZ226" s="21">
        <f>AZ206-Baseline!AZ206</f>
        <v>18884.735082177114</v>
      </c>
      <c r="BA226" s="21">
        <f>BA206-Baseline!BA206</f>
        <v>19621.329438489352</v>
      </c>
      <c r="BB226" s="21">
        <f>BB206-Baseline!BB206</f>
        <v>20358.310483945643</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9" zoomScale="85" zoomScaleNormal="85" workbookViewId="0">
      <selection activeCell="C31" sqref="C31"/>
    </sheetView>
  </sheetViews>
  <sheetFormatPr defaultColWidth="8.875" defaultRowHeight="12.75"/>
  <cols>
    <col min="1" max="1" width="8.875" style="41"/>
    <col min="2" max="2" width="15.25" style="41" customWidth="1"/>
    <col min="3" max="3" width="36" style="41" customWidth="1"/>
    <col min="4" max="4" width="28.25" style="41" customWidth="1"/>
    <col min="5" max="5" width="31.125" style="41" customWidth="1"/>
    <col min="6" max="6" width="16.875" style="41" customWidth="1"/>
    <col min="7" max="16384" width="8.875" style="41"/>
  </cols>
  <sheetData>
    <row r="6" spans="2:6" ht="30">
      <c r="B6" s="105" t="s">
        <v>7</v>
      </c>
      <c r="C6" s="105" t="s">
        <v>8</v>
      </c>
      <c r="D6" s="105" t="s">
        <v>9</v>
      </c>
      <c r="E6" s="105" t="s">
        <v>10</v>
      </c>
      <c r="F6" s="105" t="s">
        <v>11</v>
      </c>
    </row>
    <row r="7" spans="2:6" ht="25.5">
      <c r="B7" s="106" t="s">
        <v>12</v>
      </c>
      <c r="C7" s="107" t="s">
        <v>13</v>
      </c>
      <c r="D7" s="112" t="s">
        <v>14</v>
      </c>
      <c r="E7" s="108" t="s">
        <v>15</v>
      </c>
      <c r="F7" s="111" t="s">
        <v>16</v>
      </c>
    </row>
    <row r="8" spans="2:6" ht="25.5">
      <c r="B8" s="107" t="s">
        <v>12</v>
      </c>
      <c r="C8" s="109" t="s">
        <v>17</v>
      </c>
      <c r="D8" s="109" t="s">
        <v>18</v>
      </c>
      <c r="E8" s="108" t="s">
        <v>19</v>
      </c>
      <c r="F8" s="106" t="s">
        <v>16</v>
      </c>
    </row>
    <row r="9" spans="2:6" ht="38.25">
      <c r="B9" s="107" t="s">
        <v>12</v>
      </c>
      <c r="C9" s="109" t="s">
        <v>17</v>
      </c>
      <c r="D9" s="109" t="s">
        <v>20</v>
      </c>
      <c r="E9" s="108" t="s">
        <v>21</v>
      </c>
      <c r="F9" s="106" t="s">
        <v>16</v>
      </c>
    </row>
    <row r="10" spans="2:6" ht="38.25">
      <c r="B10" s="107" t="s">
        <v>12</v>
      </c>
      <c r="C10" s="109" t="s">
        <v>17</v>
      </c>
      <c r="D10" s="109" t="s">
        <v>22</v>
      </c>
      <c r="E10" s="108" t="s">
        <v>23</v>
      </c>
      <c r="F10" s="106" t="s">
        <v>16</v>
      </c>
    </row>
    <row r="11" spans="2:6">
      <c r="B11" s="107" t="s">
        <v>12</v>
      </c>
      <c r="C11" s="109" t="s">
        <v>17</v>
      </c>
      <c r="D11" s="109" t="s">
        <v>24</v>
      </c>
      <c r="E11" s="108" t="s">
        <v>25</v>
      </c>
      <c r="F11" s="106" t="s">
        <v>16</v>
      </c>
    </row>
    <row r="12" spans="2:6" ht="51">
      <c r="B12" s="107" t="s">
        <v>12</v>
      </c>
      <c r="C12" s="109" t="s">
        <v>17</v>
      </c>
      <c r="D12" s="109" t="s">
        <v>26</v>
      </c>
      <c r="E12" s="108" t="s">
        <v>27</v>
      </c>
      <c r="F12" s="106" t="s">
        <v>16</v>
      </c>
    </row>
    <row r="13" spans="2:6" ht="38.25">
      <c r="B13" s="107" t="s">
        <v>28</v>
      </c>
      <c r="C13" s="109" t="s">
        <v>29</v>
      </c>
      <c r="D13" s="109" t="s">
        <v>30</v>
      </c>
      <c r="E13" s="108" t="s">
        <v>31</v>
      </c>
      <c r="F13" s="106" t="s">
        <v>16</v>
      </c>
    </row>
    <row r="14" spans="2:6" ht="38.2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5.5">
      <c r="B20" s="107" t="s">
        <v>28</v>
      </c>
      <c r="C20" s="110" t="s">
        <v>13</v>
      </c>
      <c r="D20" s="110" t="s">
        <v>44</v>
      </c>
      <c r="E20" s="108" t="s">
        <v>45</v>
      </c>
      <c r="F20" s="106" t="s">
        <v>16</v>
      </c>
    </row>
    <row r="21" spans="2:6" ht="38.25">
      <c r="B21" s="107" t="s">
        <v>46</v>
      </c>
      <c r="C21" s="110" t="s">
        <v>13</v>
      </c>
      <c r="D21" s="110" t="s">
        <v>47</v>
      </c>
      <c r="E21" s="108" t="s">
        <v>48</v>
      </c>
      <c r="F21" s="106" t="s">
        <v>16</v>
      </c>
    </row>
    <row r="22" spans="2:6" ht="51">
      <c r="B22" s="107" t="s">
        <v>46</v>
      </c>
      <c r="C22" s="107" t="s">
        <v>29</v>
      </c>
      <c r="D22" s="107" t="s">
        <v>49</v>
      </c>
      <c r="E22" s="108" t="s">
        <v>50</v>
      </c>
      <c r="F22" s="106" t="s">
        <v>16</v>
      </c>
    </row>
    <row r="23" spans="2:6" ht="25.5">
      <c r="B23" s="107" t="s">
        <v>46</v>
      </c>
      <c r="C23" s="107" t="s">
        <v>29</v>
      </c>
      <c r="D23" s="107" t="s">
        <v>51</v>
      </c>
      <c r="E23" s="108" t="s">
        <v>52</v>
      </c>
      <c r="F23" s="106" t="s">
        <v>53</v>
      </c>
    </row>
    <row r="24" spans="2:6" ht="25.5">
      <c r="B24" s="107" t="s">
        <v>46</v>
      </c>
      <c r="C24" s="107" t="s">
        <v>54</v>
      </c>
      <c r="D24" s="107" t="s">
        <v>55</v>
      </c>
      <c r="E24" s="108" t="s">
        <v>56</v>
      </c>
      <c r="F24" s="106" t="s">
        <v>53</v>
      </c>
    </row>
    <row r="25" spans="2:6" ht="14.25">
      <c r="B25" s="107" t="s">
        <v>46</v>
      </c>
      <c r="C25" s="109" t="s">
        <v>54</v>
      </c>
      <c r="D25" s="306" t="s">
        <v>57</v>
      </c>
      <c r="E25" s="108" t="s">
        <v>58</v>
      </c>
      <c r="F25" s="106" t="s">
        <v>53</v>
      </c>
    </row>
    <row r="26" spans="2:6" ht="25.5">
      <c r="B26" s="107" t="s">
        <v>59</v>
      </c>
      <c r="C26" s="109" t="s">
        <v>60</v>
      </c>
      <c r="D26" s="109" t="s">
        <v>61</v>
      </c>
      <c r="E26" s="108" t="s">
        <v>62</v>
      </c>
      <c r="F26" s="106" t="s">
        <v>16</v>
      </c>
    </row>
    <row r="27" spans="2:6" ht="25.5">
      <c r="B27" s="107" t="s">
        <v>59</v>
      </c>
      <c r="C27" s="109" t="s">
        <v>63</v>
      </c>
      <c r="D27" s="109" t="s">
        <v>64</v>
      </c>
      <c r="E27" s="108" t="s">
        <v>65</v>
      </c>
      <c r="F27" s="106" t="s">
        <v>16</v>
      </c>
    </row>
    <row r="28" spans="2:6" ht="38.25">
      <c r="B28" s="107" t="s">
        <v>59</v>
      </c>
      <c r="C28" s="109" t="s">
        <v>29</v>
      </c>
      <c r="D28" s="109" t="s">
        <v>66</v>
      </c>
      <c r="E28" s="108" t="s">
        <v>67</v>
      </c>
      <c r="F28" s="106" t="s">
        <v>16</v>
      </c>
    </row>
    <row r="29" spans="2:6" ht="25.5">
      <c r="B29" s="107" t="s">
        <v>59</v>
      </c>
      <c r="C29" s="109" t="s">
        <v>29</v>
      </c>
      <c r="D29" s="109" t="s">
        <v>68</v>
      </c>
      <c r="E29" s="108" t="s">
        <v>69</v>
      </c>
      <c r="F29" s="106" t="s">
        <v>16</v>
      </c>
    </row>
    <row r="30" spans="2:6" ht="25.5">
      <c r="B30" s="107" t="s">
        <v>59</v>
      </c>
      <c r="C30" s="109" t="s">
        <v>29</v>
      </c>
      <c r="D30" s="109" t="s">
        <v>70</v>
      </c>
      <c r="E30" s="108" t="s">
        <v>71</v>
      </c>
      <c r="F30" s="106" t="s">
        <v>16</v>
      </c>
    </row>
    <row r="31" spans="2:6" ht="25.5">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03"/>
      <c r="C23" s="403"/>
      <c r="D23" s="403"/>
      <c r="E23" s="403"/>
      <c r="F23" s="403"/>
      <c r="G23" s="403"/>
      <c r="H23" s="403"/>
      <c r="I23" s="403"/>
      <c r="J23" s="403"/>
      <c r="K23" s="403"/>
      <c r="L23" s="403"/>
      <c r="M23" s="403"/>
      <c r="N23" s="403"/>
      <c r="O23" s="403"/>
      <c r="P23" s="403"/>
      <c r="Q23" s="403"/>
      <c r="R23" s="403"/>
      <c r="S23" s="403"/>
    </row>
    <row r="24" spans="1:19">
      <c r="A24" s="158" t="s">
        <v>486</v>
      </c>
      <c r="B24" s="403"/>
      <c r="C24" s="403"/>
      <c r="D24" s="403"/>
      <c r="E24" s="403"/>
      <c r="F24" s="403"/>
      <c r="G24" s="403"/>
      <c r="H24" s="403"/>
      <c r="I24" s="403"/>
      <c r="J24" s="403"/>
      <c r="K24" s="403"/>
      <c r="L24" s="403"/>
      <c r="M24" s="403"/>
      <c r="N24" s="403"/>
      <c r="O24" s="403"/>
      <c r="P24" s="403"/>
      <c r="Q24" s="403"/>
      <c r="R24" s="403"/>
      <c r="S24" s="403"/>
    </row>
    <row r="25" spans="1:19">
      <c r="A25" s="159" t="s">
        <v>389</v>
      </c>
      <c r="B25" s="403"/>
      <c r="C25" s="403"/>
      <c r="D25" s="403"/>
      <c r="E25" s="403"/>
      <c r="F25" s="403"/>
      <c r="G25" s="403"/>
      <c r="H25" s="403"/>
      <c r="I25" s="403"/>
      <c r="J25" s="403"/>
      <c r="K25" s="403"/>
      <c r="L25" s="403"/>
      <c r="M25" s="403"/>
      <c r="N25" s="403"/>
      <c r="O25" s="403"/>
      <c r="P25" s="403"/>
      <c r="Q25" s="403"/>
      <c r="R25" s="403"/>
      <c r="S25" s="403"/>
    </row>
    <row r="26" spans="1:19">
      <c r="A26" s="159" t="s">
        <v>465</v>
      </c>
      <c r="B26" s="403"/>
      <c r="C26" s="403"/>
      <c r="D26" s="403"/>
      <c r="E26" s="403"/>
      <c r="F26" s="403"/>
      <c r="G26" s="403"/>
      <c r="H26" s="403"/>
      <c r="I26" s="403"/>
      <c r="J26" s="403"/>
      <c r="K26" s="403"/>
      <c r="L26" s="403"/>
      <c r="M26" s="403"/>
      <c r="N26" s="403"/>
      <c r="O26" s="403"/>
      <c r="P26" s="403"/>
      <c r="Q26" s="403"/>
      <c r="R26" s="403"/>
      <c r="S26" s="403"/>
    </row>
    <row r="27" spans="1:19">
      <c r="A27" s="159" t="s">
        <v>466</v>
      </c>
      <c r="B27" s="403"/>
      <c r="C27" s="403"/>
      <c r="D27" s="403"/>
      <c r="E27" s="403"/>
      <c r="F27" s="403"/>
      <c r="G27" s="403"/>
      <c r="H27" s="403"/>
      <c r="I27" s="403"/>
      <c r="J27" s="403"/>
      <c r="K27" s="403"/>
      <c r="L27" s="403"/>
      <c r="M27" s="403"/>
      <c r="N27" s="403"/>
      <c r="O27" s="403"/>
      <c r="P27" s="403"/>
      <c r="Q27" s="403"/>
      <c r="R27" s="403"/>
      <c r="S27" s="403"/>
    </row>
    <row r="31" spans="1:19">
      <c r="A31" s="4" t="s">
        <v>507</v>
      </c>
    </row>
    <row r="32" spans="1:19">
      <c r="A32"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86"/>
      <c r="E4" s="53" t="s">
        <v>335</v>
      </c>
      <c r="F4" s="91"/>
      <c r="G4" s="28"/>
      <c r="H4" s="10"/>
      <c r="I4" s="440"/>
      <c r="J4" s="441"/>
      <c r="K4" s="441"/>
      <c r="L4" s="441"/>
      <c r="M4" s="441"/>
      <c r="N4" s="442"/>
      <c r="P4" s="446"/>
      <c r="Q4" s="447"/>
      <c r="R4" s="447"/>
      <c r="S4" s="447"/>
      <c r="T4" s="447"/>
      <c r="U4" s="448"/>
    </row>
    <row r="5" spans="1:21" outlineLevel="1">
      <c r="A5" s="13" t="s">
        <v>336</v>
      </c>
      <c r="B5" s="88"/>
      <c r="E5" s="14"/>
      <c r="H5" s="10"/>
      <c r="I5" s="469"/>
      <c r="J5" s="461"/>
      <c r="K5" s="461"/>
      <c r="L5" s="461"/>
      <c r="M5" s="461"/>
      <c r="N5" s="462"/>
      <c r="P5" s="469"/>
      <c r="Q5" s="461"/>
      <c r="R5" s="461"/>
      <c r="S5" s="461"/>
      <c r="T5" s="461"/>
      <c r="U5" s="462"/>
    </row>
    <row r="6" spans="1:21" outlineLevel="1">
      <c r="A6" s="13" t="s">
        <v>339</v>
      </c>
      <c r="B6" s="88"/>
      <c r="E6" s="53" t="s">
        <v>341</v>
      </c>
      <c r="F6" s="90"/>
      <c r="H6" s="10"/>
      <c r="I6" s="463"/>
      <c r="J6" s="464"/>
      <c r="K6" s="464"/>
      <c r="L6" s="464"/>
      <c r="M6" s="464"/>
      <c r="N6" s="465"/>
      <c r="P6" s="463"/>
      <c r="Q6" s="464"/>
      <c r="R6" s="464"/>
      <c r="S6" s="464"/>
      <c r="T6" s="464"/>
      <c r="U6" s="465"/>
    </row>
    <row r="7" spans="1:21" outlineLevel="1">
      <c r="A7" s="13" t="s">
        <v>343</v>
      </c>
      <c r="B7" s="88"/>
      <c r="E7" s="14"/>
      <c r="H7" s="10"/>
      <c r="I7" s="463"/>
      <c r="J7" s="464"/>
      <c r="K7" s="464"/>
      <c r="L7" s="464"/>
      <c r="M7" s="464"/>
      <c r="N7" s="465"/>
      <c r="P7" s="463"/>
      <c r="Q7" s="464"/>
      <c r="R7" s="464"/>
      <c r="S7" s="464"/>
      <c r="T7" s="464"/>
      <c r="U7" s="465"/>
    </row>
    <row r="8" spans="1:21" ht="39" outlineLevel="1" thickBot="1">
      <c r="A8" s="34" t="s">
        <v>344</v>
      </c>
      <c r="B8" s="89"/>
      <c r="E8" s="14"/>
      <c r="H8" s="10"/>
      <c r="I8" s="463"/>
      <c r="J8" s="464"/>
      <c r="K8" s="464"/>
      <c r="L8" s="464"/>
      <c r="M8" s="464"/>
      <c r="N8" s="465"/>
      <c r="P8" s="463"/>
      <c r="Q8" s="464"/>
      <c r="R8" s="464"/>
      <c r="S8" s="464"/>
      <c r="T8" s="464"/>
      <c r="U8" s="465"/>
    </row>
    <row r="9" spans="1:21" outlineLevel="1">
      <c r="E9" s="14"/>
      <c r="H9" s="10"/>
      <c r="I9" s="463"/>
      <c r="J9" s="464"/>
      <c r="K9" s="464"/>
      <c r="L9" s="464"/>
      <c r="M9" s="464"/>
      <c r="N9" s="465"/>
      <c r="P9" s="463"/>
      <c r="Q9" s="464"/>
      <c r="R9" s="464"/>
      <c r="S9" s="464"/>
      <c r="T9" s="464"/>
      <c r="U9" s="465"/>
    </row>
    <row r="10" spans="1:21" ht="26.25" outlineLevel="1" thickBot="1">
      <c r="A10" s="32" t="s">
        <v>346</v>
      </c>
      <c r="B10" s="35">
        <f>Baseline!B10</f>
        <v>2027</v>
      </c>
      <c r="E10" s="14"/>
      <c r="H10" s="10"/>
      <c r="I10" s="463"/>
      <c r="J10" s="464"/>
      <c r="K10" s="464"/>
      <c r="L10" s="464"/>
      <c r="M10" s="464"/>
      <c r="N10" s="465"/>
      <c r="P10" s="463"/>
      <c r="Q10" s="464"/>
      <c r="R10" s="464"/>
      <c r="S10" s="464"/>
      <c r="T10" s="464"/>
      <c r="U10" s="465"/>
    </row>
    <row r="11" spans="1:21" outlineLevel="1">
      <c r="A11" s="16"/>
      <c r="H11" s="10"/>
      <c r="I11" s="463"/>
      <c r="J11" s="464"/>
      <c r="K11" s="464"/>
      <c r="L11" s="464"/>
      <c r="M11" s="464"/>
      <c r="N11" s="465"/>
      <c r="P11" s="463"/>
      <c r="Q11" s="464"/>
      <c r="R11" s="464"/>
      <c r="S11" s="464"/>
      <c r="T11" s="464"/>
      <c r="U11" s="465"/>
    </row>
    <row r="12" spans="1:21" ht="38.25" outlineLevel="1">
      <c r="A12" s="26" t="s">
        <v>347</v>
      </c>
      <c r="B12" s="26" t="s">
        <v>348</v>
      </c>
      <c r="C12" s="26" t="s">
        <v>349</v>
      </c>
      <c r="D12" s="26" t="s">
        <v>350</v>
      </c>
      <c r="E12" s="26" t="s">
        <v>351</v>
      </c>
      <c r="F12" s="26" t="s">
        <v>352</v>
      </c>
      <c r="G12" s="26" t="s">
        <v>353</v>
      </c>
      <c r="I12" s="463"/>
      <c r="J12" s="464"/>
      <c r="K12" s="464"/>
      <c r="L12" s="464"/>
      <c r="M12" s="464"/>
      <c r="N12" s="465"/>
      <c r="P12" s="463"/>
      <c r="Q12" s="464"/>
      <c r="R12" s="464"/>
      <c r="S12" s="464"/>
      <c r="T12" s="464"/>
      <c r="U12" s="465"/>
    </row>
    <row r="13" spans="1:21" outlineLevel="1">
      <c r="A13" s="58">
        <v>2035</v>
      </c>
      <c r="B13" s="21">
        <f t="shared" ref="B13:B18" si="0">INDEX($E$204:$AW$204,1,MATCH($A13,$E$53:$BB$53,0))</f>
        <v>0</v>
      </c>
      <c r="C13" s="21">
        <f>B13-Baseline!B13</f>
        <v>694.63562840991256</v>
      </c>
      <c r="D13" s="21">
        <f t="shared" ref="D13:D18" si="1">INDEX($E$205:$AW$205,1,MATCH($A13,$E$53:$BB$53,0))</f>
        <v>0</v>
      </c>
      <c r="E13" s="21">
        <f>D13-Baseline!D13</f>
        <v>541.33599240186527</v>
      </c>
      <c r="F13" s="21">
        <f t="shared" ref="F13:F18" si="2">INDEX($E$206:$AW$206,1,MATCH($A13,$E$53:$BB$53,0))</f>
        <v>0</v>
      </c>
      <c r="G13" s="21">
        <f>F13-Baseline!F13</f>
        <v>847.9216219045702</v>
      </c>
      <c r="I13" s="463"/>
      <c r="J13" s="464"/>
      <c r="K13" s="464"/>
      <c r="L13" s="464"/>
      <c r="M13" s="464"/>
      <c r="N13" s="465"/>
      <c r="P13" s="463"/>
      <c r="Q13" s="464"/>
      <c r="R13" s="464"/>
      <c r="S13" s="464"/>
      <c r="T13" s="464"/>
      <c r="U13" s="465"/>
    </row>
    <row r="14" spans="1:21" outlineLevel="1">
      <c r="A14" s="58">
        <v>2040</v>
      </c>
      <c r="B14" s="21">
        <f t="shared" si="0"/>
        <v>0</v>
      </c>
      <c r="C14" s="21">
        <f>B14-Baseline!B14</f>
        <v>1079.3161205013612</v>
      </c>
      <c r="D14" s="21">
        <f t="shared" si="1"/>
        <v>0</v>
      </c>
      <c r="E14" s="21">
        <f>D14-Baseline!D14</f>
        <v>836.9549183221659</v>
      </c>
      <c r="F14" s="21">
        <f t="shared" si="2"/>
        <v>0</v>
      </c>
      <c r="G14" s="21">
        <f>F14-Baseline!F14</f>
        <v>1321.9092040458147</v>
      </c>
      <c r="I14" s="463"/>
      <c r="J14" s="464"/>
      <c r="K14" s="464"/>
      <c r="L14" s="464"/>
      <c r="M14" s="464"/>
      <c r="N14" s="465"/>
      <c r="P14" s="463"/>
      <c r="Q14" s="464"/>
      <c r="R14" s="464"/>
      <c r="S14" s="464"/>
      <c r="T14" s="464"/>
      <c r="U14" s="465"/>
    </row>
    <row r="15" spans="1:21" outlineLevel="1">
      <c r="A15" s="58">
        <v>2045</v>
      </c>
      <c r="B15" s="21">
        <f t="shared" si="0"/>
        <v>0</v>
      </c>
      <c r="C15" s="21">
        <f>B15-Baseline!B15</f>
        <v>1461.7772157368845</v>
      </c>
      <c r="D15" s="21">
        <f t="shared" si="1"/>
        <v>0</v>
      </c>
      <c r="E15" s="21">
        <f>D15-Baseline!D15</f>
        <v>1128.0428099648657</v>
      </c>
      <c r="F15" s="21">
        <f t="shared" si="2"/>
        <v>0</v>
      </c>
      <c r="G15" s="21">
        <f>F15-Baseline!F15</f>
        <v>1795.6153383934325</v>
      </c>
      <c r="I15" s="463"/>
      <c r="J15" s="464"/>
      <c r="K15" s="464"/>
      <c r="L15" s="464"/>
      <c r="M15" s="464"/>
      <c r="N15" s="465"/>
      <c r="P15" s="463"/>
      <c r="Q15" s="464"/>
      <c r="R15" s="464"/>
      <c r="S15" s="464"/>
      <c r="T15" s="464"/>
      <c r="U15" s="465"/>
    </row>
    <row r="16" spans="1:21" outlineLevel="1">
      <c r="A16" s="58">
        <v>2050</v>
      </c>
      <c r="B16" s="21">
        <f t="shared" si="0"/>
        <v>0</v>
      </c>
      <c r="C16" s="21">
        <f>B16-Baseline!B16</f>
        <v>1844.7868875787203</v>
      </c>
      <c r="D16" s="21">
        <f t="shared" si="1"/>
        <v>0</v>
      </c>
      <c r="E16" s="21">
        <f>D16-Baseline!D16</f>
        <v>1417.1345462905967</v>
      </c>
      <c r="F16" s="21">
        <f t="shared" si="2"/>
        <v>0</v>
      </c>
      <c r="G16" s="21">
        <f>F16-Baseline!F16</f>
        <v>2272.314313053263</v>
      </c>
      <c r="I16" s="463"/>
      <c r="J16" s="464"/>
      <c r="K16" s="464"/>
      <c r="L16" s="464"/>
      <c r="M16" s="464"/>
      <c r="N16" s="465"/>
      <c r="P16" s="463"/>
      <c r="Q16" s="464"/>
      <c r="R16" s="464"/>
      <c r="S16" s="464"/>
      <c r="T16" s="464"/>
      <c r="U16" s="465"/>
    </row>
    <row r="17" spans="1:21" outlineLevel="1">
      <c r="A17" s="58">
        <v>2060</v>
      </c>
      <c r="B17" s="21">
        <f t="shared" si="0"/>
        <v>0</v>
      </c>
      <c r="C17" s="21">
        <f>B17-Baseline!B17</f>
        <v>6881.1183119984971</v>
      </c>
      <c r="D17" s="21">
        <f t="shared" si="1"/>
        <v>0</v>
      </c>
      <c r="E17" s="21">
        <f>D17-Baseline!D17</f>
        <v>4921.136602514136</v>
      </c>
      <c r="F17" s="21">
        <f t="shared" si="2"/>
        <v>0</v>
      </c>
      <c r="G17" s="21">
        <f>F17-Baseline!F17</f>
        <v>8826.4832037390279</v>
      </c>
      <c r="I17" s="463"/>
      <c r="J17" s="464"/>
      <c r="K17" s="464"/>
      <c r="L17" s="464"/>
      <c r="M17" s="464"/>
      <c r="N17" s="465"/>
      <c r="P17" s="463"/>
      <c r="Q17" s="464"/>
      <c r="R17" s="464"/>
      <c r="S17" s="464"/>
      <c r="T17" s="464"/>
      <c r="U17" s="465"/>
    </row>
    <row r="18" spans="1:21" outlineLevel="1">
      <c r="A18" s="58">
        <v>2070</v>
      </c>
      <c r="B18" s="21">
        <f t="shared" si="0"/>
        <v>0</v>
      </c>
      <c r="C18" s="21">
        <f>B18-Baseline!B18</f>
        <v>12303.912065096521</v>
      </c>
      <c r="D18" s="21">
        <f t="shared" si="1"/>
        <v>0</v>
      </c>
      <c r="E18" s="21">
        <f>D18-Baseline!D18</f>
        <v>8620.8186415173222</v>
      </c>
      <c r="F18" s="21">
        <f t="shared" si="2"/>
        <v>0</v>
      </c>
      <c r="G18" s="21">
        <f>F18-Baseline!F18</f>
        <v>15942.688556685433</v>
      </c>
      <c r="I18" s="466"/>
      <c r="J18" s="467"/>
      <c r="K18" s="467"/>
      <c r="L18" s="467"/>
      <c r="M18" s="467"/>
      <c r="N18" s="468"/>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69"/>
      <c r="J21" s="461"/>
      <c r="K21" s="461"/>
      <c r="L21" s="461"/>
      <c r="M21" s="461"/>
      <c r="N21" s="462"/>
      <c r="P21" s="469"/>
      <c r="Q21" s="461"/>
      <c r="R21" s="461"/>
      <c r="S21" s="461"/>
      <c r="T21" s="461"/>
      <c r="U21" s="462"/>
    </row>
    <row r="22" spans="1:21" ht="12.75" customHeight="1" outlineLevel="1">
      <c r="A22" s="154"/>
      <c r="B22" s="155"/>
      <c r="I22" s="463"/>
      <c r="J22" s="464"/>
      <c r="K22" s="464"/>
      <c r="L22" s="464"/>
      <c r="M22" s="464"/>
      <c r="N22" s="465"/>
      <c r="P22" s="463"/>
      <c r="Q22" s="464"/>
      <c r="R22" s="464"/>
      <c r="S22" s="464"/>
      <c r="T22" s="464"/>
      <c r="U22" s="465"/>
    </row>
    <row r="23" spans="1:21" outlineLevel="1">
      <c r="A23" s="154"/>
      <c r="B23" s="406" t="s">
        <v>358</v>
      </c>
      <c r="C23" s="407"/>
      <c r="D23" s="407"/>
      <c r="E23" s="407"/>
      <c r="F23" s="407"/>
      <c r="G23" s="408"/>
      <c r="I23" s="463"/>
      <c r="J23" s="464"/>
      <c r="K23" s="464"/>
      <c r="L23" s="464"/>
      <c r="M23" s="464"/>
      <c r="N23" s="465"/>
      <c r="P23" s="463"/>
      <c r="Q23" s="464"/>
      <c r="R23" s="464"/>
      <c r="S23" s="464"/>
      <c r="T23" s="464"/>
      <c r="U23" s="465"/>
    </row>
    <row r="24" spans="1:21" outlineLevel="1">
      <c r="B24" s="17">
        <v>2027</v>
      </c>
      <c r="C24" s="17">
        <v>2028</v>
      </c>
      <c r="D24" s="17">
        <v>2029</v>
      </c>
      <c r="E24" s="17">
        <v>2030</v>
      </c>
      <c r="F24" s="17">
        <v>2031</v>
      </c>
      <c r="G24" s="17" t="s">
        <v>359</v>
      </c>
      <c r="I24" s="463"/>
      <c r="J24" s="464"/>
      <c r="K24" s="464"/>
      <c r="L24" s="464"/>
      <c r="M24" s="464"/>
      <c r="N24" s="465"/>
      <c r="P24" s="463"/>
      <c r="Q24" s="464"/>
      <c r="R24" s="464"/>
      <c r="S24" s="464"/>
      <c r="T24" s="464"/>
      <c r="U24" s="465"/>
    </row>
    <row r="25" spans="1:21" ht="13.5" outlineLevel="1" thickBot="1">
      <c r="B25" s="30" t="s">
        <v>360</v>
      </c>
      <c r="C25" s="30" t="s">
        <v>360</v>
      </c>
      <c r="D25" s="30" t="s">
        <v>360</v>
      </c>
      <c r="E25" s="30" t="s">
        <v>360</v>
      </c>
      <c r="F25" s="30" t="s">
        <v>360</v>
      </c>
      <c r="G25" s="30" t="s">
        <v>360</v>
      </c>
      <c r="I25" s="463"/>
      <c r="J25" s="464"/>
      <c r="K25" s="464"/>
      <c r="L25" s="464"/>
      <c r="M25" s="464"/>
      <c r="N25" s="465"/>
      <c r="P25" s="463"/>
      <c r="Q25" s="464"/>
      <c r="R25" s="464"/>
      <c r="S25" s="464"/>
      <c r="T25" s="464"/>
      <c r="U25" s="465"/>
    </row>
    <row r="26" spans="1:21" outlineLevel="1">
      <c r="A26" s="54" t="s">
        <v>361</v>
      </c>
      <c r="B26" s="21">
        <f>E64</f>
        <v>0</v>
      </c>
      <c r="C26" s="21">
        <f>F64</f>
        <v>0</v>
      </c>
      <c r="D26" s="21">
        <f>G64</f>
        <v>0</v>
      </c>
      <c r="E26" s="21">
        <f>H64</f>
        <v>0</v>
      </c>
      <c r="F26" s="21">
        <f>I64</f>
        <v>0</v>
      </c>
      <c r="G26" s="21">
        <f>SUM(J64:BB64)</f>
        <v>0</v>
      </c>
      <c r="I26" s="463"/>
      <c r="J26" s="464"/>
      <c r="K26" s="464"/>
      <c r="L26" s="464"/>
      <c r="M26" s="464"/>
      <c r="N26" s="465"/>
      <c r="P26" s="463"/>
      <c r="Q26" s="464"/>
      <c r="R26" s="464"/>
      <c r="S26" s="464"/>
      <c r="T26" s="464"/>
      <c r="U26" s="465"/>
    </row>
    <row r="27" spans="1:21" outlineLevel="1">
      <c r="A27" s="54" t="s">
        <v>362</v>
      </c>
      <c r="B27" s="21">
        <f>E71+E77</f>
        <v>0</v>
      </c>
      <c r="C27" s="21">
        <f>F71+F77</f>
        <v>0</v>
      </c>
      <c r="D27" s="21">
        <f>G71+G77</f>
        <v>0</v>
      </c>
      <c r="E27" s="21">
        <f>H71+H77</f>
        <v>0</v>
      </c>
      <c r="F27" s="21">
        <f>I71+I77</f>
        <v>0</v>
      </c>
      <c r="G27" s="21">
        <f>SUM(J71:BB71)+SUM(J77:BB77)</f>
        <v>0</v>
      </c>
      <c r="I27" s="463"/>
      <c r="J27" s="464"/>
      <c r="K27" s="464"/>
      <c r="L27" s="464"/>
      <c r="M27" s="464"/>
      <c r="N27" s="465"/>
      <c r="P27" s="463"/>
      <c r="Q27" s="464"/>
      <c r="R27" s="464"/>
      <c r="S27" s="464"/>
      <c r="T27" s="464"/>
      <c r="U27" s="465"/>
    </row>
    <row r="28" spans="1:21" outlineLevel="1">
      <c r="A28" s="154"/>
      <c r="B28" s="248"/>
      <c r="C28" s="248"/>
      <c r="D28" s="248"/>
      <c r="E28" s="248"/>
      <c r="F28" s="248"/>
      <c r="G28" s="248"/>
      <c r="I28" s="463"/>
      <c r="J28" s="464"/>
      <c r="K28" s="464"/>
      <c r="L28" s="464"/>
      <c r="M28" s="464"/>
      <c r="N28" s="465"/>
      <c r="P28" s="463"/>
      <c r="Q28" s="464"/>
      <c r="R28" s="464"/>
      <c r="S28" s="464"/>
      <c r="T28" s="464"/>
      <c r="U28" s="465"/>
    </row>
    <row r="29" spans="1:21" ht="13.5" outlineLevel="1" thickBot="1">
      <c r="A29" s="154"/>
      <c r="B29" s="248"/>
      <c r="C29" s="248"/>
      <c r="D29" s="248"/>
      <c r="E29" s="248"/>
      <c r="F29" s="248"/>
      <c r="G29" s="248"/>
      <c r="I29" s="463"/>
      <c r="J29" s="464"/>
      <c r="K29" s="464"/>
      <c r="L29" s="464"/>
      <c r="M29" s="464"/>
      <c r="N29" s="465"/>
      <c r="P29" s="463"/>
      <c r="Q29" s="464"/>
      <c r="R29" s="464"/>
      <c r="S29" s="464"/>
      <c r="T29" s="464"/>
      <c r="U29" s="465"/>
    </row>
    <row r="30" spans="1:21" ht="13.5" outlineLevel="1" thickBot="1">
      <c r="A30" s="308"/>
      <c r="B30" s="309" t="s">
        <v>363</v>
      </c>
      <c r="C30" s="310" t="s">
        <v>364</v>
      </c>
      <c r="D30" s="410" t="s">
        <v>323</v>
      </c>
      <c r="E30" s="411"/>
      <c r="F30" s="411"/>
      <c r="G30" s="412"/>
      <c r="I30" s="463"/>
      <c r="J30" s="464"/>
      <c r="K30" s="464"/>
      <c r="L30" s="464"/>
      <c r="M30" s="464"/>
      <c r="N30" s="465"/>
      <c r="P30" s="463"/>
      <c r="Q30" s="464"/>
      <c r="R30" s="464"/>
      <c r="S30" s="464"/>
      <c r="T30" s="464"/>
      <c r="U30" s="465"/>
    </row>
    <row r="31" spans="1:21" outlineLevel="1">
      <c r="A31" s="432" t="s">
        <v>365</v>
      </c>
      <c r="B31" s="311"/>
      <c r="C31" s="307"/>
      <c r="D31" s="472"/>
      <c r="E31" s="472"/>
      <c r="F31" s="472"/>
      <c r="G31" s="473"/>
      <c r="I31" s="463"/>
      <c r="J31" s="464"/>
      <c r="K31" s="464"/>
      <c r="L31" s="464"/>
      <c r="M31" s="464"/>
      <c r="N31" s="465"/>
      <c r="P31" s="463"/>
      <c r="Q31" s="464"/>
      <c r="R31" s="464"/>
      <c r="S31" s="464"/>
      <c r="T31" s="464"/>
      <c r="U31" s="465"/>
    </row>
    <row r="32" spans="1:21" outlineLevel="1">
      <c r="A32" s="432"/>
      <c r="B32" s="312"/>
      <c r="C32" s="252"/>
      <c r="D32" s="415"/>
      <c r="E32" s="415"/>
      <c r="F32" s="415"/>
      <c r="G32" s="416"/>
      <c r="I32" s="463"/>
      <c r="J32" s="464"/>
      <c r="K32" s="464"/>
      <c r="L32" s="464"/>
      <c r="M32" s="464"/>
      <c r="N32" s="465"/>
      <c r="P32" s="463"/>
      <c r="Q32" s="464"/>
      <c r="R32" s="464"/>
      <c r="S32" s="464"/>
      <c r="T32" s="464"/>
      <c r="U32" s="465"/>
    </row>
    <row r="33" spans="1:21" outlineLevel="1">
      <c r="A33" s="432"/>
      <c r="B33" s="312"/>
      <c r="C33" s="252"/>
      <c r="D33" s="415"/>
      <c r="E33" s="415"/>
      <c r="F33" s="415"/>
      <c r="G33" s="416"/>
      <c r="I33" s="463"/>
      <c r="J33" s="464"/>
      <c r="K33" s="464"/>
      <c r="L33" s="464"/>
      <c r="M33" s="464"/>
      <c r="N33" s="465"/>
      <c r="P33" s="463"/>
      <c r="Q33" s="464"/>
      <c r="R33" s="464"/>
      <c r="S33" s="464"/>
      <c r="T33" s="464"/>
      <c r="U33" s="465"/>
    </row>
    <row r="34" spans="1:21" outlineLevel="1">
      <c r="A34" s="432"/>
      <c r="B34" s="312"/>
      <c r="C34" s="252"/>
      <c r="D34" s="415"/>
      <c r="E34" s="415"/>
      <c r="F34" s="415"/>
      <c r="G34" s="416"/>
      <c r="I34" s="463"/>
      <c r="J34" s="464"/>
      <c r="K34" s="464"/>
      <c r="L34" s="464"/>
      <c r="M34" s="464"/>
      <c r="N34" s="465"/>
      <c r="P34" s="463"/>
      <c r="Q34" s="464"/>
      <c r="R34" s="464"/>
      <c r="S34" s="464"/>
      <c r="T34" s="464"/>
      <c r="U34" s="465"/>
    </row>
    <row r="35" spans="1:21" outlineLevel="1">
      <c r="A35" s="432"/>
      <c r="B35" s="312"/>
      <c r="C35" s="252"/>
      <c r="D35" s="415"/>
      <c r="E35" s="415"/>
      <c r="F35" s="415"/>
      <c r="G35" s="416"/>
      <c r="I35" s="463"/>
      <c r="J35" s="464"/>
      <c r="K35" s="464"/>
      <c r="L35" s="464"/>
      <c r="M35" s="464"/>
      <c r="N35" s="465"/>
      <c r="P35" s="463"/>
      <c r="Q35" s="464"/>
      <c r="R35" s="464"/>
      <c r="S35" s="464"/>
      <c r="T35" s="464"/>
      <c r="U35" s="465"/>
    </row>
    <row r="36" spans="1:21" outlineLevel="1">
      <c r="A36" s="432"/>
      <c r="B36" s="312"/>
      <c r="C36" s="252"/>
      <c r="D36" s="415"/>
      <c r="E36" s="415"/>
      <c r="F36" s="415"/>
      <c r="G36" s="416"/>
      <c r="I36" s="463"/>
      <c r="J36" s="464"/>
      <c r="K36" s="464"/>
      <c r="L36" s="464"/>
      <c r="M36" s="464"/>
      <c r="N36" s="465"/>
      <c r="P36" s="463"/>
      <c r="Q36" s="464"/>
      <c r="R36" s="464"/>
      <c r="S36" s="464"/>
      <c r="T36" s="464"/>
      <c r="U36" s="465"/>
    </row>
    <row r="37" spans="1:21" outlineLevel="1">
      <c r="A37" s="432"/>
      <c r="B37" s="312"/>
      <c r="C37" s="252"/>
      <c r="D37" s="415"/>
      <c r="E37" s="415"/>
      <c r="F37" s="415"/>
      <c r="G37" s="416"/>
      <c r="I37" s="463"/>
      <c r="J37" s="464"/>
      <c r="K37" s="464"/>
      <c r="L37" s="464"/>
      <c r="M37" s="464"/>
      <c r="N37" s="465"/>
      <c r="P37" s="463"/>
      <c r="Q37" s="464"/>
      <c r="R37" s="464"/>
      <c r="S37" s="464"/>
      <c r="T37" s="464"/>
      <c r="U37" s="465"/>
    </row>
    <row r="38" spans="1:21" outlineLevel="1">
      <c r="A38" s="432"/>
      <c r="B38" s="312"/>
      <c r="C38" s="252"/>
      <c r="D38" s="415"/>
      <c r="E38" s="415"/>
      <c r="F38" s="415"/>
      <c r="G38" s="416"/>
      <c r="I38" s="463"/>
      <c r="J38" s="464"/>
      <c r="K38" s="464"/>
      <c r="L38" s="464"/>
      <c r="M38" s="464"/>
      <c r="N38" s="465"/>
      <c r="P38" s="463"/>
      <c r="Q38" s="464"/>
      <c r="R38" s="464"/>
      <c r="S38" s="464"/>
      <c r="T38" s="464"/>
      <c r="U38" s="465"/>
    </row>
    <row r="39" spans="1:21" outlineLevel="1">
      <c r="A39" s="432"/>
      <c r="B39" s="312"/>
      <c r="C39" s="252"/>
      <c r="D39" s="415"/>
      <c r="E39" s="415"/>
      <c r="F39" s="415"/>
      <c r="G39" s="416"/>
      <c r="I39" s="463"/>
      <c r="J39" s="464"/>
      <c r="K39" s="464"/>
      <c r="L39" s="464"/>
      <c r="M39" s="464"/>
      <c r="N39" s="465"/>
      <c r="P39" s="463"/>
      <c r="Q39" s="464"/>
      <c r="R39" s="464"/>
      <c r="S39" s="464"/>
      <c r="T39" s="464"/>
      <c r="U39" s="465"/>
    </row>
    <row r="40" spans="1:21" ht="13.5" outlineLevel="1" thickBot="1">
      <c r="A40" s="433"/>
      <c r="B40" s="313"/>
      <c r="C40" s="314"/>
      <c r="D40" s="413"/>
      <c r="E40" s="413"/>
      <c r="F40" s="413"/>
      <c r="G40" s="414"/>
      <c r="I40" s="463"/>
      <c r="J40" s="464"/>
      <c r="K40" s="464"/>
      <c r="L40" s="464"/>
      <c r="M40" s="464"/>
      <c r="N40" s="465"/>
      <c r="P40" s="463"/>
      <c r="Q40" s="464"/>
      <c r="R40" s="464"/>
      <c r="S40" s="464"/>
      <c r="T40" s="464"/>
      <c r="U40" s="465"/>
    </row>
    <row r="41" spans="1:21" outlineLevel="1">
      <c r="A41" s="154"/>
      <c r="B41" s="248"/>
      <c r="C41" s="248"/>
      <c r="D41" s="248"/>
      <c r="E41" s="248"/>
      <c r="F41" s="248"/>
      <c r="G41" s="248"/>
      <c r="I41" s="463"/>
      <c r="J41" s="464"/>
      <c r="K41" s="464"/>
      <c r="L41" s="464"/>
      <c r="M41" s="464"/>
      <c r="N41" s="465"/>
      <c r="P41" s="463"/>
      <c r="Q41" s="464"/>
      <c r="R41" s="464"/>
      <c r="S41" s="464"/>
      <c r="T41" s="464"/>
      <c r="U41" s="465"/>
    </row>
    <row r="42" spans="1:21" outlineLevel="1">
      <c r="A42" s="154"/>
      <c r="B42" s="248"/>
      <c r="C42" s="248"/>
      <c r="D42" s="248"/>
      <c r="E42" s="248"/>
      <c r="F42" s="248"/>
      <c r="G42" s="248"/>
      <c r="I42" s="463"/>
      <c r="J42" s="464"/>
      <c r="K42" s="464"/>
      <c r="L42" s="464"/>
      <c r="M42" s="464"/>
      <c r="N42" s="465"/>
      <c r="P42" s="463"/>
      <c r="Q42" s="464"/>
      <c r="R42" s="464"/>
      <c r="S42" s="464"/>
      <c r="T42" s="464"/>
      <c r="U42" s="465"/>
    </row>
    <row r="43" spans="1:21" outlineLevel="1">
      <c r="A43" s="154"/>
      <c r="B43" s="248"/>
      <c r="C43" s="248"/>
      <c r="D43" s="248"/>
      <c r="E43" s="248"/>
      <c r="F43" s="248"/>
      <c r="G43" s="248"/>
      <c r="I43" s="463"/>
      <c r="J43" s="464"/>
      <c r="K43" s="464"/>
      <c r="L43" s="464"/>
      <c r="M43" s="464"/>
      <c r="N43" s="465"/>
      <c r="P43" s="463"/>
      <c r="Q43" s="464"/>
      <c r="R43" s="464"/>
      <c r="S43" s="464"/>
      <c r="T43" s="464"/>
      <c r="U43" s="465"/>
    </row>
    <row r="44" spans="1:21" outlineLevel="1">
      <c r="A44" s="154"/>
      <c r="B44" s="248"/>
      <c r="C44" s="248"/>
      <c r="D44" s="248"/>
      <c r="E44" s="248"/>
      <c r="F44" s="248"/>
      <c r="G44" s="248"/>
      <c r="I44" s="463"/>
      <c r="J44" s="464"/>
      <c r="K44" s="464"/>
      <c r="L44" s="464"/>
      <c r="M44" s="464"/>
      <c r="N44" s="465"/>
      <c r="P44" s="463"/>
      <c r="Q44" s="464"/>
      <c r="R44" s="464"/>
      <c r="S44" s="464"/>
      <c r="T44" s="464"/>
      <c r="U44" s="465"/>
    </row>
    <row r="45" spans="1:21" outlineLevel="1">
      <c r="A45" s="154"/>
      <c r="B45" s="248"/>
      <c r="C45" s="248"/>
      <c r="D45" s="248"/>
      <c r="E45" s="248"/>
      <c r="F45" s="248"/>
      <c r="G45" s="248"/>
      <c r="I45" s="466"/>
      <c r="J45" s="467"/>
      <c r="K45" s="467"/>
      <c r="L45" s="467"/>
      <c r="M45" s="467"/>
      <c r="N45" s="468"/>
      <c r="P45" s="466"/>
      <c r="Q45" s="467"/>
      <c r="R45" s="467"/>
      <c r="S45" s="467"/>
      <c r="T45" s="467"/>
      <c r="U45" s="468"/>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2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521</v>
      </c>
      <c r="C108" t="s">
        <v>522</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523</v>
      </c>
      <c r="C109" t="s">
        <v>524</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525</v>
      </c>
      <c r="C110" t="s">
        <v>526</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527</v>
      </c>
      <c r="C111" t="s">
        <v>528</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529</v>
      </c>
      <c r="C112" t="s">
        <v>530</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531</v>
      </c>
      <c r="C113" t="s">
        <v>532</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533</v>
      </c>
      <c r="C114" t="s">
        <v>534</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535</v>
      </c>
      <c r="C115" t="s">
        <v>536</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537</v>
      </c>
      <c r="C116" t="s">
        <v>538</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539</v>
      </c>
      <c r="C117" t="s">
        <v>540</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541</v>
      </c>
      <c r="C118" t="s">
        <v>542</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543</v>
      </c>
      <c r="C119" t="s">
        <v>544</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545</v>
      </c>
      <c r="C120" t="s">
        <v>546</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547</v>
      </c>
      <c r="C121" t="s">
        <v>548</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549</v>
      </c>
      <c r="C122" t="s">
        <v>550</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551</v>
      </c>
      <c r="C123" t="s">
        <v>552</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553</v>
      </c>
      <c r="C124" t="s">
        <v>554</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555</v>
      </c>
      <c r="C125" t="s">
        <v>556</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557</v>
      </c>
      <c r="C126" t="s">
        <v>558</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559</v>
      </c>
      <c r="C127" t="s">
        <v>560</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464</v>
      </c>
      <c r="B143" s="135" t="s">
        <v>282</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471</v>
      </c>
      <c r="B158" s="135" t="s">
        <v>282</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476</v>
      </c>
      <c r="B172" s="135" t="s">
        <v>282</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477</v>
      </c>
      <c r="B176" s="135" t="s">
        <v>282</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485</v>
      </c>
      <c r="B190" s="150" t="s">
        <v>340</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563</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6" t="s">
        <v>485</v>
      </c>
      <c r="B210" s="150" t="s">
        <v>565</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7"/>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7"/>
      <c r="B212" s="150" t="s">
        <v>563</v>
      </c>
      <c r="C212" s="19"/>
      <c r="D212" s="135" t="s">
        <v>383</v>
      </c>
      <c r="E212" s="21">
        <f>E192-Baseline!E192</f>
        <v>5.5827015681753407</v>
      </c>
      <c r="F212" s="21">
        <f>F77*F186-Baseline!F77*Baseline!F186</f>
        <v>5.4947389322581648</v>
      </c>
      <c r="G212" s="21">
        <f>G77*G186-Baseline!G77*Baseline!G186</f>
        <v>5.4497478117267759</v>
      </c>
      <c r="H212" s="21">
        <f>H77*H186-Baseline!H77*Baseline!H186</f>
        <v>5.4054953736030118</v>
      </c>
      <c r="I212" s="21">
        <f>I77*I186-Baseline!I77*Baseline!I186</f>
        <v>5.3621754214223953</v>
      </c>
      <c r="J212" s="21">
        <f>J77*J186-Baseline!J77*Baseline!J186</f>
        <v>5.3197829955030276</v>
      </c>
      <c r="K212" s="21">
        <f>K77*K186-Baseline!K77*Baseline!K186</f>
        <v>5.2785032236594676</v>
      </c>
      <c r="L212" s="21">
        <f>L77*L186-Baseline!L77*Baseline!L186</f>
        <v>5.2380957060792159</v>
      </c>
      <c r="M212" s="21">
        <f>M77*M186-Baseline!M77*Baseline!M186</f>
        <v>5.1985321609646364</v>
      </c>
      <c r="N212" s="21">
        <f>N77*N186-Baseline!N77*Baseline!N186</f>
        <v>5.159806801767334</v>
      </c>
      <c r="O212" s="21">
        <f>O77*O186-Baseline!O77*Baseline!O186</f>
        <v>5.1142358149640659</v>
      </c>
      <c r="P212" s="21">
        <f>P77*P186-Baseline!P77*Baseline!P186</f>
        <v>5.0605343938620884</v>
      </c>
      <c r="Q212" s="21">
        <f>Q77*Q186-Baseline!Q77*Baseline!Q186</f>
        <v>5.0064134478035571</v>
      </c>
      <c r="R212" s="21">
        <f>R77*R186-Baseline!R77*Baseline!R186</f>
        <v>4.95376990642424</v>
      </c>
      <c r="S212" s="21">
        <f>S77*S186-Baseline!S77*Baseline!S186</f>
        <v>4.9025691776222056</v>
      </c>
      <c r="T212" s="21">
        <f>T77*T186-Baseline!T77*Baseline!T186</f>
        <v>4.8527769735521362</v>
      </c>
      <c r="U212" s="21">
        <f>U77*U186-Baseline!U77*Baseline!U186</f>
        <v>4.8043601411969563</v>
      </c>
      <c r="V212" s="21">
        <f>V77*V186-Baseline!V77*Baseline!V186</f>
        <v>4.7572868126839438</v>
      </c>
      <c r="W212" s="21">
        <f>W77*W186-Baseline!W77*Baseline!W186</f>
        <v>4.7115263746858602</v>
      </c>
      <c r="X212" s="21">
        <f>X77*X186-Baseline!X77*Baseline!X186</f>
        <v>4.6670494267652423</v>
      </c>
      <c r="Y212" s="21">
        <f>Y77*Y186-Baseline!Y77*Baseline!Y186</f>
        <v>4.6238277523923861</v>
      </c>
      <c r="Z212" s="21">
        <f>Z77*Z186-Baseline!Z77*Baseline!Z186</f>
        <v>4.5818331345909247</v>
      </c>
      <c r="AA212" s="21">
        <f>AA77*AA186-Baseline!AA77*Baseline!AA186</f>
        <v>4.5410406309931748</v>
      </c>
      <c r="AB212" s="21">
        <f>AB77*AB186-Baseline!AB77*Baseline!AB186</f>
        <v>4.4997529345496616</v>
      </c>
      <c r="AC212" s="21">
        <f>AC77*AC186-Baseline!AC77*Baseline!AC186</f>
        <v>28.551073771567651</v>
      </c>
      <c r="AD212" s="21">
        <f>AD77*AD186-Baseline!AD77*Baseline!AD186</f>
        <v>34.893456727615316</v>
      </c>
      <c r="AE212" s="21">
        <f>AE77*AE186-Baseline!AE77*Baseline!AE186</f>
        <v>34.631045021702327</v>
      </c>
      <c r="AF212" s="21">
        <f>AF77*AF186-Baseline!AF77*Baseline!AF186</f>
        <v>34.376235902586458</v>
      </c>
      <c r="AG212" s="21">
        <f>AG77*AG186-Baseline!AG77*Baseline!AG186</f>
        <v>34.128915373145148</v>
      </c>
      <c r="AH212" s="21">
        <f>AH77*AH186-Baseline!AH77*Baseline!AH186</f>
        <v>33.888975372416766</v>
      </c>
      <c r="AI212" s="21">
        <f>AI77*AI186-Baseline!AI77*Baseline!AI186</f>
        <v>33.656313654786409</v>
      </c>
      <c r="AJ212" s="21">
        <f>AJ77*AJ186-Baseline!AJ77*Baseline!AJ186</f>
        <v>33.593119264347635</v>
      </c>
      <c r="AK212" s="21">
        <f>AK77*AK186-Baseline!AK77*Baseline!AK186</f>
        <v>33.535677974509646</v>
      </c>
      <c r="AL212" s="21">
        <f>AL77*AL186-Baseline!AL77*Baseline!AL186</f>
        <v>33.483995141826902</v>
      </c>
      <c r="AM212" s="21">
        <f>AM77*AM186-Baseline!AM77*Baseline!AM186</f>
        <v>33.43157846629812</v>
      </c>
      <c r="AN212" s="21">
        <f>AN77*AN186-Baseline!AN77*Baseline!AN186</f>
        <v>33.374222266442608</v>
      </c>
      <c r="AO212" s="21">
        <f>AO77*AO186-Baseline!AO77*Baseline!AO186</f>
        <v>33.319846217769864</v>
      </c>
      <c r="AP212" s="21">
        <f>AP77*AP186-Baseline!AP77*Baseline!AP186</f>
        <v>33.271392297383265</v>
      </c>
      <c r="AQ212" s="21">
        <f>AQ77*AQ186-Baseline!AQ77*Baseline!AQ186</f>
        <v>33.229168962497816</v>
      </c>
      <c r="AR212" s="21">
        <f>AR77*AR186-Baseline!AR77*Baseline!AR186</f>
        <v>33.155960122732694</v>
      </c>
      <c r="AS212" s="21">
        <f>AS77*AS186-Baseline!AS77*Baseline!AS186</f>
        <v>33.002216121834884</v>
      </c>
      <c r="AT212" s="21">
        <f>AT77*AT186-Baseline!AT77*Baseline!AT186</f>
        <v>32.837799106901414</v>
      </c>
      <c r="AU212" s="21">
        <f>AU77*AU186-Baseline!AU77*Baseline!AU186</f>
        <v>32.679229289224772</v>
      </c>
      <c r="AV212" s="21">
        <f>AV77*AV186-Baseline!AV77*Baseline!AV186</f>
        <v>32.51317633650843</v>
      </c>
      <c r="AW212" s="21">
        <f>AW77*AW186-Baseline!AW77*Baseline!AW186</f>
        <v>32.319586689672953</v>
      </c>
      <c r="AX212" s="21">
        <f>AX77*AX186-Baseline!AX77*Baseline!AX186</f>
        <v>32.03806544051988</v>
      </c>
      <c r="AY212" s="21">
        <f>AY77*AY186-Baseline!AY77*Baseline!AY186</f>
        <v>31.716473502674397</v>
      </c>
      <c r="AZ212" s="21">
        <f>AZ77*AZ186-Baseline!AZ77*Baseline!AZ186</f>
        <v>31.383760548834321</v>
      </c>
      <c r="BA212" s="21">
        <f>BA77*BA186-Baseline!BA77*Baseline!BA186</f>
        <v>31.057333322036676</v>
      </c>
      <c r="BB212" s="21">
        <f>BB77*BB186-Baseline!BB77*Baseline!BB186</f>
        <v>30.738497895535424</v>
      </c>
    </row>
    <row r="213" spans="1:54" outlineLevel="2">
      <c r="A213" s="477"/>
      <c r="B213" s="150" t="s">
        <v>487</v>
      </c>
      <c r="C213" s="19"/>
      <c r="D213" s="135" t="s">
        <v>383</v>
      </c>
      <c r="E213" s="21">
        <f>E193-Baseline!E193</f>
        <v>33.287400382118861</v>
      </c>
      <c r="F213" s="21">
        <f>F193-Baseline!F193</f>
        <v>33.345884632166928</v>
      </c>
      <c r="G213" s="21">
        <f>G193-Baseline!G193</f>
        <v>33.535404631524969</v>
      </c>
      <c r="H213" s="21">
        <f>H193-Baseline!H193</f>
        <v>33.721895454645889</v>
      </c>
      <c r="I213" s="21">
        <f>I193-Baseline!I193</f>
        <v>34.020551784715785</v>
      </c>
      <c r="J213" s="21">
        <f>J193-Baseline!J193</f>
        <v>34.315999101484373</v>
      </c>
      <c r="K213" s="21">
        <f>K193-Baseline!K193</f>
        <v>34.497740807561584</v>
      </c>
      <c r="L213" s="21">
        <f>L193-Baseline!L193</f>
        <v>34.789398023609216</v>
      </c>
      <c r="M213" s="21">
        <f>M193-Baseline!M193</f>
        <v>35.07817596448438</v>
      </c>
      <c r="N213" s="21">
        <f>N193-Baseline!N193</f>
        <v>35.25481658867561</v>
      </c>
      <c r="O213" s="21">
        <f>O193-Baseline!O193</f>
        <v>35.486049104400422</v>
      </c>
      <c r="P213" s="21">
        <f>P193-Baseline!P193</f>
        <v>35.65033472414688</v>
      </c>
      <c r="Q213" s="21">
        <f>Q193-Baseline!Q193</f>
        <v>35.800225358678794</v>
      </c>
      <c r="R213" s="21">
        <f>R193-Baseline!R193</f>
        <v>36.054468505823422</v>
      </c>
      <c r="S213" s="21">
        <f>S193-Baseline!S193</f>
        <v>36.20196312610863</v>
      </c>
      <c r="T213" s="21">
        <f>T193-Baseline!T193</f>
        <v>36.349143743347284</v>
      </c>
      <c r="U213" s="21">
        <f>U193-Baseline!U193</f>
        <v>36.496206828104079</v>
      </c>
      <c r="V213" s="21">
        <f>V193-Baseline!V193</f>
        <v>36.744290533359823</v>
      </c>
      <c r="W213" s="21">
        <f>W193-Baseline!W193</f>
        <v>36.890720724662856</v>
      </c>
      <c r="X213" s="21">
        <f>X193-Baseline!X193</f>
        <v>37.136657757225024</v>
      </c>
      <c r="Y213" s="21">
        <f>Y193-Baseline!Y193</f>
        <v>37.283303926740331</v>
      </c>
      <c r="Z213" s="21">
        <f>Z193-Baseline!Z193</f>
        <v>37.52802597436056</v>
      </c>
      <c r="AA213" s="21">
        <f>AA193-Baseline!AA193</f>
        <v>37.772054012897648</v>
      </c>
      <c r="AB213" s="21">
        <f>AB193-Baseline!AB193</f>
        <v>38.001513011974914</v>
      </c>
      <c r="AC213" s="21">
        <f>AC193-Baseline!AC193</f>
        <v>244.6173053924679</v>
      </c>
      <c r="AD213" s="21">
        <f>AD193-Baseline!AD193</f>
        <v>303.26951906034168</v>
      </c>
      <c r="AE213" s="21">
        <f>AE193-Baseline!AE193</f>
        <v>305.34106345919986</v>
      </c>
      <c r="AF213" s="21">
        <f>AF193-Baseline!AF193</f>
        <v>307.39084411765151</v>
      </c>
      <c r="AG213" s="21">
        <f>AG193-Baseline!AG193</f>
        <v>309.42975491471032</v>
      </c>
      <c r="AH213" s="21">
        <f>AH193-Baseline!AH193</f>
        <v>311.47079499794705</v>
      </c>
      <c r="AI213" s="21">
        <f>AI193-Baseline!AI193</f>
        <v>313.53139988745028</v>
      </c>
      <c r="AJ213" s="21">
        <f>AJ193-Baseline!AJ193</f>
        <v>317.13537169309359</v>
      </c>
      <c r="AK213" s="21">
        <f>AK193-Baseline!AK193</f>
        <v>320.77369083478703</v>
      </c>
      <c r="AL213" s="21">
        <f>AL193-Baseline!AL193</f>
        <v>324.45304097647414</v>
      </c>
      <c r="AM213" s="21">
        <f>AM193-Baseline!AM193</f>
        <v>328.11355195708995</v>
      </c>
      <c r="AN213" s="21">
        <f>AN193-Baseline!AN193</f>
        <v>331.71269993617915</v>
      </c>
      <c r="AO213" s="21">
        <f>AO193-Baseline!AO193</f>
        <v>335.3269271746957</v>
      </c>
      <c r="AP213" s="21">
        <f>AP193-Baseline!AP193</f>
        <v>338.98755065244029</v>
      </c>
      <c r="AQ213" s="21">
        <f>AQ193-Baseline!AQ193</f>
        <v>342.70058218203167</v>
      </c>
      <c r="AR213" s="21">
        <f>AR193-Baseline!AR193</f>
        <v>346.07980982698501</v>
      </c>
      <c r="AS213" s="21">
        <f>AS193-Baseline!AS193</f>
        <v>348.59007054248923</v>
      </c>
      <c r="AT213" s="21">
        <f>AT193-Baseline!AT193</f>
        <v>350.94783983371167</v>
      </c>
      <c r="AU213" s="21">
        <f>AU193-Baseline!AU193</f>
        <v>353.32784185816394</v>
      </c>
      <c r="AV213" s="21">
        <f>AV193-Baseline!AV193</f>
        <v>355.58649690798183</v>
      </c>
      <c r="AW213" s="21">
        <f>AW193-Baseline!AW193</f>
        <v>357.49914570284182</v>
      </c>
      <c r="AX213" s="21">
        <f>AX193-Baseline!AX193</f>
        <v>358.37989506997394</v>
      </c>
      <c r="AY213" s="21">
        <f>AY193-Baseline!AY193</f>
        <v>358.73720824042613</v>
      </c>
      <c r="AZ213" s="21">
        <f>AZ193-Baseline!AZ193</f>
        <v>358.8871564664866</v>
      </c>
      <c r="BA213" s="21">
        <f>BA193-Baseline!BA193</f>
        <v>359.0267992196467</v>
      </c>
      <c r="BB213" s="21">
        <f>BB193-Baseline!BB193</f>
        <v>359.17374520623042</v>
      </c>
    </row>
    <row r="214" spans="1:54" outlineLevel="2">
      <c r="A214" s="477"/>
      <c r="B214" s="150" t="s">
        <v>488</v>
      </c>
      <c r="C214" s="19"/>
      <c r="D214" s="135" t="s">
        <v>383</v>
      </c>
      <c r="E214" s="21">
        <f>E194-Baseline!E194</f>
        <v>16.670041103284294</v>
      </c>
      <c r="F214" s="21">
        <f>F194-Baseline!F194</f>
        <v>16.657241814383418</v>
      </c>
      <c r="G214" s="21">
        <f>G194-Baseline!G194</f>
        <v>16.772438289679943</v>
      </c>
      <c r="H214" s="21">
        <f>H194-Baseline!H194</f>
        <v>16.889588421334526</v>
      </c>
      <c r="I214" s="21">
        <f>I194-Baseline!I194</f>
        <v>17.009374905263034</v>
      </c>
      <c r="J214" s="21">
        <f>J194-Baseline!J194</f>
        <v>17.131879950602407</v>
      </c>
      <c r="K214" s="21">
        <f>K194-Baseline!K194</f>
        <v>17.257809317251727</v>
      </c>
      <c r="L214" s="21">
        <f>L194-Baseline!L194</f>
        <v>17.386496349754882</v>
      </c>
      <c r="M214" s="21">
        <f>M194-Baseline!M194</f>
        <v>17.517944622710473</v>
      </c>
      <c r="N214" s="21">
        <f>N194-Baseline!N194</f>
        <v>17.652231900466042</v>
      </c>
      <c r="O214" s="21">
        <f>O194-Baseline!O194</f>
        <v>17.762770400682264</v>
      </c>
      <c r="P214" s="21">
        <f>P194-Baseline!P194</f>
        <v>17.843913253020027</v>
      </c>
      <c r="Q214" s="21">
        <f>Q194-Baseline!Q194</f>
        <v>17.921906379911253</v>
      </c>
      <c r="R214" s="21">
        <f>R194-Baseline!R194</f>
        <v>18.003506176497616</v>
      </c>
      <c r="S214" s="21">
        <f>S194-Baseline!S194</f>
        <v>18.084688567866387</v>
      </c>
      <c r="T214" s="21">
        <f>T194-Baseline!T194</f>
        <v>18.169529370173777</v>
      </c>
      <c r="U214" s="21">
        <f>U194-Baseline!U194</f>
        <v>18.258073178699298</v>
      </c>
      <c r="V214" s="21">
        <f>V194-Baseline!V194</f>
        <v>18.350367490977568</v>
      </c>
      <c r="W214" s="21">
        <f>W194-Baseline!W194</f>
        <v>18.446462755042035</v>
      </c>
      <c r="X214" s="21">
        <f>X194-Baseline!X194</f>
        <v>18.546412516635794</v>
      </c>
      <c r="Y214" s="21">
        <f>Y194-Baseline!Y194</f>
        <v>18.650273482118333</v>
      </c>
      <c r="Z214" s="21">
        <f>Z194-Baseline!Z194</f>
        <v>18.758100923080057</v>
      </c>
      <c r="AA214" s="21">
        <f>AA194-Baseline!AA194</f>
        <v>18.869962166448019</v>
      </c>
      <c r="AB214" s="21">
        <f>AB194-Baseline!AB194</f>
        <v>18.978870078810989</v>
      </c>
      <c r="AC214" s="21">
        <f>AC194-Baseline!AC194</f>
        <v>122.14925069042887</v>
      </c>
      <c r="AD214" s="21">
        <f>AD194-Baseline!AD194</f>
        <v>151.41316125990153</v>
      </c>
      <c r="AE214" s="21">
        <f>AE194-Baseline!AE194</f>
        <v>152.39590184838585</v>
      </c>
      <c r="AF214" s="21">
        <f>AF194-Baseline!AF194</f>
        <v>153.38121039174385</v>
      </c>
      <c r="AG214" s="21">
        <f>AG194-Baseline!AG194</f>
        <v>154.36589186241389</v>
      </c>
      <c r="AH214" s="21">
        <f>AH194-Baseline!AH194</f>
        <v>155.35104589752493</v>
      </c>
      <c r="AI214" s="21">
        <f>AI194-Baseline!AI194</f>
        <v>156.34395833232736</v>
      </c>
      <c r="AJ214" s="21">
        <f>AJ194-Baseline!AJ194</f>
        <v>158.10621347493881</v>
      </c>
      <c r="AK214" s="21">
        <f>AK194-Baseline!AK194</f>
        <v>159.88752702623256</v>
      </c>
      <c r="AL214" s="21">
        <f>AL194-Baseline!AL194</f>
        <v>161.68925635398838</v>
      </c>
      <c r="AM214" s="21">
        <f>AM194-Baseline!AM194</f>
        <v>163.48123913186788</v>
      </c>
      <c r="AN214" s="21">
        <f>AN194-Baseline!AN194</f>
        <v>165.24264291048596</v>
      </c>
      <c r="AO214" s="21">
        <f>AO194-Baseline!AO194</f>
        <v>167.01183874347547</v>
      </c>
      <c r="AP214" s="21">
        <f>AP194-Baseline!AP194</f>
        <v>168.80434530809356</v>
      </c>
      <c r="AQ214" s="21">
        <f>AQ194-Baseline!AQ194</f>
        <v>170.62293549361524</v>
      </c>
      <c r="AR214" s="21">
        <f>AR194-Baseline!AR194</f>
        <v>172.27540245061942</v>
      </c>
      <c r="AS214" s="21">
        <f>AS194-Baseline!AS194</f>
        <v>173.49553309205828</v>
      </c>
      <c r="AT214" s="21">
        <f>AT194-Baseline!AT194</f>
        <v>174.64006856174038</v>
      </c>
      <c r="AU214" s="21">
        <f>AU194-Baseline!AU194</f>
        <v>175.7959422112549</v>
      </c>
      <c r="AV214" s="21">
        <f>AV194-Baseline!AV194</f>
        <v>176.8917088737185</v>
      </c>
      <c r="AW214" s="21">
        <f>AW194-Baseline!AW194</f>
        <v>177.81565881825028</v>
      </c>
      <c r="AX214" s="21">
        <f>AX194-Baseline!AX194</f>
        <v>178.2267589416056</v>
      </c>
      <c r="AY214" s="21">
        <f>AY194-Baseline!AY194</f>
        <v>178.37804959675091</v>
      </c>
      <c r="AZ214" s="21">
        <f>AZ194-Baseline!AZ194</f>
        <v>178.42676731079928</v>
      </c>
      <c r="BA214" s="21">
        <f>BA194-Baseline!BA194</f>
        <v>178.47089813860441</v>
      </c>
      <c r="BB214" s="21">
        <f>BB194-Baseline!BB194</f>
        <v>178.51918004199726</v>
      </c>
    </row>
    <row r="215" spans="1:54" outlineLevel="2">
      <c r="A215" s="477"/>
      <c r="B215" s="150" t="s">
        <v>489</v>
      </c>
      <c r="C215" s="19"/>
      <c r="D215" s="135" t="s">
        <v>383</v>
      </c>
      <c r="E215" s="21">
        <f>E195-Baseline!E195</f>
        <v>50.010123298006839</v>
      </c>
      <c r="F215" s="21">
        <f>F195-Baseline!F195</f>
        <v>49.971725431490839</v>
      </c>
      <c r="G215" s="21">
        <f>G195-Baseline!G195</f>
        <v>50.317314869039834</v>
      </c>
      <c r="H215" s="21">
        <f>H195-Baseline!H195</f>
        <v>50.668765264003575</v>
      </c>
      <c r="I215" s="21">
        <f>I195-Baseline!I195</f>
        <v>51.028124715789104</v>
      </c>
      <c r="J215" s="21">
        <f>J195-Baseline!J195</f>
        <v>51.395639840519053</v>
      </c>
      <c r="K215" s="21">
        <f>K195-Baseline!K195</f>
        <v>51.773427951755188</v>
      </c>
      <c r="L215" s="21">
        <f>L195-Baseline!L195</f>
        <v>52.159489049264643</v>
      </c>
      <c r="M215" s="21">
        <f>M195-Baseline!M195</f>
        <v>52.553833857100543</v>
      </c>
      <c r="N215" s="21">
        <f>N195-Baseline!N195</f>
        <v>52.956695690449422</v>
      </c>
      <c r="O215" s="21">
        <f>O195-Baseline!O195</f>
        <v>53.288311202046785</v>
      </c>
      <c r="P215" s="21">
        <f>P195-Baseline!P195</f>
        <v>53.531739769798129</v>
      </c>
      <c r="Q215" s="21">
        <f>Q195-Baseline!Q195</f>
        <v>53.765719139733768</v>
      </c>
      <c r="R215" s="21">
        <f>R195-Baseline!R195</f>
        <v>54.010518529492849</v>
      </c>
      <c r="S215" s="21">
        <f>S195-Baseline!S195</f>
        <v>54.254065693196289</v>
      </c>
      <c r="T215" s="21">
        <f>T195-Baseline!T195</f>
        <v>54.508588100224109</v>
      </c>
      <c r="U215" s="21">
        <f>U195-Baseline!U195</f>
        <v>54.774219546292358</v>
      </c>
      <c r="V215" s="21">
        <f>V195-Baseline!V195</f>
        <v>55.051102462838102</v>
      </c>
      <c r="W215" s="21">
        <f>W195-Baseline!W195</f>
        <v>55.339388265126111</v>
      </c>
      <c r="X215" s="21">
        <f>X195-Baseline!X195</f>
        <v>55.639237549907378</v>
      </c>
      <c r="Y215" s="21">
        <f>Y195-Baseline!Y195</f>
        <v>55.950820446354996</v>
      </c>
      <c r="Z215" s="21">
        <f>Z195-Baseline!Z195</f>
        <v>56.274302759517887</v>
      </c>
      <c r="AA215" s="21">
        <f>AA195-Baseline!AA195</f>
        <v>56.609886508979791</v>
      </c>
      <c r="AB215" s="21">
        <f>AB195-Baseline!AB195</f>
        <v>56.936610236432955</v>
      </c>
      <c r="AC215" s="21">
        <f>AC195-Baseline!AC195</f>
        <v>366.44775207474862</v>
      </c>
      <c r="AD215" s="21">
        <f>AD195-Baseline!AD195</f>
        <v>454.23948378877077</v>
      </c>
      <c r="AE215" s="21">
        <f>AE195-Baseline!AE195</f>
        <v>457.18770556000015</v>
      </c>
      <c r="AF215" s="21">
        <f>AF195-Baseline!AF195</f>
        <v>460.14363119712255</v>
      </c>
      <c r="AG215" s="21">
        <f>AG195-Baseline!AG195</f>
        <v>463.09767560312326</v>
      </c>
      <c r="AH215" s="21">
        <f>AH195-Baseline!AH195</f>
        <v>466.05313771225843</v>
      </c>
      <c r="AI215" s="21">
        <f>AI195-Baseline!AI195</f>
        <v>469.0318750195334</v>
      </c>
      <c r="AJ215" s="21">
        <f>AJ195-Baseline!AJ195</f>
        <v>474.31864044956779</v>
      </c>
      <c r="AK215" s="21">
        <f>AK195-Baseline!AK195</f>
        <v>479.66258110508949</v>
      </c>
      <c r="AL215" s="21">
        <f>AL195-Baseline!AL195</f>
        <v>485.06776908989906</v>
      </c>
      <c r="AM215" s="21">
        <f>AM195-Baseline!AM195</f>
        <v>490.44371742591005</v>
      </c>
      <c r="AN215" s="21">
        <f>AN195-Baseline!AN195</f>
        <v>495.72792876378264</v>
      </c>
      <c r="AO215" s="21">
        <f>AO195-Baseline!AO195</f>
        <v>501.03551626464912</v>
      </c>
      <c r="AP215" s="21">
        <f>AP195-Baseline!AP195</f>
        <v>506.41303596041996</v>
      </c>
      <c r="AQ215" s="21">
        <f>AQ195-Baseline!AQ195</f>
        <v>511.86880651896763</v>
      </c>
      <c r="AR215" s="21">
        <f>AR195-Baseline!AR195</f>
        <v>516.8262073919451</v>
      </c>
      <c r="AS215" s="21">
        <f>AS195-Baseline!AS195</f>
        <v>520.4865993180631</v>
      </c>
      <c r="AT215" s="21">
        <f>AT195-Baseline!AT195</f>
        <v>523.92020572888077</v>
      </c>
      <c r="AU215" s="21">
        <f>AU195-Baseline!AU195</f>
        <v>527.38782667919588</v>
      </c>
      <c r="AV215" s="21">
        <f>AV195-Baseline!AV195</f>
        <v>530.6751266683317</v>
      </c>
      <c r="AW215" s="21">
        <f>AW195-Baseline!AW195</f>
        <v>533.44697650360627</v>
      </c>
      <c r="AX215" s="21">
        <f>AX195-Baseline!AX195</f>
        <v>534.68027687518622</v>
      </c>
      <c r="AY215" s="21">
        <f>AY195-Baseline!AY195</f>
        <v>535.13414884203905</v>
      </c>
      <c r="AZ215" s="21">
        <f>AZ195-Baseline!AZ195</f>
        <v>535.28030198554427</v>
      </c>
      <c r="BA215" s="21">
        <f>BA195-Baseline!BA195</f>
        <v>535.41269447028992</v>
      </c>
      <c r="BB215" s="21">
        <f>BB195-Baseline!BB195</f>
        <v>535.55754018177231</v>
      </c>
    </row>
    <row r="216" spans="1:54" outlineLevel="2">
      <c r="A216" s="477"/>
      <c r="B216" s="150" t="s">
        <v>285</v>
      </c>
      <c r="C216" s="19"/>
      <c r="D216" s="135" t="s">
        <v>383</v>
      </c>
      <c r="E216" s="21">
        <f>E196-Baseline!E196</f>
        <v>5.5902409086132412</v>
      </c>
      <c r="F216" s="21">
        <f>F196-Baseline!F196</f>
        <v>5.6272485859692623</v>
      </c>
      <c r="G216" s="21">
        <f>G196-Baseline!G196</f>
        <v>5.697770426223701</v>
      </c>
      <c r="H216" s="21">
        <f>H196-Baseline!H196</f>
        <v>5.7702359987301417</v>
      </c>
      <c r="I216" s="21">
        <f>I196-Baseline!I196</f>
        <v>5.8453686362618358</v>
      </c>
      <c r="J216" s="21">
        <f>J196-Baseline!J196</f>
        <v>5.9233656857573971</v>
      </c>
      <c r="K216" s="21">
        <f>K196-Baseline!K196</f>
        <v>5.9880683639503092</v>
      </c>
      <c r="L216" s="21">
        <f>L196-Baseline!L196</f>
        <v>6.0479581535239566</v>
      </c>
      <c r="M216" s="21">
        <f>M196-Baseline!M196</f>
        <v>6.1076666456698181</v>
      </c>
      <c r="N216" s="21">
        <f>N196-Baseline!N196</f>
        <v>6.1692457864020538</v>
      </c>
      <c r="O216" s="21">
        <f>O196-Baseline!O196</f>
        <v>6.2328661407848784</v>
      </c>
      <c r="P216" s="21">
        <f>P196-Baseline!P196</f>
        <v>6.2984915549875531</v>
      </c>
      <c r="Q216" s="21">
        <f>Q196-Baseline!Q196</f>
        <v>6.3664834416581648</v>
      </c>
      <c r="R216" s="21">
        <f>R196-Baseline!R196</f>
        <v>6.4359639251769423</v>
      </c>
      <c r="S216" s="21">
        <f>S196-Baseline!S196</f>
        <v>6.5083394700743407</v>
      </c>
      <c r="T216" s="21">
        <f>T196-Baseline!T196</f>
        <v>6.5838583876132617</v>
      </c>
      <c r="U216" s="21">
        <f>U196-Baseline!U196</f>
        <v>6.662492368998854</v>
      </c>
      <c r="V216" s="21">
        <f>V196-Baseline!V196</f>
        <v>6.743798409042653</v>
      </c>
      <c r="W216" s="21">
        <f>W196-Baseline!W196</f>
        <v>6.8285483379179679</v>
      </c>
      <c r="X216" s="21">
        <f>X196-Baseline!X196</f>
        <v>6.9168572885758515</v>
      </c>
      <c r="Y216" s="21">
        <f>Y196-Baseline!Y196</f>
        <v>7.0088457817960172</v>
      </c>
      <c r="Z216" s="21">
        <f>Z196-Baseline!Z196</f>
        <v>7.1043438948917093</v>
      </c>
      <c r="AA216" s="21">
        <f>AA196-Baseline!AA196</f>
        <v>7.2037299302102724</v>
      </c>
      <c r="AB216" s="21">
        <f>AB196-Baseline!AB196</f>
        <v>7.3060907327777915</v>
      </c>
      <c r="AC216" s="21">
        <f>AC196-Baseline!AC196</f>
        <v>14.395924202708521</v>
      </c>
      <c r="AD216" s="21">
        <f>AD196-Baseline!AD196</f>
        <v>15.605009483381769</v>
      </c>
      <c r="AE216" s="21">
        <f>AE196-Baseline!AE196</f>
        <v>15.597795199195735</v>
      </c>
      <c r="AF216" s="21">
        <f>AF196-Baseline!AF196</f>
        <v>15.597034907879598</v>
      </c>
      <c r="AG216" s="21">
        <f>AG196-Baseline!AG196</f>
        <v>15.602874832762092</v>
      </c>
      <c r="AH216" s="21">
        <f>AH196-Baseline!AH196</f>
        <v>15.615469402565283</v>
      </c>
      <c r="AI216" s="21">
        <f>AI196-Baseline!AI196</f>
        <v>15.634981701263396</v>
      </c>
      <c r="AJ216" s="21">
        <f>AJ196-Baseline!AJ196</f>
        <v>15.69467399740085</v>
      </c>
      <c r="AK216" s="21">
        <f>AK196-Baseline!AK196</f>
        <v>15.76185069004401</v>
      </c>
      <c r="AL216" s="21">
        <f>AL196-Baseline!AL196</f>
        <v>15.836750908442239</v>
      </c>
      <c r="AM216" s="21">
        <f>AM196-Baseline!AM196</f>
        <v>15.915439444780956</v>
      </c>
      <c r="AN216" s="21">
        <f>AN196-Baseline!AN196</f>
        <v>15.999624540484751</v>
      </c>
      <c r="AO216" s="21">
        <f>AO196-Baseline!AO196</f>
        <v>16.091737129561547</v>
      </c>
      <c r="AP216" s="21">
        <f>AP196-Baseline!AP196</f>
        <v>16.192391252813785</v>
      </c>
      <c r="AQ216" s="21">
        <f>AQ196-Baseline!AQ196</f>
        <v>16.301917798340792</v>
      </c>
      <c r="AR216" s="21">
        <f>AR196-Baseline!AR196</f>
        <v>16.391340886106541</v>
      </c>
      <c r="AS216" s="21">
        <f>AS196-Baseline!AS196</f>
        <v>16.419730874860758</v>
      </c>
      <c r="AT216" s="21">
        <f>AT196-Baseline!AT196</f>
        <v>16.440547438971706</v>
      </c>
      <c r="AU216" s="21">
        <f>AU196-Baseline!AU196</f>
        <v>16.467245707846189</v>
      </c>
      <c r="AV216" s="21">
        <f>AV196-Baseline!AV196</f>
        <v>16.487704100406805</v>
      </c>
      <c r="AW216" s="21">
        <f>AW196-Baseline!AW196</f>
        <v>16.482716671017876</v>
      </c>
      <c r="AX216" s="21">
        <f>AX196-Baseline!AX196</f>
        <v>16.457920824343141</v>
      </c>
      <c r="AY216" s="21">
        <f>AY196-Baseline!AY196</f>
        <v>16.430008200333095</v>
      </c>
      <c r="AZ216" s="21">
        <f>AZ196-Baseline!AZ196</f>
        <v>16.403516321447885</v>
      </c>
      <c r="BA216" s="21">
        <f>BA196-Baseline!BA196</f>
        <v>16.381061976266007</v>
      </c>
      <c r="BB216" s="21">
        <f>BB196-Baseline!BB196</f>
        <v>16.359874776807061</v>
      </c>
    </row>
    <row r="217" spans="1:54" outlineLevel="2">
      <c r="A217" s="477"/>
      <c r="B217" s="150" t="s">
        <v>288</v>
      </c>
      <c r="C217" s="19"/>
      <c r="D217" s="135"/>
      <c r="E217" s="21">
        <f>E197-Baseline!E197</f>
        <v>32.829891321173506</v>
      </c>
      <c r="F217" s="21">
        <f>F197-Baseline!F197</f>
        <v>32.506700025241095</v>
      </c>
      <c r="G217" s="21">
        <f>G197-Baseline!G197</f>
        <v>32.332189949440796</v>
      </c>
      <c r="H217" s="21">
        <f>H197-Baseline!H197</f>
        <v>32.128307067952136</v>
      </c>
      <c r="I217" s="21">
        <f>I197-Baseline!I197</f>
        <v>31.935124881474593</v>
      </c>
      <c r="J217" s="21">
        <f>J197-Baseline!J197</f>
        <v>31.754233239848986</v>
      </c>
      <c r="K217" s="21">
        <f>K197-Baseline!K197</f>
        <v>31.504077033412809</v>
      </c>
      <c r="L217" s="21">
        <f>L197-Baseline!L197</f>
        <v>31.227843536041952</v>
      </c>
      <c r="M217" s="21">
        <f>M197-Baseline!M197</f>
        <v>30.897113974923016</v>
      </c>
      <c r="N217" s="21">
        <f>N197-Baseline!N197</f>
        <v>30.566280304382452</v>
      </c>
      <c r="O217" s="21">
        <f>O197-Baseline!O197</f>
        <v>30.24117836337328</v>
      </c>
      <c r="P217" s="21">
        <f>P197-Baseline!P197</f>
        <v>29.919401163664798</v>
      </c>
      <c r="Q217" s="21">
        <f>Q197-Baseline!Q197</f>
        <v>29.608204398994417</v>
      </c>
      <c r="R217" s="21">
        <f>R197-Baseline!R197</f>
        <v>29.301722365477612</v>
      </c>
      <c r="S217" s="21">
        <f>S197-Baseline!S197</f>
        <v>29.009935881815519</v>
      </c>
      <c r="T217" s="21">
        <f>T197-Baseline!T197</f>
        <v>28.733276385375174</v>
      </c>
      <c r="U217" s="21">
        <f>U197-Baseline!U197</f>
        <v>28.471137847784387</v>
      </c>
      <c r="V217" s="21">
        <f>V197-Baseline!V197</f>
        <v>28.221914191179792</v>
      </c>
      <c r="W217" s="21">
        <f>W197-Baseline!W197</f>
        <v>27.986949520397623</v>
      </c>
      <c r="X217" s="21">
        <f>X197-Baseline!X197</f>
        <v>27.765937569087146</v>
      </c>
      <c r="Y217" s="21">
        <f>Y197-Baseline!Y197</f>
        <v>27.558077404847786</v>
      </c>
      <c r="Z217" s="21">
        <f>Z197-Baseline!Z197</f>
        <v>27.356475327308743</v>
      </c>
      <c r="AA217" s="21">
        <f>AA197-Baseline!AA197</f>
        <v>27.167068788045121</v>
      </c>
      <c r="AB217" s="21">
        <f>AB197-Baseline!AB197</f>
        <v>26.987186561805871</v>
      </c>
      <c r="AC217" s="21">
        <f>AC197-Baseline!AC197</f>
        <v>140.76699210197722</v>
      </c>
      <c r="AD217" s="21">
        <f>AD197-Baseline!AD197</f>
        <v>153.33315075300874</v>
      </c>
      <c r="AE217" s="21">
        <f>AE197-Baseline!AE197</f>
        <v>152.12945270432996</v>
      </c>
      <c r="AF217" s="21">
        <f>AF197-Baseline!AF197</f>
        <v>151.01334444271578</v>
      </c>
      <c r="AG217" s="21">
        <f>AG197-Baseline!AG197</f>
        <v>149.98288997692325</v>
      </c>
      <c r="AH217" s="21">
        <f>AH197-Baseline!AH197</f>
        <v>149.0362535384192</v>
      </c>
      <c r="AI217" s="21">
        <f>AI197-Baseline!AI197</f>
        <v>148.17167639945211</v>
      </c>
      <c r="AJ217" s="21">
        <f>AJ197-Baseline!AJ197</f>
        <v>148.10294866463434</v>
      </c>
      <c r="AK217" s="21">
        <f>AK197-Baseline!AK197</f>
        <v>148.10960215965088</v>
      </c>
      <c r="AL217" s="21">
        <f>AL197-Baseline!AL197</f>
        <v>148.19115481439312</v>
      </c>
      <c r="AM217" s="21">
        <f>AM197-Baseline!AM197</f>
        <v>148.33450750534584</v>
      </c>
      <c r="AN217" s="21">
        <f>AN197-Baseline!AN197</f>
        <v>148.53831592861283</v>
      </c>
      <c r="AO217" s="21">
        <f>AO197-Baseline!AO197</f>
        <v>148.81250984911881</v>
      </c>
      <c r="AP217" s="21">
        <f>AP197-Baseline!AP197</f>
        <v>149.16044600904098</v>
      </c>
      <c r="AQ217" s="21">
        <f>AQ197-Baseline!AQ197</f>
        <v>149.58233370239248</v>
      </c>
      <c r="AR217" s="21">
        <f>AR197-Baseline!AR197</f>
        <v>149.99750769479311</v>
      </c>
      <c r="AS217" s="21">
        <f>AS197-Baseline!AS197</f>
        <v>150.29815622050128</v>
      </c>
      <c r="AT217" s="21">
        <f>AT197-Baseline!AT197</f>
        <v>150.63468632484958</v>
      </c>
      <c r="AU217" s="21">
        <f>AU197-Baseline!AU197</f>
        <v>151.04386861199717</v>
      </c>
      <c r="AV217" s="21">
        <f>AV197-Baseline!AV197</f>
        <v>151.49578201783694</v>
      </c>
      <c r="AW217" s="21">
        <f>AW197-Baseline!AW197</f>
        <v>151.94558794885623</v>
      </c>
      <c r="AX217" s="21">
        <f>AX197-Baseline!AX197</f>
        <v>152.34566376661002</v>
      </c>
      <c r="AY217" s="21">
        <f>AY197-Baseline!AY197</f>
        <v>152.75934164547473</v>
      </c>
      <c r="AZ217" s="21">
        <f>AZ197-Baseline!AZ197</f>
        <v>153.22217972552357</v>
      </c>
      <c r="BA217" s="21">
        <f>BA197-Baseline!BA197</f>
        <v>153.74326654364702</v>
      </c>
      <c r="BB217" s="21">
        <f>BB197-Baseline!BB197</f>
        <v>154.32513260217371</v>
      </c>
    </row>
    <row r="218" spans="1:54" outlineLevel="2">
      <c r="A218" s="478"/>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6" t="s">
        <v>490</v>
      </c>
      <c r="B220" s="150" t="s">
        <v>491</v>
      </c>
      <c r="C220" s="19"/>
      <c r="D220" s="135" t="s">
        <v>383</v>
      </c>
      <c r="E220" s="21">
        <f>E200-Baseline!E200</f>
        <v>77.290234180080944</v>
      </c>
      <c r="F220" s="21">
        <f>F200-Baseline!F200</f>
        <v>76.974572175635444</v>
      </c>
      <c r="G220" s="21">
        <f>G200-Baseline!G200</f>
        <v>77.015112818916236</v>
      </c>
      <c r="H220" s="21">
        <f>H200-Baseline!H200</f>
        <v>77.025933894931171</v>
      </c>
      <c r="I220" s="21">
        <f>I200-Baseline!I200</f>
        <v>77.163220723874616</v>
      </c>
      <c r="J220" s="21">
        <f>J200-Baseline!J200</f>
        <v>77.313381022593774</v>
      </c>
      <c r="K220" s="21">
        <f>K200-Baseline!K200</f>
        <v>77.268389428584172</v>
      </c>
      <c r="L220" s="21">
        <f>L200-Baseline!L200</f>
        <v>77.30329541925434</v>
      </c>
      <c r="M220" s="21">
        <f>M200-Baseline!M200</f>
        <v>77.281488746041845</v>
      </c>
      <c r="N220" s="21">
        <f>N200-Baseline!N200</f>
        <v>77.150149481227444</v>
      </c>
      <c r="O220" s="21">
        <f>O200-Baseline!O200</f>
        <v>77.074329423522641</v>
      </c>
      <c r="P220" s="21">
        <f>P200-Baseline!P200</f>
        <v>76.928761836661323</v>
      </c>
      <c r="Q220" s="21">
        <f>Q200-Baseline!Q200</f>
        <v>76.781326647134932</v>
      </c>
      <c r="R220" s="21">
        <f>R200-Baseline!R200</f>
        <v>76.745924702902215</v>
      </c>
      <c r="S220" s="21">
        <f>S200-Baseline!S200</f>
        <v>76.62280765562069</v>
      </c>
      <c r="T220" s="21">
        <f>T200-Baseline!T200</f>
        <v>76.519055489887862</v>
      </c>
      <c r="U220" s="21">
        <f>U200-Baseline!U200</f>
        <v>76.434197186084276</v>
      </c>
      <c r="V220" s="21">
        <f>V200-Baseline!V200</f>
        <v>76.46728994626622</v>
      </c>
      <c r="W220" s="21">
        <f>W200-Baseline!W200</f>
        <v>76.417744957664297</v>
      </c>
      <c r="X220" s="21">
        <f>X200-Baseline!X200</f>
        <v>76.486502041653267</v>
      </c>
      <c r="Y220" s="21">
        <f>Y200-Baseline!Y200</f>
        <v>76.474054865776523</v>
      </c>
      <c r="Z220" s="21">
        <f>Z200-Baseline!Z200</f>
        <v>76.570678331151939</v>
      </c>
      <c r="AA220" s="21">
        <f>AA200-Baseline!AA200</f>
        <v>76.683893362146222</v>
      </c>
      <c r="AB220" s="21">
        <f>AB200-Baseline!AB200</f>
        <v>76.794543241108244</v>
      </c>
      <c r="AC220" s="21">
        <f>AC200-Baseline!AC200</f>
        <v>428.33129546872129</v>
      </c>
      <c r="AD220" s="21">
        <f>AD200-Baseline!AD200</f>
        <v>507.10113602434751</v>
      </c>
      <c r="AE220" s="21">
        <f>AE200-Baseline!AE200</f>
        <v>507.69935638442792</v>
      </c>
      <c r="AF220" s="21">
        <f>AF200-Baseline!AF200</f>
        <v>508.37745937083338</v>
      </c>
      <c r="AG220" s="21">
        <f>AG200-Baseline!AG200</f>
        <v>509.14443509754085</v>
      </c>
      <c r="AH220" s="21">
        <f>AH200-Baseline!AH200</f>
        <v>510.01149331134832</v>
      </c>
      <c r="AI220" s="21">
        <f>AI200-Baseline!AI200</f>
        <v>510.99437164295216</v>
      </c>
      <c r="AJ220" s="21">
        <f>AJ200-Baseline!AJ200</f>
        <v>514.5261136194764</v>
      </c>
      <c r="AK220" s="21">
        <f>AK200-Baseline!AK200</f>
        <v>518.18082165899159</v>
      </c>
      <c r="AL220" s="21">
        <f>AL200-Baseline!AL200</f>
        <v>521.96494184113635</v>
      </c>
      <c r="AM220" s="21">
        <f>AM200-Baseline!AM200</f>
        <v>525.7950773735148</v>
      </c>
      <c r="AN220" s="21">
        <f>AN200-Baseline!AN200</f>
        <v>529.62486267171937</v>
      </c>
      <c r="AO220" s="21">
        <f>AO200-Baseline!AO200</f>
        <v>533.55102037114591</v>
      </c>
      <c r="AP220" s="21">
        <f>AP200-Baseline!AP200</f>
        <v>537.61178021167825</v>
      </c>
      <c r="AQ220" s="21">
        <f>AQ200-Baseline!AQ200</f>
        <v>541.81400264526269</v>
      </c>
      <c r="AR220" s="21">
        <f>AR200-Baseline!AR200</f>
        <v>545.62461853061734</v>
      </c>
      <c r="AS220" s="21">
        <f>AS200-Baseline!AS200</f>
        <v>548.31017375968611</v>
      </c>
      <c r="AT220" s="21">
        <f>AT200-Baseline!AT200</f>
        <v>550.86087270443431</v>
      </c>
      <c r="AU220" s="21">
        <f>AU200-Baseline!AU200</f>
        <v>553.51818546723212</v>
      </c>
      <c r="AV220" s="21">
        <f>AV200-Baseline!AV200</f>
        <v>556.08315936273402</v>
      </c>
      <c r="AW220" s="21">
        <f>AW200-Baseline!AW200</f>
        <v>558.24703701238889</v>
      </c>
      <c r="AX220" s="21">
        <f>AX200-Baseline!AX200</f>
        <v>559.22154510144696</v>
      </c>
      <c r="AY220" s="21">
        <f>AY200-Baseline!AY200</f>
        <v>559.64303158890834</v>
      </c>
      <c r="AZ220" s="21">
        <f>AZ200-Baseline!AZ200</f>
        <v>559.89661306229243</v>
      </c>
      <c r="BA220" s="21">
        <f>BA200-Baseline!BA200</f>
        <v>560.20846106159638</v>
      </c>
      <c r="BB220" s="21">
        <f>BB200-Baseline!BB200</f>
        <v>560.59725048074665</v>
      </c>
    </row>
    <row r="221" spans="1:54" outlineLevel="2">
      <c r="A221" s="477"/>
      <c r="B221" s="150" t="s">
        <v>492</v>
      </c>
      <c r="C221" s="19"/>
      <c r="D221" s="135" t="s">
        <v>383</v>
      </c>
      <c r="E221" s="21">
        <f>E201-Baseline!E201</f>
        <v>60.672874901246381</v>
      </c>
      <c r="F221" s="21">
        <f>F201-Baseline!F201</f>
        <v>60.285929357851941</v>
      </c>
      <c r="G221" s="21">
        <f>G201-Baseline!G201</f>
        <v>60.252146477071221</v>
      </c>
      <c r="H221" s="21">
        <f>H201-Baseline!H201</f>
        <v>60.193626861619819</v>
      </c>
      <c r="I221" s="21">
        <f>I201-Baseline!I201</f>
        <v>60.152043844421854</v>
      </c>
      <c r="J221" s="21">
        <f>J201-Baseline!J201</f>
        <v>60.129261871711819</v>
      </c>
      <c r="K221" s="21">
        <f>K201-Baseline!K201</f>
        <v>60.028457938274315</v>
      </c>
      <c r="L221" s="21">
        <f>L201-Baseline!L201</f>
        <v>59.900393745400009</v>
      </c>
      <c r="M221" s="21">
        <f>M201-Baseline!M201</f>
        <v>59.721257404267945</v>
      </c>
      <c r="N221" s="21">
        <f>N201-Baseline!N201</f>
        <v>59.547564793017884</v>
      </c>
      <c r="O221" s="21">
        <f>O201-Baseline!O201</f>
        <v>59.351050719804491</v>
      </c>
      <c r="P221" s="21">
        <f>P201-Baseline!P201</f>
        <v>59.12234036553447</v>
      </c>
      <c r="Q221" s="21">
        <f>Q201-Baseline!Q201</f>
        <v>58.903007668367394</v>
      </c>
      <c r="R221" s="21">
        <f>R201-Baseline!R201</f>
        <v>58.694962373576416</v>
      </c>
      <c r="S221" s="21">
        <f>S201-Baseline!S201</f>
        <v>58.505533097378446</v>
      </c>
      <c r="T221" s="21">
        <f>T201-Baseline!T201</f>
        <v>58.339441116714347</v>
      </c>
      <c r="U221" s="21">
        <f>U201-Baseline!U201</f>
        <v>58.196063536679496</v>
      </c>
      <c r="V221" s="21">
        <f>V201-Baseline!V201</f>
        <v>58.073366903883958</v>
      </c>
      <c r="W221" s="21">
        <f>W201-Baseline!W201</f>
        <v>57.97348698804349</v>
      </c>
      <c r="X221" s="21">
        <f>X201-Baseline!X201</f>
        <v>57.896256801064034</v>
      </c>
      <c r="Y221" s="21">
        <f>Y201-Baseline!Y201</f>
        <v>57.841024421154522</v>
      </c>
      <c r="Z221" s="21">
        <f>Z201-Baseline!Z201</f>
        <v>57.800753279871429</v>
      </c>
      <c r="AA221" s="21">
        <f>AA201-Baseline!AA201</f>
        <v>57.781801515696586</v>
      </c>
      <c r="AB221" s="21">
        <f>AB201-Baseline!AB201</f>
        <v>57.771900307944314</v>
      </c>
      <c r="AC221" s="21">
        <f>AC201-Baseline!AC201</f>
        <v>305.86324076668228</v>
      </c>
      <c r="AD221" s="21">
        <f>AD201-Baseline!AD201</f>
        <v>355.24477822390736</v>
      </c>
      <c r="AE221" s="21">
        <f>AE201-Baseline!AE201</f>
        <v>354.7541947736139</v>
      </c>
      <c r="AF221" s="21">
        <f>AF201-Baseline!AF201</f>
        <v>354.36782564492569</v>
      </c>
      <c r="AG221" s="21">
        <f>AG201-Baseline!AG201</f>
        <v>354.08057204524437</v>
      </c>
      <c r="AH221" s="21">
        <f>AH201-Baseline!AH201</f>
        <v>353.89174421092616</v>
      </c>
      <c r="AI221" s="21">
        <f>AI201-Baseline!AI201</f>
        <v>353.8069300878293</v>
      </c>
      <c r="AJ221" s="21">
        <f>AJ201-Baseline!AJ201</f>
        <v>355.49695540132166</v>
      </c>
      <c r="AK221" s="21">
        <f>AK201-Baseline!AK201</f>
        <v>357.29465785043709</v>
      </c>
      <c r="AL221" s="21">
        <f>AL201-Baseline!AL201</f>
        <v>359.20115721865068</v>
      </c>
      <c r="AM221" s="21">
        <f>AM201-Baseline!AM201</f>
        <v>361.16276454829278</v>
      </c>
      <c r="AN221" s="21">
        <f>AN201-Baseline!AN201</f>
        <v>363.15480564602615</v>
      </c>
      <c r="AO221" s="21">
        <f>AO201-Baseline!AO201</f>
        <v>365.23593193992571</v>
      </c>
      <c r="AP221" s="21">
        <f>AP201-Baseline!AP201</f>
        <v>367.42857486733158</v>
      </c>
      <c r="AQ221" s="21">
        <f>AQ201-Baseline!AQ201</f>
        <v>369.7363559568463</v>
      </c>
      <c r="AR221" s="21">
        <f>AR201-Baseline!AR201</f>
        <v>371.82021115425175</v>
      </c>
      <c r="AS221" s="21">
        <f>AS201-Baseline!AS201</f>
        <v>373.21563630925522</v>
      </c>
      <c r="AT221" s="21">
        <f>AT201-Baseline!AT201</f>
        <v>374.55310143246311</v>
      </c>
      <c r="AU221" s="21">
        <f>AU201-Baseline!AU201</f>
        <v>375.98628582032302</v>
      </c>
      <c r="AV221" s="21">
        <f>AV201-Baseline!AV201</f>
        <v>377.38837132847067</v>
      </c>
      <c r="AW221" s="21">
        <f>AW201-Baseline!AW201</f>
        <v>378.56355012779733</v>
      </c>
      <c r="AX221" s="21">
        <f>AX201-Baseline!AX201</f>
        <v>379.06840897307865</v>
      </c>
      <c r="AY221" s="21">
        <f>AY201-Baseline!AY201</f>
        <v>379.28387294523316</v>
      </c>
      <c r="AZ221" s="21">
        <f>AZ201-Baseline!AZ201</f>
        <v>379.43622390660505</v>
      </c>
      <c r="BA221" s="21">
        <f>BA201-Baseline!BA201</f>
        <v>379.65255998055409</v>
      </c>
      <c r="BB221" s="21">
        <f>BB201-Baseline!BB201</f>
        <v>379.94268531651346</v>
      </c>
    </row>
    <row r="222" spans="1:54" outlineLevel="2">
      <c r="A222" s="478"/>
      <c r="B222" s="150" t="s">
        <v>493</v>
      </c>
      <c r="C222" s="19"/>
      <c r="D222" s="135" t="s">
        <v>383</v>
      </c>
      <c r="E222" s="21">
        <f>E202-Baseline!E202</f>
        <v>94.012957095968915</v>
      </c>
      <c r="F222" s="21">
        <f>F202-Baseline!F202</f>
        <v>93.600412974959369</v>
      </c>
      <c r="G222" s="21">
        <f>G202-Baseline!G202</f>
        <v>93.797023056431101</v>
      </c>
      <c r="H222" s="21">
        <f>H202-Baseline!H202</f>
        <v>93.972803704288864</v>
      </c>
      <c r="I222" s="21">
        <f>I202-Baseline!I202</f>
        <v>94.170793654947929</v>
      </c>
      <c r="J222" s="21">
        <f>J202-Baseline!J202</f>
        <v>94.393021761628461</v>
      </c>
      <c r="K222" s="21">
        <f>K202-Baseline!K202</f>
        <v>94.544076572777783</v>
      </c>
      <c r="L222" s="21">
        <f>L202-Baseline!L202</f>
        <v>94.673386444909767</v>
      </c>
      <c r="M222" s="21">
        <f>M202-Baseline!M202</f>
        <v>94.757146638658014</v>
      </c>
      <c r="N222" s="21">
        <f>N202-Baseline!N202</f>
        <v>94.852028583001271</v>
      </c>
      <c r="O222" s="21">
        <f>O202-Baseline!O202</f>
        <v>94.876591521169019</v>
      </c>
      <c r="P222" s="21">
        <f>P202-Baseline!P202</f>
        <v>94.810166882312572</v>
      </c>
      <c r="Q222" s="21">
        <f>Q202-Baseline!Q202</f>
        <v>94.746820428189906</v>
      </c>
      <c r="R222" s="21">
        <f>R202-Baseline!R202</f>
        <v>94.701974726571649</v>
      </c>
      <c r="S222" s="21">
        <f>S202-Baseline!S202</f>
        <v>94.674910222708363</v>
      </c>
      <c r="T222" s="21">
        <f>T202-Baseline!T202</f>
        <v>94.67849984676468</v>
      </c>
      <c r="U222" s="21">
        <f>U202-Baseline!U202</f>
        <v>94.712209904272555</v>
      </c>
      <c r="V222" s="21">
        <f>V202-Baseline!V202</f>
        <v>94.774101875744492</v>
      </c>
      <c r="W222" s="21">
        <f>W202-Baseline!W202</f>
        <v>94.866412498127573</v>
      </c>
      <c r="X222" s="21">
        <f>X202-Baseline!X202</f>
        <v>94.989081834335622</v>
      </c>
      <c r="Y222" s="21">
        <f>Y202-Baseline!Y202</f>
        <v>95.141571385391188</v>
      </c>
      <c r="Z222" s="21">
        <f>Z202-Baseline!Z202</f>
        <v>95.316955116309259</v>
      </c>
      <c r="AA222" s="21">
        <f>AA202-Baseline!AA202</f>
        <v>95.521725858228365</v>
      </c>
      <c r="AB222" s="21">
        <f>AB202-Baseline!AB202</f>
        <v>95.729640465566277</v>
      </c>
      <c r="AC222" s="21">
        <f>AC202-Baseline!AC202</f>
        <v>550.16174215100204</v>
      </c>
      <c r="AD222" s="21">
        <f>AD202-Baseline!AD202</f>
        <v>658.0711007527766</v>
      </c>
      <c r="AE222" s="21">
        <f>AE202-Baseline!AE202</f>
        <v>659.54599848522821</v>
      </c>
      <c r="AF222" s="21">
        <f>AF202-Baseline!AF202</f>
        <v>661.13024645030441</v>
      </c>
      <c r="AG222" s="21">
        <f>AG202-Baseline!AG202</f>
        <v>662.81235578595374</v>
      </c>
      <c r="AH222" s="21">
        <f>AH202-Baseline!AH202</f>
        <v>664.59383602565981</v>
      </c>
      <c r="AI222" s="21">
        <f>AI202-Baseline!AI202</f>
        <v>666.49484677503528</v>
      </c>
      <c r="AJ222" s="21">
        <f>AJ202-Baseline!AJ202</f>
        <v>671.70938237595067</v>
      </c>
      <c r="AK222" s="21">
        <f>AK202-Baseline!AK202</f>
        <v>677.06971192929393</v>
      </c>
      <c r="AL222" s="21">
        <f>AL202-Baseline!AL202</f>
        <v>682.57966995456138</v>
      </c>
      <c r="AM222" s="21">
        <f>AM202-Baseline!AM202</f>
        <v>688.12524284233507</v>
      </c>
      <c r="AN222" s="21">
        <f>AN202-Baseline!AN202</f>
        <v>693.64009149932292</v>
      </c>
      <c r="AO222" s="21">
        <f>AO202-Baseline!AO202</f>
        <v>699.25960946109933</v>
      </c>
      <c r="AP222" s="21">
        <f>AP202-Baseline!AP202</f>
        <v>705.03726551965792</v>
      </c>
      <c r="AQ222" s="21">
        <f>AQ202-Baseline!AQ202</f>
        <v>710.98222698219877</v>
      </c>
      <c r="AR222" s="21">
        <f>AR202-Baseline!AR202</f>
        <v>716.37101609557749</v>
      </c>
      <c r="AS222" s="21">
        <f>AS202-Baseline!AS202</f>
        <v>720.20670253525998</v>
      </c>
      <c r="AT222" s="21">
        <f>AT202-Baseline!AT202</f>
        <v>723.83323859960353</v>
      </c>
      <c r="AU222" s="21">
        <f>AU202-Baseline!AU202</f>
        <v>727.57817028826389</v>
      </c>
      <c r="AV222" s="21">
        <f>AV202-Baseline!AV202</f>
        <v>731.17178912308395</v>
      </c>
      <c r="AW222" s="21">
        <f>AW202-Baseline!AW202</f>
        <v>734.19486781315334</v>
      </c>
      <c r="AX222" s="21">
        <f>AX202-Baseline!AX202</f>
        <v>735.52192690665925</v>
      </c>
      <c r="AY222" s="21">
        <f>AY202-Baseline!AY202</f>
        <v>736.03997219052121</v>
      </c>
      <c r="AZ222" s="21">
        <f>AZ202-Baseline!AZ202</f>
        <v>736.28975858135004</v>
      </c>
      <c r="BA222" s="21">
        <f>BA202-Baseline!BA202</f>
        <v>736.5943563122396</v>
      </c>
      <c r="BB222" s="21">
        <f>BB202-Baseline!BB202</f>
        <v>736.98104545628848</v>
      </c>
    </row>
    <row r="223" spans="1:54" outlineLevel="2">
      <c r="B223" s="19"/>
      <c r="C223" s="19"/>
      <c r="D223" s="19"/>
      <c r="E223" s="15"/>
    </row>
    <row r="224" spans="1:54" outlineLevel="2">
      <c r="A224" s="476" t="s">
        <v>494</v>
      </c>
      <c r="B224" s="150" t="s">
        <v>491</v>
      </c>
      <c r="C224" s="19"/>
      <c r="D224" s="135" t="s">
        <v>383</v>
      </c>
      <c r="E224" s="21">
        <f>E204-Baseline!E204</f>
        <v>77.290234180080944</v>
      </c>
      <c r="F224" s="21">
        <f>F204-Baseline!F204</f>
        <v>154.26480635571639</v>
      </c>
      <c r="G224" s="21">
        <f>G204-Baseline!G204</f>
        <v>231.27991917463262</v>
      </c>
      <c r="H224" s="21">
        <f>H204-Baseline!H204</f>
        <v>308.3058530695638</v>
      </c>
      <c r="I224" s="21">
        <f>I204-Baseline!I204</f>
        <v>385.46907379343838</v>
      </c>
      <c r="J224" s="21">
        <f>J204-Baseline!J204</f>
        <v>462.78245481603216</v>
      </c>
      <c r="K224" s="21">
        <f>K204-Baseline!K204</f>
        <v>540.05084424461631</v>
      </c>
      <c r="L224" s="21">
        <f>L204-Baseline!L204</f>
        <v>617.35413966387068</v>
      </c>
      <c r="M224" s="21">
        <f>M204-Baseline!M204</f>
        <v>694.63562840991256</v>
      </c>
      <c r="N224" s="21">
        <f>N204-Baseline!N204</f>
        <v>771.78577789114001</v>
      </c>
      <c r="O224" s="21">
        <f>O204-Baseline!O204</f>
        <v>848.86010731466263</v>
      </c>
      <c r="P224" s="21">
        <f>P204-Baseline!P204</f>
        <v>925.78886915132398</v>
      </c>
      <c r="Q224" s="21">
        <f>Q204-Baseline!Q204</f>
        <v>1002.5701957984589</v>
      </c>
      <c r="R224" s="21">
        <f>R204-Baseline!R204</f>
        <v>1079.3161205013612</v>
      </c>
      <c r="S224" s="21">
        <f>S204-Baseline!S204</f>
        <v>1155.9389281569818</v>
      </c>
      <c r="T224" s="21">
        <f>T204-Baseline!T204</f>
        <v>1232.4579836468697</v>
      </c>
      <c r="U224" s="21">
        <f>U204-Baseline!U204</f>
        <v>1308.892180832954</v>
      </c>
      <c r="V224" s="21">
        <f>V204-Baseline!V204</f>
        <v>1385.3594707792201</v>
      </c>
      <c r="W224" s="21">
        <f>W204-Baseline!W204</f>
        <v>1461.7772157368845</v>
      </c>
      <c r="X224" s="21">
        <f>X204-Baseline!X204</f>
        <v>1538.2637177785377</v>
      </c>
      <c r="Y224" s="21">
        <f>Y204-Baseline!Y204</f>
        <v>1614.7377726443142</v>
      </c>
      <c r="Z224" s="21">
        <f>Z204-Baseline!Z204</f>
        <v>1691.308450975466</v>
      </c>
      <c r="AA224" s="21">
        <f>AA204-Baseline!AA204</f>
        <v>1767.9923443376122</v>
      </c>
      <c r="AB224" s="21">
        <f>AB204-Baseline!AB204</f>
        <v>1844.7868875787203</v>
      </c>
      <c r="AC224" s="21">
        <f>AC204-Baseline!AC204</f>
        <v>2273.1181830474416</v>
      </c>
      <c r="AD224" s="21">
        <f>AD204-Baseline!AD204</f>
        <v>2780.219319071789</v>
      </c>
      <c r="AE224" s="21">
        <f>AE204-Baseline!AE204</f>
        <v>3287.918675456217</v>
      </c>
      <c r="AF224" s="21">
        <f>AF204-Baseline!AF204</f>
        <v>3796.2961348270505</v>
      </c>
      <c r="AG224" s="21">
        <f>AG204-Baseline!AG204</f>
        <v>4305.4405699245917</v>
      </c>
      <c r="AH224" s="21">
        <f>AH204-Baseline!AH204</f>
        <v>4815.4520632359399</v>
      </c>
      <c r="AI224" s="21">
        <f>AI204-Baseline!AI204</f>
        <v>5326.4464348788924</v>
      </c>
      <c r="AJ224" s="21">
        <f>AJ204-Baseline!AJ204</f>
        <v>5840.9725484983692</v>
      </c>
      <c r="AK224" s="21">
        <f>AK204-Baseline!AK204</f>
        <v>6359.1533701573608</v>
      </c>
      <c r="AL224" s="21">
        <f>AL204-Baseline!AL204</f>
        <v>6881.1183119984971</v>
      </c>
      <c r="AM224" s="21">
        <f>AM204-Baseline!AM204</f>
        <v>7406.9133893720118</v>
      </c>
      <c r="AN224" s="21">
        <f>AN204-Baseline!AN204</f>
        <v>7936.5382520437315</v>
      </c>
      <c r="AO224" s="21">
        <f>AO204-Baseline!AO204</f>
        <v>8470.089272414878</v>
      </c>
      <c r="AP224" s="21">
        <f>AP204-Baseline!AP204</f>
        <v>9007.7010526265567</v>
      </c>
      <c r="AQ224" s="21">
        <f>AQ204-Baseline!AQ204</f>
        <v>9549.5150552718187</v>
      </c>
      <c r="AR224" s="21">
        <f>AR204-Baseline!AR204</f>
        <v>10095.139673802436</v>
      </c>
      <c r="AS224" s="21">
        <f>AS204-Baseline!AS204</f>
        <v>10643.449847562122</v>
      </c>
      <c r="AT224" s="21">
        <f>AT204-Baseline!AT204</f>
        <v>11194.310720266556</v>
      </c>
      <c r="AU224" s="21">
        <f>AU204-Baseline!AU204</f>
        <v>11747.828905733788</v>
      </c>
      <c r="AV224" s="21">
        <f>AV204-Baseline!AV204</f>
        <v>12303.912065096521</v>
      </c>
      <c r="AW224" s="21">
        <f>AW204-Baseline!AW204</f>
        <v>12862.15910210891</v>
      </c>
      <c r="AX224" s="21">
        <f>AX204-Baseline!AX204</f>
        <v>13421.380647210357</v>
      </c>
      <c r="AY224" s="21">
        <f>AY204-Baseline!AY204</f>
        <v>13981.023678799265</v>
      </c>
      <c r="AZ224" s="21">
        <f>AZ204-Baseline!AZ204</f>
        <v>14540.920291861557</v>
      </c>
      <c r="BA224" s="21">
        <f>BA204-Baseline!BA204</f>
        <v>15101.128752923154</v>
      </c>
      <c r="BB224" s="21">
        <f>BB204-Baseline!BB204</f>
        <v>15661.726003403901</v>
      </c>
    </row>
    <row r="225" spans="1:54" outlineLevel="2">
      <c r="A225" s="477"/>
      <c r="B225" s="150" t="s">
        <v>492</v>
      </c>
      <c r="C225" s="19"/>
      <c r="D225" s="135" t="s">
        <v>383</v>
      </c>
      <c r="E225" s="21">
        <f>E205-Baseline!E205</f>
        <v>60.672874901246381</v>
      </c>
      <c r="F225" s="21">
        <f>F205-Baseline!F205</f>
        <v>120.95880425909832</v>
      </c>
      <c r="G225" s="21">
        <f>G205-Baseline!G205</f>
        <v>181.21095073616954</v>
      </c>
      <c r="H225" s="21">
        <f>H205-Baseline!H205</f>
        <v>241.40457759778934</v>
      </c>
      <c r="I225" s="21">
        <f>I205-Baseline!I205</f>
        <v>301.55662144221117</v>
      </c>
      <c r="J225" s="21">
        <f>J205-Baseline!J205</f>
        <v>361.685883313923</v>
      </c>
      <c r="K225" s="21">
        <f>K205-Baseline!K205</f>
        <v>421.7143412521973</v>
      </c>
      <c r="L225" s="21">
        <f>L205-Baseline!L205</f>
        <v>481.61473499759734</v>
      </c>
      <c r="M225" s="21">
        <f>M205-Baseline!M205</f>
        <v>541.33599240186527</v>
      </c>
      <c r="N225" s="21">
        <f>N205-Baseline!N205</f>
        <v>600.88355719488311</v>
      </c>
      <c r="O225" s="21">
        <f>O205-Baseline!O205</f>
        <v>660.23460791468756</v>
      </c>
      <c r="P225" s="21">
        <f>P205-Baseline!P205</f>
        <v>719.35694828022201</v>
      </c>
      <c r="Q225" s="21">
        <f>Q205-Baseline!Q205</f>
        <v>778.25995594858944</v>
      </c>
      <c r="R225" s="21">
        <f>R205-Baseline!R205</f>
        <v>836.9549183221659</v>
      </c>
      <c r="S225" s="21">
        <f>S205-Baseline!S205</f>
        <v>895.46045141954437</v>
      </c>
      <c r="T225" s="21">
        <f>T205-Baseline!T205</f>
        <v>953.79989253625877</v>
      </c>
      <c r="U225" s="21">
        <f>U205-Baseline!U205</f>
        <v>1011.9959560729383</v>
      </c>
      <c r="V225" s="21">
        <f>V205-Baseline!V205</f>
        <v>1070.0693229768221</v>
      </c>
      <c r="W225" s="21">
        <f>W205-Baseline!W205</f>
        <v>1128.0428099648657</v>
      </c>
      <c r="X225" s="21">
        <f>X205-Baseline!X205</f>
        <v>1185.9390667659297</v>
      </c>
      <c r="Y225" s="21">
        <f>Y205-Baseline!Y205</f>
        <v>1243.7800911870843</v>
      </c>
      <c r="Z225" s="21">
        <f>Z205-Baseline!Z205</f>
        <v>1301.5808444669558</v>
      </c>
      <c r="AA225" s="21">
        <f>AA205-Baseline!AA205</f>
        <v>1359.3626459826523</v>
      </c>
      <c r="AB225" s="21">
        <f>AB205-Baseline!AB205</f>
        <v>1417.1345462905967</v>
      </c>
      <c r="AC225" s="21">
        <f>AC205-Baseline!AC205</f>
        <v>1722.9977870572791</v>
      </c>
      <c r="AD225" s="21">
        <f>AD205-Baseline!AD205</f>
        <v>2078.2425652811862</v>
      </c>
      <c r="AE225" s="21">
        <f>AE205-Baseline!AE205</f>
        <v>2432.9967600548002</v>
      </c>
      <c r="AF225" s="21">
        <f>AF205-Baseline!AF205</f>
        <v>2787.3645856997259</v>
      </c>
      <c r="AG225" s="21">
        <f>AG205-Baseline!AG205</f>
        <v>3141.4451577449704</v>
      </c>
      <c r="AH225" s="21">
        <f>AH205-Baseline!AH205</f>
        <v>3495.3369019558968</v>
      </c>
      <c r="AI225" s="21">
        <f>AI205-Baseline!AI205</f>
        <v>3849.143832043726</v>
      </c>
      <c r="AJ225" s="21">
        <f>AJ205-Baseline!AJ205</f>
        <v>4204.6407874450479</v>
      </c>
      <c r="AK225" s="21">
        <f>AK205-Baseline!AK205</f>
        <v>4561.9354452954849</v>
      </c>
      <c r="AL225" s="21">
        <f>AL205-Baseline!AL205</f>
        <v>4921.136602514136</v>
      </c>
      <c r="AM225" s="21">
        <f>AM205-Baseline!AM205</f>
        <v>5282.2993670624292</v>
      </c>
      <c r="AN225" s="21">
        <f>AN205-Baseline!AN205</f>
        <v>5645.4541727084552</v>
      </c>
      <c r="AO225" s="21">
        <f>AO205-Baseline!AO205</f>
        <v>6010.6901046483808</v>
      </c>
      <c r="AP225" s="21">
        <f>AP205-Baseline!AP205</f>
        <v>6378.1186795157128</v>
      </c>
      <c r="AQ225" s="21">
        <f>AQ205-Baseline!AQ205</f>
        <v>6747.8550354725594</v>
      </c>
      <c r="AR225" s="21">
        <f>AR205-Baseline!AR205</f>
        <v>7119.6752466268108</v>
      </c>
      <c r="AS225" s="21">
        <f>AS205-Baseline!AS205</f>
        <v>7492.8908829360662</v>
      </c>
      <c r="AT225" s="21">
        <f>AT205-Baseline!AT205</f>
        <v>7867.4439843685295</v>
      </c>
      <c r="AU225" s="21">
        <f>AU205-Baseline!AU205</f>
        <v>8243.4302701888519</v>
      </c>
      <c r="AV225" s="21">
        <f>AV205-Baseline!AV205</f>
        <v>8620.8186415173222</v>
      </c>
      <c r="AW225" s="21">
        <f>AW205-Baseline!AW205</f>
        <v>8999.3821916451197</v>
      </c>
      <c r="AX225" s="21">
        <f>AX205-Baseline!AX205</f>
        <v>9378.4506006181982</v>
      </c>
      <c r="AY225" s="21">
        <f>AY205-Baseline!AY205</f>
        <v>9757.7344735634306</v>
      </c>
      <c r="AZ225" s="21">
        <f>AZ205-Baseline!AZ205</f>
        <v>10137.170697470036</v>
      </c>
      <c r="BA225" s="21">
        <f>BA205-Baseline!BA205</f>
        <v>10516.823257450589</v>
      </c>
      <c r="BB225" s="21">
        <f>BB205-Baseline!BB205</f>
        <v>10896.765942767102</v>
      </c>
    </row>
    <row r="226" spans="1:54" outlineLevel="2">
      <c r="A226" s="478"/>
      <c r="B226" s="150" t="s">
        <v>493</v>
      </c>
      <c r="C226" s="19"/>
      <c r="D226" s="135" t="s">
        <v>383</v>
      </c>
      <c r="E226" s="21">
        <f>E206-Baseline!E206</f>
        <v>94.012957095968915</v>
      </c>
      <c r="F226" s="21">
        <f>F206-Baseline!F206</f>
        <v>187.61337007092828</v>
      </c>
      <c r="G226" s="21">
        <f>G206-Baseline!G206</f>
        <v>281.41039312735938</v>
      </c>
      <c r="H226" s="21">
        <f>H206-Baseline!H206</f>
        <v>375.38319683164826</v>
      </c>
      <c r="I226" s="21">
        <f>I206-Baseline!I206</f>
        <v>469.55399048659621</v>
      </c>
      <c r="J226" s="21">
        <f>J206-Baseline!J206</f>
        <v>563.94701224822461</v>
      </c>
      <c r="K226" s="21">
        <f>K206-Baseline!K206</f>
        <v>658.49108882100245</v>
      </c>
      <c r="L226" s="21">
        <f>L206-Baseline!L206</f>
        <v>753.16447526591219</v>
      </c>
      <c r="M226" s="21">
        <f>M206-Baseline!M206</f>
        <v>847.9216219045702</v>
      </c>
      <c r="N226" s="21">
        <f>N206-Baseline!N206</f>
        <v>942.77365048757144</v>
      </c>
      <c r="O226" s="21">
        <f>O206-Baseline!O206</f>
        <v>1037.6502420087404</v>
      </c>
      <c r="P226" s="21">
        <f>P206-Baseline!P206</f>
        <v>1132.460408891053</v>
      </c>
      <c r="Q226" s="21">
        <f>Q206-Baseline!Q206</f>
        <v>1227.207229319243</v>
      </c>
      <c r="R226" s="21">
        <f>R206-Baseline!R206</f>
        <v>1321.9092040458147</v>
      </c>
      <c r="S226" s="21">
        <f>S206-Baseline!S206</f>
        <v>1416.5841142685231</v>
      </c>
      <c r="T226" s="21">
        <f>T206-Baseline!T206</f>
        <v>1511.2626141152878</v>
      </c>
      <c r="U226" s="21">
        <f>U206-Baseline!U206</f>
        <v>1605.9748240195604</v>
      </c>
      <c r="V226" s="21">
        <f>V206-Baseline!V206</f>
        <v>1700.7489258953049</v>
      </c>
      <c r="W226" s="21">
        <f>W206-Baseline!W206</f>
        <v>1795.6153383934325</v>
      </c>
      <c r="X226" s="21">
        <f>X206-Baseline!X206</f>
        <v>1890.6044202277681</v>
      </c>
      <c r="Y226" s="21">
        <f>Y206-Baseline!Y206</f>
        <v>1985.7459916131593</v>
      </c>
      <c r="Z226" s="21">
        <f>Z206-Baseline!Z206</f>
        <v>2081.0629467294684</v>
      </c>
      <c r="AA226" s="21">
        <f>AA206-Baseline!AA206</f>
        <v>2176.5846725876968</v>
      </c>
      <c r="AB226" s="21">
        <f>AB206-Baseline!AB206</f>
        <v>2272.314313053263</v>
      </c>
      <c r="AC226" s="21">
        <f>AC206-Baseline!AC206</f>
        <v>2822.4760552042653</v>
      </c>
      <c r="AD226" s="21">
        <f>AD206-Baseline!AD206</f>
        <v>3480.5471559570419</v>
      </c>
      <c r="AE226" s="21">
        <f>AE206-Baseline!AE206</f>
        <v>4140.0931544422701</v>
      </c>
      <c r="AF226" s="21">
        <f>AF206-Baseline!AF206</f>
        <v>4801.2234008925743</v>
      </c>
      <c r="AG226" s="21">
        <f>AG206-Baseline!AG206</f>
        <v>5464.0357566785278</v>
      </c>
      <c r="AH226" s="21">
        <f>AH206-Baseline!AH206</f>
        <v>6128.6295927041874</v>
      </c>
      <c r="AI226" s="21">
        <f>AI206-Baseline!AI206</f>
        <v>6795.1244394792229</v>
      </c>
      <c r="AJ226" s="21">
        <f>AJ206-Baseline!AJ206</f>
        <v>7466.8338218551735</v>
      </c>
      <c r="AK226" s="21">
        <f>AK206-Baseline!AK206</f>
        <v>8143.9035337844671</v>
      </c>
      <c r="AL226" s="21">
        <f>AL206-Baseline!AL206</f>
        <v>8826.4832037390279</v>
      </c>
      <c r="AM226" s="21">
        <f>AM206-Baseline!AM206</f>
        <v>9514.6084465813638</v>
      </c>
      <c r="AN226" s="21">
        <f>AN206-Baseline!AN206</f>
        <v>10208.248538080687</v>
      </c>
      <c r="AO226" s="21">
        <f>AO206-Baseline!AO206</f>
        <v>10907.508147541786</v>
      </c>
      <c r="AP226" s="21">
        <f>AP206-Baseline!AP206</f>
        <v>11612.545413061445</v>
      </c>
      <c r="AQ226" s="21">
        <f>AQ206-Baseline!AQ206</f>
        <v>12323.527640043643</v>
      </c>
      <c r="AR226" s="21">
        <f>AR206-Baseline!AR206</f>
        <v>13039.898656139221</v>
      </c>
      <c r="AS226" s="21">
        <f>AS206-Baseline!AS206</f>
        <v>13760.105358674482</v>
      </c>
      <c r="AT226" s="21">
        <f>AT206-Baseline!AT206</f>
        <v>14483.938597274086</v>
      </c>
      <c r="AU226" s="21">
        <f>AU206-Baseline!AU206</f>
        <v>15211.516767562349</v>
      </c>
      <c r="AV226" s="21">
        <f>AV206-Baseline!AV206</f>
        <v>15942.688556685433</v>
      </c>
      <c r="AW226" s="21">
        <f>AW206-Baseline!AW206</f>
        <v>16676.883424498585</v>
      </c>
      <c r="AX226" s="21">
        <f>AX206-Baseline!AX206</f>
        <v>17412.405351405243</v>
      </c>
      <c r="AY226" s="21">
        <f>AY206-Baseline!AY206</f>
        <v>18148.445323595763</v>
      </c>
      <c r="AZ226" s="21">
        <f>AZ206-Baseline!AZ206</f>
        <v>18884.735082177114</v>
      </c>
      <c r="BA226" s="21">
        <f>BA206-Baseline!BA206</f>
        <v>19621.329438489352</v>
      </c>
      <c r="BB226" s="21">
        <f>BB206-Baseline!BB206</f>
        <v>20358.310483945643</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03"/>
      <c r="C23" s="403"/>
      <c r="D23" s="403"/>
      <c r="E23" s="403"/>
      <c r="F23" s="403"/>
      <c r="G23" s="403"/>
      <c r="H23" s="403"/>
      <c r="I23" s="403"/>
      <c r="J23" s="403"/>
      <c r="K23" s="403"/>
      <c r="L23" s="403"/>
      <c r="M23" s="403"/>
      <c r="N23" s="403"/>
      <c r="O23" s="403"/>
      <c r="P23" s="403"/>
      <c r="Q23" s="403"/>
      <c r="R23" s="403"/>
      <c r="S23" s="403"/>
    </row>
    <row r="24" spans="1:19">
      <c r="A24" s="158" t="s">
        <v>486</v>
      </c>
      <c r="B24" s="403"/>
      <c r="C24" s="403"/>
      <c r="D24" s="403"/>
      <c r="E24" s="403"/>
      <c r="F24" s="403"/>
      <c r="G24" s="403"/>
      <c r="H24" s="403"/>
      <c r="I24" s="403"/>
      <c r="J24" s="403"/>
      <c r="K24" s="403"/>
      <c r="L24" s="403"/>
      <c r="M24" s="403"/>
      <c r="N24" s="403"/>
      <c r="O24" s="403"/>
      <c r="P24" s="403"/>
      <c r="Q24" s="403"/>
      <c r="R24" s="403"/>
      <c r="S24" s="403"/>
    </row>
    <row r="25" spans="1:19">
      <c r="A25" s="159" t="s">
        <v>389</v>
      </c>
      <c r="B25" s="403"/>
      <c r="C25" s="403"/>
      <c r="D25" s="403"/>
      <c r="E25" s="403"/>
      <c r="F25" s="403"/>
      <c r="G25" s="403"/>
      <c r="H25" s="403"/>
      <c r="I25" s="403"/>
      <c r="J25" s="403"/>
      <c r="K25" s="403"/>
      <c r="L25" s="403"/>
      <c r="M25" s="403"/>
      <c r="N25" s="403"/>
      <c r="O25" s="403"/>
      <c r="P25" s="403"/>
      <c r="Q25" s="403"/>
      <c r="R25" s="403"/>
      <c r="S25" s="403"/>
    </row>
    <row r="26" spans="1:19">
      <c r="A26" s="159" t="s">
        <v>465</v>
      </c>
      <c r="B26" s="403"/>
      <c r="C26" s="403"/>
      <c r="D26" s="403"/>
      <c r="E26" s="403"/>
      <c r="F26" s="403"/>
      <c r="G26" s="403"/>
      <c r="H26" s="403"/>
      <c r="I26" s="403"/>
      <c r="J26" s="403"/>
      <c r="K26" s="403"/>
      <c r="L26" s="403"/>
      <c r="M26" s="403"/>
      <c r="N26" s="403"/>
      <c r="O26" s="403"/>
      <c r="P26" s="403"/>
      <c r="Q26" s="403"/>
      <c r="R26" s="403"/>
      <c r="S26" s="403"/>
    </row>
    <row r="27" spans="1:19">
      <c r="A27" s="159" t="s">
        <v>466</v>
      </c>
      <c r="B27" s="403"/>
      <c r="C27" s="403"/>
      <c r="D27" s="403"/>
      <c r="E27" s="403"/>
      <c r="F27" s="403"/>
      <c r="G27" s="403"/>
      <c r="H27" s="403"/>
      <c r="I27" s="403"/>
      <c r="J27" s="403"/>
      <c r="K27" s="403"/>
      <c r="L27" s="403"/>
      <c r="M27" s="403"/>
      <c r="N27" s="403"/>
      <c r="O27" s="403"/>
      <c r="P27" s="403"/>
      <c r="Q27" s="403"/>
      <c r="R27" s="403"/>
      <c r="S27" s="403"/>
    </row>
    <row r="31" spans="1:19">
      <c r="A31" s="4" t="s">
        <v>507</v>
      </c>
    </row>
    <row r="32" spans="1:19">
      <c r="A32"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86"/>
      <c r="E4" s="53" t="s">
        <v>335</v>
      </c>
      <c r="F4" s="91"/>
      <c r="G4" s="28"/>
      <c r="H4" s="10"/>
      <c r="I4" s="440"/>
      <c r="J4" s="441"/>
      <c r="K4" s="441"/>
      <c r="L4" s="441"/>
      <c r="M4" s="441"/>
      <c r="N4" s="442"/>
      <c r="P4" s="446"/>
      <c r="Q4" s="447"/>
      <c r="R4" s="447"/>
      <c r="S4" s="447"/>
      <c r="T4" s="447"/>
      <c r="U4" s="448"/>
    </row>
    <row r="5" spans="1:21" outlineLevel="1">
      <c r="A5" s="13" t="s">
        <v>336</v>
      </c>
      <c r="B5" s="88"/>
      <c r="E5" s="14"/>
      <c r="H5" s="10"/>
      <c r="I5" s="469"/>
      <c r="J5" s="461"/>
      <c r="K5" s="461"/>
      <c r="L5" s="461"/>
      <c r="M5" s="461"/>
      <c r="N5" s="462"/>
      <c r="P5" s="469"/>
      <c r="Q5" s="461"/>
      <c r="R5" s="461"/>
      <c r="S5" s="461"/>
      <c r="T5" s="461"/>
      <c r="U5" s="462"/>
    </row>
    <row r="6" spans="1:21" outlineLevel="1">
      <c r="A6" s="13" t="s">
        <v>339</v>
      </c>
      <c r="B6" s="88"/>
      <c r="E6" s="53" t="s">
        <v>341</v>
      </c>
      <c r="F6" s="90"/>
      <c r="H6" s="10"/>
      <c r="I6" s="463"/>
      <c r="J6" s="464"/>
      <c r="K6" s="464"/>
      <c r="L6" s="464"/>
      <c r="M6" s="464"/>
      <c r="N6" s="465"/>
      <c r="P6" s="463"/>
      <c r="Q6" s="464"/>
      <c r="R6" s="464"/>
      <c r="S6" s="464"/>
      <c r="T6" s="464"/>
      <c r="U6" s="465"/>
    </row>
    <row r="7" spans="1:21" outlineLevel="1">
      <c r="A7" s="13" t="s">
        <v>343</v>
      </c>
      <c r="B7" s="88"/>
      <c r="E7" s="14"/>
      <c r="H7" s="10"/>
      <c r="I7" s="463"/>
      <c r="J7" s="464"/>
      <c r="K7" s="464"/>
      <c r="L7" s="464"/>
      <c r="M7" s="464"/>
      <c r="N7" s="465"/>
      <c r="P7" s="463"/>
      <c r="Q7" s="464"/>
      <c r="R7" s="464"/>
      <c r="S7" s="464"/>
      <c r="T7" s="464"/>
      <c r="U7" s="465"/>
    </row>
    <row r="8" spans="1:21" ht="39" outlineLevel="1" thickBot="1">
      <c r="A8" s="34" t="s">
        <v>344</v>
      </c>
      <c r="B8" s="89"/>
      <c r="E8" s="14"/>
      <c r="H8" s="10"/>
      <c r="I8" s="463"/>
      <c r="J8" s="464"/>
      <c r="K8" s="464"/>
      <c r="L8" s="464"/>
      <c r="M8" s="464"/>
      <c r="N8" s="465"/>
      <c r="P8" s="463"/>
      <c r="Q8" s="464"/>
      <c r="R8" s="464"/>
      <c r="S8" s="464"/>
      <c r="T8" s="464"/>
      <c r="U8" s="465"/>
    </row>
    <row r="9" spans="1:21" outlineLevel="1">
      <c r="E9" s="14"/>
      <c r="H9" s="10"/>
      <c r="I9" s="463"/>
      <c r="J9" s="464"/>
      <c r="K9" s="464"/>
      <c r="L9" s="464"/>
      <c r="M9" s="464"/>
      <c r="N9" s="465"/>
      <c r="P9" s="463"/>
      <c r="Q9" s="464"/>
      <c r="R9" s="464"/>
      <c r="S9" s="464"/>
      <c r="T9" s="464"/>
      <c r="U9" s="465"/>
    </row>
    <row r="10" spans="1:21" ht="26.25" outlineLevel="1" thickBot="1">
      <c r="A10" s="32" t="s">
        <v>346</v>
      </c>
      <c r="B10" s="35">
        <f>Baseline!B10</f>
        <v>2027</v>
      </c>
      <c r="E10" s="14"/>
      <c r="H10" s="10"/>
      <c r="I10" s="463"/>
      <c r="J10" s="464"/>
      <c r="K10" s="464"/>
      <c r="L10" s="464"/>
      <c r="M10" s="464"/>
      <c r="N10" s="465"/>
      <c r="P10" s="463"/>
      <c r="Q10" s="464"/>
      <c r="R10" s="464"/>
      <c r="S10" s="464"/>
      <c r="T10" s="464"/>
      <c r="U10" s="465"/>
    </row>
    <row r="11" spans="1:21" outlineLevel="1">
      <c r="A11" s="16"/>
      <c r="H11" s="10"/>
      <c r="I11" s="463"/>
      <c r="J11" s="464"/>
      <c r="K11" s="464"/>
      <c r="L11" s="464"/>
      <c r="M11" s="464"/>
      <c r="N11" s="465"/>
      <c r="P11" s="463"/>
      <c r="Q11" s="464"/>
      <c r="R11" s="464"/>
      <c r="S11" s="464"/>
      <c r="T11" s="464"/>
      <c r="U11" s="465"/>
    </row>
    <row r="12" spans="1:21" ht="38.25" outlineLevel="1">
      <c r="A12" s="26" t="s">
        <v>347</v>
      </c>
      <c r="B12" s="26" t="s">
        <v>348</v>
      </c>
      <c r="C12" s="26" t="s">
        <v>349</v>
      </c>
      <c r="D12" s="26" t="s">
        <v>350</v>
      </c>
      <c r="E12" s="26" t="s">
        <v>351</v>
      </c>
      <c r="F12" s="26" t="s">
        <v>352</v>
      </c>
      <c r="G12" s="26" t="s">
        <v>353</v>
      </c>
      <c r="I12" s="463"/>
      <c r="J12" s="464"/>
      <c r="K12" s="464"/>
      <c r="L12" s="464"/>
      <c r="M12" s="464"/>
      <c r="N12" s="465"/>
      <c r="P12" s="463"/>
      <c r="Q12" s="464"/>
      <c r="R12" s="464"/>
      <c r="S12" s="464"/>
      <c r="T12" s="464"/>
      <c r="U12" s="465"/>
    </row>
    <row r="13" spans="1:21" outlineLevel="1">
      <c r="A13" s="58">
        <v>2035</v>
      </c>
      <c r="B13" s="21">
        <f t="shared" ref="B13:B18" si="0">INDEX($E$204:$AW$204,1,MATCH($A13,$E$53:$BB$53,0))</f>
        <v>0</v>
      </c>
      <c r="C13" s="21">
        <f>B13-Baseline!B13</f>
        <v>694.63562840991256</v>
      </c>
      <c r="D13" s="21">
        <f t="shared" ref="D13:D18" si="1">INDEX($E$205:$AW$205,1,MATCH($A13,$E$53:$BB$53,0))</f>
        <v>0</v>
      </c>
      <c r="E13" s="21">
        <f>D13-Baseline!D13</f>
        <v>541.33599240186527</v>
      </c>
      <c r="F13" s="21">
        <f t="shared" ref="F13:F18" si="2">INDEX($E$206:$AW$206,1,MATCH($A13,$E$53:$BB$53,0))</f>
        <v>0</v>
      </c>
      <c r="G13" s="21">
        <f>F13-Baseline!F13</f>
        <v>847.9216219045702</v>
      </c>
      <c r="I13" s="463"/>
      <c r="J13" s="464"/>
      <c r="K13" s="464"/>
      <c r="L13" s="464"/>
      <c r="M13" s="464"/>
      <c r="N13" s="465"/>
      <c r="P13" s="463"/>
      <c r="Q13" s="464"/>
      <c r="R13" s="464"/>
      <c r="S13" s="464"/>
      <c r="T13" s="464"/>
      <c r="U13" s="465"/>
    </row>
    <row r="14" spans="1:21" outlineLevel="1">
      <c r="A14" s="58">
        <v>2040</v>
      </c>
      <c r="B14" s="21">
        <f t="shared" si="0"/>
        <v>0</v>
      </c>
      <c r="C14" s="21">
        <f>B14-Baseline!B14</f>
        <v>1079.3161205013612</v>
      </c>
      <c r="D14" s="21">
        <f t="shared" si="1"/>
        <v>0</v>
      </c>
      <c r="E14" s="21">
        <f>D14-Baseline!D14</f>
        <v>836.9549183221659</v>
      </c>
      <c r="F14" s="21">
        <f t="shared" si="2"/>
        <v>0</v>
      </c>
      <c r="G14" s="21">
        <f>F14-Baseline!F14</f>
        <v>1321.9092040458147</v>
      </c>
      <c r="I14" s="463"/>
      <c r="J14" s="464"/>
      <c r="K14" s="464"/>
      <c r="L14" s="464"/>
      <c r="M14" s="464"/>
      <c r="N14" s="465"/>
      <c r="P14" s="463"/>
      <c r="Q14" s="464"/>
      <c r="R14" s="464"/>
      <c r="S14" s="464"/>
      <c r="T14" s="464"/>
      <c r="U14" s="465"/>
    </row>
    <row r="15" spans="1:21" outlineLevel="1">
      <c r="A15" s="58">
        <v>2045</v>
      </c>
      <c r="B15" s="21">
        <f t="shared" si="0"/>
        <v>0</v>
      </c>
      <c r="C15" s="21">
        <f>B15-Baseline!B15</f>
        <v>1461.7772157368845</v>
      </c>
      <c r="D15" s="21">
        <f t="shared" si="1"/>
        <v>0</v>
      </c>
      <c r="E15" s="21">
        <f>D15-Baseline!D15</f>
        <v>1128.0428099648657</v>
      </c>
      <c r="F15" s="21">
        <f t="shared" si="2"/>
        <v>0</v>
      </c>
      <c r="G15" s="21">
        <f>F15-Baseline!F15</f>
        <v>1795.6153383934325</v>
      </c>
      <c r="I15" s="463"/>
      <c r="J15" s="464"/>
      <c r="K15" s="464"/>
      <c r="L15" s="464"/>
      <c r="M15" s="464"/>
      <c r="N15" s="465"/>
      <c r="P15" s="463"/>
      <c r="Q15" s="464"/>
      <c r="R15" s="464"/>
      <c r="S15" s="464"/>
      <c r="T15" s="464"/>
      <c r="U15" s="465"/>
    </row>
    <row r="16" spans="1:21" outlineLevel="1">
      <c r="A16" s="58">
        <v>2050</v>
      </c>
      <c r="B16" s="21">
        <f t="shared" si="0"/>
        <v>0</v>
      </c>
      <c r="C16" s="21">
        <f>B16-Baseline!B16</f>
        <v>1844.7868875787203</v>
      </c>
      <c r="D16" s="21">
        <f t="shared" si="1"/>
        <v>0</v>
      </c>
      <c r="E16" s="21">
        <f>D16-Baseline!D16</f>
        <v>1417.1345462905967</v>
      </c>
      <c r="F16" s="21">
        <f t="shared" si="2"/>
        <v>0</v>
      </c>
      <c r="G16" s="21">
        <f>F16-Baseline!F16</f>
        <v>2272.314313053263</v>
      </c>
      <c r="I16" s="463"/>
      <c r="J16" s="464"/>
      <c r="K16" s="464"/>
      <c r="L16" s="464"/>
      <c r="M16" s="464"/>
      <c r="N16" s="465"/>
      <c r="P16" s="463"/>
      <c r="Q16" s="464"/>
      <c r="R16" s="464"/>
      <c r="S16" s="464"/>
      <c r="T16" s="464"/>
      <c r="U16" s="465"/>
    </row>
    <row r="17" spans="1:21" outlineLevel="1">
      <c r="A17" s="58">
        <v>2060</v>
      </c>
      <c r="B17" s="21">
        <f t="shared" si="0"/>
        <v>0</v>
      </c>
      <c r="C17" s="21">
        <f>B17-Baseline!B17</f>
        <v>6881.1183119984971</v>
      </c>
      <c r="D17" s="21">
        <f t="shared" si="1"/>
        <v>0</v>
      </c>
      <c r="E17" s="21">
        <f>D17-Baseline!D17</f>
        <v>4921.136602514136</v>
      </c>
      <c r="F17" s="21">
        <f t="shared" si="2"/>
        <v>0</v>
      </c>
      <c r="G17" s="21">
        <f>F17-Baseline!F17</f>
        <v>8826.4832037390279</v>
      </c>
      <c r="I17" s="463"/>
      <c r="J17" s="464"/>
      <c r="K17" s="464"/>
      <c r="L17" s="464"/>
      <c r="M17" s="464"/>
      <c r="N17" s="465"/>
      <c r="P17" s="463"/>
      <c r="Q17" s="464"/>
      <c r="R17" s="464"/>
      <c r="S17" s="464"/>
      <c r="T17" s="464"/>
      <c r="U17" s="465"/>
    </row>
    <row r="18" spans="1:21" outlineLevel="1">
      <c r="A18" s="58">
        <v>2070</v>
      </c>
      <c r="B18" s="21">
        <f t="shared" si="0"/>
        <v>0</v>
      </c>
      <c r="C18" s="21">
        <f>B18-Baseline!B18</f>
        <v>12303.912065096521</v>
      </c>
      <c r="D18" s="21">
        <f t="shared" si="1"/>
        <v>0</v>
      </c>
      <c r="E18" s="21">
        <f>D18-Baseline!D18</f>
        <v>8620.8186415173222</v>
      </c>
      <c r="F18" s="21">
        <f t="shared" si="2"/>
        <v>0</v>
      </c>
      <c r="G18" s="21">
        <f>F18-Baseline!F18</f>
        <v>15942.688556685433</v>
      </c>
      <c r="I18" s="466"/>
      <c r="J18" s="467"/>
      <c r="K18" s="467"/>
      <c r="L18" s="467"/>
      <c r="M18" s="467"/>
      <c r="N18" s="468"/>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69"/>
      <c r="J21" s="461"/>
      <c r="K21" s="461"/>
      <c r="L21" s="461"/>
      <c r="M21" s="461"/>
      <c r="N21" s="462"/>
      <c r="P21" s="469"/>
      <c r="Q21" s="461"/>
      <c r="R21" s="461"/>
      <c r="S21" s="461"/>
      <c r="T21" s="461"/>
      <c r="U21" s="462"/>
    </row>
    <row r="22" spans="1:21" ht="12.75" customHeight="1" outlineLevel="1">
      <c r="A22" s="154"/>
      <c r="B22" s="155"/>
      <c r="I22" s="463"/>
      <c r="J22" s="464"/>
      <c r="K22" s="464"/>
      <c r="L22" s="464"/>
      <c r="M22" s="464"/>
      <c r="N22" s="465"/>
      <c r="P22" s="463"/>
      <c r="Q22" s="464"/>
      <c r="R22" s="464"/>
      <c r="S22" s="464"/>
      <c r="T22" s="464"/>
      <c r="U22" s="465"/>
    </row>
    <row r="23" spans="1:21" outlineLevel="1">
      <c r="A23" s="154"/>
      <c r="B23" s="406" t="s">
        <v>358</v>
      </c>
      <c r="C23" s="407"/>
      <c r="D23" s="407"/>
      <c r="E23" s="407"/>
      <c r="F23" s="407"/>
      <c r="G23" s="408"/>
      <c r="I23" s="463"/>
      <c r="J23" s="464"/>
      <c r="K23" s="464"/>
      <c r="L23" s="464"/>
      <c r="M23" s="464"/>
      <c r="N23" s="465"/>
      <c r="P23" s="463"/>
      <c r="Q23" s="464"/>
      <c r="R23" s="464"/>
      <c r="S23" s="464"/>
      <c r="T23" s="464"/>
      <c r="U23" s="465"/>
    </row>
    <row r="24" spans="1:21" outlineLevel="1">
      <c r="B24" s="17">
        <v>2027</v>
      </c>
      <c r="C24" s="17">
        <v>2028</v>
      </c>
      <c r="D24" s="17">
        <v>2029</v>
      </c>
      <c r="E24" s="17">
        <v>2030</v>
      </c>
      <c r="F24" s="17">
        <v>2031</v>
      </c>
      <c r="G24" s="17" t="s">
        <v>359</v>
      </c>
      <c r="I24" s="463"/>
      <c r="J24" s="464"/>
      <c r="K24" s="464"/>
      <c r="L24" s="464"/>
      <c r="M24" s="464"/>
      <c r="N24" s="465"/>
      <c r="P24" s="463"/>
      <c r="Q24" s="464"/>
      <c r="R24" s="464"/>
      <c r="S24" s="464"/>
      <c r="T24" s="464"/>
      <c r="U24" s="465"/>
    </row>
    <row r="25" spans="1:21" ht="13.5" outlineLevel="1" thickBot="1">
      <c r="B25" s="30" t="s">
        <v>360</v>
      </c>
      <c r="C25" s="30" t="s">
        <v>360</v>
      </c>
      <c r="D25" s="30" t="s">
        <v>360</v>
      </c>
      <c r="E25" s="30" t="s">
        <v>360</v>
      </c>
      <c r="F25" s="30" t="s">
        <v>360</v>
      </c>
      <c r="G25" s="30" t="s">
        <v>360</v>
      </c>
      <c r="I25" s="463"/>
      <c r="J25" s="464"/>
      <c r="K25" s="464"/>
      <c r="L25" s="464"/>
      <c r="M25" s="464"/>
      <c r="N25" s="465"/>
      <c r="P25" s="463"/>
      <c r="Q25" s="464"/>
      <c r="R25" s="464"/>
      <c r="S25" s="464"/>
      <c r="T25" s="464"/>
      <c r="U25" s="465"/>
    </row>
    <row r="26" spans="1:21" outlineLevel="1">
      <c r="A26" s="54" t="s">
        <v>361</v>
      </c>
      <c r="B26" s="21">
        <f>E64</f>
        <v>0</v>
      </c>
      <c r="C26" s="21">
        <f>F64</f>
        <v>0</v>
      </c>
      <c r="D26" s="21">
        <f>G64</f>
        <v>0</v>
      </c>
      <c r="E26" s="21">
        <f>H64</f>
        <v>0</v>
      </c>
      <c r="F26" s="21">
        <f>I64</f>
        <v>0</v>
      </c>
      <c r="G26" s="21">
        <f>SUM(J64:BB64)</f>
        <v>0</v>
      </c>
      <c r="I26" s="463"/>
      <c r="J26" s="464"/>
      <c r="K26" s="464"/>
      <c r="L26" s="464"/>
      <c r="M26" s="464"/>
      <c r="N26" s="465"/>
      <c r="P26" s="463"/>
      <c r="Q26" s="464"/>
      <c r="R26" s="464"/>
      <c r="S26" s="464"/>
      <c r="T26" s="464"/>
      <c r="U26" s="465"/>
    </row>
    <row r="27" spans="1:21" outlineLevel="1">
      <c r="A27" s="54" t="s">
        <v>362</v>
      </c>
      <c r="B27" s="21">
        <f>E71+E77</f>
        <v>0</v>
      </c>
      <c r="C27" s="21">
        <f>F71+F77</f>
        <v>0</v>
      </c>
      <c r="D27" s="21">
        <f>G71+G77</f>
        <v>0</v>
      </c>
      <c r="E27" s="21">
        <f>H71+H77</f>
        <v>0</v>
      </c>
      <c r="F27" s="21">
        <f>I71+I77</f>
        <v>0</v>
      </c>
      <c r="G27" s="21">
        <f>SUM(J71:BB71)+SUM(J77:BB77)</f>
        <v>0</v>
      </c>
      <c r="I27" s="463"/>
      <c r="J27" s="464"/>
      <c r="K27" s="464"/>
      <c r="L27" s="464"/>
      <c r="M27" s="464"/>
      <c r="N27" s="465"/>
      <c r="P27" s="463"/>
      <c r="Q27" s="464"/>
      <c r="R27" s="464"/>
      <c r="S27" s="464"/>
      <c r="T27" s="464"/>
      <c r="U27" s="465"/>
    </row>
    <row r="28" spans="1:21" outlineLevel="1">
      <c r="A28" s="154"/>
      <c r="B28" s="248"/>
      <c r="C28" s="248"/>
      <c r="D28" s="248"/>
      <c r="E28" s="248"/>
      <c r="F28" s="248"/>
      <c r="G28" s="248"/>
      <c r="I28" s="463"/>
      <c r="J28" s="464"/>
      <c r="K28" s="464"/>
      <c r="L28" s="464"/>
      <c r="M28" s="464"/>
      <c r="N28" s="465"/>
      <c r="P28" s="463"/>
      <c r="Q28" s="464"/>
      <c r="R28" s="464"/>
      <c r="S28" s="464"/>
      <c r="T28" s="464"/>
      <c r="U28" s="465"/>
    </row>
    <row r="29" spans="1:21" ht="13.5" outlineLevel="1" thickBot="1">
      <c r="A29" s="154"/>
      <c r="B29" s="248"/>
      <c r="C29" s="248"/>
      <c r="D29" s="248"/>
      <c r="E29" s="248"/>
      <c r="F29" s="248"/>
      <c r="G29" s="248"/>
      <c r="I29" s="463"/>
      <c r="J29" s="464"/>
      <c r="K29" s="464"/>
      <c r="L29" s="464"/>
      <c r="M29" s="464"/>
      <c r="N29" s="465"/>
      <c r="P29" s="463"/>
      <c r="Q29" s="464"/>
      <c r="R29" s="464"/>
      <c r="S29" s="464"/>
      <c r="T29" s="464"/>
      <c r="U29" s="465"/>
    </row>
    <row r="30" spans="1:21" ht="13.5" outlineLevel="1" thickBot="1">
      <c r="A30" s="308"/>
      <c r="B30" s="309" t="s">
        <v>363</v>
      </c>
      <c r="C30" s="310" t="s">
        <v>364</v>
      </c>
      <c r="D30" s="410" t="s">
        <v>323</v>
      </c>
      <c r="E30" s="411"/>
      <c r="F30" s="411"/>
      <c r="G30" s="412"/>
      <c r="I30" s="463"/>
      <c r="J30" s="464"/>
      <c r="K30" s="464"/>
      <c r="L30" s="464"/>
      <c r="M30" s="464"/>
      <c r="N30" s="465"/>
      <c r="P30" s="463"/>
      <c r="Q30" s="464"/>
      <c r="R30" s="464"/>
      <c r="S30" s="464"/>
      <c r="T30" s="464"/>
      <c r="U30" s="465"/>
    </row>
    <row r="31" spans="1:21" outlineLevel="1">
      <c r="A31" s="432" t="s">
        <v>365</v>
      </c>
      <c r="B31" s="311"/>
      <c r="C31" s="307"/>
      <c r="D31" s="472"/>
      <c r="E31" s="472"/>
      <c r="F31" s="472"/>
      <c r="G31" s="473"/>
      <c r="I31" s="463"/>
      <c r="J31" s="464"/>
      <c r="K31" s="464"/>
      <c r="L31" s="464"/>
      <c r="M31" s="464"/>
      <c r="N31" s="465"/>
      <c r="P31" s="463"/>
      <c r="Q31" s="464"/>
      <c r="R31" s="464"/>
      <c r="S31" s="464"/>
      <c r="T31" s="464"/>
      <c r="U31" s="465"/>
    </row>
    <row r="32" spans="1:21" outlineLevel="1">
      <c r="A32" s="432"/>
      <c r="B32" s="312"/>
      <c r="C32" s="252"/>
      <c r="D32" s="415"/>
      <c r="E32" s="415"/>
      <c r="F32" s="415"/>
      <c r="G32" s="416"/>
      <c r="I32" s="463"/>
      <c r="J32" s="464"/>
      <c r="K32" s="464"/>
      <c r="L32" s="464"/>
      <c r="M32" s="464"/>
      <c r="N32" s="465"/>
      <c r="P32" s="463"/>
      <c r="Q32" s="464"/>
      <c r="R32" s="464"/>
      <c r="S32" s="464"/>
      <c r="T32" s="464"/>
      <c r="U32" s="465"/>
    </row>
    <row r="33" spans="1:21" outlineLevel="1">
      <c r="A33" s="432"/>
      <c r="B33" s="312"/>
      <c r="C33" s="252"/>
      <c r="D33" s="415"/>
      <c r="E33" s="415"/>
      <c r="F33" s="415"/>
      <c r="G33" s="416"/>
      <c r="I33" s="463"/>
      <c r="J33" s="464"/>
      <c r="K33" s="464"/>
      <c r="L33" s="464"/>
      <c r="M33" s="464"/>
      <c r="N33" s="465"/>
      <c r="P33" s="463"/>
      <c r="Q33" s="464"/>
      <c r="R33" s="464"/>
      <c r="S33" s="464"/>
      <c r="T33" s="464"/>
      <c r="U33" s="465"/>
    </row>
    <row r="34" spans="1:21" outlineLevel="1">
      <c r="A34" s="432"/>
      <c r="B34" s="312"/>
      <c r="C34" s="252"/>
      <c r="D34" s="415"/>
      <c r="E34" s="415"/>
      <c r="F34" s="415"/>
      <c r="G34" s="416"/>
      <c r="I34" s="463"/>
      <c r="J34" s="464"/>
      <c r="K34" s="464"/>
      <c r="L34" s="464"/>
      <c r="M34" s="464"/>
      <c r="N34" s="465"/>
      <c r="P34" s="463"/>
      <c r="Q34" s="464"/>
      <c r="R34" s="464"/>
      <c r="S34" s="464"/>
      <c r="T34" s="464"/>
      <c r="U34" s="465"/>
    </row>
    <row r="35" spans="1:21" outlineLevel="1">
      <c r="A35" s="432"/>
      <c r="B35" s="312"/>
      <c r="C35" s="252"/>
      <c r="D35" s="415"/>
      <c r="E35" s="415"/>
      <c r="F35" s="415"/>
      <c r="G35" s="416"/>
      <c r="I35" s="463"/>
      <c r="J35" s="464"/>
      <c r="K35" s="464"/>
      <c r="L35" s="464"/>
      <c r="M35" s="464"/>
      <c r="N35" s="465"/>
      <c r="P35" s="463"/>
      <c r="Q35" s="464"/>
      <c r="R35" s="464"/>
      <c r="S35" s="464"/>
      <c r="T35" s="464"/>
      <c r="U35" s="465"/>
    </row>
    <row r="36" spans="1:21" outlineLevel="1">
      <c r="A36" s="432"/>
      <c r="B36" s="312"/>
      <c r="C36" s="252"/>
      <c r="D36" s="415"/>
      <c r="E36" s="415"/>
      <c r="F36" s="415"/>
      <c r="G36" s="416"/>
      <c r="I36" s="463"/>
      <c r="J36" s="464"/>
      <c r="K36" s="464"/>
      <c r="L36" s="464"/>
      <c r="M36" s="464"/>
      <c r="N36" s="465"/>
      <c r="P36" s="463"/>
      <c r="Q36" s="464"/>
      <c r="R36" s="464"/>
      <c r="S36" s="464"/>
      <c r="T36" s="464"/>
      <c r="U36" s="465"/>
    </row>
    <row r="37" spans="1:21" outlineLevel="1">
      <c r="A37" s="432"/>
      <c r="B37" s="312"/>
      <c r="C37" s="252"/>
      <c r="D37" s="415"/>
      <c r="E37" s="415"/>
      <c r="F37" s="415"/>
      <c r="G37" s="416"/>
      <c r="I37" s="463"/>
      <c r="J37" s="464"/>
      <c r="K37" s="464"/>
      <c r="L37" s="464"/>
      <c r="M37" s="464"/>
      <c r="N37" s="465"/>
      <c r="P37" s="463"/>
      <c r="Q37" s="464"/>
      <c r="R37" s="464"/>
      <c r="S37" s="464"/>
      <c r="T37" s="464"/>
      <c r="U37" s="465"/>
    </row>
    <row r="38" spans="1:21" outlineLevel="1">
      <c r="A38" s="432"/>
      <c r="B38" s="312"/>
      <c r="C38" s="252"/>
      <c r="D38" s="415"/>
      <c r="E38" s="415"/>
      <c r="F38" s="415"/>
      <c r="G38" s="416"/>
      <c r="I38" s="463"/>
      <c r="J38" s="464"/>
      <c r="K38" s="464"/>
      <c r="L38" s="464"/>
      <c r="M38" s="464"/>
      <c r="N38" s="465"/>
      <c r="P38" s="463"/>
      <c r="Q38" s="464"/>
      <c r="R38" s="464"/>
      <c r="S38" s="464"/>
      <c r="T38" s="464"/>
      <c r="U38" s="465"/>
    </row>
    <row r="39" spans="1:21" outlineLevel="1">
      <c r="A39" s="432"/>
      <c r="B39" s="312"/>
      <c r="C39" s="252"/>
      <c r="D39" s="415"/>
      <c r="E39" s="415"/>
      <c r="F39" s="415"/>
      <c r="G39" s="416"/>
      <c r="I39" s="463"/>
      <c r="J39" s="464"/>
      <c r="K39" s="464"/>
      <c r="L39" s="464"/>
      <c r="M39" s="464"/>
      <c r="N39" s="465"/>
      <c r="P39" s="463"/>
      <c r="Q39" s="464"/>
      <c r="R39" s="464"/>
      <c r="S39" s="464"/>
      <c r="T39" s="464"/>
      <c r="U39" s="465"/>
    </row>
    <row r="40" spans="1:21" ht="13.5" outlineLevel="1" thickBot="1">
      <c r="A40" s="433"/>
      <c r="B40" s="313"/>
      <c r="C40" s="314"/>
      <c r="D40" s="413"/>
      <c r="E40" s="413"/>
      <c r="F40" s="413"/>
      <c r="G40" s="414"/>
      <c r="I40" s="463"/>
      <c r="J40" s="464"/>
      <c r="K40" s="464"/>
      <c r="L40" s="464"/>
      <c r="M40" s="464"/>
      <c r="N40" s="465"/>
      <c r="P40" s="463"/>
      <c r="Q40" s="464"/>
      <c r="R40" s="464"/>
      <c r="S40" s="464"/>
      <c r="T40" s="464"/>
      <c r="U40" s="465"/>
    </row>
    <row r="41" spans="1:21" outlineLevel="1">
      <c r="A41" s="154"/>
      <c r="B41" s="248"/>
      <c r="C41" s="248"/>
      <c r="D41" s="248"/>
      <c r="E41" s="248"/>
      <c r="F41" s="248"/>
      <c r="G41" s="248"/>
      <c r="I41" s="463"/>
      <c r="J41" s="464"/>
      <c r="K41" s="464"/>
      <c r="L41" s="464"/>
      <c r="M41" s="464"/>
      <c r="N41" s="465"/>
      <c r="P41" s="463"/>
      <c r="Q41" s="464"/>
      <c r="R41" s="464"/>
      <c r="S41" s="464"/>
      <c r="T41" s="464"/>
      <c r="U41" s="465"/>
    </row>
    <row r="42" spans="1:21" outlineLevel="1">
      <c r="A42" s="154"/>
      <c r="B42" s="248"/>
      <c r="C42" s="248"/>
      <c r="D42" s="248"/>
      <c r="E42" s="248"/>
      <c r="F42" s="248"/>
      <c r="G42" s="248"/>
      <c r="I42" s="463"/>
      <c r="J42" s="464"/>
      <c r="K42" s="464"/>
      <c r="L42" s="464"/>
      <c r="M42" s="464"/>
      <c r="N42" s="465"/>
      <c r="P42" s="463"/>
      <c r="Q42" s="464"/>
      <c r="R42" s="464"/>
      <c r="S42" s="464"/>
      <c r="T42" s="464"/>
      <c r="U42" s="465"/>
    </row>
    <row r="43" spans="1:21" outlineLevel="1">
      <c r="A43" s="154"/>
      <c r="B43" s="248"/>
      <c r="C43" s="248"/>
      <c r="D43" s="248"/>
      <c r="E43" s="248"/>
      <c r="F43" s="248"/>
      <c r="G43" s="248"/>
      <c r="I43" s="463"/>
      <c r="J43" s="464"/>
      <c r="K43" s="464"/>
      <c r="L43" s="464"/>
      <c r="M43" s="464"/>
      <c r="N43" s="465"/>
      <c r="P43" s="463"/>
      <c r="Q43" s="464"/>
      <c r="R43" s="464"/>
      <c r="S43" s="464"/>
      <c r="T43" s="464"/>
      <c r="U43" s="465"/>
    </row>
    <row r="44" spans="1:21" outlineLevel="1">
      <c r="A44" s="154"/>
      <c r="B44" s="248"/>
      <c r="C44" s="248"/>
      <c r="D44" s="248"/>
      <c r="E44" s="248"/>
      <c r="F44" s="248"/>
      <c r="G44" s="248"/>
      <c r="I44" s="463"/>
      <c r="J44" s="464"/>
      <c r="K44" s="464"/>
      <c r="L44" s="464"/>
      <c r="M44" s="464"/>
      <c r="N44" s="465"/>
      <c r="P44" s="463"/>
      <c r="Q44" s="464"/>
      <c r="R44" s="464"/>
      <c r="S44" s="464"/>
      <c r="T44" s="464"/>
      <c r="U44" s="465"/>
    </row>
    <row r="45" spans="1:21" outlineLevel="1">
      <c r="A45" s="154"/>
      <c r="B45" s="248"/>
      <c r="C45" s="248"/>
      <c r="D45" s="248"/>
      <c r="E45" s="248"/>
      <c r="F45" s="248"/>
      <c r="G45" s="248"/>
      <c r="I45" s="466"/>
      <c r="J45" s="467"/>
      <c r="K45" s="467"/>
      <c r="L45" s="467"/>
      <c r="M45" s="467"/>
      <c r="N45" s="468"/>
      <c r="P45" s="466"/>
      <c r="Q45" s="467"/>
      <c r="R45" s="467"/>
      <c r="S45" s="467"/>
      <c r="T45" s="467"/>
      <c r="U45" s="468"/>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2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521</v>
      </c>
      <c r="C108" t="s">
        <v>522</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523</v>
      </c>
      <c r="C109" t="s">
        <v>524</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525</v>
      </c>
      <c r="C110" t="s">
        <v>526</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527</v>
      </c>
      <c r="C111" t="s">
        <v>528</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529</v>
      </c>
      <c r="C112" t="s">
        <v>530</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531</v>
      </c>
      <c r="C113" t="s">
        <v>532</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533</v>
      </c>
      <c r="C114" t="s">
        <v>534</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535</v>
      </c>
      <c r="C115" t="s">
        <v>536</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537</v>
      </c>
      <c r="C116" t="s">
        <v>538</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539</v>
      </c>
      <c r="C117" t="s">
        <v>540</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541</v>
      </c>
      <c r="C118" t="s">
        <v>542</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543</v>
      </c>
      <c r="C119" t="s">
        <v>544</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545</v>
      </c>
      <c r="C120" t="s">
        <v>546</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547</v>
      </c>
      <c r="C121" t="s">
        <v>548</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549</v>
      </c>
      <c r="C122" t="s">
        <v>550</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551</v>
      </c>
      <c r="C123" t="s">
        <v>552</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553</v>
      </c>
      <c r="C124" t="s">
        <v>554</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555</v>
      </c>
      <c r="C125" t="s">
        <v>556</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557</v>
      </c>
      <c r="C126" t="s">
        <v>558</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559</v>
      </c>
      <c r="C127" t="s">
        <v>560</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464</v>
      </c>
      <c r="B143" s="135" t="s">
        <v>282</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471</v>
      </c>
      <c r="B158" s="135" t="s">
        <v>282</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476</v>
      </c>
      <c r="B172" s="135" t="s">
        <v>282</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477</v>
      </c>
      <c r="B176" s="135" t="s">
        <v>282</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485</v>
      </c>
      <c r="B190" s="150" t="s">
        <v>340</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563</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6" t="s">
        <v>485</v>
      </c>
      <c r="B210" s="150" t="s">
        <v>565</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7"/>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7"/>
      <c r="B212" s="150" t="s">
        <v>563</v>
      </c>
      <c r="C212" s="19"/>
      <c r="D212" s="135" t="s">
        <v>383</v>
      </c>
      <c r="E212" s="21">
        <f>E192-Baseline!E192</f>
        <v>5.5827015681753407</v>
      </c>
      <c r="F212" s="21">
        <f>F77*F186-Baseline!F77*Baseline!F186</f>
        <v>5.4947389322581648</v>
      </c>
      <c r="G212" s="21">
        <f>G77*G186-Baseline!G77*Baseline!G186</f>
        <v>5.4497478117267759</v>
      </c>
      <c r="H212" s="21">
        <f>H77*H186-Baseline!H77*Baseline!H186</f>
        <v>5.4054953736030118</v>
      </c>
      <c r="I212" s="21">
        <f>I77*I186-Baseline!I77*Baseline!I186</f>
        <v>5.3621754214223953</v>
      </c>
      <c r="J212" s="21">
        <f>J77*J186-Baseline!J77*Baseline!J186</f>
        <v>5.3197829955030276</v>
      </c>
      <c r="K212" s="21">
        <f>K77*K186-Baseline!K77*Baseline!K186</f>
        <v>5.2785032236594676</v>
      </c>
      <c r="L212" s="21">
        <f>L77*L186-Baseline!L77*Baseline!L186</f>
        <v>5.2380957060792159</v>
      </c>
      <c r="M212" s="21">
        <f>M77*M186-Baseline!M77*Baseline!M186</f>
        <v>5.1985321609646364</v>
      </c>
      <c r="N212" s="21">
        <f>N77*N186-Baseline!N77*Baseline!N186</f>
        <v>5.159806801767334</v>
      </c>
      <c r="O212" s="21">
        <f>O77*O186-Baseline!O77*Baseline!O186</f>
        <v>5.1142358149640659</v>
      </c>
      <c r="P212" s="21">
        <f>P77*P186-Baseline!P77*Baseline!P186</f>
        <v>5.0605343938620884</v>
      </c>
      <c r="Q212" s="21">
        <f>Q77*Q186-Baseline!Q77*Baseline!Q186</f>
        <v>5.0064134478035571</v>
      </c>
      <c r="R212" s="21">
        <f>R77*R186-Baseline!R77*Baseline!R186</f>
        <v>4.95376990642424</v>
      </c>
      <c r="S212" s="21">
        <f>S77*S186-Baseline!S77*Baseline!S186</f>
        <v>4.9025691776222056</v>
      </c>
      <c r="T212" s="21">
        <f>T77*T186-Baseline!T77*Baseline!T186</f>
        <v>4.8527769735521362</v>
      </c>
      <c r="U212" s="21">
        <f>U77*U186-Baseline!U77*Baseline!U186</f>
        <v>4.8043601411969563</v>
      </c>
      <c r="V212" s="21">
        <f>V77*V186-Baseline!V77*Baseline!V186</f>
        <v>4.7572868126839438</v>
      </c>
      <c r="W212" s="21">
        <f>W77*W186-Baseline!W77*Baseline!W186</f>
        <v>4.7115263746858602</v>
      </c>
      <c r="X212" s="21">
        <f>X77*X186-Baseline!X77*Baseline!X186</f>
        <v>4.6670494267652423</v>
      </c>
      <c r="Y212" s="21">
        <f>Y77*Y186-Baseline!Y77*Baseline!Y186</f>
        <v>4.6238277523923861</v>
      </c>
      <c r="Z212" s="21">
        <f>Z77*Z186-Baseline!Z77*Baseline!Z186</f>
        <v>4.5818331345909247</v>
      </c>
      <c r="AA212" s="21">
        <f>AA77*AA186-Baseline!AA77*Baseline!AA186</f>
        <v>4.5410406309931748</v>
      </c>
      <c r="AB212" s="21">
        <f>AB77*AB186-Baseline!AB77*Baseline!AB186</f>
        <v>4.4997529345496616</v>
      </c>
      <c r="AC212" s="21">
        <f>AC77*AC186-Baseline!AC77*Baseline!AC186</f>
        <v>28.551073771567651</v>
      </c>
      <c r="AD212" s="21">
        <f>AD77*AD186-Baseline!AD77*Baseline!AD186</f>
        <v>34.893456727615316</v>
      </c>
      <c r="AE212" s="21">
        <f>AE77*AE186-Baseline!AE77*Baseline!AE186</f>
        <v>34.631045021702327</v>
      </c>
      <c r="AF212" s="21">
        <f>AF77*AF186-Baseline!AF77*Baseline!AF186</f>
        <v>34.376235902586458</v>
      </c>
      <c r="AG212" s="21">
        <f>AG77*AG186-Baseline!AG77*Baseline!AG186</f>
        <v>34.128915373145148</v>
      </c>
      <c r="AH212" s="21">
        <f>AH77*AH186-Baseline!AH77*Baseline!AH186</f>
        <v>33.888975372416766</v>
      </c>
      <c r="AI212" s="21">
        <f>AI77*AI186-Baseline!AI77*Baseline!AI186</f>
        <v>33.656313654786409</v>
      </c>
      <c r="AJ212" s="21">
        <f>AJ77*AJ186-Baseline!AJ77*Baseline!AJ186</f>
        <v>33.593119264347635</v>
      </c>
      <c r="AK212" s="21">
        <f>AK77*AK186-Baseline!AK77*Baseline!AK186</f>
        <v>33.535677974509646</v>
      </c>
      <c r="AL212" s="21">
        <f>AL77*AL186-Baseline!AL77*Baseline!AL186</f>
        <v>33.483995141826902</v>
      </c>
      <c r="AM212" s="21">
        <f>AM77*AM186-Baseline!AM77*Baseline!AM186</f>
        <v>33.43157846629812</v>
      </c>
      <c r="AN212" s="21">
        <f>AN77*AN186-Baseline!AN77*Baseline!AN186</f>
        <v>33.374222266442608</v>
      </c>
      <c r="AO212" s="21">
        <f>AO77*AO186-Baseline!AO77*Baseline!AO186</f>
        <v>33.319846217769864</v>
      </c>
      <c r="AP212" s="21">
        <f>AP77*AP186-Baseline!AP77*Baseline!AP186</f>
        <v>33.271392297383265</v>
      </c>
      <c r="AQ212" s="21">
        <f>AQ77*AQ186-Baseline!AQ77*Baseline!AQ186</f>
        <v>33.229168962497816</v>
      </c>
      <c r="AR212" s="21">
        <f>AR77*AR186-Baseline!AR77*Baseline!AR186</f>
        <v>33.155960122732694</v>
      </c>
      <c r="AS212" s="21">
        <f>AS77*AS186-Baseline!AS77*Baseline!AS186</f>
        <v>33.002216121834884</v>
      </c>
      <c r="AT212" s="21">
        <f>AT77*AT186-Baseline!AT77*Baseline!AT186</f>
        <v>32.837799106901414</v>
      </c>
      <c r="AU212" s="21">
        <f>AU77*AU186-Baseline!AU77*Baseline!AU186</f>
        <v>32.679229289224772</v>
      </c>
      <c r="AV212" s="21">
        <f>AV77*AV186-Baseline!AV77*Baseline!AV186</f>
        <v>32.51317633650843</v>
      </c>
      <c r="AW212" s="21">
        <f>AW77*AW186-Baseline!AW77*Baseline!AW186</f>
        <v>32.319586689672953</v>
      </c>
      <c r="AX212" s="21">
        <f>AX77*AX186-Baseline!AX77*Baseline!AX186</f>
        <v>32.03806544051988</v>
      </c>
      <c r="AY212" s="21">
        <f>AY77*AY186-Baseline!AY77*Baseline!AY186</f>
        <v>31.716473502674397</v>
      </c>
      <c r="AZ212" s="21">
        <f>AZ77*AZ186-Baseline!AZ77*Baseline!AZ186</f>
        <v>31.383760548834321</v>
      </c>
      <c r="BA212" s="21">
        <f>BA77*BA186-Baseline!BA77*Baseline!BA186</f>
        <v>31.057333322036676</v>
      </c>
      <c r="BB212" s="21">
        <f>BB77*BB186-Baseline!BB77*Baseline!BB186</f>
        <v>30.738497895535424</v>
      </c>
    </row>
    <row r="213" spans="1:54" outlineLevel="2">
      <c r="A213" s="477"/>
      <c r="B213" s="150" t="s">
        <v>487</v>
      </c>
      <c r="C213" s="19"/>
      <c r="D213" s="135" t="s">
        <v>383</v>
      </c>
      <c r="E213" s="21">
        <f>E193-Baseline!E193</f>
        <v>33.287400382118861</v>
      </c>
      <c r="F213" s="21">
        <f>F193-Baseline!F193</f>
        <v>33.345884632166928</v>
      </c>
      <c r="G213" s="21">
        <f>G193-Baseline!G193</f>
        <v>33.535404631524969</v>
      </c>
      <c r="H213" s="21">
        <f>H193-Baseline!H193</f>
        <v>33.721895454645889</v>
      </c>
      <c r="I213" s="21">
        <f>I193-Baseline!I193</f>
        <v>34.020551784715785</v>
      </c>
      <c r="J213" s="21">
        <f>J193-Baseline!J193</f>
        <v>34.315999101484373</v>
      </c>
      <c r="K213" s="21">
        <f>K193-Baseline!K193</f>
        <v>34.497740807561584</v>
      </c>
      <c r="L213" s="21">
        <f>L193-Baseline!L193</f>
        <v>34.789398023609216</v>
      </c>
      <c r="M213" s="21">
        <f>M193-Baseline!M193</f>
        <v>35.07817596448438</v>
      </c>
      <c r="N213" s="21">
        <f>N193-Baseline!N193</f>
        <v>35.25481658867561</v>
      </c>
      <c r="O213" s="21">
        <f>O193-Baseline!O193</f>
        <v>35.486049104400422</v>
      </c>
      <c r="P213" s="21">
        <f>P193-Baseline!P193</f>
        <v>35.65033472414688</v>
      </c>
      <c r="Q213" s="21">
        <f>Q193-Baseline!Q193</f>
        <v>35.800225358678794</v>
      </c>
      <c r="R213" s="21">
        <f>R193-Baseline!R193</f>
        <v>36.054468505823422</v>
      </c>
      <c r="S213" s="21">
        <f>S193-Baseline!S193</f>
        <v>36.20196312610863</v>
      </c>
      <c r="T213" s="21">
        <f>T193-Baseline!T193</f>
        <v>36.349143743347284</v>
      </c>
      <c r="U213" s="21">
        <f>U193-Baseline!U193</f>
        <v>36.496206828104079</v>
      </c>
      <c r="V213" s="21">
        <f>V193-Baseline!V193</f>
        <v>36.744290533359823</v>
      </c>
      <c r="W213" s="21">
        <f>W193-Baseline!W193</f>
        <v>36.890720724662856</v>
      </c>
      <c r="X213" s="21">
        <f>X193-Baseline!X193</f>
        <v>37.136657757225024</v>
      </c>
      <c r="Y213" s="21">
        <f>Y193-Baseline!Y193</f>
        <v>37.283303926740331</v>
      </c>
      <c r="Z213" s="21">
        <f>Z193-Baseline!Z193</f>
        <v>37.52802597436056</v>
      </c>
      <c r="AA213" s="21">
        <f>AA193-Baseline!AA193</f>
        <v>37.772054012897648</v>
      </c>
      <c r="AB213" s="21">
        <f>AB193-Baseline!AB193</f>
        <v>38.001513011974914</v>
      </c>
      <c r="AC213" s="21">
        <f>AC193-Baseline!AC193</f>
        <v>244.6173053924679</v>
      </c>
      <c r="AD213" s="21">
        <f>AD193-Baseline!AD193</f>
        <v>303.26951906034168</v>
      </c>
      <c r="AE213" s="21">
        <f>AE193-Baseline!AE193</f>
        <v>305.34106345919986</v>
      </c>
      <c r="AF213" s="21">
        <f>AF193-Baseline!AF193</f>
        <v>307.39084411765151</v>
      </c>
      <c r="AG213" s="21">
        <f>AG193-Baseline!AG193</f>
        <v>309.42975491471032</v>
      </c>
      <c r="AH213" s="21">
        <f>AH193-Baseline!AH193</f>
        <v>311.47079499794705</v>
      </c>
      <c r="AI213" s="21">
        <f>AI193-Baseline!AI193</f>
        <v>313.53139988745028</v>
      </c>
      <c r="AJ213" s="21">
        <f>AJ193-Baseline!AJ193</f>
        <v>317.13537169309359</v>
      </c>
      <c r="AK213" s="21">
        <f>AK193-Baseline!AK193</f>
        <v>320.77369083478703</v>
      </c>
      <c r="AL213" s="21">
        <f>AL193-Baseline!AL193</f>
        <v>324.45304097647414</v>
      </c>
      <c r="AM213" s="21">
        <f>AM193-Baseline!AM193</f>
        <v>328.11355195708995</v>
      </c>
      <c r="AN213" s="21">
        <f>AN193-Baseline!AN193</f>
        <v>331.71269993617915</v>
      </c>
      <c r="AO213" s="21">
        <f>AO193-Baseline!AO193</f>
        <v>335.3269271746957</v>
      </c>
      <c r="AP213" s="21">
        <f>AP193-Baseline!AP193</f>
        <v>338.98755065244029</v>
      </c>
      <c r="AQ213" s="21">
        <f>AQ193-Baseline!AQ193</f>
        <v>342.70058218203167</v>
      </c>
      <c r="AR213" s="21">
        <f>AR193-Baseline!AR193</f>
        <v>346.07980982698501</v>
      </c>
      <c r="AS213" s="21">
        <f>AS193-Baseline!AS193</f>
        <v>348.59007054248923</v>
      </c>
      <c r="AT213" s="21">
        <f>AT193-Baseline!AT193</f>
        <v>350.94783983371167</v>
      </c>
      <c r="AU213" s="21">
        <f>AU193-Baseline!AU193</f>
        <v>353.32784185816394</v>
      </c>
      <c r="AV213" s="21">
        <f>AV193-Baseline!AV193</f>
        <v>355.58649690798183</v>
      </c>
      <c r="AW213" s="21">
        <f>AW193-Baseline!AW193</f>
        <v>357.49914570284182</v>
      </c>
      <c r="AX213" s="21">
        <f>AX193-Baseline!AX193</f>
        <v>358.37989506997394</v>
      </c>
      <c r="AY213" s="21">
        <f>AY193-Baseline!AY193</f>
        <v>358.73720824042613</v>
      </c>
      <c r="AZ213" s="21">
        <f>AZ193-Baseline!AZ193</f>
        <v>358.8871564664866</v>
      </c>
      <c r="BA213" s="21">
        <f>BA193-Baseline!BA193</f>
        <v>359.0267992196467</v>
      </c>
      <c r="BB213" s="21">
        <f>BB193-Baseline!BB193</f>
        <v>359.17374520623042</v>
      </c>
    </row>
    <row r="214" spans="1:54" outlineLevel="2">
      <c r="A214" s="477"/>
      <c r="B214" s="150" t="s">
        <v>488</v>
      </c>
      <c r="C214" s="19"/>
      <c r="D214" s="135" t="s">
        <v>383</v>
      </c>
      <c r="E214" s="21">
        <f>E194-Baseline!E194</f>
        <v>16.670041103284294</v>
      </c>
      <c r="F214" s="21">
        <f>F194-Baseline!F194</f>
        <v>16.657241814383418</v>
      </c>
      <c r="G214" s="21">
        <f>G194-Baseline!G194</f>
        <v>16.772438289679943</v>
      </c>
      <c r="H214" s="21">
        <f>H194-Baseline!H194</f>
        <v>16.889588421334526</v>
      </c>
      <c r="I214" s="21">
        <f>I194-Baseline!I194</f>
        <v>17.009374905263034</v>
      </c>
      <c r="J214" s="21">
        <f>J194-Baseline!J194</f>
        <v>17.131879950602407</v>
      </c>
      <c r="K214" s="21">
        <f>K194-Baseline!K194</f>
        <v>17.257809317251727</v>
      </c>
      <c r="L214" s="21">
        <f>L194-Baseline!L194</f>
        <v>17.386496349754882</v>
      </c>
      <c r="M214" s="21">
        <f>M194-Baseline!M194</f>
        <v>17.517944622710473</v>
      </c>
      <c r="N214" s="21">
        <f>N194-Baseline!N194</f>
        <v>17.652231900466042</v>
      </c>
      <c r="O214" s="21">
        <f>O194-Baseline!O194</f>
        <v>17.762770400682264</v>
      </c>
      <c r="P214" s="21">
        <f>P194-Baseline!P194</f>
        <v>17.843913253020027</v>
      </c>
      <c r="Q214" s="21">
        <f>Q194-Baseline!Q194</f>
        <v>17.921906379911253</v>
      </c>
      <c r="R214" s="21">
        <f>R194-Baseline!R194</f>
        <v>18.003506176497616</v>
      </c>
      <c r="S214" s="21">
        <f>S194-Baseline!S194</f>
        <v>18.084688567866387</v>
      </c>
      <c r="T214" s="21">
        <f>T194-Baseline!T194</f>
        <v>18.169529370173777</v>
      </c>
      <c r="U214" s="21">
        <f>U194-Baseline!U194</f>
        <v>18.258073178699298</v>
      </c>
      <c r="V214" s="21">
        <f>V194-Baseline!V194</f>
        <v>18.350367490977568</v>
      </c>
      <c r="W214" s="21">
        <f>W194-Baseline!W194</f>
        <v>18.446462755042035</v>
      </c>
      <c r="X214" s="21">
        <f>X194-Baseline!X194</f>
        <v>18.546412516635794</v>
      </c>
      <c r="Y214" s="21">
        <f>Y194-Baseline!Y194</f>
        <v>18.650273482118333</v>
      </c>
      <c r="Z214" s="21">
        <f>Z194-Baseline!Z194</f>
        <v>18.758100923080057</v>
      </c>
      <c r="AA214" s="21">
        <f>AA194-Baseline!AA194</f>
        <v>18.869962166448019</v>
      </c>
      <c r="AB214" s="21">
        <f>AB194-Baseline!AB194</f>
        <v>18.978870078810989</v>
      </c>
      <c r="AC214" s="21">
        <f>AC194-Baseline!AC194</f>
        <v>122.14925069042887</v>
      </c>
      <c r="AD214" s="21">
        <f>AD194-Baseline!AD194</f>
        <v>151.41316125990153</v>
      </c>
      <c r="AE214" s="21">
        <f>AE194-Baseline!AE194</f>
        <v>152.39590184838585</v>
      </c>
      <c r="AF214" s="21">
        <f>AF194-Baseline!AF194</f>
        <v>153.38121039174385</v>
      </c>
      <c r="AG214" s="21">
        <f>AG194-Baseline!AG194</f>
        <v>154.36589186241389</v>
      </c>
      <c r="AH214" s="21">
        <f>AH194-Baseline!AH194</f>
        <v>155.35104589752493</v>
      </c>
      <c r="AI214" s="21">
        <f>AI194-Baseline!AI194</f>
        <v>156.34395833232736</v>
      </c>
      <c r="AJ214" s="21">
        <f>AJ194-Baseline!AJ194</f>
        <v>158.10621347493881</v>
      </c>
      <c r="AK214" s="21">
        <f>AK194-Baseline!AK194</f>
        <v>159.88752702623256</v>
      </c>
      <c r="AL214" s="21">
        <f>AL194-Baseline!AL194</f>
        <v>161.68925635398838</v>
      </c>
      <c r="AM214" s="21">
        <f>AM194-Baseline!AM194</f>
        <v>163.48123913186788</v>
      </c>
      <c r="AN214" s="21">
        <f>AN194-Baseline!AN194</f>
        <v>165.24264291048596</v>
      </c>
      <c r="AO214" s="21">
        <f>AO194-Baseline!AO194</f>
        <v>167.01183874347547</v>
      </c>
      <c r="AP214" s="21">
        <f>AP194-Baseline!AP194</f>
        <v>168.80434530809356</v>
      </c>
      <c r="AQ214" s="21">
        <f>AQ194-Baseline!AQ194</f>
        <v>170.62293549361524</v>
      </c>
      <c r="AR214" s="21">
        <f>AR194-Baseline!AR194</f>
        <v>172.27540245061942</v>
      </c>
      <c r="AS214" s="21">
        <f>AS194-Baseline!AS194</f>
        <v>173.49553309205828</v>
      </c>
      <c r="AT214" s="21">
        <f>AT194-Baseline!AT194</f>
        <v>174.64006856174038</v>
      </c>
      <c r="AU214" s="21">
        <f>AU194-Baseline!AU194</f>
        <v>175.7959422112549</v>
      </c>
      <c r="AV214" s="21">
        <f>AV194-Baseline!AV194</f>
        <v>176.8917088737185</v>
      </c>
      <c r="AW214" s="21">
        <f>AW194-Baseline!AW194</f>
        <v>177.81565881825028</v>
      </c>
      <c r="AX214" s="21">
        <f>AX194-Baseline!AX194</f>
        <v>178.2267589416056</v>
      </c>
      <c r="AY214" s="21">
        <f>AY194-Baseline!AY194</f>
        <v>178.37804959675091</v>
      </c>
      <c r="AZ214" s="21">
        <f>AZ194-Baseline!AZ194</f>
        <v>178.42676731079928</v>
      </c>
      <c r="BA214" s="21">
        <f>BA194-Baseline!BA194</f>
        <v>178.47089813860441</v>
      </c>
      <c r="BB214" s="21">
        <f>BB194-Baseline!BB194</f>
        <v>178.51918004199726</v>
      </c>
    </row>
    <row r="215" spans="1:54" outlineLevel="2">
      <c r="A215" s="477"/>
      <c r="B215" s="150" t="s">
        <v>489</v>
      </c>
      <c r="C215" s="19"/>
      <c r="D215" s="135" t="s">
        <v>383</v>
      </c>
      <c r="E215" s="21">
        <f>E195-Baseline!E195</f>
        <v>50.010123298006839</v>
      </c>
      <c r="F215" s="21">
        <f>F195-Baseline!F195</f>
        <v>49.971725431490839</v>
      </c>
      <c r="G215" s="21">
        <f>G195-Baseline!G195</f>
        <v>50.317314869039834</v>
      </c>
      <c r="H215" s="21">
        <f>H195-Baseline!H195</f>
        <v>50.668765264003575</v>
      </c>
      <c r="I215" s="21">
        <f>I195-Baseline!I195</f>
        <v>51.028124715789104</v>
      </c>
      <c r="J215" s="21">
        <f>J195-Baseline!J195</f>
        <v>51.395639840519053</v>
      </c>
      <c r="K215" s="21">
        <f>K195-Baseline!K195</f>
        <v>51.773427951755188</v>
      </c>
      <c r="L215" s="21">
        <f>L195-Baseline!L195</f>
        <v>52.159489049264643</v>
      </c>
      <c r="M215" s="21">
        <f>M195-Baseline!M195</f>
        <v>52.553833857100543</v>
      </c>
      <c r="N215" s="21">
        <f>N195-Baseline!N195</f>
        <v>52.956695690449422</v>
      </c>
      <c r="O215" s="21">
        <f>O195-Baseline!O195</f>
        <v>53.288311202046785</v>
      </c>
      <c r="P215" s="21">
        <f>P195-Baseline!P195</f>
        <v>53.531739769798129</v>
      </c>
      <c r="Q215" s="21">
        <f>Q195-Baseline!Q195</f>
        <v>53.765719139733768</v>
      </c>
      <c r="R215" s="21">
        <f>R195-Baseline!R195</f>
        <v>54.010518529492849</v>
      </c>
      <c r="S215" s="21">
        <f>S195-Baseline!S195</f>
        <v>54.254065693196289</v>
      </c>
      <c r="T215" s="21">
        <f>T195-Baseline!T195</f>
        <v>54.508588100224109</v>
      </c>
      <c r="U215" s="21">
        <f>U195-Baseline!U195</f>
        <v>54.774219546292358</v>
      </c>
      <c r="V215" s="21">
        <f>V195-Baseline!V195</f>
        <v>55.051102462838102</v>
      </c>
      <c r="W215" s="21">
        <f>W195-Baseline!W195</f>
        <v>55.339388265126111</v>
      </c>
      <c r="X215" s="21">
        <f>X195-Baseline!X195</f>
        <v>55.639237549907378</v>
      </c>
      <c r="Y215" s="21">
        <f>Y195-Baseline!Y195</f>
        <v>55.950820446354996</v>
      </c>
      <c r="Z215" s="21">
        <f>Z195-Baseline!Z195</f>
        <v>56.274302759517887</v>
      </c>
      <c r="AA215" s="21">
        <f>AA195-Baseline!AA195</f>
        <v>56.609886508979791</v>
      </c>
      <c r="AB215" s="21">
        <f>AB195-Baseline!AB195</f>
        <v>56.936610236432955</v>
      </c>
      <c r="AC215" s="21">
        <f>AC195-Baseline!AC195</f>
        <v>366.44775207474862</v>
      </c>
      <c r="AD215" s="21">
        <f>AD195-Baseline!AD195</f>
        <v>454.23948378877077</v>
      </c>
      <c r="AE215" s="21">
        <f>AE195-Baseline!AE195</f>
        <v>457.18770556000015</v>
      </c>
      <c r="AF215" s="21">
        <f>AF195-Baseline!AF195</f>
        <v>460.14363119712255</v>
      </c>
      <c r="AG215" s="21">
        <f>AG195-Baseline!AG195</f>
        <v>463.09767560312326</v>
      </c>
      <c r="AH215" s="21">
        <f>AH195-Baseline!AH195</f>
        <v>466.05313771225843</v>
      </c>
      <c r="AI215" s="21">
        <f>AI195-Baseline!AI195</f>
        <v>469.0318750195334</v>
      </c>
      <c r="AJ215" s="21">
        <f>AJ195-Baseline!AJ195</f>
        <v>474.31864044956779</v>
      </c>
      <c r="AK215" s="21">
        <f>AK195-Baseline!AK195</f>
        <v>479.66258110508949</v>
      </c>
      <c r="AL215" s="21">
        <f>AL195-Baseline!AL195</f>
        <v>485.06776908989906</v>
      </c>
      <c r="AM215" s="21">
        <f>AM195-Baseline!AM195</f>
        <v>490.44371742591005</v>
      </c>
      <c r="AN215" s="21">
        <f>AN195-Baseline!AN195</f>
        <v>495.72792876378264</v>
      </c>
      <c r="AO215" s="21">
        <f>AO195-Baseline!AO195</f>
        <v>501.03551626464912</v>
      </c>
      <c r="AP215" s="21">
        <f>AP195-Baseline!AP195</f>
        <v>506.41303596041996</v>
      </c>
      <c r="AQ215" s="21">
        <f>AQ195-Baseline!AQ195</f>
        <v>511.86880651896763</v>
      </c>
      <c r="AR215" s="21">
        <f>AR195-Baseline!AR195</f>
        <v>516.8262073919451</v>
      </c>
      <c r="AS215" s="21">
        <f>AS195-Baseline!AS195</f>
        <v>520.4865993180631</v>
      </c>
      <c r="AT215" s="21">
        <f>AT195-Baseline!AT195</f>
        <v>523.92020572888077</v>
      </c>
      <c r="AU215" s="21">
        <f>AU195-Baseline!AU195</f>
        <v>527.38782667919588</v>
      </c>
      <c r="AV215" s="21">
        <f>AV195-Baseline!AV195</f>
        <v>530.6751266683317</v>
      </c>
      <c r="AW215" s="21">
        <f>AW195-Baseline!AW195</f>
        <v>533.44697650360627</v>
      </c>
      <c r="AX215" s="21">
        <f>AX195-Baseline!AX195</f>
        <v>534.68027687518622</v>
      </c>
      <c r="AY215" s="21">
        <f>AY195-Baseline!AY195</f>
        <v>535.13414884203905</v>
      </c>
      <c r="AZ215" s="21">
        <f>AZ195-Baseline!AZ195</f>
        <v>535.28030198554427</v>
      </c>
      <c r="BA215" s="21">
        <f>BA195-Baseline!BA195</f>
        <v>535.41269447028992</v>
      </c>
      <c r="BB215" s="21">
        <f>BB195-Baseline!BB195</f>
        <v>535.55754018177231</v>
      </c>
    </row>
    <row r="216" spans="1:54" outlineLevel="2">
      <c r="A216" s="477"/>
      <c r="B216" s="150" t="s">
        <v>285</v>
      </c>
      <c r="C216" s="19"/>
      <c r="D216" s="135" t="s">
        <v>383</v>
      </c>
      <c r="E216" s="21">
        <f>E196-Baseline!E196</f>
        <v>5.5902409086132412</v>
      </c>
      <c r="F216" s="21">
        <f>F196-Baseline!F196</f>
        <v>5.6272485859692623</v>
      </c>
      <c r="G216" s="21">
        <f>G196-Baseline!G196</f>
        <v>5.697770426223701</v>
      </c>
      <c r="H216" s="21">
        <f>H196-Baseline!H196</f>
        <v>5.7702359987301417</v>
      </c>
      <c r="I216" s="21">
        <f>I196-Baseline!I196</f>
        <v>5.8453686362618358</v>
      </c>
      <c r="J216" s="21">
        <f>J196-Baseline!J196</f>
        <v>5.9233656857573971</v>
      </c>
      <c r="K216" s="21">
        <f>K196-Baseline!K196</f>
        <v>5.9880683639503092</v>
      </c>
      <c r="L216" s="21">
        <f>L196-Baseline!L196</f>
        <v>6.0479581535239566</v>
      </c>
      <c r="M216" s="21">
        <f>M196-Baseline!M196</f>
        <v>6.1076666456698181</v>
      </c>
      <c r="N216" s="21">
        <f>N196-Baseline!N196</f>
        <v>6.1692457864020538</v>
      </c>
      <c r="O216" s="21">
        <f>O196-Baseline!O196</f>
        <v>6.2328661407848784</v>
      </c>
      <c r="P216" s="21">
        <f>P196-Baseline!P196</f>
        <v>6.2984915549875531</v>
      </c>
      <c r="Q216" s="21">
        <f>Q196-Baseline!Q196</f>
        <v>6.3664834416581648</v>
      </c>
      <c r="R216" s="21">
        <f>R196-Baseline!R196</f>
        <v>6.4359639251769423</v>
      </c>
      <c r="S216" s="21">
        <f>S196-Baseline!S196</f>
        <v>6.5083394700743407</v>
      </c>
      <c r="T216" s="21">
        <f>T196-Baseline!T196</f>
        <v>6.5838583876132617</v>
      </c>
      <c r="U216" s="21">
        <f>U196-Baseline!U196</f>
        <v>6.662492368998854</v>
      </c>
      <c r="V216" s="21">
        <f>V196-Baseline!V196</f>
        <v>6.743798409042653</v>
      </c>
      <c r="W216" s="21">
        <f>W196-Baseline!W196</f>
        <v>6.8285483379179679</v>
      </c>
      <c r="X216" s="21">
        <f>X196-Baseline!X196</f>
        <v>6.9168572885758515</v>
      </c>
      <c r="Y216" s="21">
        <f>Y196-Baseline!Y196</f>
        <v>7.0088457817960172</v>
      </c>
      <c r="Z216" s="21">
        <f>Z196-Baseline!Z196</f>
        <v>7.1043438948917093</v>
      </c>
      <c r="AA216" s="21">
        <f>AA196-Baseline!AA196</f>
        <v>7.2037299302102724</v>
      </c>
      <c r="AB216" s="21">
        <f>AB196-Baseline!AB196</f>
        <v>7.3060907327777915</v>
      </c>
      <c r="AC216" s="21">
        <f>AC196-Baseline!AC196</f>
        <v>14.395924202708521</v>
      </c>
      <c r="AD216" s="21">
        <f>AD196-Baseline!AD196</f>
        <v>15.605009483381769</v>
      </c>
      <c r="AE216" s="21">
        <f>AE196-Baseline!AE196</f>
        <v>15.597795199195735</v>
      </c>
      <c r="AF216" s="21">
        <f>AF196-Baseline!AF196</f>
        <v>15.597034907879598</v>
      </c>
      <c r="AG216" s="21">
        <f>AG196-Baseline!AG196</f>
        <v>15.602874832762092</v>
      </c>
      <c r="AH216" s="21">
        <f>AH196-Baseline!AH196</f>
        <v>15.615469402565283</v>
      </c>
      <c r="AI216" s="21">
        <f>AI196-Baseline!AI196</f>
        <v>15.634981701263396</v>
      </c>
      <c r="AJ216" s="21">
        <f>AJ196-Baseline!AJ196</f>
        <v>15.69467399740085</v>
      </c>
      <c r="AK216" s="21">
        <f>AK196-Baseline!AK196</f>
        <v>15.76185069004401</v>
      </c>
      <c r="AL216" s="21">
        <f>AL196-Baseline!AL196</f>
        <v>15.836750908442239</v>
      </c>
      <c r="AM216" s="21">
        <f>AM196-Baseline!AM196</f>
        <v>15.915439444780956</v>
      </c>
      <c r="AN216" s="21">
        <f>AN196-Baseline!AN196</f>
        <v>15.999624540484751</v>
      </c>
      <c r="AO216" s="21">
        <f>AO196-Baseline!AO196</f>
        <v>16.091737129561547</v>
      </c>
      <c r="AP216" s="21">
        <f>AP196-Baseline!AP196</f>
        <v>16.192391252813785</v>
      </c>
      <c r="AQ216" s="21">
        <f>AQ196-Baseline!AQ196</f>
        <v>16.301917798340792</v>
      </c>
      <c r="AR216" s="21">
        <f>AR196-Baseline!AR196</f>
        <v>16.391340886106541</v>
      </c>
      <c r="AS216" s="21">
        <f>AS196-Baseline!AS196</f>
        <v>16.419730874860758</v>
      </c>
      <c r="AT216" s="21">
        <f>AT196-Baseline!AT196</f>
        <v>16.440547438971706</v>
      </c>
      <c r="AU216" s="21">
        <f>AU196-Baseline!AU196</f>
        <v>16.467245707846189</v>
      </c>
      <c r="AV216" s="21">
        <f>AV196-Baseline!AV196</f>
        <v>16.487704100406805</v>
      </c>
      <c r="AW216" s="21">
        <f>AW196-Baseline!AW196</f>
        <v>16.482716671017876</v>
      </c>
      <c r="AX216" s="21">
        <f>AX196-Baseline!AX196</f>
        <v>16.457920824343141</v>
      </c>
      <c r="AY216" s="21">
        <f>AY196-Baseline!AY196</f>
        <v>16.430008200333095</v>
      </c>
      <c r="AZ216" s="21">
        <f>AZ196-Baseline!AZ196</f>
        <v>16.403516321447885</v>
      </c>
      <c r="BA216" s="21">
        <f>BA196-Baseline!BA196</f>
        <v>16.381061976266007</v>
      </c>
      <c r="BB216" s="21">
        <f>BB196-Baseline!BB196</f>
        <v>16.359874776807061</v>
      </c>
    </row>
    <row r="217" spans="1:54" outlineLevel="2">
      <c r="A217" s="477"/>
      <c r="B217" s="150" t="s">
        <v>288</v>
      </c>
      <c r="C217" s="19"/>
      <c r="D217" s="135"/>
      <c r="E217" s="21">
        <f>E197-Baseline!E197</f>
        <v>32.829891321173506</v>
      </c>
      <c r="F217" s="21">
        <f>F197-Baseline!F197</f>
        <v>32.506700025241095</v>
      </c>
      <c r="G217" s="21">
        <f>G197-Baseline!G197</f>
        <v>32.332189949440796</v>
      </c>
      <c r="H217" s="21">
        <f>H197-Baseline!H197</f>
        <v>32.128307067952136</v>
      </c>
      <c r="I217" s="21">
        <f>I197-Baseline!I197</f>
        <v>31.935124881474593</v>
      </c>
      <c r="J217" s="21">
        <f>J197-Baseline!J197</f>
        <v>31.754233239848986</v>
      </c>
      <c r="K217" s="21">
        <f>K197-Baseline!K197</f>
        <v>31.504077033412809</v>
      </c>
      <c r="L217" s="21">
        <f>L197-Baseline!L197</f>
        <v>31.227843536041952</v>
      </c>
      <c r="M217" s="21">
        <f>M197-Baseline!M197</f>
        <v>30.897113974923016</v>
      </c>
      <c r="N217" s="21">
        <f>N197-Baseline!N197</f>
        <v>30.566280304382452</v>
      </c>
      <c r="O217" s="21">
        <f>O197-Baseline!O197</f>
        <v>30.24117836337328</v>
      </c>
      <c r="P217" s="21">
        <f>P197-Baseline!P197</f>
        <v>29.919401163664798</v>
      </c>
      <c r="Q217" s="21">
        <f>Q197-Baseline!Q197</f>
        <v>29.608204398994417</v>
      </c>
      <c r="R217" s="21">
        <f>R197-Baseline!R197</f>
        <v>29.301722365477612</v>
      </c>
      <c r="S217" s="21">
        <f>S197-Baseline!S197</f>
        <v>29.009935881815519</v>
      </c>
      <c r="T217" s="21">
        <f>T197-Baseline!T197</f>
        <v>28.733276385375174</v>
      </c>
      <c r="U217" s="21">
        <f>U197-Baseline!U197</f>
        <v>28.471137847784387</v>
      </c>
      <c r="V217" s="21">
        <f>V197-Baseline!V197</f>
        <v>28.221914191179792</v>
      </c>
      <c r="W217" s="21">
        <f>W197-Baseline!W197</f>
        <v>27.986949520397623</v>
      </c>
      <c r="X217" s="21">
        <f>X197-Baseline!X197</f>
        <v>27.765937569087146</v>
      </c>
      <c r="Y217" s="21">
        <f>Y197-Baseline!Y197</f>
        <v>27.558077404847786</v>
      </c>
      <c r="Z217" s="21">
        <f>Z197-Baseline!Z197</f>
        <v>27.356475327308743</v>
      </c>
      <c r="AA217" s="21">
        <f>AA197-Baseline!AA197</f>
        <v>27.167068788045121</v>
      </c>
      <c r="AB217" s="21">
        <f>AB197-Baseline!AB197</f>
        <v>26.987186561805871</v>
      </c>
      <c r="AC217" s="21">
        <f>AC197-Baseline!AC197</f>
        <v>140.76699210197722</v>
      </c>
      <c r="AD217" s="21">
        <f>AD197-Baseline!AD197</f>
        <v>153.33315075300874</v>
      </c>
      <c r="AE217" s="21">
        <f>AE197-Baseline!AE197</f>
        <v>152.12945270432996</v>
      </c>
      <c r="AF217" s="21">
        <f>AF197-Baseline!AF197</f>
        <v>151.01334444271578</v>
      </c>
      <c r="AG217" s="21">
        <f>AG197-Baseline!AG197</f>
        <v>149.98288997692325</v>
      </c>
      <c r="AH217" s="21">
        <f>AH197-Baseline!AH197</f>
        <v>149.0362535384192</v>
      </c>
      <c r="AI217" s="21">
        <f>AI197-Baseline!AI197</f>
        <v>148.17167639945211</v>
      </c>
      <c r="AJ217" s="21">
        <f>AJ197-Baseline!AJ197</f>
        <v>148.10294866463434</v>
      </c>
      <c r="AK217" s="21">
        <f>AK197-Baseline!AK197</f>
        <v>148.10960215965088</v>
      </c>
      <c r="AL217" s="21">
        <f>AL197-Baseline!AL197</f>
        <v>148.19115481439312</v>
      </c>
      <c r="AM217" s="21">
        <f>AM197-Baseline!AM197</f>
        <v>148.33450750534584</v>
      </c>
      <c r="AN217" s="21">
        <f>AN197-Baseline!AN197</f>
        <v>148.53831592861283</v>
      </c>
      <c r="AO217" s="21">
        <f>AO197-Baseline!AO197</f>
        <v>148.81250984911881</v>
      </c>
      <c r="AP217" s="21">
        <f>AP197-Baseline!AP197</f>
        <v>149.16044600904098</v>
      </c>
      <c r="AQ217" s="21">
        <f>AQ197-Baseline!AQ197</f>
        <v>149.58233370239248</v>
      </c>
      <c r="AR217" s="21">
        <f>AR197-Baseline!AR197</f>
        <v>149.99750769479311</v>
      </c>
      <c r="AS217" s="21">
        <f>AS197-Baseline!AS197</f>
        <v>150.29815622050128</v>
      </c>
      <c r="AT217" s="21">
        <f>AT197-Baseline!AT197</f>
        <v>150.63468632484958</v>
      </c>
      <c r="AU217" s="21">
        <f>AU197-Baseline!AU197</f>
        <v>151.04386861199717</v>
      </c>
      <c r="AV217" s="21">
        <f>AV197-Baseline!AV197</f>
        <v>151.49578201783694</v>
      </c>
      <c r="AW217" s="21">
        <f>AW197-Baseline!AW197</f>
        <v>151.94558794885623</v>
      </c>
      <c r="AX217" s="21">
        <f>AX197-Baseline!AX197</f>
        <v>152.34566376661002</v>
      </c>
      <c r="AY217" s="21">
        <f>AY197-Baseline!AY197</f>
        <v>152.75934164547473</v>
      </c>
      <c r="AZ217" s="21">
        <f>AZ197-Baseline!AZ197</f>
        <v>153.22217972552357</v>
      </c>
      <c r="BA217" s="21">
        <f>BA197-Baseline!BA197</f>
        <v>153.74326654364702</v>
      </c>
      <c r="BB217" s="21">
        <f>BB197-Baseline!BB197</f>
        <v>154.32513260217371</v>
      </c>
    </row>
    <row r="218" spans="1:54" outlineLevel="2">
      <c r="A218" s="478"/>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6" t="s">
        <v>490</v>
      </c>
      <c r="B220" s="150" t="s">
        <v>491</v>
      </c>
      <c r="C220" s="19"/>
      <c r="D220" s="135" t="s">
        <v>383</v>
      </c>
      <c r="E220" s="21">
        <f>E200-Baseline!E200</f>
        <v>77.290234180080944</v>
      </c>
      <c r="F220" s="21">
        <f>F200-Baseline!F200</f>
        <v>76.974572175635444</v>
      </c>
      <c r="G220" s="21">
        <f>G200-Baseline!G200</f>
        <v>77.015112818916236</v>
      </c>
      <c r="H220" s="21">
        <f>H200-Baseline!H200</f>
        <v>77.025933894931171</v>
      </c>
      <c r="I220" s="21">
        <f>I200-Baseline!I200</f>
        <v>77.163220723874616</v>
      </c>
      <c r="J220" s="21">
        <f>J200-Baseline!J200</f>
        <v>77.313381022593774</v>
      </c>
      <c r="K220" s="21">
        <f>K200-Baseline!K200</f>
        <v>77.268389428584172</v>
      </c>
      <c r="L220" s="21">
        <f>L200-Baseline!L200</f>
        <v>77.30329541925434</v>
      </c>
      <c r="M220" s="21">
        <f>M200-Baseline!M200</f>
        <v>77.281488746041845</v>
      </c>
      <c r="N220" s="21">
        <f>N200-Baseline!N200</f>
        <v>77.150149481227444</v>
      </c>
      <c r="O220" s="21">
        <f>O200-Baseline!O200</f>
        <v>77.074329423522641</v>
      </c>
      <c r="P220" s="21">
        <f>P200-Baseline!P200</f>
        <v>76.928761836661323</v>
      </c>
      <c r="Q220" s="21">
        <f>Q200-Baseline!Q200</f>
        <v>76.781326647134932</v>
      </c>
      <c r="R220" s="21">
        <f>R200-Baseline!R200</f>
        <v>76.745924702902215</v>
      </c>
      <c r="S220" s="21">
        <f>S200-Baseline!S200</f>
        <v>76.62280765562069</v>
      </c>
      <c r="T220" s="21">
        <f>T200-Baseline!T200</f>
        <v>76.519055489887862</v>
      </c>
      <c r="U220" s="21">
        <f>U200-Baseline!U200</f>
        <v>76.434197186084276</v>
      </c>
      <c r="V220" s="21">
        <f>V200-Baseline!V200</f>
        <v>76.46728994626622</v>
      </c>
      <c r="W220" s="21">
        <f>W200-Baseline!W200</f>
        <v>76.417744957664297</v>
      </c>
      <c r="X220" s="21">
        <f>X200-Baseline!X200</f>
        <v>76.486502041653267</v>
      </c>
      <c r="Y220" s="21">
        <f>Y200-Baseline!Y200</f>
        <v>76.474054865776523</v>
      </c>
      <c r="Z220" s="21">
        <f>Z200-Baseline!Z200</f>
        <v>76.570678331151939</v>
      </c>
      <c r="AA220" s="21">
        <f>AA200-Baseline!AA200</f>
        <v>76.683893362146222</v>
      </c>
      <c r="AB220" s="21">
        <f>AB200-Baseline!AB200</f>
        <v>76.794543241108244</v>
      </c>
      <c r="AC220" s="21">
        <f>AC200-Baseline!AC200</f>
        <v>428.33129546872129</v>
      </c>
      <c r="AD220" s="21">
        <f>AD200-Baseline!AD200</f>
        <v>507.10113602434751</v>
      </c>
      <c r="AE220" s="21">
        <f>AE200-Baseline!AE200</f>
        <v>507.69935638442792</v>
      </c>
      <c r="AF220" s="21">
        <f>AF200-Baseline!AF200</f>
        <v>508.37745937083338</v>
      </c>
      <c r="AG220" s="21">
        <f>AG200-Baseline!AG200</f>
        <v>509.14443509754085</v>
      </c>
      <c r="AH220" s="21">
        <f>AH200-Baseline!AH200</f>
        <v>510.01149331134832</v>
      </c>
      <c r="AI220" s="21">
        <f>AI200-Baseline!AI200</f>
        <v>510.99437164295216</v>
      </c>
      <c r="AJ220" s="21">
        <f>AJ200-Baseline!AJ200</f>
        <v>514.5261136194764</v>
      </c>
      <c r="AK220" s="21">
        <f>AK200-Baseline!AK200</f>
        <v>518.18082165899159</v>
      </c>
      <c r="AL220" s="21">
        <f>AL200-Baseline!AL200</f>
        <v>521.96494184113635</v>
      </c>
      <c r="AM220" s="21">
        <f>AM200-Baseline!AM200</f>
        <v>525.7950773735148</v>
      </c>
      <c r="AN220" s="21">
        <f>AN200-Baseline!AN200</f>
        <v>529.62486267171937</v>
      </c>
      <c r="AO220" s="21">
        <f>AO200-Baseline!AO200</f>
        <v>533.55102037114591</v>
      </c>
      <c r="AP220" s="21">
        <f>AP200-Baseline!AP200</f>
        <v>537.61178021167825</v>
      </c>
      <c r="AQ220" s="21">
        <f>AQ200-Baseline!AQ200</f>
        <v>541.81400264526269</v>
      </c>
      <c r="AR220" s="21">
        <f>AR200-Baseline!AR200</f>
        <v>545.62461853061734</v>
      </c>
      <c r="AS220" s="21">
        <f>AS200-Baseline!AS200</f>
        <v>548.31017375968611</v>
      </c>
      <c r="AT220" s="21">
        <f>AT200-Baseline!AT200</f>
        <v>550.86087270443431</v>
      </c>
      <c r="AU220" s="21">
        <f>AU200-Baseline!AU200</f>
        <v>553.51818546723212</v>
      </c>
      <c r="AV220" s="21">
        <f>AV200-Baseline!AV200</f>
        <v>556.08315936273402</v>
      </c>
      <c r="AW220" s="21">
        <f>AW200-Baseline!AW200</f>
        <v>558.24703701238889</v>
      </c>
      <c r="AX220" s="21">
        <f>AX200-Baseline!AX200</f>
        <v>559.22154510144696</v>
      </c>
      <c r="AY220" s="21">
        <f>AY200-Baseline!AY200</f>
        <v>559.64303158890834</v>
      </c>
      <c r="AZ220" s="21">
        <f>AZ200-Baseline!AZ200</f>
        <v>559.89661306229243</v>
      </c>
      <c r="BA220" s="21">
        <f>BA200-Baseline!BA200</f>
        <v>560.20846106159638</v>
      </c>
      <c r="BB220" s="21">
        <f>BB200-Baseline!BB200</f>
        <v>560.59725048074665</v>
      </c>
    </row>
    <row r="221" spans="1:54" outlineLevel="2">
      <c r="A221" s="477"/>
      <c r="B221" s="150" t="s">
        <v>492</v>
      </c>
      <c r="C221" s="19"/>
      <c r="D221" s="135" t="s">
        <v>383</v>
      </c>
      <c r="E221" s="21">
        <f>E201-Baseline!E201</f>
        <v>60.672874901246381</v>
      </c>
      <c r="F221" s="21">
        <f>F201-Baseline!F201</f>
        <v>60.285929357851941</v>
      </c>
      <c r="G221" s="21">
        <f>G201-Baseline!G201</f>
        <v>60.252146477071221</v>
      </c>
      <c r="H221" s="21">
        <f>H201-Baseline!H201</f>
        <v>60.193626861619819</v>
      </c>
      <c r="I221" s="21">
        <f>I201-Baseline!I201</f>
        <v>60.152043844421854</v>
      </c>
      <c r="J221" s="21">
        <f>J201-Baseline!J201</f>
        <v>60.129261871711819</v>
      </c>
      <c r="K221" s="21">
        <f>K201-Baseline!K201</f>
        <v>60.028457938274315</v>
      </c>
      <c r="L221" s="21">
        <f>L201-Baseline!L201</f>
        <v>59.900393745400009</v>
      </c>
      <c r="M221" s="21">
        <f>M201-Baseline!M201</f>
        <v>59.721257404267945</v>
      </c>
      <c r="N221" s="21">
        <f>N201-Baseline!N201</f>
        <v>59.547564793017884</v>
      </c>
      <c r="O221" s="21">
        <f>O201-Baseline!O201</f>
        <v>59.351050719804491</v>
      </c>
      <c r="P221" s="21">
        <f>P201-Baseline!P201</f>
        <v>59.12234036553447</v>
      </c>
      <c r="Q221" s="21">
        <f>Q201-Baseline!Q201</f>
        <v>58.903007668367394</v>
      </c>
      <c r="R221" s="21">
        <f>R201-Baseline!R201</f>
        <v>58.694962373576416</v>
      </c>
      <c r="S221" s="21">
        <f>S201-Baseline!S201</f>
        <v>58.505533097378446</v>
      </c>
      <c r="T221" s="21">
        <f>T201-Baseline!T201</f>
        <v>58.339441116714347</v>
      </c>
      <c r="U221" s="21">
        <f>U201-Baseline!U201</f>
        <v>58.196063536679496</v>
      </c>
      <c r="V221" s="21">
        <f>V201-Baseline!V201</f>
        <v>58.073366903883958</v>
      </c>
      <c r="W221" s="21">
        <f>W201-Baseline!W201</f>
        <v>57.97348698804349</v>
      </c>
      <c r="X221" s="21">
        <f>X201-Baseline!X201</f>
        <v>57.896256801064034</v>
      </c>
      <c r="Y221" s="21">
        <f>Y201-Baseline!Y201</f>
        <v>57.841024421154522</v>
      </c>
      <c r="Z221" s="21">
        <f>Z201-Baseline!Z201</f>
        <v>57.800753279871429</v>
      </c>
      <c r="AA221" s="21">
        <f>AA201-Baseline!AA201</f>
        <v>57.781801515696586</v>
      </c>
      <c r="AB221" s="21">
        <f>AB201-Baseline!AB201</f>
        <v>57.771900307944314</v>
      </c>
      <c r="AC221" s="21">
        <f>AC201-Baseline!AC201</f>
        <v>305.86324076668228</v>
      </c>
      <c r="AD221" s="21">
        <f>AD201-Baseline!AD201</f>
        <v>355.24477822390736</v>
      </c>
      <c r="AE221" s="21">
        <f>AE201-Baseline!AE201</f>
        <v>354.7541947736139</v>
      </c>
      <c r="AF221" s="21">
        <f>AF201-Baseline!AF201</f>
        <v>354.36782564492569</v>
      </c>
      <c r="AG221" s="21">
        <f>AG201-Baseline!AG201</f>
        <v>354.08057204524437</v>
      </c>
      <c r="AH221" s="21">
        <f>AH201-Baseline!AH201</f>
        <v>353.89174421092616</v>
      </c>
      <c r="AI221" s="21">
        <f>AI201-Baseline!AI201</f>
        <v>353.8069300878293</v>
      </c>
      <c r="AJ221" s="21">
        <f>AJ201-Baseline!AJ201</f>
        <v>355.49695540132166</v>
      </c>
      <c r="AK221" s="21">
        <f>AK201-Baseline!AK201</f>
        <v>357.29465785043709</v>
      </c>
      <c r="AL221" s="21">
        <f>AL201-Baseline!AL201</f>
        <v>359.20115721865068</v>
      </c>
      <c r="AM221" s="21">
        <f>AM201-Baseline!AM201</f>
        <v>361.16276454829278</v>
      </c>
      <c r="AN221" s="21">
        <f>AN201-Baseline!AN201</f>
        <v>363.15480564602615</v>
      </c>
      <c r="AO221" s="21">
        <f>AO201-Baseline!AO201</f>
        <v>365.23593193992571</v>
      </c>
      <c r="AP221" s="21">
        <f>AP201-Baseline!AP201</f>
        <v>367.42857486733158</v>
      </c>
      <c r="AQ221" s="21">
        <f>AQ201-Baseline!AQ201</f>
        <v>369.7363559568463</v>
      </c>
      <c r="AR221" s="21">
        <f>AR201-Baseline!AR201</f>
        <v>371.82021115425175</v>
      </c>
      <c r="AS221" s="21">
        <f>AS201-Baseline!AS201</f>
        <v>373.21563630925522</v>
      </c>
      <c r="AT221" s="21">
        <f>AT201-Baseline!AT201</f>
        <v>374.55310143246311</v>
      </c>
      <c r="AU221" s="21">
        <f>AU201-Baseline!AU201</f>
        <v>375.98628582032302</v>
      </c>
      <c r="AV221" s="21">
        <f>AV201-Baseline!AV201</f>
        <v>377.38837132847067</v>
      </c>
      <c r="AW221" s="21">
        <f>AW201-Baseline!AW201</f>
        <v>378.56355012779733</v>
      </c>
      <c r="AX221" s="21">
        <f>AX201-Baseline!AX201</f>
        <v>379.06840897307865</v>
      </c>
      <c r="AY221" s="21">
        <f>AY201-Baseline!AY201</f>
        <v>379.28387294523316</v>
      </c>
      <c r="AZ221" s="21">
        <f>AZ201-Baseline!AZ201</f>
        <v>379.43622390660505</v>
      </c>
      <c r="BA221" s="21">
        <f>BA201-Baseline!BA201</f>
        <v>379.65255998055409</v>
      </c>
      <c r="BB221" s="21">
        <f>BB201-Baseline!BB201</f>
        <v>379.94268531651346</v>
      </c>
    </row>
    <row r="222" spans="1:54" outlineLevel="2">
      <c r="A222" s="478"/>
      <c r="B222" s="150" t="s">
        <v>493</v>
      </c>
      <c r="C222" s="19"/>
      <c r="D222" s="135" t="s">
        <v>383</v>
      </c>
      <c r="E222" s="21">
        <f>E202-Baseline!E202</f>
        <v>94.012957095968915</v>
      </c>
      <c r="F222" s="21">
        <f>F202-Baseline!F202</f>
        <v>93.600412974959369</v>
      </c>
      <c r="G222" s="21">
        <f>G202-Baseline!G202</f>
        <v>93.797023056431101</v>
      </c>
      <c r="H222" s="21">
        <f>H202-Baseline!H202</f>
        <v>93.972803704288864</v>
      </c>
      <c r="I222" s="21">
        <f>I202-Baseline!I202</f>
        <v>94.170793654947929</v>
      </c>
      <c r="J222" s="21">
        <f>J202-Baseline!J202</f>
        <v>94.393021761628461</v>
      </c>
      <c r="K222" s="21">
        <f>K202-Baseline!K202</f>
        <v>94.544076572777783</v>
      </c>
      <c r="L222" s="21">
        <f>L202-Baseline!L202</f>
        <v>94.673386444909767</v>
      </c>
      <c r="M222" s="21">
        <f>M202-Baseline!M202</f>
        <v>94.757146638658014</v>
      </c>
      <c r="N222" s="21">
        <f>N202-Baseline!N202</f>
        <v>94.852028583001271</v>
      </c>
      <c r="O222" s="21">
        <f>O202-Baseline!O202</f>
        <v>94.876591521169019</v>
      </c>
      <c r="P222" s="21">
        <f>P202-Baseline!P202</f>
        <v>94.810166882312572</v>
      </c>
      <c r="Q222" s="21">
        <f>Q202-Baseline!Q202</f>
        <v>94.746820428189906</v>
      </c>
      <c r="R222" s="21">
        <f>R202-Baseline!R202</f>
        <v>94.701974726571649</v>
      </c>
      <c r="S222" s="21">
        <f>S202-Baseline!S202</f>
        <v>94.674910222708363</v>
      </c>
      <c r="T222" s="21">
        <f>T202-Baseline!T202</f>
        <v>94.67849984676468</v>
      </c>
      <c r="U222" s="21">
        <f>U202-Baseline!U202</f>
        <v>94.712209904272555</v>
      </c>
      <c r="V222" s="21">
        <f>V202-Baseline!V202</f>
        <v>94.774101875744492</v>
      </c>
      <c r="W222" s="21">
        <f>W202-Baseline!W202</f>
        <v>94.866412498127573</v>
      </c>
      <c r="X222" s="21">
        <f>X202-Baseline!X202</f>
        <v>94.989081834335622</v>
      </c>
      <c r="Y222" s="21">
        <f>Y202-Baseline!Y202</f>
        <v>95.141571385391188</v>
      </c>
      <c r="Z222" s="21">
        <f>Z202-Baseline!Z202</f>
        <v>95.316955116309259</v>
      </c>
      <c r="AA222" s="21">
        <f>AA202-Baseline!AA202</f>
        <v>95.521725858228365</v>
      </c>
      <c r="AB222" s="21">
        <f>AB202-Baseline!AB202</f>
        <v>95.729640465566277</v>
      </c>
      <c r="AC222" s="21">
        <f>AC202-Baseline!AC202</f>
        <v>550.16174215100204</v>
      </c>
      <c r="AD222" s="21">
        <f>AD202-Baseline!AD202</f>
        <v>658.0711007527766</v>
      </c>
      <c r="AE222" s="21">
        <f>AE202-Baseline!AE202</f>
        <v>659.54599848522821</v>
      </c>
      <c r="AF222" s="21">
        <f>AF202-Baseline!AF202</f>
        <v>661.13024645030441</v>
      </c>
      <c r="AG222" s="21">
        <f>AG202-Baseline!AG202</f>
        <v>662.81235578595374</v>
      </c>
      <c r="AH222" s="21">
        <f>AH202-Baseline!AH202</f>
        <v>664.59383602565981</v>
      </c>
      <c r="AI222" s="21">
        <f>AI202-Baseline!AI202</f>
        <v>666.49484677503528</v>
      </c>
      <c r="AJ222" s="21">
        <f>AJ202-Baseline!AJ202</f>
        <v>671.70938237595067</v>
      </c>
      <c r="AK222" s="21">
        <f>AK202-Baseline!AK202</f>
        <v>677.06971192929393</v>
      </c>
      <c r="AL222" s="21">
        <f>AL202-Baseline!AL202</f>
        <v>682.57966995456138</v>
      </c>
      <c r="AM222" s="21">
        <f>AM202-Baseline!AM202</f>
        <v>688.12524284233507</v>
      </c>
      <c r="AN222" s="21">
        <f>AN202-Baseline!AN202</f>
        <v>693.64009149932292</v>
      </c>
      <c r="AO222" s="21">
        <f>AO202-Baseline!AO202</f>
        <v>699.25960946109933</v>
      </c>
      <c r="AP222" s="21">
        <f>AP202-Baseline!AP202</f>
        <v>705.03726551965792</v>
      </c>
      <c r="AQ222" s="21">
        <f>AQ202-Baseline!AQ202</f>
        <v>710.98222698219877</v>
      </c>
      <c r="AR222" s="21">
        <f>AR202-Baseline!AR202</f>
        <v>716.37101609557749</v>
      </c>
      <c r="AS222" s="21">
        <f>AS202-Baseline!AS202</f>
        <v>720.20670253525998</v>
      </c>
      <c r="AT222" s="21">
        <f>AT202-Baseline!AT202</f>
        <v>723.83323859960353</v>
      </c>
      <c r="AU222" s="21">
        <f>AU202-Baseline!AU202</f>
        <v>727.57817028826389</v>
      </c>
      <c r="AV222" s="21">
        <f>AV202-Baseline!AV202</f>
        <v>731.17178912308395</v>
      </c>
      <c r="AW222" s="21">
        <f>AW202-Baseline!AW202</f>
        <v>734.19486781315334</v>
      </c>
      <c r="AX222" s="21">
        <f>AX202-Baseline!AX202</f>
        <v>735.52192690665925</v>
      </c>
      <c r="AY222" s="21">
        <f>AY202-Baseline!AY202</f>
        <v>736.03997219052121</v>
      </c>
      <c r="AZ222" s="21">
        <f>AZ202-Baseline!AZ202</f>
        <v>736.28975858135004</v>
      </c>
      <c r="BA222" s="21">
        <f>BA202-Baseline!BA202</f>
        <v>736.5943563122396</v>
      </c>
      <c r="BB222" s="21">
        <f>BB202-Baseline!BB202</f>
        <v>736.98104545628848</v>
      </c>
    </row>
    <row r="223" spans="1:54" outlineLevel="2">
      <c r="B223" s="19"/>
      <c r="C223" s="19"/>
      <c r="D223" s="19"/>
      <c r="E223" s="15"/>
    </row>
    <row r="224" spans="1:54" outlineLevel="2">
      <c r="A224" s="476" t="s">
        <v>494</v>
      </c>
      <c r="B224" s="150" t="s">
        <v>491</v>
      </c>
      <c r="C224" s="19"/>
      <c r="D224" s="135" t="s">
        <v>383</v>
      </c>
      <c r="E224" s="21">
        <f>E204-Baseline!E204</f>
        <v>77.290234180080944</v>
      </c>
      <c r="F224" s="21">
        <f>F204-Baseline!F204</f>
        <v>154.26480635571639</v>
      </c>
      <c r="G224" s="21">
        <f>G204-Baseline!G204</f>
        <v>231.27991917463262</v>
      </c>
      <c r="H224" s="21">
        <f>H204-Baseline!H204</f>
        <v>308.3058530695638</v>
      </c>
      <c r="I224" s="21">
        <f>I204-Baseline!I204</f>
        <v>385.46907379343838</v>
      </c>
      <c r="J224" s="21">
        <f>J204-Baseline!J204</f>
        <v>462.78245481603216</v>
      </c>
      <c r="K224" s="21">
        <f>K204-Baseline!K204</f>
        <v>540.05084424461631</v>
      </c>
      <c r="L224" s="21">
        <f>L204-Baseline!L204</f>
        <v>617.35413966387068</v>
      </c>
      <c r="M224" s="21">
        <f>M204-Baseline!M204</f>
        <v>694.63562840991256</v>
      </c>
      <c r="N224" s="21">
        <f>N204-Baseline!N204</f>
        <v>771.78577789114001</v>
      </c>
      <c r="O224" s="21">
        <f>O204-Baseline!O204</f>
        <v>848.86010731466263</v>
      </c>
      <c r="P224" s="21">
        <f>P204-Baseline!P204</f>
        <v>925.78886915132398</v>
      </c>
      <c r="Q224" s="21">
        <f>Q204-Baseline!Q204</f>
        <v>1002.5701957984589</v>
      </c>
      <c r="R224" s="21">
        <f>R204-Baseline!R204</f>
        <v>1079.3161205013612</v>
      </c>
      <c r="S224" s="21">
        <f>S204-Baseline!S204</f>
        <v>1155.9389281569818</v>
      </c>
      <c r="T224" s="21">
        <f>T204-Baseline!T204</f>
        <v>1232.4579836468697</v>
      </c>
      <c r="U224" s="21">
        <f>U204-Baseline!U204</f>
        <v>1308.892180832954</v>
      </c>
      <c r="V224" s="21">
        <f>V204-Baseline!V204</f>
        <v>1385.3594707792201</v>
      </c>
      <c r="W224" s="21">
        <f>W204-Baseline!W204</f>
        <v>1461.7772157368845</v>
      </c>
      <c r="X224" s="21">
        <f>X204-Baseline!X204</f>
        <v>1538.2637177785377</v>
      </c>
      <c r="Y224" s="21">
        <f>Y204-Baseline!Y204</f>
        <v>1614.7377726443142</v>
      </c>
      <c r="Z224" s="21">
        <f>Z204-Baseline!Z204</f>
        <v>1691.308450975466</v>
      </c>
      <c r="AA224" s="21">
        <f>AA204-Baseline!AA204</f>
        <v>1767.9923443376122</v>
      </c>
      <c r="AB224" s="21">
        <f>AB204-Baseline!AB204</f>
        <v>1844.7868875787203</v>
      </c>
      <c r="AC224" s="21">
        <f>AC204-Baseline!AC204</f>
        <v>2273.1181830474416</v>
      </c>
      <c r="AD224" s="21">
        <f>AD204-Baseline!AD204</f>
        <v>2780.219319071789</v>
      </c>
      <c r="AE224" s="21">
        <f>AE204-Baseline!AE204</f>
        <v>3287.918675456217</v>
      </c>
      <c r="AF224" s="21">
        <f>AF204-Baseline!AF204</f>
        <v>3796.2961348270505</v>
      </c>
      <c r="AG224" s="21">
        <f>AG204-Baseline!AG204</f>
        <v>4305.4405699245917</v>
      </c>
      <c r="AH224" s="21">
        <f>AH204-Baseline!AH204</f>
        <v>4815.4520632359399</v>
      </c>
      <c r="AI224" s="21">
        <f>AI204-Baseline!AI204</f>
        <v>5326.4464348788924</v>
      </c>
      <c r="AJ224" s="21">
        <f>AJ204-Baseline!AJ204</f>
        <v>5840.9725484983692</v>
      </c>
      <c r="AK224" s="21">
        <f>AK204-Baseline!AK204</f>
        <v>6359.1533701573608</v>
      </c>
      <c r="AL224" s="21">
        <f>AL204-Baseline!AL204</f>
        <v>6881.1183119984971</v>
      </c>
      <c r="AM224" s="21">
        <f>AM204-Baseline!AM204</f>
        <v>7406.9133893720118</v>
      </c>
      <c r="AN224" s="21">
        <f>AN204-Baseline!AN204</f>
        <v>7936.5382520437315</v>
      </c>
      <c r="AO224" s="21">
        <f>AO204-Baseline!AO204</f>
        <v>8470.089272414878</v>
      </c>
      <c r="AP224" s="21">
        <f>AP204-Baseline!AP204</f>
        <v>9007.7010526265567</v>
      </c>
      <c r="AQ224" s="21">
        <f>AQ204-Baseline!AQ204</f>
        <v>9549.5150552718187</v>
      </c>
      <c r="AR224" s="21">
        <f>AR204-Baseline!AR204</f>
        <v>10095.139673802436</v>
      </c>
      <c r="AS224" s="21">
        <f>AS204-Baseline!AS204</f>
        <v>10643.449847562122</v>
      </c>
      <c r="AT224" s="21">
        <f>AT204-Baseline!AT204</f>
        <v>11194.310720266556</v>
      </c>
      <c r="AU224" s="21">
        <f>AU204-Baseline!AU204</f>
        <v>11747.828905733788</v>
      </c>
      <c r="AV224" s="21">
        <f>AV204-Baseline!AV204</f>
        <v>12303.912065096521</v>
      </c>
      <c r="AW224" s="21">
        <f>AW204-Baseline!AW204</f>
        <v>12862.15910210891</v>
      </c>
      <c r="AX224" s="21">
        <f>AX204-Baseline!AX204</f>
        <v>13421.380647210357</v>
      </c>
      <c r="AY224" s="21">
        <f>AY204-Baseline!AY204</f>
        <v>13981.023678799265</v>
      </c>
      <c r="AZ224" s="21">
        <f>AZ204-Baseline!AZ204</f>
        <v>14540.920291861557</v>
      </c>
      <c r="BA224" s="21">
        <f>BA204-Baseline!BA204</f>
        <v>15101.128752923154</v>
      </c>
      <c r="BB224" s="21">
        <f>BB204-Baseline!BB204</f>
        <v>15661.726003403901</v>
      </c>
    </row>
    <row r="225" spans="1:54" outlineLevel="2">
      <c r="A225" s="477"/>
      <c r="B225" s="150" t="s">
        <v>492</v>
      </c>
      <c r="C225" s="19"/>
      <c r="D225" s="135" t="s">
        <v>383</v>
      </c>
      <c r="E225" s="21">
        <f>E205-Baseline!E205</f>
        <v>60.672874901246381</v>
      </c>
      <c r="F225" s="21">
        <f>F205-Baseline!F205</f>
        <v>120.95880425909832</v>
      </c>
      <c r="G225" s="21">
        <f>G205-Baseline!G205</f>
        <v>181.21095073616954</v>
      </c>
      <c r="H225" s="21">
        <f>H205-Baseline!H205</f>
        <v>241.40457759778934</v>
      </c>
      <c r="I225" s="21">
        <f>I205-Baseline!I205</f>
        <v>301.55662144221117</v>
      </c>
      <c r="J225" s="21">
        <f>J205-Baseline!J205</f>
        <v>361.685883313923</v>
      </c>
      <c r="K225" s="21">
        <f>K205-Baseline!K205</f>
        <v>421.7143412521973</v>
      </c>
      <c r="L225" s="21">
        <f>L205-Baseline!L205</f>
        <v>481.61473499759734</v>
      </c>
      <c r="M225" s="21">
        <f>M205-Baseline!M205</f>
        <v>541.33599240186527</v>
      </c>
      <c r="N225" s="21">
        <f>N205-Baseline!N205</f>
        <v>600.88355719488311</v>
      </c>
      <c r="O225" s="21">
        <f>O205-Baseline!O205</f>
        <v>660.23460791468756</v>
      </c>
      <c r="P225" s="21">
        <f>P205-Baseline!P205</f>
        <v>719.35694828022201</v>
      </c>
      <c r="Q225" s="21">
        <f>Q205-Baseline!Q205</f>
        <v>778.25995594858944</v>
      </c>
      <c r="R225" s="21">
        <f>R205-Baseline!R205</f>
        <v>836.9549183221659</v>
      </c>
      <c r="S225" s="21">
        <f>S205-Baseline!S205</f>
        <v>895.46045141954437</v>
      </c>
      <c r="T225" s="21">
        <f>T205-Baseline!T205</f>
        <v>953.79989253625877</v>
      </c>
      <c r="U225" s="21">
        <f>U205-Baseline!U205</f>
        <v>1011.9959560729383</v>
      </c>
      <c r="V225" s="21">
        <f>V205-Baseline!V205</f>
        <v>1070.0693229768221</v>
      </c>
      <c r="W225" s="21">
        <f>W205-Baseline!W205</f>
        <v>1128.0428099648657</v>
      </c>
      <c r="X225" s="21">
        <f>X205-Baseline!X205</f>
        <v>1185.9390667659297</v>
      </c>
      <c r="Y225" s="21">
        <f>Y205-Baseline!Y205</f>
        <v>1243.7800911870843</v>
      </c>
      <c r="Z225" s="21">
        <f>Z205-Baseline!Z205</f>
        <v>1301.5808444669558</v>
      </c>
      <c r="AA225" s="21">
        <f>AA205-Baseline!AA205</f>
        <v>1359.3626459826523</v>
      </c>
      <c r="AB225" s="21">
        <f>AB205-Baseline!AB205</f>
        <v>1417.1345462905967</v>
      </c>
      <c r="AC225" s="21">
        <f>AC205-Baseline!AC205</f>
        <v>1722.9977870572791</v>
      </c>
      <c r="AD225" s="21">
        <f>AD205-Baseline!AD205</f>
        <v>2078.2425652811862</v>
      </c>
      <c r="AE225" s="21">
        <f>AE205-Baseline!AE205</f>
        <v>2432.9967600548002</v>
      </c>
      <c r="AF225" s="21">
        <f>AF205-Baseline!AF205</f>
        <v>2787.3645856997259</v>
      </c>
      <c r="AG225" s="21">
        <f>AG205-Baseline!AG205</f>
        <v>3141.4451577449704</v>
      </c>
      <c r="AH225" s="21">
        <f>AH205-Baseline!AH205</f>
        <v>3495.3369019558968</v>
      </c>
      <c r="AI225" s="21">
        <f>AI205-Baseline!AI205</f>
        <v>3849.143832043726</v>
      </c>
      <c r="AJ225" s="21">
        <f>AJ205-Baseline!AJ205</f>
        <v>4204.6407874450479</v>
      </c>
      <c r="AK225" s="21">
        <f>AK205-Baseline!AK205</f>
        <v>4561.9354452954849</v>
      </c>
      <c r="AL225" s="21">
        <f>AL205-Baseline!AL205</f>
        <v>4921.136602514136</v>
      </c>
      <c r="AM225" s="21">
        <f>AM205-Baseline!AM205</f>
        <v>5282.2993670624292</v>
      </c>
      <c r="AN225" s="21">
        <f>AN205-Baseline!AN205</f>
        <v>5645.4541727084552</v>
      </c>
      <c r="AO225" s="21">
        <f>AO205-Baseline!AO205</f>
        <v>6010.6901046483808</v>
      </c>
      <c r="AP225" s="21">
        <f>AP205-Baseline!AP205</f>
        <v>6378.1186795157128</v>
      </c>
      <c r="AQ225" s="21">
        <f>AQ205-Baseline!AQ205</f>
        <v>6747.8550354725594</v>
      </c>
      <c r="AR225" s="21">
        <f>AR205-Baseline!AR205</f>
        <v>7119.6752466268108</v>
      </c>
      <c r="AS225" s="21">
        <f>AS205-Baseline!AS205</f>
        <v>7492.8908829360662</v>
      </c>
      <c r="AT225" s="21">
        <f>AT205-Baseline!AT205</f>
        <v>7867.4439843685295</v>
      </c>
      <c r="AU225" s="21">
        <f>AU205-Baseline!AU205</f>
        <v>8243.4302701888519</v>
      </c>
      <c r="AV225" s="21">
        <f>AV205-Baseline!AV205</f>
        <v>8620.8186415173222</v>
      </c>
      <c r="AW225" s="21">
        <f>AW205-Baseline!AW205</f>
        <v>8999.3821916451197</v>
      </c>
      <c r="AX225" s="21">
        <f>AX205-Baseline!AX205</f>
        <v>9378.4506006181982</v>
      </c>
      <c r="AY225" s="21">
        <f>AY205-Baseline!AY205</f>
        <v>9757.7344735634306</v>
      </c>
      <c r="AZ225" s="21">
        <f>AZ205-Baseline!AZ205</f>
        <v>10137.170697470036</v>
      </c>
      <c r="BA225" s="21">
        <f>BA205-Baseline!BA205</f>
        <v>10516.823257450589</v>
      </c>
      <c r="BB225" s="21">
        <f>BB205-Baseline!BB205</f>
        <v>10896.765942767102</v>
      </c>
    </row>
    <row r="226" spans="1:54" outlineLevel="2">
      <c r="A226" s="478"/>
      <c r="B226" s="150" t="s">
        <v>493</v>
      </c>
      <c r="C226" s="19"/>
      <c r="D226" s="135" t="s">
        <v>383</v>
      </c>
      <c r="E226" s="21">
        <f>E206-Baseline!E206</f>
        <v>94.012957095968915</v>
      </c>
      <c r="F226" s="21">
        <f>F206-Baseline!F206</f>
        <v>187.61337007092828</v>
      </c>
      <c r="G226" s="21">
        <f>G206-Baseline!G206</f>
        <v>281.41039312735938</v>
      </c>
      <c r="H226" s="21">
        <f>H206-Baseline!H206</f>
        <v>375.38319683164826</v>
      </c>
      <c r="I226" s="21">
        <f>I206-Baseline!I206</f>
        <v>469.55399048659621</v>
      </c>
      <c r="J226" s="21">
        <f>J206-Baseline!J206</f>
        <v>563.94701224822461</v>
      </c>
      <c r="K226" s="21">
        <f>K206-Baseline!K206</f>
        <v>658.49108882100245</v>
      </c>
      <c r="L226" s="21">
        <f>L206-Baseline!L206</f>
        <v>753.16447526591219</v>
      </c>
      <c r="M226" s="21">
        <f>M206-Baseline!M206</f>
        <v>847.9216219045702</v>
      </c>
      <c r="N226" s="21">
        <f>N206-Baseline!N206</f>
        <v>942.77365048757144</v>
      </c>
      <c r="O226" s="21">
        <f>O206-Baseline!O206</f>
        <v>1037.6502420087404</v>
      </c>
      <c r="P226" s="21">
        <f>P206-Baseline!P206</f>
        <v>1132.460408891053</v>
      </c>
      <c r="Q226" s="21">
        <f>Q206-Baseline!Q206</f>
        <v>1227.207229319243</v>
      </c>
      <c r="R226" s="21">
        <f>R206-Baseline!R206</f>
        <v>1321.9092040458147</v>
      </c>
      <c r="S226" s="21">
        <f>S206-Baseline!S206</f>
        <v>1416.5841142685231</v>
      </c>
      <c r="T226" s="21">
        <f>T206-Baseline!T206</f>
        <v>1511.2626141152878</v>
      </c>
      <c r="U226" s="21">
        <f>U206-Baseline!U206</f>
        <v>1605.9748240195604</v>
      </c>
      <c r="V226" s="21">
        <f>V206-Baseline!V206</f>
        <v>1700.7489258953049</v>
      </c>
      <c r="W226" s="21">
        <f>W206-Baseline!W206</f>
        <v>1795.6153383934325</v>
      </c>
      <c r="X226" s="21">
        <f>X206-Baseline!X206</f>
        <v>1890.6044202277681</v>
      </c>
      <c r="Y226" s="21">
        <f>Y206-Baseline!Y206</f>
        <v>1985.7459916131593</v>
      </c>
      <c r="Z226" s="21">
        <f>Z206-Baseline!Z206</f>
        <v>2081.0629467294684</v>
      </c>
      <c r="AA226" s="21">
        <f>AA206-Baseline!AA206</f>
        <v>2176.5846725876968</v>
      </c>
      <c r="AB226" s="21">
        <f>AB206-Baseline!AB206</f>
        <v>2272.314313053263</v>
      </c>
      <c r="AC226" s="21">
        <f>AC206-Baseline!AC206</f>
        <v>2822.4760552042653</v>
      </c>
      <c r="AD226" s="21">
        <f>AD206-Baseline!AD206</f>
        <v>3480.5471559570419</v>
      </c>
      <c r="AE226" s="21">
        <f>AE206-Baseline!AE206</f>
        <v>4140.0931544422701</v>
      </c>
      <c r="AF226" s="21">
        <f>AF206-Baseline!AF206</f>
        <v>4801.2234008925743</v>
      </c>
      <c r="AG226" s="21">
        <f>AG206-Baseline!AG206</f>
        <v>5464.0357566785278</v>
      </c>
      <c r="AH226" s="21">
        <f>AH206-Baseline!AH206</f>
        <v>6128.6295927041874</v>
      </c>
      <c r="AI226" s="21">
        <f>AI206-Baseline!AI206</f>
        <v>6795.1244394792229</v>
      </c>
      <c r="AJ226" s="21">
        <f>AJ206-Baseline!AJ206</f>
        <v>7466.8338218551735</v>
      </c>
      <c r="AK226" s="21">
        <f>AK206-Baseline!AK206</f>
        <v>8143.9035337844671</v>
      </c>
      <c r="AL226" s="21">
        <f>AL206-Baseline!AL206</f>
        <v>8826.4832037390279</v>
      </c>
      <c r="AM226" s="21">
        <f>AM206-Baseline!AM206</f>
        <v>9514.6084465813638</v>
      </c>
      <c r="AN226" s="21">
        <f>AN206-Baseline!AN206</f>
        <v>10208.248538080687</v>
      </c>
      <c r="AO226" s="21">
        <f>AO206-Baseline!AO206</f>
        <v>10907.508147541786</v>
      </c>
      <c r="AP226" s="21">
        <f>AP206-Baseline!AP206</f>
        <v>11612.545413061445</v>
      </c>
      <c r="AQ226" s="21">
        <f>AQ206-Baseline!AQ206</f>
        <v>12323.527640043643</v>
      </c>
      <c r="AR226" s="21">
        <f>AR206-Baseline!AR206</f>
        <v>13039.898656139221</v>
      </c>
      <c r="AS226" s="21">
        <f>AS206-Baseline!AS206</f>
        <v>13760.105358674482</v>
      </c>
      <c r="AT226" s="21">
        <f>AT206-Baseline!AT206</f>
        <v>14483.938597274086</v>
      </c>
      <c r="AU226" s="21">
        <f>AU206-Baseline!AU206</f>
        <v>15211.516767562349</v>
      </c>
      <c r="AV226" s="21">
        <f>AV206-Baseline!AV206</f>
        <v>15942.688556685433</v>
      </c>
      <c r="AW226" s="21">
        <f>AW206-Baseline!AW206</f>
        <v>16676.883424498585</v>
      </c>
      <c r="AX226" s="21">
        <f>AX206-Baseline!AX206</f>
        <v>17412.405351405243</v>
      </c>
      <c r="AY226" s="21">
        <f>AY206-Baseline!AY206</f>
        <v>18148.445323595763</v>
      </c>
      <c r="AZ226" s="21">
        <f>AZ206-Baseline!AZ206</f>
        <v>18884.735082177114</v>
      </c>
      <c r="BA226" s="21">
        <f>BA206-Baseline!BA206</f>
        <v>19621.329438489352</v>
      </c>
      <c r="BB226" s="21">
        <f>BB206-Baseline!BB206</f>
        <v>20358.310483945643</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03"/>
      <c r="C23" s="403"/>
      <c r="D23" s="403"/>
      <c r="E23" s="403"/>
      <c r="F23" s="403"/>
      <c r="G23" s="403"/>
      <c r="H23" s="403"/>
      <c r="I23" s="403"/>
      <c r="J23" s="403"/>
      <c r="K23" s="403"/>
      <c r="L23" s="403"/>
      <c r="M23" s="403"/>
      <c r="N23" s="403"/>
      <c r="O23" s="403"/>
      <c r="P23" s="403"/>
      <c r="Q23" s="403"/>
      <c r="R23" s="403"/>
      <c r="S23" s="403"/>
    </row>
    <row r="24" spans="1:19">
      <c r="A24" s="158" t="s">
        <v>486</v>
      </c>
      <c r="B24" s="403"/>
      <c r="C24" s="403"/>
      <c r="D24" s="403"/>
      <c r="E24" s="403"/>
      <c r="F24" s="403"/>
      <c r="G24" s="403"/>
      <c r="H24" s="403"/>
      <c r="I24" s="403"/>
      <c r="J24" s="403"/>
      <c r="K24" s="403"/>
      <c r="L24" s="403"/>
      <c r="M24" s="403"/>
      <c r="N24" s="403"/>
      <c r="O24" s="403"/>
      <c r="P24" s="403"/>
      <c r="Q24" s="403"/>
      <c r="R24" s="403"/>
      <c r="S24" s="403"/>
    </row>
    <row r="25" spans="1:19">
      <c r="A25" s="159" t="s">
        <v>389</v>
      </c>
      <c r="B25" s="403"/>
      <c r="C25" s="403"/>
      <c r="D25" s="403"/>
      <c r="E25" s="403"/>
      <c r="F25" s="403"/>
      <c r="G25" s="403"/>
      <c r="H25" s="403"/>
      <c r="I25" s="403"/>
      <c r="J25" s="403"/>
      <c r="K25" s="403"/>
      <c r="L25" s="403"/>
      <c r="M25" s="403"/>
      <c r="N25" s="403"/>
      <c r="O25" s="403"/>
      <c r="P25" s="403"/>
      <c r="Q25" s="403"/>
      <c r="R25" s="403"/>
      <c r="S25" s="403"/>
    </row>
    <row r="26" spans="1:19">
      <c r="A26" s="159" t="s">
        <v>465</v>
      </c>
      <c r="B26" s="403"/>
      <c r="C26" s="403"/>
      <c r="D26" s="403"/>
      <c r="E26" s="403"/>
      <c r="F26" s="403"/>
      <c r="G26" s="403"/>
      <c r="H26" s="403"/>
      <c r="I26" s="403"/>
      <c r="J26" s="403"/>
      <c r="K26" s="403"/>
      <c r="L26" s="403"/>
      <c r="M26" s="403"/>
      <c r="N26" s="403"/>
      <c r="O26" s="403"/>
      <c r="P26" s="403"/>
      <c r="Q26" s="403"/>
      <c r="R26" s="403"/>
      <c r="S26" s="403"/>
    </row>
    <row r="27" spans="1:19">
      <c r="A27" s="159" t="s">
        <v>466</v>
      </c>
      <c r="B27" s="403"/>
      <c r="C27" s="403"/>
      <c r="D27" s="403"/>
      <c r="E27" s="403"/>
      <c r="F27" s="403"/>
      <c r="G27" s="403"/>
      <c r="H27" s="403"/>
      <c r="I27" s="403"/>
      <c r="J27" s="403"/>
      <c r="K27" s="403"/>
      <c r="L27" s="403"/>
      <c r="M27" s="403"/>
      <c r="N27" s="403"/>
      <c r="O27" s="403"/>
      <c r="P27" s="403"/>
      <c r="Q27" s="403"/>
      <c r="R27" s="403"/>
      <c r="S27" s="403"/>
    </row>
    <row r="31" spans="1:19">
      <c r="A31" s="4" t="s">
        <v>507</v>
      </c>
    </row>
    <row r="32" spans="1:19">
      <c r="A32"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86"/>
      <c r="E4" s="53" t="s">
        <v>335</v>
      </c>
      <c r="F4" s="91"/>
      <c r="G4" s="28"/>
      <c r="H4" s="10"/>
      <c r="I4" s="440"/>
      <c r="J4" s="441"/>
      <c r="K4" s="441"/>
      <c r="L4" s="441"/>
      <c r="M4" s="441"/>
      <c r="N4" s="442"/>
      <c r="P4" s="446"/>
      <c r="Q4" s="447"/>
      <c r="R4" s="447"/>
      <c r="S4" s="447"/>
      <c r="T4" s="447"/>
      <c r="U4" s="448"/>
    </row>
    <row r="5" spans="1:21" outlineLevel="1">
      <c r="A5" s="13" t="s">
        <v>336</v>
      </c>
      <c r="B5" s="88"/>
      <c r="E5" s="14"/>
      <c r="H5" s="10"/>
      <c r="I5" s="469"/>
      <c r="J5" s="461"/>
      <c r="K5" s="461"/>
      <c r="L5" s="461"/>
      <c r="M5" s="461"/>
      <c r="N5" s="462"/>
      <c r="P5" s="469"/>
      <c r="Q5" s="461"/>
      <c r="R5" s="461"/>
      <c r="S5" s="461"/>
      <c r="T5" s="461"/>
      <c r="U5" s="462"/>
    </row>
    <row r="6" spans="1:21" outlineLevel="1">
      <c r="A6" s="13" t="s">
        <v>339</v>
      </c>
      <c r="B6" s="88"/>
      <c r="E6" s="53" t="s">
        <v>341</v>
      </c>
      <c r="F6" s="90"/>
      <c r="H6" s="10"/>
      <c r="I6" s="463"/>
      <c r="J6" s="464"/>
      <c r="K6" s="464"/>
      <c r="L6" s="464"/>
      <c r="M6" s="464"/>
      <c r="N6" s="465"/>
      <c r="P6" s="463"/>
      <c r="Q6" s="464"/>
      <c r="R6" s="464"/>
      <c r="S6" s="464"/>
      <c r="T6" s="464"/>
      <c r="U6" s="465"/>
    </row>
    <row r="7" spans="1:21" outlineLevel="1">
      <c r="A7" s="13" t="s">
        <v>343</v>
      </c>
      <c r="B7" s="88"/>
      <c r="E7" s="14"/>
      <c r="H7" s="10"/>
      <c r="I7" s="463"/>
      <c r="J7" s="464"/>
      <c r="K7" s="464"/>
      <c r="L7" s="464"/>
      <c r="M7" s="464"/>
      <c r="N7" s="465"/>
      <c r="P7" s="463"/>
      <c r="Q7" s="464"/>
      <c r="R7" s="464"/>
      <c r="S7" s="464"/>
      <c r="T7" s="464"/>
      <c r="U7" s="465"/>
    </row>
    <row r="8" spans="1:21" ht="39" outlineLevel="1" thickBot="1">
      <c r="A8" s="34" t="s">
        <v>344</v>
      </c>
      <c r="B8" s="89"/>
      <c r="E8" s="14"/>
      <c r="H8" s="10"/>
      <c r="I8" s="463"/>
      <c r="J8" s="464"/>
      <c r="K8" s="464"/>
      <c r="L8" s="464"/>
      <c r="M8" s="464"/>
      <c r="N8" s="465"/>
      <c r="P8" s="463"/>
      <c r="Q8" s="464"/>
      <c r="R8" s="464"/>
      <c r="S8" s="464"/>
      <c r="T8" s="464"/>
      <c r="U8" s="465"/>
    </row>
    <row r="9" spans="1:21" outlineLevel="1">
      <c r="E9" s="14"/>
      <c r="H9" s="10"/>
      <c r="I9" s="463"/>
      <c r="J9" s="464"/>
      <c r="K9" s="464"/>
      <c r="L9" s="464"/>
      <c r="M9" s="464"/>
      <c r="N9" s="465"/>
      <c r="P9" s="463"/>
      <c r="Q9" s="464"/>
      <c r="R9" s="464"/>
      <c r="S9" s="464"/>
      <c r="T9" s="464"/>
      <c r="U9" s="465"/>
    </row>
    <row r="10" spans="1:21" ht="26.25" outlineLevel="1" thickBot="1">
      <c r="A10" s="32" t="s">
        <v>346</v>
      </c>
      <c r="B10" s="35">
        <f>Baseline!B10</f>
        <v>2027</v>
      </c>
      <c r="E10" s="14"/>
      <c r="H10" s="10"/>
      <c r="I10" s="463"/>
      <c r="J10" s="464"/>
      <c r="K10" s="464"/>
      <c r="L10" s="464"/>
      <c r="M10" s="464"/>
      <c r="N10" s="465"/>
      <c r="P10" s="463"/>
      <c r="Q10" s="464"/>
      <c r="R10" s="464"/>
      <c r="S10" s="464"/>
      <c r="T10" s="464"/>
      <c r="U10" s="465"/>
    </row>
    <row r="11" spans="1:21" outlineLevel="1">
      <c r="A11" s="16"/>
      <c r="H11" s="10"/>
      <c r="I11" s="463"/>
      <c r="J11" s="464"/>
      <c r="K11" s="464"/>
      <c r="L11" s="464"/>
      <c r="M11" s="464"/>
      <c r="N11" s="465"/>
      <c r="P11" s="463"/>
      <c r="Q11" s="464"/>
      <c r="R11" s="464"/>
      <c r="S11" s="464"/>
      <c r="T11" s="464"/>
      <c r="U11" s="465"/>
    </row>
    <row r="12" spans="1:21" ht="38.25" outlineLevel="1">
      <c r="A12" s="26" t="s">
        <v>347</v>
      </c>
      <c r="B12" s="26" t="s">
        <v>348</v>
      </c>
      <c r="C12" s="26" t="s">
        <v>349</v>
      </c>
      <c r="D12" s="26" t="s">
        <v>350</v>
      </c>
      <c r="E12" s="26" t="s">
        <v>351</v>
      </c>
      <c r="F12" s="26" t="s">
        <v>352</v>
      </c>
      <c r="G12" s="26" t="s">
        <v>353</v>
      </c>
      <c r="I12" s="463"/>
      <c r="J12" s="464"/>
      <c r="K12" s="464"/>
      <c r="L12" s="464"/>
      <c r="M12" s="464"/>
      <c r="N12" s="465"/>
      <c r="P12" s="463"/>
      <c r="Q12" s="464"/>
      <c r="R12" s="464"/>
      <c r="S12" s="464"/>
      <c r="T12" s="464"/>
      <c r="U12" s="465"/>
    </row>
    <row r="13" spans="1:21" outlineLevel="1">
      <c r="A13" s="58">
        <v>2035</v>
      </c>
      <c r="B13" s="21">
        <f t="shared" ref="B13:B18" si="0">INDEX($E$204:$AW$204,1,MATCH($A13,$E$53:$BB$53,0))</f>
        <v>0</v>
      </c>
      <c r="C13" s="21">
        <f>B13-Baseline!B13</f>
        <v>694.63562840991256</v>
      </c>
      <c r="D13" s="21">
        <f t="shared" ref="D13:D18" si="1">INDEX($E$205:$AW$205,1,MATCH($A13,$E$53:$BB$53,0))</f>
        <v>0</v>
      </c>
      <c r="E13" s="21">
        <f>D13-Baseline!D13</f>
        <v>541.33599240186527</v>
      </c>
      <c r="F13" s="21">
        <f t="shared" ref="F13:F18" si="2">INDEX($E$206:$AW$206,1,MATCH($A13,$E$53:$BB$53,0))</f>
        <v>0</v>
      </c>
      <c r="G13" s="21">
        <f>F13-Baseline!F13</f>
        <v>847.9216219045702</v>
      </c>
      <c r="I13" s="463"/>
      <c r="J13" s="464"/>
      <c r="K13" s="464"/>
      <c r="L13" s="464"/>
      <c r="M13" s="464"/>
      <c r="N13" s="465"/>
      <c r="P13" s="463"/>
      <c r="Q13" s="464"/>
      <c r="R13" s="464"/>
      <c r="S13" s="464"/>
      <c r="T13" s="464"/>
      <c r="U13" s="465"/>
    </row>
    <row r="14" spans="1:21" outlineLevel="1">
      <c r="A14" s="58">
        <v>2040</v>
      </c>
      <c r="B14" s="21">
        <f t="shared" si="0"/>
        <v>0</v>
      </c>
      <c r="C14" s="21">
        <f>B14-Baseline!B14</f>
        <v>1079.3161205013612</v>
      </c>
      <c r="D14" s="21">
        <f t="shared" si="1"/>
        <v>0</v>
      </c>
      <c r="E14" s="21">
        <f>D14-Baseline!D14</f>
        <v>836.9549183221659</v>
      </c>
      <c r="F14" s="21">
        <f t="shared" si="2"/>
        <v>0</v>
      </c>
      <c r="G14" s="21">
        <f>F14-Baseline!F14</f>
        <v>1321.9092040458147</v>
      </c>
      <c r="I14" s="463"/>
      <c r="J14" s="464"/>
      <c r="K14" s="464"/>
      <c r="L14" s="464"/>
      <c r="M14" s="464"/>
      <c r="N14" s="465"/>
      <c r="P14" s="463"/>
      <c r="Q14" s="464"/>
      <c r="R14" s="464"/>
      <c r="S14" s="464"/>
      <c r="T14" s="464"/>
      <c r="U14" s="465"/>
    </row>
    <row r="15" spans="1:21" outlineLevel="1">
      <c r="A15" s="58">
        <v>2045</v>
      </c>
      <c r="B15" s="21">
        <f t="shared" si="0"/>
        <v>0</v>
      </c>
      <c r="C15" s="21">
        <f>B15-Baseline!B15</f>
        <v>1461.7772157368845</v>
      </c>
      <c r="D15" s="21">
        <f t="shared" si="1"/>
        <v>0</v>
      </c>
      <c r="E15" s="21">
        <f>D15-Baseline!D15</f>
        <v>1128.0428099648657</v>
      </c>
      <c r="F15" s="21">
        <f t="shared" si="2"/>
        <v>0</v>
      </c>
      <c r="G15" s="21">
        <f>F15-Baseline!F15</f>
        <v>1795.6153383934325</v>
      </c>
      <c r="I15" s="463"/>
      <c r="J15" s="464"/>
      <c r="K15" s="464"/>
      <c r="L15" s="464"/>
      <c r="M15" s="464"/>
      <c r="N15" s="465"/>
      <c r="P15" s="463"/>
      <c r="Q15" s="464"/>
      <c r="R15" s="464"/>
      <c r="S15" s="464"/>
      <c r="T15" s="464"/>
      <c r="U15" s="465"/>
    </row>
    <row r="16" spans="1:21" outlineLevel="1">
      <c r="A16" s="58">
        <v>2050</v>
      </c>
      <c r="B16" s="21">
        <f t="shared" si="0"/>
        <v>0</v>
      </c>
      <c r="C16" s="21">
        <f>B16-Baseline!B16</f>
        <v>1844.7868875787203</v>
      </c>
      <c r="D16" s="21">
        <f t="shared" si="1"/>
        <v>0</v>
      </c>
      <c r="E16" s="21">
        <f>D16-Baseline!D16</f>
        <v>1417.1345462905967</v>
      </c>
      <c r="F16" s="21">
        <f t="shared" si="2"/>
        <v>0</v>
      </c>
      <c r="G16" s="21">
        <f>F16-Baseline!F16</f>
        <v>2272.314313053263</v>
      </c>
      <c r="I16" s="463"/>
      <c r="J16" s="464"/>
      <c r="K16" s="464"/>
      <c r="L16" s="464"/>
      <c r="M16" s="464"/>
      <c r="N16" s="465"/>
      <c r="P16" s="463"/>
      <c r="Q16" s="464"/>
      <c r="R16" s="464"/>
      <c r="S16" s="464"/>
      <c r="T16" s="464"/>
      <c r="U16" s="465"/>
    </row>
    <row r="17" spans="1:21" outlineLevel="1">
      <c r="A17" s="58">
        <v>2060</v>
      </c>
      <c r="B17" s="21">
        <f t="shared" si="0"/>
        <v>0</v>
      </c>
      <c r="C17" s="21">
        <f>B17-Baseline!B17</f>
        <v>6881.1183119984971</v>
      </c>
      <c r="D17" s="21">
        <f t="shared" si="1"/>
        <v>0</v>
      </c>
      <c r="E17" s="21">
        <f>D17-Baseline!D17</f>
        <v>4921.136602514136</v>
      </c>
      <c r="F17" s="21">
        <f t="shared" si="2"/>
        <v>0</v>
      </c>
      <c r="G17" s="21">
        <f>F17-Baseline!F17</f>
        <v>8826.4832037390279</v>
      </c>
      <c r="I17" s="463"/>
      <c r="J17" s="464"/>
      <c r="K17" s="464"/>
      <c r="L17" s="464"/>
      <c r="M17" s="464"/>
      <c r="N17" s="465"/>
      <c r="P17" s="463"/>
      <c r="Q17" s="464"/>
      <c r="R17" s="464"/>
      <c r="S17" s="464"/>
      <c r="T17" s="464"/>
      <c r="U17" s="465"/>
    </row>
    <row r="18" spans="1:21" outlineLevel="1">
      <c r="A18" s="58">
        <v>2070</v>
      </c>
      <c r="B18" s="21">
        <f t="shared" si="0"/>
        <v>0</v>
      </c>
      <c r="C18" s="21">
        <f>B18-Baseline!B18</f>
        <v>12303.912065096521</v>
      </c>
      <c r="D18" s="21">
        <f t="shared" si="1"/>
        <v>0</v>
      </c>
      <c r="E18" s="21">
        <f>D18-Baseline!D18</f>
        <v>8620.8186415173222</v>
      </c>
      <c r="F18" s="21">
        <f t="shared" si="2"/>
        <v>0</v>
      </c>
      <c r="G18" s="21">
        <f>F18-Baseline!F18</f>
        <v>15942.688556685433</v>
      </c>
      <c r="I18" s="466"/>
      <c r="J18" s="467"/>
      <c r="K18" s="467"/>
      <c r="L18" s="467"/>
      <c r="M18" s="467"/>
      <c r="N18" s="468"/>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69"/>
      <c r="J21" s="461"/>
      <c r="K21" s="461"/>
      <c r="L21" s="461"/>
      <c r="M21" s="461"/>
      <c r="N21" s="462"/>
      <c r="P21" s="469"/>
      <c r="Q21" s="461"/>
      <c r="R21" s="461"/>
      <c r="S21" s="461"/>
      <c r="T21" s="461"/>
      <c r="U21" s="462"/>
    </row>
    <row r="22" spans="1:21" ht="12.75" customHeight="1" outlineLevel="1">
      <c r="A22" s="154"/>
      <c r="B22" s="155"/>
      <c r="I22" s="463"/>
      <c r="J22" s="464"/>
      <c r="K22" s="464"/>
      <c r="L22" s="464"/>
      <c r="M22" s="464"/>
      <c r="N22" s="465"/>
      <c r="P22" s="463"/>
      <c r="Q22" s="464"/>
      <c r="R22" s="464"/>
      <c r="S22" s="464"/>
      <c r="T22" s="464"/>
      <c r="U22" s="465"/>
    </row>
    <row r="23" spans="1:21" outlineLevel="1">
      <c r="A23" s="154"/>
      <c r="B23" s="406" t="s">
        <v>358</v>
      </c>
      <c r="C23" s="407"/>
      <c r="D23" s="407"/>
      <c r="E23" s="407"/>
      <c r="F23" s="407"/>
      <c r="G23" s="408"/>
      <c r="I23" s="463"/>
      <c r="J23" s="464"/>
      <c r="K23" s="464"/>
      <c r="L23" s="464"/>
      <c r="M23" s="464"/>
      <c r="N23" s="465"/>
      <c r="P23" s="463"/>
      <c r="Q23" s="464"/>
      <c r="R23" s="464"/>
      <c r="S23" s="464"/>
      <c r="T23" s="464"/>
      <c r="U23" s="465"/>
    </row>
    <row r="24" spans="1:21" outlineLevel="1">
      <c r="B24" s="17">
        <v>2027</v>
      </c>
      <c r="C24" s="17">
        <v>2028</v>
      </c>
      <c r="D24" s="17">
        <v>2029</v>
      </c>
      <c r="E24" s="17">
        <v>2030</v>
      </c>
      <c r="F24" s="17">
        <v>2031</v>
      </c>
      <c r="G24" s="17" t="s">
        <v>359</v>
      </c>
      <c r="I24" s="463"/>
      <c r="J24" s="464"/>
      <c r="K24" s="464"/>
      <c r="L24" s="464"/>
      <c r="M24" s="464"/>
      <c r="N24" s="465"/>
      <c r="P24" s="463"/>
      <c r="Q24" s="464"/>
      <c r="R24" s="464"/>
      <c r="S24" s="464"/>
      <c r="T24" s="464"/>
      <c r="U24" s="465"/>
    </row>
    <row r="25" spans="1:21" ht="13.5" outlineLevel="1" thickBot="1">
      <c r="B25" s="30" t="s">
        <v>360</v>
      </c>
      <c r="C25" s="30" t="s">
        <v>360</v>
      </c>
      <c r="D25" s="30" t="s">
        <v>360</v>
      </c>
      <c r="E25" s="30" t="s">
        <v>360</v>
      </c>
      <c r="F25" s="30" t="s">
        <v>360</v>
      </c>
      <c r="G25" s="30" t="s">
        <v>360</v>
      </c>
      <c r="I25" s="463"/>
      <c r="J25" s="464"/>
      <c r="K25" s="464"/>
      <c r="L25" s="464"/>
      <c r="M25" s="464"/>
      <c r="N25" s="465"/>
      <c r="P25" s="463"/>
      <c r="Q25" s="464"/>
      <c r="R25" s="464"/>
      <c r="S25" s="464"/>
      <c r="T25" s="464"/>
      <c r="U25" s="465"/>
    </row>
    <row r="26" spans="1:21" outlineLevel="1">
      <c r="A26" s="54" t="s">
        <v>361</v>
      </c>
      <c r="B26" s="21">
        <f>E64</f>
        <v>0</v>
      </c>
      <c r="C26" s="21">
        <f>F64</f>
        <v>0</v>
      </c>
      <c r="D26" s="21">
        <f>G64</f>
        <v>0</v>
      </c>
      <c r="E26" s="21">
        <f>H64</f>
        <v>0</v>
      </c>
      <c r="F26" s="21">
        <f>I64</f>
        <v>0</v>
      </c>
      <c r="G26" s="21">
        <f>SUM(J64:BB64)</f>
        <v>0</v>
      </c>
      <c r="I26" s="463"/>
      <c r="J26" s="464"/>
      <c r="K26" s="464"/>
      <c r="L26" s="464"/>
      <c r="M26" s="464"/>
      <c r="N26" s="465"/>
      <c r="P26" s="463"/>
      <c r="Q26" s="464"/>
      <c r="R26" s="464"/>
      <c r="S26" s="464"/>
      <c r="T26" s="464"/>
      <c r="U26" s="465"/>
    </row>
    <row r="27" spans="1:21" outlineLevel="1">
      <c r="A27" s="54" t="s">
        <v>362</v>
      </c>
      <c r="B27" s="21">
        <f>E71+E77</f>
        <v>0</v>
      </c>
      <c r="C27" s="21">
        <f>F71+F77</f>
        <v>0</v>
      </c>
      <c r="D27" s="21">
        <f>G71+G77</f>
        <v>0</v>
      </c>
      <c r="E27" s="21">
        <f>H71+H77</f>
        <v>0</v>
      </c>
      <c r="F27" s="21">
        <f>I71+I77</f>
        <v>0</v>
      </c>
      <c r="G27" s="21">
        <f>SUM(J71:BB71)+SUM(J77:BB77)</f>
        <v>0</v>
      </c>
      <c r="I27" s="463"/>
      <c r="J27" s="464"/>
      <c r="K27" s="464"/>
      <c r="L27" s="464"/>
      <c r="M27" s="464"/>
      <c r="N27" s="465"/>
      <c r="P27" s="463"/>
      <c r="Q27" s="464"/>
      <c r="R27" s="464"/>
      <c r="S27" s="464"/>
      <c r="T27" s="464"/>
      <c r="U27" s="465"/>
    </row>
    <row r="28" spans="1:21" outlineLevel="1">
      <c r="A28" s="154"/>
      <c r="B28" s="248"/>
      <c r="C28" s="248"/>
      <c r="D28" s="248"/>
      <c r="E28" s="248"/>
      <c r="F28" s="248"/>
      <c r="G28" s="248"/>
      <c r="I28" s="463"/>
      <c r="J28" s="464"/>
      <c r="K28" s="464"/>
      <c r="L28" s="464"/>
      <c r="M28" s="464"/>
      <c r="N28" s="465"/>
      <c r="P28" s="463"/>
      <c r="Q28" s="464"/>
      <c r="R28" s="464"/>
      <c r="S28" s="464"/>
      <c r="T28" s="464"/>
      <c r="U28" s="465"/>
    </row>
    <row r="29" spans="1:21" ht="13.5" outlineLevel="1" thickBot="1">
      <c r="A29" s="154"/>
      <c r="B29" s="248"/>
      <c r="C29" s="248"/>
      <c r="D29" s="248"/>
      <c r="E29" s="248"/>
      <c r="F29" s="248"/>
      <c r="G29" s="248"/>
      <c r="I29" s="463"/>
      <c r="J29" s="464"/>
      <c r="K29" s="464"/>
      <c r="L29" s="464"/>
      <c r="M29" s="464"/>
      <c r="N29" s="465"/>
      <c r="P29" s="463"/>
      <c r="Q29" s="464"/>
      <c r="R29" s="464"/>
      <c r="S29" s="464"/>
      <c r="T29" s="464"/>
      <c r="U29" s="465"/>
    </row>
    <row r="30" spans="1:21" ht="13.5" outlineLevel="1" thickBot="1">
      <c r="A30" s="308"/>
      <c r="B30" s="309" t="s">
        <v>363</v>
      </c>
      <c r="C30" s="310" t="s">
        <v>364</v>
      </c>
      <c r="D30" s="410" t="s">
        <v>323</v>
      </c>
      <c r="E30" s="411"/>
      <c r="F30" s="411"/>
      <c r="G30" s="412"/>
      <c r="I30" s="463"/>
      <c r="J30" s="464"/>
      <c r="K30" s="464"/>
      <c r="L30" s="464"/>
      <c r="M30" s="464"/>
      <c r="N30" s="465"/>
      <c r="P30" s="463"/>
      <c r="Q30" s="464"/>
      <c r="R30" s="464"/>
      <c r="S30" s="464"/>
      <c r="T30" s="464"/>
      <c r="U30" s="465"/>
    </row>
    <row r="31" spans="1:21" outlineLevel="1">
      <c r="A31" s="432" t="s">
        <v>365</v>
      </c>
      <c r="B31" s="311"/>
      <c r="C31" s="307"/>
      <c r="D31" s="472"/>
      <c r="E31" s="472"/>
      <c r="F31" s="472"/>
      <c r="G31" s="473"/>
      <c r="I31" s="463"/>
      <c r="J31" s="464"/>
      <c r="K31" s="464"/>
      <c r="L31" s="464"/>
      <c r="M31" s="464"/>
      <c r="N31" s="465"/>
      <c r="P31" s="463"/>
      <c r="Q31" s="464"/>
      <c r="R31" s="464"/>
      <c r="S31" s="464"/>
      <c r="T31" s="464"/>
      <c r="U31" s="465"/>
    </row>
    <row r="32" spans="1:21" outlineLevel="1">
      <c r="A32" s="432"/>
      <c r="B32" s="312"/>
      <c r="C32" s="252"/>
      <c r="D32" s="415"/>
      <c r="E32" s="415"/>
      <c r="F32" s="415"/>
      <c r="G32" s="416"/>
      <c r="I32" s="463"/>
      <c r="J32" s="464"/>
      <c r="K32" s="464"/>
      <c r="L32" s="464"/>
      <c r="M32" s="464"/>
      <c r="N32" s="465"/>
      <c r="P32" s="463"/>
      <c r="Q32" s="464"/>
      <c r="R32" s="464"/>
      <c r="S32" s="464"/>
      <c r="T32" s="464"/>
      <c r="U32" s="465"/>
    </row>
    <row r="33" spans="1:21" outlineLevel="1">
      <c r="A33" s="432"/>
      <c r="B33" s="312"/>
      <c r="C33" s="252"/>
      <c r="D33" s="415"/>
      <c r="E33" s="415"/>
      <c r="F33" s="415"/>
      <c r="G33" s="416"/>
      <c r="I33" s="463"/>
      <c r="J33" s="464"/>
      <c r="K33" s="464"/>
      <c r="L33" s="464"/>
      <c r="M33" s="464"/>
      <c r="N33" s="465"/>
      <c r="P33" s="463"/>
      <c r="Q33" s="464"/>
      <c r="R33" s="464"/>
      <c r="S33" s="464"/>
      <c r="T33" s="464"/>
      <c r="U33" s="465"/>
    </row>
    <row r="34" spans="1:21" outlineLevel="1">
      <c r="A34" s="432"/>
      <c r="B34" s="312"/>
      <c r="C34" s="252"/>
      <c r="D34" s="415"/>
      <c r="E34" s="415"/>
      <c r="F34" s="415"/>
      <c r="G34" s="416"/>
      <c r="I34" s="463"/>
      <c r="J34" s="464"/>
      <c r="K34" s="464"/>
      <c r="L34" s="464"/>
      <c r="M34" s="464"/>
      <c r="N34" s="465"/>
      <c r="P34" s="463"/>
      <c r="Q34" s="464"/>
      <c r="R34" s="464"/>
      <c r="S34" s="464"/>
      <c r="T34" s="464"/>
      <c r="U34" s="465"/>
    </row>
    <row r="35" spans="1:21" outlineLevel="1">
      <c r="A35" s="432"/>
      <c r="B35" s="312"/>
      <c r="C35" s="252"/>
      <c r="D35" s="415"/>
      <c r="E35" s="415"/>
      <c r="F35" s="415"/>
      <c r="G35" s="416"/>
      <c r="I35" s="463"/>
      <c r="J35" s="464"/>
      <c r="K35" s="464"/>
      <c r="L35" s="464"/>
      <c r="M35" s="464"/>
      <c r="N35" s="465"/>
      <c r="P35" s="463"/>
      <c r="Q35" s="464"/>
      <c r="R35" s="464"/>
      <c r="S35" s="464"/>
      <c r="T35" s="464"/>
      <c r="U35" s="465"/>
    </row>
    <row r="36" spans="1:21" outlineLevel="1">
      <c r="A36" s="432"/>
      <c r="B36" s="312"/>
      <c r="C36" s="252"/>
      <c r="D36" s="415"/>
      <c r="E36" s="415"/>
      <c r="F36" s="415"/>
      <c r="G36" s="416"/>
      <c r="I36" s="463"/>
      <c r="J36" s="464"/>
      <c r="K36" s="464"/>
      <c r="L36" s="464"/>
      <c r="M36" s="464"/>
      <c r="N36" s="465"/>
      <c r="P36" s="463"/>
      <c r="Q36" s="464"/>
      <c r="R36" s="464"/>
      <c r="S36" s="464"/>
      <c r="T36" s="464"/>
      <c r="U36" s="465"/>
    </row>
    <row r="37" spans="1:21" outlineLevel="1">
      <c r="A37" s="432"/>
      <c r="B37" s="312"/>
      <c r="C37" s="252"/>
      <c r="D37" s="415"/>
      <c r="E37" s="415"/>
      <c r="F37" s="415"/>
      <c r="G37" s="416"/>
      <c r="I37" s="463"/>
      <c r="J37" s="464"/>
      <c r="K37" s="464"/>
      <c r="L37" s="464"/>
      <c r="M37" s="464"/>
      <c r="N37" s="465"/>
      <c r="P37" s="463"/>
      <c r="Q37" s="464"/>
      <c r="R37" s="464"/>
      <c r="S37" s="464"/>
      <c r="T37" s="464"/>
      <c r="U37" s="465"/>
    </row>
    <row r="38" spans="1:21" outlineLevel="1">
      <c r="A38" s="432"/>
      <c r="B38" s="312"/>
      <c r="C38" s="252"/>
      <c r="D38" s="415"/>
      <c r="E38" s="415"/>
      <c r="F38" s="415"/>
      <c r="G38" s="416"/>
      <c r="I38" s="463"/>
      <c r="J38" s="464"/>
      <c r="K38" s="464"/>
      <c r="L38" s="464"/>
      <c r="M38" s="464"/>
      <c r="N38" s="465"/>
      <c r="P38" s="463"/>
      <c r="Q38" s="464"/>
      <c r="R38" s="464"/>
      <c r="S38" s="464"/>
      <c r="T38" s="464"/>
      <c r="U38" s="465"/>
    </row>
    <row r="39" spans="1:21" outlineLevel="1">
      <c r="A39" s="432"/>
      <c r="B39" s="312"/>
      <c r="C39" s="252"/>
      <c r="D39" s="415"/>
      <c r="E39" s="415"/>
      <c r="F39" s="415"/>
      <c r="G39" s="416"/>
      <c r="I39" s="463"/>
      <c r="J39" s="464"/>
      <c r="K39" s="464"/>
      <c r="L39" s="464"/>
      <c r="M39" s="464"/>
      <c r="N39" s="465"/>
      <c r="P39" s="463"/>
      <c r="Q39" s="464"/>
      <c r="R39" s="464"/>
      <c r="S39" s="464"/>
      <c r="T39" s="464"/>
      <c r="U39" s="465"/>
    </row>
    <row r="40" spans="1:21" ht="13.5" outlineLevel="1" thickBot="1">
      <c r="A40" s="433"/>
      <c r="B40" s="313"/>
      <c r="C40" s="314"/>
      <c r="D40" s="413"/>
      <c r="E40" s="413"/>
      <c r="F40" s="413"/>
      <c r="G40" s="414"/>
      <c r="I40" s="463"/>
      <c r="J40" s="464"/>
      <c r="K40" s="464"/>
      <c r="L40" s="464"/>
      <c r="M40" s="464"/>
      <c r="N40" s="465"/>
      <c r="P40" s="463"/>
      <c r="Q40" s="464"/>
      <c r="R40" s="464"/>
      <c r="S40" s="464"/>
      <c r="T40" s="464"/>
      <c r="U40" s="465"/>
    </row>
    <row r="41" spans="1:21" outlineLevel="1">
      <c r="A41" s="154"/>
      <c r="B41" s="248"/>
      <c r="C41" s="248"/>
      <c r="D41" s="248"/>
      <c r="E41" s="248"/>
      <c r="F41" s="248"/>
      <c r="G41" s="248"/>
      <c r="I41" s="463"/>
      <c r="J41" s="464"/>
      <c r="K41" s="464"/>
      <c r="L41" s="464"/>
      <c r="M41" s="464"/>
      <c r="N41" s="465"/>
      <c r="P41" s="463"/>
      <c r="Q41" s="464"/>
      <c r="R41" s="464"/>
      <c r="S41" s="464"/>
      <c r="T41" s="464"/>
      <c r="U41" s="465"/>
    </row>
    <row r="42" spans="1:21" outlineLevel="1">
      <c r="A42" s="154"/>
      <c r="B42" s="248"/>
      <c r="C42" s="248"/>
      <c r="D42" s="248"/>
      <c r="E42" s="248"/>
      <c r="F42" s="248"/>
      <c r="G42" s="248"/>
      <c r="I42" s="463"/>
      <c r="J42" s="464"/>
      <c r="K42" s="464"/>
      <c r="L42" s="464"/>
      <c r="M42" s="464"/>
      <c r="N42" s="465"/>
      <c r="P42" s="463"/>
      <c r="Q42" s="464"/>
      <c r="R42" s="464"/>
      <c r="S42" s="464"/>
      <c r="T42" s="464"/>
      <c r="U42" s="465"/>
    </row>
    <row r="43" spans="1:21" outlineLevel="1">
      <c r="A43" s="154"/>
      <c r="B43" s="248"/>
      <c r="C43" s="248"/>
      <c r="D43" s="248"/>
      <c r="E43" s="248"/>
      <c r="F43" s="248"/>
      <c r="G43" s="248"/>
      <c r="I43" s="463"/>
      <c r="J43" s="464"/>
      <c r="K43" s="464"/>
      <c r="L43" s="464"/>
      <c r="M43" s="464"/>
      <c r="N43" s="465"/>
      <c r="P43" s="463"/>
      <c r="Q43" s="464"/>
      <c r="R43" s="464"/>
      <c r="S43" s="464"/>
      <c r="T43" s="464"/>
      <c r="U43" s="465"/>
    </row>
    <row r="44" spans="1:21" outlineLevel="1">
      <c r="A44" s="154"/>
      <c r="B44" s="248"/>
      <c r="C44" s="248"/>
      <c r="D44" s="248"/>
      <c r="E44" s="248"/>
      <c r="F44" s="248"/>
      <c r="G44" s="248"/>
      <c r="I44" s="463"/>
      <c r="J44" s="464"/>
      <c r="K44" s="464"/>
      <c r="L44" s="464"/>
      <c r="M44" s="464"/>
      <c r="N44" s="465"/>
      <c r="P44" s="463"/>
      <c r="Q44" s="464"/>
      <c r="R44" s="464"/>
      <c r="S44" s="464"/>
      <c r="T44" s="464"/>
      <c r="U44" s="465"/>
    </row>
    <row r="45" spans="1:21" outlineLevel="1">
      <c r="A45" s="154"/>
      <c r="B45" s="248"/>
      <c r="C45" s="248"/>
      <c r="D45" s="248"/>
      <c r="E45" s="248"/>
      <c r="F45" s="248"/>
      <c r="G45" s="248"/>
      <c r="I45" s="466"/>
      <c r="J45" s="467"/>
      <c r="K45" s="467"/>
      <c r="L45" s="467"/>
      <c r="M45" s="467"/>
      <c r="N45" s="468"/>
      <c r="P45" s="466"/>
      <c r="Q45" s="467"/>
      <c r="R45" s="467"/>
      <c r="S45" s="467"/>
      <c r="T45" s="467"/>
      <c r="U45" s="468"/>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2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521</v>
      </c>
      <c r="C108" t="s">
        <v>522</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523</v>
      </c>
      <c r="C109" t="s">
        <v>524</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525</v>
      </c>
      <c r="C110" t="s">
        <v>526</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527</v>
      </c>
      <c r="C111" t="s">
        <v>528</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529</v>
      </c>
      <c r="C112" t="s">
        <v>530</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531</v>
      </c>
      <c r="C113" t="s">
        <v>532</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533</v>
      </c>
      <c r="C114" t="s">
        <v>534</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535</v>
      </c>
      <c r="C115" t="s">
        <v>536</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537</v>
      </c>
      <c r="C116" t="s">
        <v>538</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539</v>
      </c>
      <c r="C117" t="s">
        <v>540</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541</v>
      </c>
      <c r="C118" t="s">
        <v>542</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543</v>
      </c>
      <c r="C119" t="s">
        <v>544</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545</v>
      </c>
      <c r="C120" t="s">
        <v>546</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547</v>
      </c>
      <c r="C121" t="s">
        <v>548</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549</v>
      </c>
      <c r="C122" t="s">
        <v>550</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551</v>
      </c>
      <c r="C123" t="s">
        <v>552</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553</v>
      </c>
      <c r="C124" t="s">
        <v>554</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555</v>
      </c>
      <c r="C125" t="s">
        <v>556</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557</v>
      </c>
      <c r="C126" t="s">
        <v>558</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559</v>
      </c>
      <c r="C127" t="s">
        <v>560</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464</v>
      </c>
      <c r="B143" s="135" t="s">
        <v>282</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471</v>
      </c>
      <c r="B158" s="135" t="s">
        <v>282</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476</v>
      </c>
      <c r="B172" s="135" t="s">
        <v>282</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477</v>
      </c>
      <c r="B176" s="135" t="s">
        <v>282</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485</v>
      </c>
      <c r="B190" s="150" t="s">
        <v>340</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563</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6" t="s">
        <v>485</v>
      </c>
      <c r="B210" s="150" t="s">
        <v>565</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7"/>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7"/>
      <c r="B212" s="150" t="s">
        <v>563</v>
      </c>
      <c r="C212" s="19"/>
      <c r="D212" s="135" t="s">
        <v>383</v>
      </c>
      <c r="E212" s="21">
        <f>E192-Baseline!E192</f>
        <v>5.5827015681753407</v>
      </c>
      <c r="F212" s="21">
        <f>F77*F186-Baseline!F77*Baseline!F186</f>
        <v>5.4947389322581648</v>
      </c>
      <c r="G212" s="21">
        <f>G77*G186-Baseline!G77*Baseline!G186</f>
        <v>5.4497478117267759</v>
      </c>
      <c r="H212" s="21">
        <f>H77*H186-Baseline!H77*Baseline!H186</f>
        <v>5.4054953736030118</v>
      </c>
      <c r="I212" s="21">
        <f>I77*I186-Baseline!I77*Baseline!I186</f>
        <v>5.3621754214223953</v>
      </c>
      <c r="J212" s="21">
        <f>J77*J186-Baseline!J77*Baseline!J186</f>
        <v>5.3197829955030276</v>
      </c>
      <c r="K212" s="21">
        <f>K77*K186-Baseline!K77*Baseline!K186</f>
        <v>5.2785032236594676</v>
      </c>
      <c r="L212" s="21">
        <f>L77*L186-Baseline!L77*Baseline!L186</f>
        <v>5.2380957060792159</v>
      </c>
      <c r="M212" s="21">
        <f>M77*M186-Baseline!M77*Baseline!M186</f>
        <v>5.1985321609646364</v>
      </c>
      <c r="N212" s="21">
        <f>N77*N186-Baseline!N77*Baseline!N186</f>
        <v>5.159806801767334</v>
      </c>
      <c r="O212" s="21">
        <f>O77*O186-Baseline!O77*Baseline!O186</f>
        <v>5.1142358149640659</v>
      </c>
      <c r="P212" s="21">
        <f>P77*P186-Baseline!P77*Baseline!P186</f>
        <v>5.0605343938620884</v>
      </c>
      <c r="Q212" s="21">
        <f>Q77*Q186-Baseline!Q77*Baseline!Q186</f>
        <v>5.0064134478035571</v>
      </c>
      <c r="R212" s="21">
        <f>R77*R186-Baseline!R77*Baseline!R186</f>
        <v>4.95376990642424</v>
      </c>
      <c r="S212" s="21">
        <f>S77*S186-Baseline!S77*Baseline!S186</f>
        <v>4.9025691776222056</v>
      </c>
      <c r="T212" s="21">
        <f>T77*T186-Baseline!T77*Baseline!T186</f>
        <v>4.8527769735521362</v>
      </c>
      <c r="U212" s="21">
        <f>U77*U186-Baseline!U77*Baseline!U186</f>
        <v>4.8043601411969563</v>
      </c>
      <c r="V212" s="21">
        <f>V77*V186-Baseline!V77*Baseline!V186</f>
        <v>4.7572868126839438</v>
      </c>
      <c r="W212" s="21">
        <f>W77*W186-Baseline!W77*Baseline!W186</f>
        <v>4.7115263746858602</v>
      </c>
      <c r="X212" s="21">
        <f>X77*X186-Baseline!X77*Baseline!X186</f>
        <v>4.6670494267652423</v>
      </c>
      <c r="Y212" s="21">
        <f>Y77*Y186-Baseline!Y77*Baseline!Y186</f>
        <v>4.6238277523923861</v>
      </c>
      <c r="Z212" s="21">
        <f>Z77*Z186-Baseline!Z77*Baseline!Z186</f>
        <v>4.5818331345909247</v>
      </c>
      <c r="AA212" s="21">
        <f>AA77*AA186-Baseline!AA77*Baseline!AA186</f>
        <v>4.5410406309931748</v>
      </c>
      <c r="AB212" s="21">
        <f>AB77*AB186-Baseline!AB77*Baseline!AB186</f>
        <v>4.4997529345496616</v>
      </c>
      <c r="AC212" s="21">
        <f>AC77*AC186-Baseline!AC77*Baseline!AC186</f>
        <v>28.551073771567651</v>
      </c>
      <c r="AD212" s="21">
        <f>AD77*AD186-Baseline!AD77*Baseline!AD186</f>
        <v>34.893456727615316</v>
      </c>
      <c r="AE212" s="21">
        <f>AE77*AE186-Baseline!AE77*Baseline!AE186</f>
        <v>34.631045021702327</v>
      </c>
      <c r="AF212" s="21">
        <f>AF77*AF186-Baseline!AF77*Baseline!AF186</f>
        <v>34.376235902586458</v>
      </c>
      <c r="AG212" s="21">
        <f>AG77*AG186-Baseline!AG77*Baseline!AG186</f>
        <v>34.128915373145148</v>
      </c>
      <c r="AH212" s="21">
        <f>AH77*AH186-Baseline!AH77*Baseline!AH186</f>
        <v>33.888975372416766</v>
      </c>
      <c r="AI212" s="21">
        <f>AI77*AI186-Baseline!AI77*Baseline!AI186</f>
        <v>33.656313654786409</v>
      </c>
      <c r="AJ212" s="21">
        <f>AJ77*AJ186-Baseline!AJ77*Baseline!AJ186</f>
        <v>33.593119264347635</v>
      </c>
      <c r="AK212" s="21">
        <f>AK77*AK186-Baseline!AK77*Baseline!AK186</f>
        <v>33.535677974509646</v>
      </c>
      <c r="AL212" s="21">
        <f>AL77*AL186-Baseline!AL77*Baseline!AL186</f>
        <v>33.483995141826902</v>
      </c>
      <c r="AM212" s="21">
        <f>AM77*AM186-Baseline!AM77*Baseline!AM186</f>
        <v>33.43157846629812</v>
      </c>
      <c r="AN212" s="21">
        <f>AN77*AN186-Baseline!AN77*Baseline!AN186</f>
        <v>33.374222266442608</v>
      </c>
      <c r="AO212" s="21">
        <f>AO77*AO186-Baseline!AO77*Baseline!AO186</f>
        <v>33.319846217769864</v>
      </c>
      <c r="AP212" s="21">
        <f>AP77*AP186-Baseline!AP77*Baseline!AP186</f>
        <v>33.271392297383265</v>
      </c>
      <c r="AQ212" s="21">
        <f>AQ77*AQ186-Baseline!AQ77*Baseline!AQ186</f>
        <v>33.229168962497816</v>
      </c>
      <c r="AR212" s="21">
        <f>AR77*AR186-Baseline!AR77*Baseline!AR186</f>
        <v>33.155960122732694</v>
      </c>
      <c r="AS212" s="21">
        <f>AS77*AS186-Baseline!AS77*Baseline!AS186</f>
        <v>33.002216121834884</v>
      </c>
      <c r="AT212" s="21">
        <f>AT77*AT186-Baseline!AT77*Baseline!AT186</f>
        <v>32.837799106901414</v>
      </c>
      <c r="AU212" s="21">
        <f>AU77*AU186-Baseline!AU77*Baseline!AU186</f>
        <v>32.679229289224772</v>
      </c>
      <c r="AV212" s="21">
        <f>AV77*AV186-Baseline!AV77*Baseline!AV186</f>
        <v>32.51317633650843</v>
      </c>
      <c r="AW212" s="21">
        <f>AW77*AW186-Baseline!AW77*Baseline!AW186</f>
        <v>32.319586689672953</v>
      </c>
      <c r="AX212" s="21">
        <f>AX77*AX186-Baseline!AX77*Baseline!AX186</f>
        <v>32.03806544051988</v>
      </c>
      <c r="AY212" s="21">
        <f>AY77*AY186-Baseline!AY77*Baseline!AY186</f>
        <v>31.716473502674397</v>
      </c>
      <c r="AZ212" s="21">
        <f>AZ77*AZ186-Baseline!AZ77*Baseline!AZ186</f>
        <v>31.383760548834321</v>
      </c>
      <c r="BA212" s="21">
        <f>BA77*BA186-Baseline!BA77*Baseline!BA186</f>
        <v>31.057333322036676</v>
      </c>
      <c r="BB212" s="21">
        <f>BB77*BB186-Baseline!BB77*Baseline!BB186</f>
        <v>30.738497895535424</v>
      </c>
    </row>
    <row r="213" spans="1:54" outlineLevel="2">
      <c r="A213" s="477"/>
      <c r="B213" s="150" t="s">
        <v>487</v>
      </c>
      <c r="C213" s="19"/>
      <c r="D213" s="135" t="s">
        <v>383</v>
      </c>
      <c r="E213" s="21">
        <f>E193-Baseline!E193</f>
        <v>33.287400382118861</v>
      </c>
      <c r="F213" s="21">
        <f>F193-Baseline!F193</f>
        <v>33.345884632166928</v>
      </c>
      <c r="G213" s="21">
        <f>G193-Baseline!G193</f>
        <v>33.535404631524969</v>
      </c>
      <c r="H213" s="21">
        <f>H193-Baseline!H193</f>
        <v>33.721895454645889</v>
      </c>
      <c r="I213" s="21">
        <f>I193-Baseline!I193</f>
        <v>34.020551784715785</v>
      </c>
      <c r="J213" s="21">
        <f>J193-Baseline!J193</f>
        <v>34.315999101484373</v>
      </c>
      <c r="K213" s="21">
        <f>K193-Baseline!K193</f>
        <v>34.497740807561584</v>
      </c>
      <c r="L213" s="21">
        <f>L193-Baseline!L193</f>
        <v>34.789398023609216</v>
      </c>
      <c r="M213" s="21">
        <f>M193-Baseline!M193</f>
        <v>35.07817596448438</v>
      </c>
      <c r="N213" s="21">
        <f>N193-Baseline!N193</f>
        <v>35.25481658867561</v>
      </c>
      <c r="O213" s="21">
        <f>O193-Baseline!O193</f>
        <v>35.486049104400422</v>
      </c>
      <c r="P213" s="21">
        <f>P193-Baseline!P193</f>
        <v>35.65033472414688</v>
      </c>
      <c r="Q213" s="21">
        <f>Q193-Baseline!Q193</f>
        <v>35.800225358678794</v>
      </c>
      <c r="R213" s="21">
        <f>R193-Baseline!R193</f>
        <v>36.054468505823422</v>
      </c>
      <c r="S213" s="21">
        <f>S193-Baseline!S193</f>
        <v>36.20196312610863</v>
      </c>
      <c r="T213" s="21">
        <f>T193-Baseline!T193</f>
        <v>36.349143743347284</v>
      </c>
      <c r="U213" s="21">
        <f>U193-Baseline!U193</f>
        <v>36.496206828104079</v>
      </c>
      <c r="V213" s="21">
        <f>V193-Baseline!V193</f>
        <v>36.744290533359823</v>
      </c>
      <c r="W213" s="21">
        <f>W193-Baseline!W193</f>
        <v>36.890720724662856</v>
      </c>
      <c r="X213" s="21">
        <f>X193-Baseline!X193</f>
        <v>37.136657757225024</v>
      </c>
      <c r="Y213" s="21">
        <f>Y193-Baseline!Y193</f>
        <v>37.283303926740331</v>
      </c>
      <c r="Z213" s="21">
        <f>Z193-Baseline!Z193</f>
        <v>37.52802597436056</v>
      </c>
      <c r="AA213" s="21">
        <f>AA193-Baseline!AA193</f>
        <v>37.772054012897648</v>
      </c>
      <c r="AB213" s="21">
        <f>AB193-Baseline!AB193</f>
        <v>38.001513011974914</v>
      </c>
      <c r="AC213" s="21">
        <f>AC193-Baseline!AC193</f>
        <v>244.6173053924679</v>
      </c>
      <c r="AD213" s="21">
        <f>AD193-Baseline!AD193</f>
        <v>303.26951906034168</v>
      </c>
      <c r="AE213" s="21">
        <f>AE193-Baseline!AE193</f>
        <v>305.34106345919986</v>
      </c>
      <c r="AF213" s="21">
        <f>AF193-Baseline!AF193</f>
        <v>307.39084411765151</v>
      </c>
      <c r="AG213" s="21">
        <f>AG193-Baseline!AG193</f>
        <v>309.42975491471032</v>
      </c>
      <c r="AH213" s="21">
        <f>AH193-Baseline!AH193</f>
        <v>311.47079499794705</v>
      </c>
      <c r="AI213" s="21">
        <f>AI193-Baseline!AI193</f>
        <v>313.53139988745028</v>
      </c>
      <c r="AJ213" s="21">
        <f>AJ193-Baseline!AJ193</f>
        <v>317.13537169309359</v>
      </c>
      <c r="AK213" s="21">
        <f>AK193-Baseline!AK193</f>
        <v>320.77369083478703</v>
      </c>
      <c r="AL213" s="21">
        <f>AL193-Baseline!AL193</f>
        <v>324.45304097647414</v>
      </c>
      <c r="AM213" s="21">
        <f>AM193-Baseline!AM193</f>
        <v>328.11355195708995</v>
      </c>
      <c r="AN213" s="21">
        <f>AN193-Baseline!AN193</f>
        <v>331.71269993617915</v>
      </c>
      <c r="AO213" s="21">
        <f>AO193-Baseline!AO193</f>
        <v>335.3269271746957</v>
      </c>
      <c r="AP213" s="21">
        <f>AP193-Baseline!AP193</f>
        <v>338.98755065244029</v>
      </c>
      <c r="AQ213" s="21">
        <f>AQ193-Baseline!AQ193</f>
        <v>342.70058218203167</v>
      </c>
      <c r="AR213" s="21">
        <f>AR193-Baseline!AR193</f>
        <v>346.07980982698501</v>
      </c>
      <c r="AS213" s="21">
        <f>AS193-Baseline!AS193</f>
        <v>348.59007054248923</v>
      </c>
      <c r="AT213" s="21">
        <f>AT193-Baseline!AT193</f>
        <v>350.94783983371167</v>
      </c>
      <c r="AU213" s="21">
        <f>AU193-Baseline!AU193</f>
        <v>353.32784185816394</v>
      </c>
      <c r="AV213" s="21">
        <f>AV193-Baseline!AV193</f>
        <v>355.58649690798183</v>
      </c>
      <c r="AW213" s="21">
        <f>AW193-Baseline!AW193</f>
        <v>357.49914570284182</v>
      </c>
      <c r="AX213" s="21">
        <f>AX193-Baseline!AX193</f>
        <v>358.37989506997394</v>
      </c>
      <c r="AY213" s="21">
        <f>AY193-Baseline!AY193</f>
        <v>358.73720824042613</v>
      </c>
      <c r="AZ213" s="21">
        <f>AZ193-Baseline!AZ193</f>
        <v>358.8871564664866</v>
      </c>
      <c r="BA213" s="21">
        <f>BA193-Baseline!BA193</f>
        <v>359.0267992196467</v>
      </c>
      <c r="BB213" s="21">
        <f>BB193-Baseline!BB193</f>
        <v>359.17374520623042</v>
      </c>
    </row>
    <row r="214" spans="1:54" outlineLevel="2">
      <c r="A214" s="477"/>
      <c r="B214" s="150" t="s">
        <v>488</v>
      </c>
      <c r="C214" s="19"/>
      <c r="D214" s="135" t="s">
        <v>383</v>
      </c>
      <c r="E214" s="21">
        <f>E194-Baseline!E194</f>
        <v>16.670041103284294</v>
      </c>
      <c r="F214" s="21">
        <f>F194-Baseline!F194</f>
        <v>16.657241814383418</v>
      </c>
      <c r="G214" s="21">
        <f>G194-Baseline!G194</f>
        <v>16.772438289679943</v>
      </c>
      <c r="H214" s="21">
        <f>H194-Baseline!H194</f>
        <v>16.889588421334526</v>
      </c>
      <c r="I214" s="21">
        <f>I194-Baseline!I194</f>
        <v>17.009374905263034</v>
      </c>
      <c r="J214" s="21">
        <f>J194-Baseline!J194</f>
        <v>17.131879950602407</v>
      </c>
      <c r="K214" s="21">
        <f>K194-Baseline!K194</f>
        <v>17.257809317251727</v>
      </c>
      <c r="L214" s="21">
        <f>L194-Baseline!L194</f>
        <v>17.386496349754882</v>
      </c>
      <c r="M214" s="21">
        <f>M194-Baseline!M194</f>
        <v>17.517944622710473</v>
      </c>
      <c r="N214" s="21">
        <f>N194-Baseline!N194</f>
        <v>17.652231900466042</v>
      </c>
      <c r="O214" s="21">
        <f>O194-Baseline!O194</f>
        <v>17.762770400682264</v>
      </c>
      <c r="P214" s="21">
        <f>P194-Baseline!P194</f>
        <v>17.843913253020027</v>
      </c>
      <c r="Q214" s="21">
        <f>Q194-Baseline!Q194</f>
        <v>17.921906379911253</v>
      </c>
      <c r="R214" s="21">
        <f>R194-Baseline!R194</f>
        <v>18.003506176497616</v>
      </c>
      <c r="S214" s="21">
        <f>S194-Baseline!S194</f>
        <v>18.084688567866387</v>
      </c>
      <c r="T214" s="21">
        <f>T194-Baseline!T194</f>
        <v>18.169529370173777</v>
      </c>
      <c r="U214" s="21">
        <f>U194-Baseline!U194</f>
        <v>18.258073178699298</v>
      </c>
      <c r="V214" s="21">
        <f>V194-Baseline!V194</f>
        <v>18.350367490977568</v>
      </c>
      <c r="W214" s="21">
        <f>W194-Baseline!W194</f>
        <v>18.446462755042035</v>
      </c>
      <c r="X214" s="21">
        <f>X194-Baseline!X194</f>
        <v>18.546412516635794</v>
      </c>
      <c r="Y214" s="21">
        <f>Y194-Baseline!Y194</f>
        <v>18.650273482118333</v>
      </c>
      <c r="Z214" s="21">
        <f>Z194-Baseline!Z194</f>
        <v>18.758100923080057</v>
      </c>
      <c r="AA214" s="21">
        <f>AA194-Baseline!AA194</f>
        <v>18.869962166448019</v>
      </c>
      <c r="AB214" s="21">
        <f>AB194-Baseline!AB194</f>
        <v>18.978870078810989</v>
      </c>
      <c r="AC214" s="21">
        <f>AC194-Baseline!AC194</f>
        <v>122.14925069042887</v>
      </c>
      <c r="AD214" s="21">
        <f>AD194-Baseline!AD194</f>
        <v>151.41316125990153</v>
      </c>
      <c r="AE214" s="21">
        <f>AE194-Baseline!AE194</f>
        <v>152.39590184838585</v>
      </c>
      <c r="AF214" s="21">
        <f>AF194-Baseline!AF194</f>
        <v>153.38121039174385</v>
      </c>
      <c r="AG214" s="21">
        <f>AG194-Baseline!AG194</f>
        <v>154.36589186241389</v>
      </c>
      <c r="AH214" s="21">
        <f>AH194-Baseline!AH194</f>
        <v>155.35104589752493</v>
      </c>
      <c r="AI214" s="21">
        <f>AI194-Baseline!AI194</f>
        <v>156.34395833232736</v>
      </c>
      <c r="AJ214" s="21">
        <f>AJ194-Baseline!AJ194</f>
        <v>158.10621347493881</v>
      </c>
      <c r="AK214" s="21">
        <f>AK194-Baseline!AK194</f>
        <v>159.88752702623256</v>
      </c>
      <c r="AL214" s="21">
        <f>AL194-Baseline!AL194</f>
        <v>161.68925635398838</v>
      </c>
      <c r="AM214" s="21">
        <f>AM194-Baseline!AM194</f>
        <v>163.48123913186788</v>
      </c>
      <c r="AN214" s="21">
        <f>AN194-Baseline!AN194</f>
        <v>165.24264291048596</v>
      </c>
      <c r="AO214" s="21">
        <f>AO194-Baseline!AO194</f>
        <v>167.01183874347547</v>
      </c>
      <c r="AP214" s="21">
        <f>AP194-Baseline!AP194</f>
        <v>168.80434530809356</v>
      </c>
      <c r="AQ214" s="21">
        <f>AQ194-Baseline!AQ194</f>
        <v>170.62293549361524</v>
      </c>
      <c r="AR214" s="21">
        <f>AR194-Baseline!AR194</f>
        <v>172.27540245061942</v>
      </c>
      <c r="AS214" s="21">
        <f>AS194-Baseline!AS194</f>
        <v>173.49553309205828</v>
      </c>
      <c r="AT214" s="21">
        <f>AT194-Baseline!AT194</f>
        <v>174.64006856174038</v>
      </c>
      <c r="AU214" s="21">
        <f>AU194-Baseline!AU194</f>
        <v>175.7959422112549</v>
      </c>
      <c r="AV214" s="21">
        <f>AV194-Baseline!AV194</f>
        <v>176.8917088737185</v>
      </c>
      <c r="AW214" s="21">
        <f>AW194-Baseline!AW194</f>
        <v>177.81565881825028</v>
      </c>
      <c r="AX214" s="21">
        <f>AX194-Baseline!AX194</f>
        <v>178.2267589416056</v>
      </c>
      <c r="AY214" s="21">
        <f>AY194-Baseline!AY194</f>
        <v>178.37804959675091</v>
      </c>
      <c r="AZ214" s="21">
        <f>AZ194-Baseline!AZ194</f>
        <v>178.42676731079928</v>
      </c>
      <c r="BA214" s="21">
        <f>BA194-Baseline!BA194</f>
        <v>178.47089813860441</v>
      </c>
      <c r="BB214" s="21">
        <f>BB194-Baseline!BB194</f>
        <v>178.51918004199726</v>
      </c>
    </row>
    <row r="215" spans="1:54" outlineLevel="2">
      <c r="A215" s="477"/>
      <c r="B215" s="150" t="s">
        <v>489</v>
      </c>
      <c r="C215" s="19"/>
      <c r="D215" s="135" t="s">
        <v>383</v>
      </c>
      <c r="E215" s="21">
        <f>E195-Baseline!E195</f>
        <v>50.010123298006839</v>
      </c>
      <c r="F215" s="21">
        <f>F195-Baseline!F195</f>
        <v>49.971725431490839</v>
      </c>
      <c r="G215" s="21">
        <f>G195-Baseline!G195</f>
        <v>50.317314869039834</v>
      </c>
      <c r="H215" s="21">
        <f>H195-Baseline!H195</f>
        <v>50.668765264003575</v>
      </c>
      <c r="I215" s="21">
        <f>I195-Baseline!I195</f>
        <v>51.028124715789104</v>
      </c>
      <c r="J215" s="21">
        <f>J195-Baseline!J195</f>
        <v>51.395639840519053</v>
      </c>
      <c r="K215" s="21">
        <f>K195-Baseline!K195</f>
        <v>51.773427951755188</v>
      </c>
      <c r="L215" s="21">
        <f>L195-Baseline!L195</f>
        <v>52.159489049264643</v>
      </c>
      <c r="M215" s="21">
        <f>M195-Baseline!M195</f>
        <v>52.553833857100543</v>
      </c>
      <c r="N215" s="21">
        <f>N195-Baseline!N195</f>
        <v>52.956695690449422</v>
      </c>
      <c r="O215" s="21">
        <f>O195-Baseline!O195</f>
        <v>53.288311202046785</v>
      </c>
      <c r="P215" s="21">
        <f>P195-Baseline!P195</f>
        <v>53.531739769798129</v>
      </c>
      <c r="Q215" s="21">
        <f>Q195-Baseline!Q195</f>
        <v>53.765719139733768</v>
      </c>
      <c r="R215" s="21">
        <f>R195-Baseline!R195</f>
        <v>54.010518529492849</v>
      </c>
      <c r="S215" s="21">
        <f>S195-Baseline!S195</f>
        <v>54.254065693196289</v>
      </c>
      <c r="T215" s="21">
        <f>T195-Baseline!T195</f>
        <v>54.508588100224109</v>
      </c>
      <c r="U215" s="21">
        <f>U195-Baseline!U195</f>
        <v>54.774219546292358</v>
      </c>
      <c r="V215" s="21">
        <f>V195-Baseline!V195</f>
        <v>55.051102462838102</v>
      </c>
      <c r="W215" s="21">
        <f>W195-Baseline!W195</f>
        <v>55.339388265126111</v>
      </c>
      <c r="X215" s="21">
        <f>X195-Baseline!X195</f>
        <v>55.639237549907378</v>
      </c>
      <c r="Y215" s="21">
        <f>Y195-Baseline!Y195</f>
        <v>55.950820446354996</v>
      </c>
      <c r="Z215" s="21">
        <f>Z195-Baseline!Z195</f>
        <v>56.274302759517887</v>
      </c>
      <c r="AA215" s="21">
        <f>AA195-Baseline!AA195</f>
        <v>56.609886508979791</v>
      </c>
      <c r="AB215" s="21">
        <f>AB195-Baseline!AB195</f>
        <v>56.936610236432955</v>
      </c>
      <c r="AC215" s="21">
        <f>AC195-Baseline!AC195</f>
        <v>366.44775207474862</v>
      </c>
      <c r="AD215" s="21">
        <f>AD195-Baseline!AD195</f>
        <v>454.23948378877077</v>
      </c>
      <c r="AE215" s="21">
        <f>AE195-Baseline!AE195</f>
        <v>457.18770556000015</v>
      </c>
      <c r="AF215" s="21">
        <f>AF195-Baseline!AF195</f>
        <v>460.14363119712255</v>
      </c>
      <c r="AG215" s="21">
        <f>AG195-Baseline!AG195</f>
        <v>463.09767560312326</v>
      </c>
      <c r="AH215" s="21">
        <f>AH195-Baseline!AH195</f>
        <v>466.05313771225843</v>
      </c>
      <c r="AI215" s="21">
        <f>AI195-Baseline!AI195</f>
        <v>469.0318750195334</v>
      </c>
      <c r="AJ215" s="21">
        <f>AJ195-Baseline!AJ195</f>
        <v>474.31864044956779</v>
      </c>
      <c r="AK215" s="21">
        <f>AK195-Baseline!AK195</f>
        <v>479.66258110508949</v>
      </c>
      <c r="AL215" s="21">
        <f>AL195-Baseline!AL195</f>
        <v>485.06776908989906</v>
      </c>
      <c r="AM215" s="21">
        <f>AM195-Baseline!AM195</f>
        <v>490.44371742591005</v>
      </c>
      <c r="AN215" s="21">
        <f>AN195-Baseline!AN195</f>
        <v>495.72792876378264</v>
      </c>
      <c r="AO215" s="21">
        <f>AO195-Baseline!AO195</f>
        <v>501.03551626464912</v>
      </c>
      <c r="AP215" s="21">
        <f>AP195-Baseline!AP195</f>
        <v>506.41303596041996</v>
      </c>
      <c r="AQ215" s="21">
        <f>AQ195-Baseline!AQ195</f>
        <v>511.86880651896763</v>
      </c>
      <c r="AR215" s="21">
        <f>AR195-Baseline!AR195</f>
        <v>516.8262073919451</v>
      </c>
      <c r="AS215" s="21">
        <f>AS195-Baseline!AS195</f>
        <v>520.4865993180631</v>
      </c>
      <c r="AT215" s="21">
        <f>AT195-Baseline!AT195</f>
        <v>523.92020572888077</v>
      </c>
      <c r="AU215" s="21">
        <f>AU195-Baseline!AU195</f>
        <v>527.38782667919588</v>
      </c>
      <c r="AV215" s="21">
        <f>AV195-Baseline!AV195</f>
        <v>530.6751266683317</v>
      </c>
      <c r="AW215" s="21">
        <f>AW195-Baseline!AW195</f>
        <v>533.44697650360627</v>
      </c>
      <c r="AX215" s="21">
        <f>AX195-Baseline!AX195</f>
        <v>534.68027687518622</v>
      </c>
      <c r="AY215" s="21">
        <f>AY195-Baseline!AY195</f>
        <v>535.13414884203905</v>
      </c>
      <c r="AZ215" s="21">
        <f>AZ195-Baseline!AZ195</f>
        <v>535.28030198554427</v>
      </c>
      <c r="BA215" s="21">
        <f>BA195-Baseline!BA195</f>
        <v>535.41269447028992</v>
      </c>
      <c r="BB215" s="21">
        <f>BB195-Baseline!BB195</f>
        <v>535.55754018177231</v>
      </c>
    </row>
    <row r="216" spans="1:54" outlineLevel="2">
      <c r="A216" s="477"/>
      <c r="B216" s="150" t="s">
        <v>285</v>
      </c>
      <c r="C216" s="19"/>
      <c r="D216" s="135" t="s">
        <v>383</v>
      </c>
      <c r="E216" s="21">
        <f>E196-Baseline!E196</f>
        <v>5.5902409086132412</v>
      </c>
      <c r="F216" s="21">
        <f>F196-Baseline!F196</f>
        <v>5.6272485859692623</v>
      </c>
      <c r="G216" s="21">
        <f>G196-Baseline!G196</f>
        <v>5.697770426223701</v>
      </c>
      <c r="H216" s="21">
        <f>H196-Baseline!H196</f>
        <v>5.7702359987301417</v>
      </c>
      <c r="I216" s="21">
        <f>I196-Baseline!I196</f>
        <v>5.8453686362618358</v>
      </c>
      <c r="J216" s="21">
        <f>J196-Baseline!J196</f>
        <v>5.9233656857573971</v>
      </c>
      <c r="K216" s="21">
        <f>K196-Baseline!K196</f>
        <v>5.9880683639503092</v>
      </c>
      <c r="L216" s="21">
        <f>L196-Baseline!L196</f>
        <v>6.0479581535239566</v>
      </c>
      <c r="M216" s="21">
        <f>M196-Baseline!M196</f>
        <v>6.1076666456698181</v>
      </c>
      <c r="N216" s="21">
        <f>N196-Baseline!N196</f>
        <v>6.1692457864020538</v>
      </c>
      <c r="O216" s="21">
        <f>O196-Baseline!O196</f>
        <v>6.2328661407848784</v>
      </c>
      <c r="P216" s="21">
        <f>P196-Baseline!P196</f>
        <v>6.2984915549875531</v>
      </c>
      <c r="Q216" s="21">
        <f>Q196-Baseline!Q196</f>
        <v>6.3664834416581648</v>
      </c>
      <c r="R216" s="21">
        <f>R196-Baseline!R196</f>
        <v>6.4359639251769423</v>
      </c>
      <c r="S216" s="21">
        <f>S196-Baseline!S196</f>
        <v>6.5083394700743407</v>
      </c>
      <c r="T216" s="21">
        <f>T196-Baseline!T196</f>
        <v>6.5838583876132617</v>
      </c>
      <c r="U216" s="21">
        <f>U196-Baseline!U196</f>
        <v>6.662492368998854</v>
      </c>
      <c r="V216" s="21">
        <f>V196-Baseline!V196</f>
        <v>6.743798409042653</v>
      </c>
      <c r="W216" s="21">
        <f>W196-Baseline!W196</f>
        <v>6.8285483379179679</v>
      </c>
      <c r="X216" s="21">
        <f>X196-Baseline!X196</f>
        <v>6.9168572885758515</v>
      </c>
      <c r="Y216" s="21">
        <f>Y196-Baseline!Y196</f>
        <v>7.0088457817960172</v>
      </c>
      <c r="Z216" s="21">
        <f>Z196-Baseline!Z196</f>
        <v>7.1043438948917093</v>
      </c>
      <c r="AA216" s="21">
        <f>AA196-Baseline!AA196</f>
        <v>7.2037299302102724</v>
      </c>
      <c r="AB216" s="21">
        <f>AB196-Baseline!AB196</f>
        <v>7.3060907327777915</v>
      </c>
      <c r="AC216" s="21">
        <f>AC196-Baseline!AC196</f>
        <v>14.395924202708521</v>
      </c>
      <c r="AD216" s="21">
        <f>AD196-Baseline!AD196</f>
        <v>15.605009483381769</v>
      </c>
      <c r="AE216" s="21">
        <f>AE196-Baseline!AE196</f>
        <v>15.597795199195735</v>
      </c>
      <c r="AF216" s="21">
        <f>AF196-Baseline!AF196</f>
        <v>15.597034907879598</v>
      </c>
      <c r="AG216" s="21">
        <f>AG196-Baseline!AG196</f>
        <v>15.602874832762092</v>
      </c>
      <c r="AH216" s="21">
        <f>AH196-Baseline!AH196</f>
        <v>15.615469402565283</v>
      </c>
      <c r="AI216" s="21">
        <f>AI196-Baseline!AI196</f>
        <v>15.634981701263396</v>
      </c>
      <c r="AJ216" s="21">
        <f>AJ196-Baseline!AJ196</f>
        <v>15.69467399740085</v>
      </c>
      <c r="AK216" s="21">
        <f>AK196-Baseline!AK196</f>
        <v>15.76185069004401</v>
      </c>
      <c r="AL216" s="21">
        <f>AL196-Baseline!AL196</f>
        <v>15.836750908442239</v>
      </c>
      <c r="AM216" s="21">
        <f>AM196-Baseline!AM196</f>
        <v>15.915439444780956</v>
      </c>
      <c r="AN216" s="21">
        <f>AN196-Baseline!AN196</f>
        <v>15.999624540484751</v>
      </c>
      <c r="AO216" s="21">
        <f>AO196-Baseline!AO196</f>
        <v>16.091737129561547</v>
      </c>
      <c r="AP216" s="21">
        <f>AP196-Baseline!AP196</f>
        <v>16.192391252813785</v>
      </c>
      <c r="AQ216" s="21">
        <f>AQ196-Baseline!AQ196</f>
        <v>16.301917798340792</v>
      </c>
      <c r="AR216" s="21">
        <f>AR196-Baseline!AR196</f>
        <v>16.391340886106541</v>
      </c>
      <c r="AS216" s="21">
        <f>AS196-Baseline!AS196</f>
        <v>16.419730874860758</v>
      </c>
      <c r="AT216" s="21">
        <f>AT196-Baseline!AT196</f>
        <v>16.440547438971706</v>
      </c>
      <c r="AU216" s="21">
        <f>AU196-Baseline!AU196</f>
        <v>16.467245707846189</v>
      </c>
      <c r="AV216" s="21">
        <f>AV196-Baseline!AV196</f>
        <v>16.487704100406805</v>
      </c>
      <c r="AW216" s="21">
        <f>AW196-Baseline!AW196</f>
        <v>16.482716671017876</v>
      </c>
      <c r="AX216" s="21">
        <f>AX196-Baseline!AX196</f>
        <v>16.457920824343141</v>
      </c>
      <c r="AY216" s="21">
        <f>AY196-Baseline!AY196</f>
        <v>16.430008200333095</v>
      </c>
      <c r="AZ216" s="21">
        <f>AZ196-Baseline!AZ196</f>
        <v>16.403516321447885</v>
      </c>
      <c r="BA216" s="21">
        <f>BA196-Baseline!BA196</f>
        <v>16.381061976266007</v>
      </c>
      <c r="BB216" s="21">
        <f>BB196-Baseline!BB196</f>
        <v>16.359874776807061</v>
      </c>
    </row>
    <row r="217" spans="1:54" outlineLevel="2">
      <c r="A217" s="477"/>
      <c r="B217" s="150" t="s">
        <v>288</v>
      </c>
      <c r="C217" s="19"/>
      <c r="D217" s="135"/>
      <c r="E217" s="21">
        <f>E197-Baseline!E197</f>
        <v>32.829891321173506</v>
      </c>
      <c r="F217" s="21">
        <f>F197-Baseline!F197</f>
        <v>32.506700025241095</v>
      </c>
      <c r="G217" s="21">
        <f>G197-Baseline!G197</f>
        <v>32.332189949440796</v>
      </c>
      <c r="H217" s="21">
        <f>H197-Baseline!H197</f>
        <v>32.128307067952136</v>
      </c>
      <c r="I217" s="21">
        <f>I197-Baseline!I197</f>
        <v>31.935124881474593</v>
      </c>
      <c r="J217" s="21">
        <f>J197-Baseline!J197</f>
        <v>31.754233239848986</v>
      </c>
      <c r="K217" s="21">
        <f>K197-Baseline!K197</f>
        <v>31.504077033412809</v>
      </c>
      <c r="L217" s="21">
        <f>L197-Baseline!L197</f>
        <v>31.227843536041952</v>
      </c>
      <c r="M217" s="21">
        <f>M197-Baseline!M197</f>
        <v>30.897113974923016</v>
      </c>
      <c r="N217" s="21">
        <f>N197-Baseline!N197</f>
        <v>30.566280304382452</v>
      </c>
      <c r="O217" s="21">
        <f>O197-Baseline!O197</f>
        <v>30.24117836337328</v>
      </c>
      <c r="P217" s="21">
        <f>P197-Baseline!P197</f>
        <v>29.919401163664798</v>
      </c>
      <c r="Q217" s="21">
        <f>Q197-Baseline!Q197</f>
        <v>29.608204398994417</v>
      </c>
      <c r="R217" s="21">
        <f>R197-Baseline!R197</f>
        <v>29.301722365477612</v>
      </c>
      <c r="S217" s="21">
        <f>S197-Baseline!S197</f>
        <v>29.009935881815519</v>
      </c>
      <c r="T217" s="21">
        <f>T197-Baseline!T197</f>
        <v>28.733276385375174</v>
      </c>
      <c r="U217" s="21">
        <f>U197-Baseline!U197</f>
        <v>28.471137847784387</v>
      </c>
      <c r="V217" s="21">
        <f>V197-Baseline!V197</f>
        <v>28.221914191179792</v>
      </c>
      <c r="W217" s="21">
        <f>W197-Baseline!W197</f>
        <v>27.986949520397623</v>
      </c>
      <c r="X217" s="21">
        <f>X197-Baseline!X197</f>
        <v>27.765937569087146</v>
      </c>
      <c r="Y217" s="21">
        <f>Y197-Baseline!Y197</f>
        <v>27.558077404847786</v>
      </c>
      <c r="Z217" s="21">
        <f>Z197-Baseline!Z197</f>
        <v>27.356475327308743</v>
      </c>
      <c r="AA217" s="21">
        <f>AA197-Baseline!AA197</f>
        <v>27.167068788045121</v>
      </c>
      <c r="AB217" s="21">
        <f>AB197-Baseline!AB197</f>
        <v>26.987186561805871</v>
      </c>
      <c r="AC217" s="21">
        <f>AC197-Baseline!AC197</f>
        <v>140.76699210197722</v>
      </c>
      <c r="AD217" s="21">
        <f>AD197-Baseline!AD197</f>
        <v>153.33315075300874</v>
      </c>
      <c r="AE217" s="21">
        <f>AE197-Baseline!AE197</f>
        <v>152.12945270432996</v>
      </c>
      <c r="AF217" s="21">
        <f>AF197-Baseline!AF197</f>
        <v>151.01334444271578</v>
      </c>
      <c r="AG217" s="21">
        <f>AG197-Baseline!AG197</f>
        <v>149.98288997692325</v>
      </c>
      <c r="AH217" s="21">
        <f>AH197-Baseline!AH197</f>
        <v>149.0362535384192</v>
      </c>
      <c r="AI217" s="21">
        <f>AI197-Baseline!AI197</f>
        <v>148.17167639945211</v>
      </c>
      <c r="AJ217" s="21">
        <f>AJ197-Baseline!AJ197</f>
        <v>148.10294866463434</v>
      </c>
      <c r="AK217" s="21">
        <f>AK197-Baseline!AK197</f>
        <v>148.10960215965088</v>
      </c>
      <c r="AL217" s="21">
        <f>AL197-Baseline!AL197</f>
        <v>148.19115481439312</v>
      </c>
      <c r="AM217" s="21">
        <f>AM197-Baseline!AM197</f>
        <v>148.33450750534584</v>
      </c>
      <c r="AN217" s="21">
        <f>AN197-Baseline!AN197</f>
        <v>148.53831592861283</v>
      </c>
      <c r="AO217" s="21">
        <f>AO197-Baseline!AO197</f>
        <v>148.81250984911881</v>
      </c>
      <c r="AP217" s="21">
        <f>AP197-Baseline!AP197</f>
        <v>149.16044600904098</v>
      </c>
      <c r="AQ217" s="21">
        <f>AQ197-Baseline!AQ197</f>
        <v>149.58233370239248</v>
      </c>
      <c r="AR217" s="21">
        <f>AR197-Baseline!AR197</f>
        <v>149.99750769479311</v>
      </c>
      <c r="AS217" s="21">
        <f>AS197-Baseline!AS197</f>
        <v>150.29815622050128</v>
      </c>
      <c r="AT217" s="21">
        <f>AT197-Baseline!AT197</f>
        <v>150.63468632484958</v>
      </c>
      <c r="AU217" s="21">
        <f>AU197-Baseline!AU197</f>
        <v>151.04386861199717</v>
      </c>
      <c r="AV217" s="21">
        <f>AV197-Baseline!AV197</f>
        <v>151.49578201783694</v>
      </c>
      <c r="AW217" s="21">
        <f>AW197-Baseline!AW197</f>
        <v>151.94558794885623</v>
      </c>
      <c r="AX217" s="21">
        <f>AX197-Baseline!AX197</f>
        <v>152.34566376661002</v>
      </c>
      <c r="AY217" s="21">
        <f>AY197-Baseline!AY197</f>
        <v>152.75934164547473</v>
      </c>
      <c r="AZ217" s="21">
        <f>AZ197-Baseline!AZ197</f>
        <v>153.22217972552357</v>
      </c>
      <c r="BA217" s="21">
        <f>BA197-Baseline!BA197</f>
        <v>153.74326654364702</v>
      </c>
      <c r="BB217" s="21">
        <f>BB197-Baseline!BB197</f>
        <v>154.32513260217371</v>
      </c>
    </row>
    <row r="218" spans="1:54" outlineLevel="2">
      <c r="A218" s="478"/>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6" t="s">
        <v>490</v>
      </c>
      <c r="B220" s="150" t="s">
        <v>491</v>
      </c>
      <c r="C220" s="19"/>
      <c r="D220" s="135" t="s">
        <v>383</v>
      </c>
      <c r="E220" s="21">
        <f>E200-Baseline!E200</f>
        <v>77.290234180080944</v>
      </c>
      <c r="F220" s="21">
        <f>F200-Baseline!F200</f>
        <v>76.974572175635444</v>
      </c>
      <c r="G220" s="21">
        <f>G200-Baseline!G200</f>
        <v>77.015112818916236</v>
      </c>
      <c r="H220" s="21">
        <f>H200-Baseline!H200</f>
        <v>77.025933894931171</v>
      </c>
      <c r="I220" s="21">
        <f>I200-Baseline!I200</f>
        <v>77.163220723874616</v>
      </c>
      <c r="J220" s="21">
        <f>J200-Baseline!J200</f>
        <v>77.313381022593774</v>
      </c>
      <c r="K220" s="21">
        <f>K200-Baseline!K200</f>
        <v>77.268389428584172</v>
      </c>
      <c r="L220" s="21">
        <f>L200-Baseline!L200</f>
        <v>77.30329541925434</v>
      </c>
      <c r="M220" s="21">
        <f>M200-Baseline!M200</f>
        <v>77.281488746041845</v>
      </c>
      <c r="N220" s="21">
        <f>N200-Baseline!N200</f>
        <v>77.150149481227444</v>
      </c>
      <c r="O220" s="21">
        <f>O200-Baseline!O200</f>
        <v>77.074329423522641</v>
      </c>
      <c r="P220" s="21">
        <f>P200-Baseline!P200</f>
        <v>76.928761836661323</v>
      </c>
      <c r="Q220" s="21">
        <f>Q200-Baseline!Q200</f>
        <v>76.781326647134932</v>
      </c>
      <c r="R220" s="21">
        <f>R200-Baseline!R200</f>
        <v>76.745924702902215</v>
      </c>
      <c r="S220" s="21">
        <f>S200-Baseline!S200</f>
        <v>76.62280765562069</v>
      </c>
      <c r="T220" s="21">
        <f>T200-Baseline!T200</f>
        <v>76.519055489887862</v>
      </c>
      <c r="U220" s="21">
        <f>U200-Baseline!U200</f>
        <v>76.434197186084276</v>
      </c>
      <c r="V220" s="21">
        <f>V200-Baseline!V200</f>
        <v>76.46728994626622</v>
      </c>
      <c r="W220" s="21">
        <f>W200-Baseline!W200</f>
        <v>76.417744957664297</v>
      </c>
      <c r="X220" s="21">
        <f>X200-Baseline!X200</f>
        <v>76.486502041653267</v>
      </c>
      <c r="Y220" s="21">
        <f>Y200-Baseline!Y200</f>
        <v>76.474054865776523</v>
      </c>
      <c r="Z220" s="21">
        <f>Z200-Baseline!Z200</f>
        <v>76.570678331151939</v>
      </c>
      <c r="AA220" s="21">
        <f>AA200-Baseline!AA200</f>
        <v>76.683893362146222</v>
      </c>
      <c r="AB220" s="21">
        <f>AB200-Baseline!AB200</f>
        <v>76.794543241108244</v>
      </c>
      <c r="AC220" s="21">
        <f>AC200-Baseline!AC200</f>
        <v>428.33129546872129</v>
      </c>
      <c r="AD220" s="21">
        <f>AD200-Baseline!AD200</f>
        <v>507.10113602434751</v>
      </c>
      <c r="AE220" s="21">
        <f>AE200-Baseline!AE200</f>
        <v>507.69935638442792</v>
      </c>
      <c r="AF220" s="21">
        <f>AF200-Baseline!AF200</f>
        <v>508.37745937083338</v>
      </c>
      <c r="AG220" s="21">
        <f>AG200-Baseline!AG200</f>
        <v>509.14443509754085</v>
      </c>
      <c r="AH220" s="21">
        <f>AH200-Baseline!AH200</f>
        <v>510.01149331134832</v>
      </c>
      <c r="AI220" s="21">
        <f>AI200-Baseline!AI200</f>
        <v>510.99437164295216</v>
      </c>
      <c r="AJ220" s="21">
        <f>AJ200-Baseline!AJ200</f>
        <v>514.5261136194764</v>
      </c>
      <c r="AK220" s="21">
        <f>AK200-Baseline!AK200</f>
        <v>518.18082165899159</v>
      </c>
      <c r="AL220" s="21">
        <f>AL200-Baseline!AL200</f>
        <v>521.96494184113635</v>
      </c>
      <c r="AM220" s="21">
        <f>AM200-Baseline!AM200</f>
        <v>525.7950773735148</v>
      </c>
      <c r="AN220" s="21">
        <f>AN200-Baseline!AN200</f>
        <v>529.62486267171937</v>
      </c>
      <c r="AO220" s="21">
        <f>AO200-Baseline!AO200</f>
        <v>533.55102037114591</v>
      </c>
      <c r="AP220" s="21">
        <f>AP200-Baseline!AP200</f>
        <v>537.61178021167825</v>
      </c>
      <c r="AQ220" s="21">
        <f>AQ200-Baseline!AQ200</f>
        <v>541.81400264526269</v>
      </c>
      <c r="AR220" s="21">
        <f>AR200-Baseline!AR200</f>
        <v>545.62461853061734</v>
      </c>
      <c r="AS220" s="21">
        <f>AS200-Baseline!AS200</f>
        <v>548.31017375968611</v>
      </c>
      <c r="AT220" s="21">
        <f>AT200-Baseline!AT200</f>
        <v>550.86087270443431</v>
      </c>
      <c r="AU220" s="21">
        <f>AU200-Baseline!AU200</f>
        <v>553.51818546723212</v>
      </c>
      <c r="AV220" s="21">
        <f>AV200-Baseline!AV200</f>
        <v>556.08315936273402</v>
      </c>
      <c r="AW220" s="21">
        <f>AW200-Baseline!AW200</f>
        <v>558.24703701238889</v>
      </c>
      <c r="AX220" s="21">
        <f>AX200-Baseline!AX200</f>
        <v>559.22154510144696</v>
      </c>
      <c r="AY220" s="21">
        <f>AY200-Baseline!AY200</f>
        <v>559.64303158890834</v>
      </c>
      <c r="AZ220" s="21">
        <f>AZ200-Baseline!AZ200</f>
        <v>559.89661306229243</v>
      </c>
      <c r="BA220" s="21">
        <f>BA200-Baseline!BA200</f>
        <v>560.20846106159638</v>
      </c>
      <c r="BB220" s="21">
        <f>BB200-Baseline!BB200</f>
        <v>560.59725048074665</v>
      </c>
    </row>
    <row r="221" spans="1:54" outlineLevel="2">
      <c r="A221" s="477"/>
      <c r="B221" s="150" t="s">
        <v>492</v>
      </c>
      <c r="C221" s="19"/>
      <c r="D221" s="135" t="s">
        <v>383</v>
      </c>
      <c r="E221" s="21">
        <f>E201-Baseline!E201</f>
        <v>60.672874901246381</v>
      </c>
      <c r="F221" s="21">
        <f>F201-Baseline!F201</f>
        <v>60.285929357851941</v>
      </c>
      <c r="G221" s="21">
        <f>G201-Baseline!G201</f>
        <v>60.252146477071221</v>
      </c>
      <c r="H221" s="21">
        <f>H201-Baseline!H201</f>
        <v>60.193626861619819</v>
      </c>
      <c r="I221" s="21">
        <f>I201-Baseline!I201</f>
        <v>60.152043844421854</v>
      </c>
      <c r="J221" s="21">
        <f>J201-Baseline!J201</f>
        <v>60.129261871711819</v>
      </c>
      <c r="K221" s="21">
        <f>K201-Baseline!K201</f>
        <v>60.028457938274315</v>
      </c>
      <c r="L221" s="21">
        <f>L201-Baseline!L201</f>
        <v>59.900393745400009</v>
      </c>
      <c r="M221" s="21">
        <f>M201-Baseline!M201</f>
        <v>59.721257404267945</v>
      </c>
      <c r="N221" s="21">
        <f>N201-Baseline!N201</f>
        <v>59.547564793017884</v>
      </c>
      <c r="O221" s="21">
        <f>O201-Baseline!O201</f>
        <v>59.351050719804491</v>
      </c>
      <c r="P221" s="21">
        <f>P201-Baseline!P201</f>
        <v>59.12234036553447</v>
      </c>
      <c r="Q221" s="21">
        <f>Q201-Baseline!Q201</f>
        <v>58.903007668367394</v>
      </c>
      <c r="R221" s="21">
        <f>R201-Baseline!R201</f>
        <v>58.694962373576416</v>
      </c>
      <c r="S221" s="21">
        <f>S201-Baseline!S201</f>
        <v>58.505533097378446</v>
      </c>
      <c r="T221" s="21">
        <f>T201-Baseline!T201</f>
        <v>58.339441116714347</v>
      </c>
      <c r="U221" s="21">
        <f>U201-Baseline!U201</f>
        <v>58.196063536679496</v>
      </c>
      <c r="V221" s="21">
        <f>V201-Baseline!V201</f>
        <v>58.073366903883958</v>
      </c>
      <c r="W221" s="21">
        <f>W201-Baseline!W201</f>
        <v>57.97348698804349</v>
      </c>
      <c r="X221" s="21">
        <f>X201-Baseline!X201</f>
        <v>57.896256801064034</v>
      </c>
      <c r="Y221" s="21">
        <f>Y201-Baseline!Y201</f>
        <v>57.841024421154522</v>
      </c>
      <c r="Z221" s="21">
        <f>Z201-Baseline!Z201</f>
        <v>57.800753279871429</v>
      </c>
      <c r="AA221" s="21">
        <f>AA201-Baseline!AA201</f>
        <v>57.781801515696586</v>
      </c>
      <c r="AB221" s="21">
        <f>AB201-Baseline!AB201</f>
        <v>57.771900307944314</v>
      </c>
      <c r="AC221" s="21">
        <f>AC201-Baseline!AC201</f>
        <v>305.86324076668228</v>
      </c>
      <c r="AD221" s="21">
        <f>AD201-Baseline!AD201</f>
        <v>355.24477822390736</v>
      </c>
      <c r="AE221" s="21">
        <f>AE201-Baseline!AE201</f>
        <v>354.7541947736139</v>
      </c>
      <c r="AF221" s="21">
        <f>AF201-Baseline!AF201</f>
        <v>354.36782564492569</v>
      </c>
      <c r="AG221" s="21">
        <f>AG201-Baseline!AG201</f>
        <v>354.08057204524437</v>
      </c>
      <c r="AH221" s="21">
        <f>AH201-Baseline!AH201</f>
        <v>353.89174421092616</v>
      </c>
      <c r="AI221" s="21">
        <f>AI201-Baseline!AI201</f>
        <v>353.8069300878293</v>
      </c>
      <c r="AJ221" s="21">
        <f>AJ201-Baseline!AJ201</f>
        <v>355.49695540132166</v>
      </c>
      <c r="AK221" s="21">
        <f>AK201-Baseline!AK201</f>
        <v>357.29465785043709</v>
      </c>
      <c r="AL221" s="21">
        <f>AL201-Baseline!AL201</f>
        <v>359.20115721865068</v>
      </c>
      <c r="AM221" s="21">
        <f>AM201-Baseline!AM201</f>
        <v>361.16276454829278</v>
      </c>
      <c r="AN221" s="21">
        <f>AN201-Baseline!AN201</f>
        <v>363.15480564602615</v>
      </c>
      <c r="AO221" s="21">
        <f>AO201-Baseline!AO201</f>
        <v>365.23593193992571</v>
      </c>
      <c r="AP221" s="21">
        <f>AP201-Baseline!AP201</f>
        <v>367.42857486733158</v>
      </c>
      <c r="AQ221" s="21">
        <f>AQ201-Baseline!AQ201</f>
        <v>369.7363559568463</v>
      </c>
      <c r="AR221" s="21">
        <f>AR201-Baseline!AR201</f>
        <v>371.82021115425175</v>
      </c>
      <c r="AS221" s="21">
        <f>AS201-Baseline!AS201</f>
        <v>373.21563630925522</v>
      </c>
      <c r="AT221" s="21">
        <f>AT201-Baseline!AT201</f>
        <v>374.55310143246311</v>
      </c>
      <c r="AU221" s="21">
        <f>AU201-Baseline!AU201</f>
        <v>375.98628582032302</v>
      </c>
      <c r="AV221" s="21">
        <f>AV201-Baseline!AV201</f>
        <v>377.38837132847067</v>
      </c>
      <c r="AW221" s="21">
        <f>AW201-Baseline!AW201</f>
        <v>378.56355012779733</v>
      </c>
      <c r="AX221" s="21">
        <f>AX201-Baseline!AX201</f>
        <v>379.06840897307865</v>
      </c>
      <c r="AY221" s="21">
        <f>AY201-Baseline!AY201</f>
        <v>379.28387294523316</v>
      </c>
      <c r="AZ221" s="21">
        <f>AZ201-Baseline!AZ201</f>
        <v>379.43622390660505</v>
      </c>
      <c r="BA221" s="21">
        <f>BA201-Baseline!BA201</f>
        <v>379.65255998055409</v>
      </c>
      <c r="BB221" s="21">
        <f>BB201-Baseline!BB201</f>
        <v>379.94268531651346</v>
      </c>
    </row>
    <row r="222" spans="1:54" outlineLevel="2">
      <c r="A222" s="478"/>
      <c r="B222" s="150" t="s">
        <v>493</v>
      </c>
      <c r="C222" s="19"/>
      <c r="D222" s="135" t="s">
        <v>383</v>
      </c>
      <c r="E222" s="21">
        <f>E202-Baseline!E202</f>
        <v>94.012957095968915</v>
      </c>
      <c r="F222" s="21">
        <f>F202-Baseline!F202</f>
        <v>93.600412974959369</v>
      </c>
      <c r="G222" s="21">
        <f>G202-Baseline!G202</f>
        <v>93.797023056431101</v>
      </c>
      <c r="H222" s="21">
        <f>H202-Baseline!H202</f>
        <v>93.972803704288864</v>
      </c>
      <c r="I222" s="21">
        <f>I202-Baseline!I202</f>
        <v>94.170793654947929</v>
      </c>
      <c r="J222" s="21">
        <f>J202-Baseline!J202</f>
        <v>94.393021761628461</v>
      </c>
      <c r="K222" s="21">
        <f>K202-Baseline!K202</f>
        <v>94.544076572777783</v>
      </c>
      <c r="L222" s="21">
        <f>L202-Baseline!L202</f>
        <v>94.673386444909767</v>
      </c>
      <c r="M222" s="21">
        <f>M202-Baseline!M202</f>
        <v>94.757146638658014</v>
      </c>
      <c r="N222" s="21">
        <f>N202-Baseline!N202</f>
        <v>94.852028583001271</v>
      </c>
      <c r="O222" s="21">
        <f>O202-Baseline!O202</f>
        <v>94.876591521169019</v>
      </c>
      <c r="P222" s="21">
        <f>P202-Baseline!P202</f>
        <v>94.810166882312572</v>
      </c>
      <c r="Q222" s="21">
        <f>Q202-Baseline!Q202</f>
        <v>94.746820428189906</v>
      </c>
      <c r="R222" s="21">
        <f>R202-Baseline!R202</f>
        <v>94.701974726571649</v>
      </c>
      <c r="S222" s="21">
        <f>S202-Baseline!S202</f>
        <v>94.674910222708363</v>
      </c>
      <c r="T222" s="21">
        <f>T202-Baseline!T202</f>
        <v>94.67849984676468</v>
      </c>
      <c r="U222" s="21">
        <f>U202-Baseline!U202</f>
        <v>94.712209904272555</v>
      </c>
      <c r="V222" s="21">
        <f>V202-Baseline!V202</f>
        <v>94.774101875744492</v>
      </c>
      <c r="W222" s="21">
        <f>W202-Baseline!W202</f>
        <v>94.866412498127573</v>
      </c>
      <c r="X222" s="21">
        <f>X202-Baseline!X202</f>
        <v>94.989081834335622</v>
      </c>
      <c r="Y222" s="21">
        <f>Y202-Baseline!Y202</f>
        <v>95.141571385391188</v>
      </c>
      <c r="Z222" s="21">
        <f>Z202-Baseline!Z202</f>
        <v>95.316955116309259</v>
      </c>
      <c r="AA222" s="21">
        <f>AA202-Baseline!AA202</f>
        <v>95.521725858228365</v>
      </c>
      <c r="AB222" s="21">
        <f>AB202-Baseline!AB202</f>
        <v>95.729640465566277</v>
      </c>
      <c r="AC222" s="21">
        <f>AC202-Baseline!AC202</f>
        <v>550.16174215100204</v>
      </c>
      <c r="AD222" s="21">
        <f>AD202-Baseline!AD202</f>
        <v>658.0711007527766</v>
      </c>
      <c r="AE222" s="21">
        <f>AE202-Baseline!AE202</f>
        <v>659.54599848522821</v>
      </c>
      <c r="AF222" s="21">
        <f>AF202-Baseline!AF202</f>
        <v>661.13024645030441</v>
      </c>
      <c r="AG222" s="21">
        <f>AG202-Baseline!AG202</f>
        <v>662.81235578595374</v>
      </c>
      <c r="AH222" s="21">
        <f>AH202-Baseline!AH202</f>
        <v>664.59383602565981</v>
      </c>
      <c r="AI222" s="21">
        <f>AI202-Baseline!AI202</f>
        <v>666.49484677503528</v>
      </c>
      <c r="AJ222" s="21">
        <f>AJ202-Baseline!AJ202</f>
        <v>671.70938237595067</v>
      </c>
      <c r="AK222" s="21">
        <f>AK202-Baseline!AK202</f>
        <v>677.06971192929393</v>
      </c>
      <c r="AL222" s="21">
        <f>AL202-Baseline!AL202</f>
        <v>682.57966995456138</v>
      </c>
      <c r="AM222" s="21">
        <f>AM202-Baseline!AM202</f>
        <v>688.12524284233507</v>
      </c>
      <c r="AN222" s="21">
        <f>AN202-Baseline!AN202</f>
        <v>693.64009149932292</v>
      </c>
      <c r="AO222" s="21">
        <f>AO202-Baseline!AO202</f>
        <v>699.25960946109933</v>
      </c>
      <c r="AP222" s="21">
        <f>AP202-Baseline!AP202</f>
        <v>705.03726551965792</v>
      </c>
      <c r="AQ222" s="21">
        <f>AQ202-Baseline!AQ202</f>
        <v>710.98222698219877</v>
      </c>
      <c r="AR222" s="21">
        <f>AR202-Baseline!AR202</f>
        <v>716.37101609557749</v>
      </c>
      <c r="AS222" s="21">
        <f>AS202-Baseline!AS202</f>
        <v>720.20670253525998</v>
      </c>
      <c r="AT222" s="21">
        <f>AT202-Baseline!AT202</f>
        <v>723.83323859960353</v>
      </c>
      <c r="AU222" s="21">
        <f>AU202-Baseline!AU202</f>
        <v>727.57817028826389</v>
      </c>
      <c r="AV222" s="21">
        <f>AV202-Baseline!AV202</f>
        <v>731.17178912308395</v>
      </c>
      <c r="AW222" s="21">
        <f>AW202-Baseline!AW202</f>
        <v>734.19486781315334</v>
      </c>
      <c r="AX222" s="21">
        <f>AX202-Baseline!AX202</f>
        <v>735.52192690665925</v>
      </c>
      <c r="AY222" s="21">
        <f>AY202-Baseline!AY202</f>
        <v>736.03997219052121</v>
      </c>
      <c r="AZ222" s="21">
        <f>AZ202-Baseline!AZ202</f>
        <v>736.28975858135004</v>
      </c>
      <c r="BA222" s="21">
        <f>BA202-Baseline!BA202</f>
        <v>736.5943563122396</v>
      </c>
      <c r="BB222" s="21">
        <f>BB202-Baseline!BB202</f>
        <v>736.98104545628848</v>
      </c>
    </row>
    <row r="223" spans="1:54" outlineLevel="2">
      <c r="B223" s="19"/>
      <c r="C223" s="19"/>
      <c r="D223" s="19"/>
      <c r="E223" s="15"/>
    </row>
    <row r="224" spans="1:54" outlineLevel="2">
      <c r="A224" s="476" t="s">
        <v>494</v>
      </c>
      <c r="B224" s="150" t="s">
        <v>491</v>
      </c>
      <c r="C224" s="19"/>
      <c r="D224" s="135" t="s">
        <v>383</v>
      </c>
      <c r="E224" s="21">
        <f>E204-Baseline!E204</f>
        <v>77.290234180080944</v>
      </c>
      <c r="F224" s="21">
        <f>F204-Baseline!F204</f>
        <v>154.26480635571639</v>
      </c>
      <c r="G224" s="21">
        <f>G204-Baseline!G204</f>
        <v>231.27991917463262</v>
      </c>
      <c r="H224" s="21">
        <f>H204-Baseline!H204</f>
        <v>308.3058530695638</v>
      </c>
      <c r="I224" s="21">
        <f>I204-Baseline!I204</f>
        <v>385.46907379343838</v>
      </c>
      <c r="J224" s="21">
        <f>J204-Baseline!J204</f>
        <v>462.78245481603216</v>
      </c>
      <c r="K224" s="21">
        <f>K204-Baseline!K204</f>
        <v>540.05084424461631</v>
      </c>
      <c r="L224" s="21">
        <f>L204-Baseline!L204</f>
        <v>617.35413966387068</v>
      </c>
      <c r="M224" s="21">
        <f>M204-Baseline!M204</f>
        <v>694.63562840991256</v>
      </c>
      <c r="N224" s="21">
        <f>N204-Baseline!N204</f>
        <v>771.78577789114001</v>
      </c>
      <c r="O224" s="21">
        <f>O204-Baseline!O204</f>
        <v>848.86010731466263</v>
      </c>
      <c r="P224" s="21">
        <f>P204-Baseline!P204</f>
        <v>925.78886915132398</v>
      </c>
      <c r="Q224" s="21">
        <f>Q204-Baseline!Q204</f>
        <v>1002.5701957984589</v>
      </c>
      <c r="R224" s="21">
        <f>R204-Baseline!R204</f>
        <v>1079.3161205013612</v>
      </c>
      <c r="S224" s="21">
        <f>S204-Baseline!S204</f>
        <v>1155.9389281569818</v>
      </c>
      <c r="T224" s="21">
        <f>T204-Baseline!T204</f>
        <v>1232.4579836468697</v>
      </c>
      <c r="U224" s="21">
        <f>U204-Baseline!U204</f>
        <v>1308.892180832954</v>
      </c>
      <c r="V224" s="21">
        <f>V204-Baseline!V204</f>
        <v>1385.3594707792201</v>
      </c>
      <c r="W224" s="21">
        <f>W204-Baseline!W204</f>
        <v>1461.7772157368845</v>
      </c>
      <c r="X224" s="21">
        <f>X204-Baseline!X204</f>
        <v>1538.2637177785377</v>
      </c>
      <c r="Y224" s="21">
        <f>Y204-Baseline!Y204</f>
        <v>1614.7377726443142</v>
      </c>
      <c r="Z224" s="21">
        <f>Z204-Baseline!Z204</f>
        <v>1691.308450975466</v>
      </c>
      <c r="AA224" s="21">
        <f>AA204-Baseline!AA204</f>
        <v>1767.9923443376122</v>
      </c>
      <c r="AB224" s="21">
        <f>AB204-Baseline!AB204</f>
        <v>1844.7868875787203</v>
      </c>
      <c r="AC224" s="21">
        <f>AC204-Baseline!AC204</f>
        <v>2273.1181830474416</v>
      </c>
      <c r="AD224" s="21">
        <f>AD204-Baseline!AD204</f>
        <v>2780.219319071789</v>
      </c>
      <c r="AE224" s="21">
        <f>AE204-Baseline!AE204</f>
        <v>3287.918675456217</v>
      </c>
      <c r="AF224" s="21">
        <f>AF204-Baseline!AF204</f>
        <v>3796.2961348270505</v>
      </c>
      <c r="AG224" s="21">
        <f>AG204-Baseline!AG204</f>
        <v>4305.4405699245917</v>
      </c>
      <c r="AH224" s="21">
        <f>AH204-Baseline!AH204</f>
        <v>4815.4520632359399</v>
      </c>
      <c r="AI224" s="21">
        <f>AI204-Baseline!AI204</f>
        <v>5326.4464348788924</v>
      </c>
      <c r="AJ224" s="21">
        <f>AJ204-Baseline!AJ204</f>
        <v>5840.9725484983692</v>
      </c>
      <c r="AK224" s="21">
        <f>AK204-Baseline!AK204</f>
        <v>6359.1533701573608</v>
      </c>
      <c r="AL224" s="21">
        <f>AL204-Baseline!AL204</f>
        <v>6881.1183119984971</v>
      </c>
      <c r="AM224" s="21">
        <f>AM204-Baseline!AM204</f>
        <v>7406.9133893720118</v>
      </c>
      <c r="AN224" s="21">
        <f>AN204-Baseline!AN204</f>
        <v>7936.5382520437315</v>
      </c>
      <c r="AO224" s="21">
        <f>AO204-Baseline!AO204</f>
        <v>8470.089272414878</v>
      </c>
      <c r="AP224" s="21">
        <f>AP204-Baseline!AP204</f>
        <v>9007.7010526265567</v>
      </c>
      <c r="AQ224" s="21">
        <f>AQ204-Baseline!AQ204</f>
        <v>9549.5150552718187</v>
      </c>
      <c r="AR224" s="21">
        <f>AR204-Baseline!AR204</f>
        <v>10095.139673802436</v>
      </c>
      <c r="AS224" s="21">
        <f>AS204-Baseline!AS204</f>
        <v>10643.449847562122</v>
      </c>
      <c r="AT224" s="21">
        <f>AT204-Baseline!AT204</f>
        <v>11194.310720266556</v>
      </c>
      <c r="AU224" s="21">
        <f>AU204-Baseline!AU204</f>
        <v>11747.828905733788</v>
      </c>
      <c r="AV224" s="21">
        <f>AV204-Baseline!AV204</f>
        <v>12303.912065096521</v>
      </c>
      <c r="AW224" s="21">
        <f>AW204-Baseline!AW204</f>
        <v>12862.15910210891</v>
      </c>
      <c r="AX224" s="21">
        <f>AX204-Baseline!AX204</f>
        <v>13421.380647210357</v>
      </c>
      <c r="AY224" s="21">
        <f>AY204-Baseline!AY204</f>
        <v>13981.023678799265</v>
      </c>
      <c r="AZ224" s="21">
        <f>AZ204-Baseline!AZ204</f>
        <v>14540.920291861557</v>
      </c>
      <c r="BA224" s="21">
        <f>BA204-Baseline!BA204</f>
        <v>15101.128752923154</v>
      </c>
      <c r="BB224" s="21">
        <f>BB204-Baseline!BB204</f>
        <v>15661.726003403901</v>
      </c>
    </row>
    <row r="225" spans="1:54" outlineLevel="2">
      <c r="A225" s="477"/>
      <c r="B225" s="150" t="s">
        <v>492</v>
      </c>
      <c r="C225" s="19"/>
      <c r="D225" s="135" t="s">
        <v>383</v>
      </c>
      <c r="E225" s="21">
        <f>E205-Baseline!E205</f>
        <v>60.672874901246381</v>
      </c>
      <c r="F225" s="21">
        <f>F205-Baseline!F205</f>
        <v>120.95880425909832</v>
      </c>
      <c r="G225" s="21">
        <f>G205-Baseline!G205</f>
        <v>181.21095073616954</v>
      </c>
      <c r="H225" s="21">
        <f>H205-Baseline!H205</f>
        <v>241.40457759778934</v>
      </c>
      <c r="I225" s="21">
        <f>I205-Baseline!I205</f>
        <v>301.55662144221117</v>
      </c>
      <c r="J225" s="21">
        <f>J205-Baseline!J205</f>
        <v>361.685883313923</v>
      </c>
      <c r="K225" s="21">
        <f>K205-Baseline!K205</f>
        <v>421.7143412521973</v>
      </c>
      <c r="L225" s="21">
        <f>L205-Baseline!L205</f>
        <v>481.61473499759734</v>
      </c>
      <c r="M225" s="21">
        <f>M205-Baseline!M205</f>
        <v>541.33599240186527</v>
      </c>
      <c r="N225" s="21">
        <f>N205-Baseline!N205</f>
        <v>600.88355719488311</v>
      </c>
      <c r="O225" s="21">
        <f>O205-Baseline!O205</f>
        <v>660.23460791468756</v>
      </c>
      <c r="P225" s="21">
        <f>P205-Baseline!P205</f>
        <v>719.35694828022201</v>
      </c>
      <c r="Q225" s="21">
        <f>Q205-Baseline!Q205</f>
        <v>778.25995594858944</v>
      </c>
      <c r="R225" s="21">
        <f>R205-Baseline!R205</f>
        <v>836.9549183221659</v>
      </c>
      <c r="S225" s="21">
        <f>S205-Baseline!S205</f>
        <v>895.46045141954437</v>
      </c>
      <c r="T225" s="21">
        <f>T205-Baseline!T205</f>
        <v>953.79989253625877</v>
      </c>
      <c r="U225" s="21">
        <f>U205-Baseline!U205</f>
        <v>1011.9959560729383</v>
      </c>
      <c r="V225" s="21">
        <f>V205-Baseline!V205</f>
        <v>1070.0693229768221</v>
      </c>
      <c r="W225" s="21">
        <f>W205-Baseline!W205</f>
        <v>1128.0428099648657</v>
      </c>
      <c r="X225" s="21">
        <f>X205-Baseline!X205</f>
        <v>1185.9390667659297</v>
      </c>
      <c r="Y225" s="21">
        <f>Y205-Baseline!Y205</f>
        <v>1243.7800911870843</v>
      </c>
      <c r="Z225" s="21">
        <f>Z205-Baseline!Z205</f>
        <v>1301.5808444669558</v>
      </c>
      <c r="AA225" s="21">
        <f>AA205-Baseline!AA205</f>
        <v>1359.3626459826523</v>
      </c>
      <c r="AB225" s="21">
        <f>AB205-Baseline!AB205</f>
        <v>1417.1345462905967</v>
      </c>
      <c r="AC225" s="21">
        <f>AC205-Baseline!AC205</f>
        <v>1722.9977870572791</v>
      </c>
      <c r="AD225" s="21">
        <f>AD205-Baseline!AD205</f>
        <v>2078.2425652811862</v>
      </c>
      <c r="AE225" s="21">
        <f>AE205-Baseline!AE205</f>
        <v>2432.9967600548002</v>
      </c>
      <c r="AF225" s="21">
        <f>AF205-Baseline!AF205</f>
        <v>2787.3645856997259</v>
      </c>
      <c r="AG225" s="21">
        <f>AG205-Baseline!AG205</f>
        <v>3141.4451577449704</v>
      </c>
      <c r="AH225" s="21">
        <f>AH205-Baseline!AH205</f>
        <v>3495.3369019558968</v>
      </c>
      <c r="AI225" s="21">
        <f>AI205-Baseline!AI205</f>
        <v>3849.143832043726</v>
      </c>
      <c r="AJ225" s="21">
        <f>AJ205-Baseline!AJ205</f>
        <v>4204.6407874450479</v>
      </c>
      <c r="AK225" s="21">
        <f>AK205-Baseline!AK205</f>
        <v>4561.9354452954849</v>
      </c>
      <c r="AL225" s="21">
        <f>AL205-Baseline!AL205</f>
        <v>4921.136602514136</v>
      </c>
      <c r="AM225" s="21">
        <f>AM205-Baseline!AM205</f>
        <v>5282.2993670624292</v>
      </c>
      <c r="AN225" s="21">
        <f>AN205-Baseline!AN205</f>
        <v>5645.4541727084552</v>
      </c>
      <c r="AO225" s="21">
        <f>AO205-Baseline!AO205</f>
        <v>6010.6901046483808</v>
      </c>
      <c r="AP225" s="21">
        <f>AP205-Baseline!AP205</f>
        <v>6378.1186795157128</v>
      </c>
      <c r="AQ225" s="21">
        <f>AQ205-Baseline!AQ205</f>
        <v>6747.8550354725594</v>
      </c>
      <c r="AR225" s="21">
        <f>AR205-Baseline!AR205</f>
        <v>7119.6752466268108</v>
      </c>
      <c r="AS225" s="21">
        <f>AS205-Baseline!AS205</f>
        <v>7492.8908829360662</v>
      </c>
      <c r="AT225" s="21">
        <f>AT205-Baseline!AT205</f>
        <v>7867.4439843685295</v>
      </c>
      <c r="AU225" s="21">
        <f>AU205-Baseline!AU205</f>
        <v>8243.4302701888519</v>
      </c>
      <c r="AV225" s="21">
        <f>AV205-Baseline!AV205</f>
        <v>8620.8186415173222</v>
      </c>
      <c r="AW225" s="21">
        <f>AW205-Baseline!AW205</f>
        <v>8999.3821916451197</v>
      </c>
      <c r="AX225" s="21">
        <f>AX205-Baseline!AX205</f>
        <v>9378.4506006181982</v>
      </c>
      <c r="AY225" s="21">
        <f>AY205-Baseline!AY205</f>
        <v>9757.7344735634306</v>
      </c>
      <c r="AZ225" s="21">
        <f>AZ205-Baseline!AZ205</f>
        <v>10137.170697470036</v>
      </c>
      <c r="BA225" s="21">
        <f>BA205-Baseline!BA205</f>
        <v>10516.823257450589</v>
      </c>
      <c r="BB225" s="21">
        <f>BB205-Baseline!BB205</f>
        <v>10896.765942767102</v>
      </c>
    </row>
    <row r="226" spans="1:54" outlineLevel="2">
      <c r="A226" s="478"/>
      <c r="B226" s="150" t="s">
        <v>493</v>
      </c>
      <c r="C226" s="19"/>
      <c r="D226" s="135" t="s">
        <v>383</v>
      </c>
      <c r="E226" s="21">
        <f>E206-Baseline!E206</f>
        <v>94.012957095968915</v>
      </c>
      <c r="F226" s="21">
        <f>F206-Baseline!F206</f>
        <v>187.61337007092828</v>
      </c>
      <c r="G226" s="21">
        <f>G206-Baseline!G206</f>
        <v>281.41039312735938</v>
      </c>
      <c r="H226" s="21">
        <f>H206-Baseline!H206</f>
        <v>375.38319683164826</v>
      </c>
      <c r="I226" s="21">
        <f>I206-Baseline!I206</f>
        <v>469.55399048659621</v>
      </c>
      <c r="J226" s="21">
        <f>J206-Baseline!J206</f>
        <v>563.94701224822461</v>
      </c>
      <c r="K226" s="21">
        <f>K206-Baseline!K206</f>
        <v>658.49108882100245</v>
      </c>
      <c r="L226" s="21">
        <f>L206-Baseline!L206</f>
        <v>753.16447526591219</v>
      </c>
      <c r="M226" s="21">
        <f>M206-Baseline!M206</f>
        <v>847.9216219045702</v>
      </c>
      <c r="N226" s="21">
        <f>N206-Baseline!N206</f>
        <v>942.77365048757144</v>
      </c>
      <c r="O226" s="21">
        <f>O206-Baseline!O206</f>
        <v>1037.6502420087404</v>
      </c>
      <c r="P226" s="21">
        <f>P206-Baseline!P206</f>
        <v>1132.460408891053</v>
      </c>
      <c r="Q226" s="21">
        <f>Q206-Baseline!Q206</f>
        <v>1227.207229319243</v>
      </c>
      <c r="R226" s="21">
        <f>R206-Baseline!R206</f>
        <v>1321.9092040458147</v>
      </c>
      <c r="S226" s="21">
        <f>S206-Baseline!S206</f>
        <v>1416.5841142685231</v>
      </c>
      <c r="T226" s="21">
        <f>T206-Baseline!T206</f>
        <v>1511.2626141152878</v>
      </c>
      <c r="U226" s="21">
        <f>U206-Baseline!U206</f>
        <v>1605.9748240195604</v>
      </c>
      <c r="V226" s="21">
        <f>V206-Baseline!V206</f>
        <v>1700.7489258953049</v>
      </c>
      <c r="W226" s="21">
        <f>W206-Baseline!W206</f>
        <v>1795.6153383934325</v>
      </c>
      <c r="X226" s="21">
        <f>X206-Baseline!X206</f>
        <v>1890.6044202277681</v>
      </c>
      <c r="Y226" s="21">
        <f>Y206-Baseline!Y206</f>
        <v>1985.7459916131593</v>
      </c>
      <c r="Z226" s="21">
        <f>Z206-Baseline!Z206</f>
        <v>2081.0629467294684</v>
      </c>
      <c r="AA226" s="21">
        <f>AA206-Baseline!AA206</f>
        <v>2176.5846725876968</v>
      </c>
      <c r="AB226" s="21">
        <f>AB206-Baseline!AB206</f>
        <v>2272.314313053263</v>
      </c>
      <c r="AC226" s="21">
        <f>AC206-Baseline!AC206</f>
        <v>2822.4760552042653</v>
      </c>
      <c r="AD226" s="21">
        <f>AD206-Baseline!AD206</f>
        <v>3480.5471559570419</v>
      </c>
      <c r="AE226" s="21">
        <f>AE206-Baseline!AE206</f>
        <v>4140.0931544422701</v>
      </c>
      <c r="AF226" s="21">
        <f>AF206-Baseline!AF206</f>
        <v>4801.2234008925743</v>
      </c>
      <c r="AG226" s="21">
        <f>AG206-Baseline!AG206</f>
        <v>5464.0357566785278</v>
      </c>
      <c r="AH226" s="21">
        <f>AH206-Baseline!AH206</f>
        <v>6128.6295927041874</v>
      </c>
      <c r="AI226" s="21">
        <f>AI206-Baseline!AI206</f>
        <v>6795.1244394792229</v>
      </c>
      <c r="AJ226" s="21">
        <f>AJ206-Baseline!AJ206</f>
        <v>7466.8338218551735</v>
      </c>
      <c r="AK226" s="21">
        <f>AK206-Baseline!AK206</f>
        <v>8143.9035337844671</v>
      </c>
      <c r="AL226" s="21">
        <f>AL206-Baseline!AL206</f>
        <v>8826.4832037390279</v>
      </c>
      <c r="AM226" s="21">
        <f>AM206-Baseline!AM206</f>
        <v>9514.6084465813638</v>
      </c>
      <c r="AN226" s="21">
        <f>AN206-Baseline!AN206</f>
        <v>10208.248538080687</v>
      </c>
      <c r="AO226" s="21">
        <f>AO206-Baseline!AO206</f>
        <v>10907.508147541786</v>
      </c>
      <c r="AP226" s="21">
        <f>AP206-Baseline!AP206</f>
        <v>11612.545413061445</v>
      </c>
      <c r="AQ226" s="21">
        <f>AQ206-Baseline!AQ206</f>
        <v>12323.527640043643</v>
      </c>
      <c r="AR226" s="21">
        <f>AR206-Baseline!AR206</f>
        <v>13039.898656139221</v>
      </c>
      <c r="AS226" s="21">
        <f>AS206-Baseline!AS206</f>
        <v>13760.105358674482</v>
      </c>
      <c r="AT226" s="21">
        <f>AT206-Baseline!AT206</f>
        <v>14483.938597274086</v>
      </c>
      <c r="AU226" s="21">
        <f>AU206-Baseline!AU206</f>
        <v>15211.516767562349</v>
      </c>
      <c r="AV226" s="21">
        <f>AV206-Baseline!AV206</f>
        <v>15942.688556685433</v>
      </c>
      <c r="AW226" s="21">
        <f>AW206-Baseline!AW206</f>
        <v>16676.883424498585</v>
      </c>
      <c r="AX226" s="21">
        <f>AX206-Baseline!AX206</f>
        <v>17412.405351405243</v>
      </c>
      <c r="AY226" s="21">
        <f>AY206-Baseline!AY206</f>
        <v>18148.445323595763</v>
      </c>
      <c r="AZ226" s="21">
        <f>AZ206-Baseline!AZ206</f>
        <v>18884.735082177114</v>
      </c>
      <c r="BA226" s="21">
        <f>BA206-Baseline!BA206</f>
        <v>19621.329438489352</v>
      </c>
      <c r="BB226" s="21">
        <f>BB206-Baseline!BB206</f>
        <v>20358.310483945643</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03"/>
      <c r="C23" s="403"/>
      <c r="D23" s="403"/>
      <c r="E23" s="403"/>
      <c r="F23" s="403"/>
      <c r="G23" s="403"/>
      <c r="H23" s="403"/>
      <c r="I23" s="403"/>
      <c r="J23" s="403"/>
      <c r="K23" s="403"/>
      <c r="L23" s="403"/>
      <c r="M23" s="403"/>
      <c r="N23" s="403"/>
      <c r="O23" s="403"/>
      <c r="P23" s="403"/>
      <c r="Q23" s="403"/>
      <c r="R23" s="403"/>
      <c r="S23" s="403"/>
    </row>
    <row r="24" spans="1:19">
      <c r="A24" s="158" t="s">
        <v>486</v>
      </c>
      <c r="B24" s="403"/>
      <c r="C24" s="403"/>
      <c r="D24" s="403"/>
      <c r="E24" s="403"/>
      <c r="F24" s="403"/>
      <c r="G24" s="403"/>
      <c r="H24" s="403"/>
      <c r="I24" s="403"/>
      <c r="J24" s="403"/>
      <c r="K24" s="403"/>
      <c r="L24" s="403"/>
      <c r="M24" s="403"/>
      <c r="N24" s="403"/>
      <c r="O24" s="403"/>
      <c r="P24" s="403"/>
      <c r="Q24" s="403"/>
      <c r="R24" s="403"/>
      <c r="S24" s="403"/>
    </row>
    <row r="25" spans="1:19">
      <c r="A25" s="159" t="s">
        <v>389</v>
      </c>
      <c r="B25" s="403"/>
      <c r="C25" s="403"/>
      <c r="D25" s="403"/>
      <c r="E25" s="403"/>
      <c r="F25" s="403"/>
      <c r="G25" s="403"/>
      <c r="H25" s="403"/>
      <c r="I25" s="403"/>
      <c r="J25" s="403"/>
      <c r="K25" s="403"/>
      <c r="L25" s="403"/>
      <c r="M25" s="403"/>
      <c r="N25" s="403"/>
      <c r="O25" s="403"/>
      <c r="P25" s="403"/>
      <c r="Q25" s="403"/>
      <c r="R25" s="403"/>
      <c r="S25" s="403"/>
    </row>
    <row r="26" spans="1:19">
      <c r="A26" s="159" t="s">
        <v>465</v>
      </c>
      <c r="B26" s="403"/>
      <c r="C26" s="403"/>
      <c r="D26" s="403"/>
      <c r="E26" s="403"/>
      <c r="F26" s="403"/>
      <c r="G26" s="403"/>
      <c r="H26" s="403"/>
      <c r="I26" s="403"/>
      <c r="J26" s="403"/>
      <c r="K26" s="403"/>
      <c r="L26" s="403"/>
      <c r="M26" s="403"/>
      <c r="N26" s="403"/>
      <c r="O26" s="403"/>
      <c r="P26" s="403"/>
      <c r="Q26" s="403"/>
      <c r="R26" s="403"/>
      <c r="S26" s="403"/>
    </row>
    <row r="27" spans="1:19">
      <c r="A27" s="159" t="s">
        <v>466</v>
      </c>
      <c r="B27" s="403"/>
      <c r="C27" s="403"/>
      <c r="D27" s="403"/>
      <c r="E27" s="403"/>
      <c r="F27" s="403"/>
      <c r="G27" s="403"/>
      <c r="H27" s="403"/>
      <c r="I27" s="403"/>
      <c r="J27" s="403"/>
      <c r="K27" s="403"/>
      <c r="L27" s="403"/>
      <c r="M27" s="403"/>
      <c r="N27" s="403"/>
      <c r="O27" s="403"/>
      <c r="P27" s="403"/>
      <c r="Q27" s="403"/>
      <c r="R27" s="403"/>
      <c r="S27" s="403"/>
    </row>
    <row r="31" spans="1:19">
      <c r="A31" s="4" t="s">
        <v>507</v>
      </c>
    </row>
    <row r="32" spans="1:19">
      <c r="A32"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86"/>
      <c r="E4" s="53" t="s">
        <v>335</v>
      </c>
      <c r="F4" s="91"/>
      <c r="G4" s="28"/>
      <c r="H4" s="10"/>
      <c r="I4" s="440"/>
      <c r="J4" s="441"/>
      <c r="K4" s="441"/>
      <c r="L4" s="441"/>
      <c r="M4" s="441"/>
      <c r="N4" s="442"/>
      <c r="P4" s="446"/>
      <c r="Q4" s="447"/>
      <c r="R4" s="447"/>
      <c r="S4" s="447"/>
      <c r="T4" s="447"/>
      <c r="U4" s="448"/>
    </row>
    <row r="5" spans="1:21" outlineLevel="1">
      <c r="A5" s="13" t="s">
        <v>336</v>
      </c>
      <c r="B5" s="88"/>
      <c r="E5" s="14"/>
      <c r="H5" s="10"/>
      <c r="I5" s="469"/>
      <c r="J5" s="461"/>
      <c r="K5" s="461"/>
      <c r="L5" s="461"/>
      <c r="M5" s="461"/>
      <c r="N5" s="462"/>
      <c r="P5" s="469"/>
      <c r="Q5" s="461"/>
      <c r="R5" s="461"/>
      <c r="S5" s="461"/>
      <c r="T5" s="461"/>
      <c r="U5" s="462"/>
    </row>
    <row r="6" spans="1:21" outlineLevel="1">
      <c r="A6" s="13" t="s">
        <v>339</v>
      </c>
      <c r="B6" s="88"/>
      <c r="E6" s="53" t="s">
        <v>341</v>
      </c>
      <c r="F6" s="90"/>
      <c r="H6" s="10"/>
      <c r="I6" s="463"/>
      <c r="J6" s="464"/>
      <c r="K6" s="464"/>
      <c r="L6" s="464"/>
      <c r="M6" s="464"/>
      <c r="N6" s="465"/>
      <c r="P6" s="463"/>
      <c r="Q6" s="464"/>
      <c r="R6" s="464"/>
      <c r="S6" s="464"/>
      <c r="T6" s="464"/>
      <c r="U6" s="465"/>
    </row>
    <row r="7" spans="1:21" outlineLevel="1">
      <c r="A7" s="13" t="s">
        <v>343</v>
      </c>
      <c r="B7" s="88"/>
      <c r="E7" s="14"/>
      <c r="H7" s="10"/>
      <c r="I7" s="463"/>
      <c r="J7" s="464"/>
      <c r="K7" s="464"/>
      <c r="L7" s="464"/>
      <c r="M7" s="464"/>
      <c r="N7" s="465"/>
      <c r="P7" s="463"/>
      <c r="Q7" s="464"/>
      <c r="R7" s="464"/>
      <c r="S7" s="464"/>
      <c r="T7" s="464"/>
      <c r="U7" s="465"/>
    </row>
    <row r="8" spans="1:21" ht="39" outlineLevel="1" thickBot="1">
      <c r="A8" s="34" t="s">
        <v>344</v>
      </c>
      <c r="B8" s="89"/>
      <c r="E8" s="14"/>
      <c r="H8" s="10"/>
      <c r="I8" s="463"/>
      <c r="J8" s="464"/>
      <c r="K8" s="464"/>
      <c r="L8" s="464"/>
      <c r="M8" s="464"/>
      <c r="N8" s="465"/>
      <c r="P8" s="463"/>
      <c r="Q8" s="464"/>
      <c r="R8" s="464"/>
      <c r="S8" s="464"/>
      <c r="T8" s="464"/>
      <c r="U8" s="465"/>
    </row>
    <row r="9" spans="1:21" outlineLevel="1">
      <c r="E9" s="14"/>
      <c r="H9" s="10"/>
      <c r="I9" s="463"/>
      <c r="J9" s="464"/>
      <c r="K9" s="464"/>
      <c r="L9" s="464"/>
      <c r="M9" s="464"/>
      <c r="N9" s="465"/>
      <c r="P9" s="463"/>
      <c r="Q9" s="464"/>
      <c r="R9" s="464"/>
      <c r="S9" s="464"/>
      <c r="T9" s="464"/>
      <c r="U9" s="465"/>
    </row>
    <row r="10" spans="1:21" ht="26.25" outlineLevel="1" thickBot="1">
      <c r="A10" s="32" t="s">
        <v>346</v>
      </c>
      <c r="B10" s="35">
        <f>Baseline!B10</f>
        <v>2027</v>
      </c>
      <c r="E10" s="14"/>
      <c r="H10" s="10"/>
      <c r="I10" s="463"/>
      <c r="J10" s="464"/>
      <c r="K10" s="464"/>
      <c r="L10" s="464"/>
      <c r="M10" s="464"/>
      <c r="N10" s="465"/>
      <c r="P10" s="463"/>
      <c r="Q10" s="464"/>
      <c r="R10" s="464"/>
      <c r="S10" s="464"/>
      <c r="T10" s="464"/>
      <c r="U10" s="465"/>
    </row>
    <row r="11" spans="1:21" outlineLevel="1">
      <c r="A11" s="16"/>
      <c r="H11" s="10"/>
      <c r="I11" s="463"/>
      <c r="J11" s="464"/>
      <c r="K11" s="464"/>
      <c r="L11" s="464"/>
      <c r="M11" s="464"/>
      <c r="N11" s="465"/>
      <c r="P11" s="463"/>
      <c r="Q11" s="464"/>
      <c r="R11" s="464"/>
      <c r="S11" s="464"/>
      <c r="T11" s="464"/>
      <c r="U11" s="465"/>
    </row>
    <row r="12" spans="1:21" ht="38.25" outlineLevel="1">
      <c r="A12" s="26" t="s">
        <v>347</v>
      </c>
      <c r="B12" s="26" t="s">
        <v>348</v>
      </c>
      <c r="C12" s="26" t="s">
        <v>349</v>
      </c>
      <c r="D12" s="26" t="s">
        <v>350</v>
      </c>
      <c r="E12" s="26" t="s">
        <v>351</v>
      </c>
      <c r="F12" s="26" t="s">
        <v>352</v>
      </c>
      <c r="G12" s="26" t="s">
        <v>353</v>
      </c>
      <c r="I12" s="463"/>
      <c r="J12" s="464"/>
      <c r="K12" s="464"/>
      <c r="L12" s="464"/>
      <c r="M12" s="464"/>
      <c r="N12" s="465"/>
      <c r="P12" s="463"/>
      <c r="Q12" s="464"/>
      <c r="R12" s="464"/>
      <c r="S12" s="464"/>
      <c r="T12" s="464"/>
      <c r="U12" s="465"/>
    </row>
    <row r="13" spans="1:21" outlineLevel="1">
      <c r="A13" s="58">
        <v>2035</v>
      </c>
      <c r="B13" s="21">
        <f t="shared" ref="B13:B18" si="0">INDEX($E$204:$AW$204,1,MATCH($A13,$E$53:$BB$53,0))</f>
        <v>0</v>
      </c>
      <c r="C13" s="21">
        <f>B13-Baseline!B13</f>
        <v>694.63562840991256</v>
      </c>
      <c r="D13" s="21">
        <f t="shared" ref="D13:D18" si="1">INDEX($E$205:$AW$205,1,MATCH($A13,$E$53:$BB$53,0))</f>
        <v>0</v>
      </c>
      <c r="E13" s="21">
        <f>D13-Baseline!D13</f>
        <v>541.33599240186527</v>
      </c>
      <c r="F13" s="21">
        <f t="shared" ref="F13:F18" si="2">INDEX($E$206:$AW$206,1,MATCH($A13,$E$53:$BB$53,0))</f>
        <v>0</v>
      </c>
      <c r="G13" s="21">
        <f>F13-Baseline!F13</f>
        <v>847.9216219045702</v>
      </c>
      <c r="I13" s="463"/>
      <c r="J13" s="464"/>
      <c r="K13" s="464"/>
      <c r="L13" s="464"/>
      <c r="M13" s="464"/>
      <c r="N13" s="465"/>
      <c r="P13" s="463"/>
      <c r="Q13" s="464"/>
      <c r="R13" s="464"/>
      <c r="S13" s="464"/>
      <c r="T13" s="464"/>
      <c r="U13" s="465"/>
    </row>
    <row r="14" spans="1:21" outlineLevel="1">
      <c r="A14" s="58">
        <v>2040</v>
      </c>
      <c r="B14" s="21">
        <f t="shared" si="0"/>
        <v>0</v>
      </c>
      <c r="C14" s="21">
        <f>B14-Baseline!B14</f>
        <v>1079.3161205013612</v>
      </c>
      <c r="D14" s="21">
        <f t="shared" si="1"/>
        <v>0</v>
      </c>
      <c r="E14" s="21">
        <f>D14-Baseline!D14</f>
        <v>836.9549183221659</v>
      </c>
      <c r="F14" s="21">
        <f t="shared" si="2"/>
        <v>0</v>
      </c>
      <c r="G14" s="21">
        <f>F14-Baseline!F14</f>
        <v>1321.9092040458147</v>
      </c>
      <c r="I14" s="463"/>
      <c r="J14" s="464"/>
      <c r="K14" s="464"/>
      <c r="L14" s="464"/>
      <c r="M14" s="464"/>
      <c r="N14" s="465"/>
      <c r="P14" s="463"/>
      <c r="Q14" s="464"/>
      <c r="R14" s="464"/>
      <c r="S14" s="464"/>
      <c r="T14" s="464"/>
      <c r="U14" s="465"/>
    </row>
    <row r="15" spans="1:21" outlineLevel="1">
      <c r="A15" s="58">
        <v>2045</v>
      </c>
      <c r="B15" s="21">
        <f t="shared" si="0"/>
        <v>0</v>
      </c>
      <c r="C15" s="21">
        <f>B15-Baseline!B15</f>
        <v>1461.7772157368845</v>
      </c>
      <c r="D15" s="21">
        <f t="shared" si="1"/>
        <v>0</v>
      </c>
      <c r="E15" s="21">
        <f>D15-Baseline!D15</f>
        <v>1128.0428099648657</v>
      </c>
      <c r="F15" s="21">
        <f t="shared" si="2"/>
        <v>0</v>
      </c>
      <c r="G15" s="21">
        <f>F15-Baseline!F15</f>
        <v>1795.6153383934325</v>
      </c>
      <c r="I15" s="463"/>
      <c r="J15" s="464"/>
      <c r="K15" s="464"/>
      <c r="L15" s="464"/>
      <c r="M15" s="464"/>
      <c r="N15" s="465"/>
      <c r="P15" s="463"/>
      <c r="Q15" s="464"/>
      <c r="R15" s="464"/>
      <c r="S15" s="464"/>
      <c r="T15" s="464"/>
      <c r="U15" s="465"/>
    </row>
    <row r="16" spans="1:21" outlineLevel="1">
      <c r="A16" s="58">
        <v>2050</v>
      </c>
      <c r="B16" s="21">
        <f t="shared" si="0"/>
        <v>0</v>
      </c>
      <c r="C16" s="21">
        <f>B16-Baseline!B16</f>
        <v>1844.7868875787203</v>
      </c>
      <c r="D16" s="21">
        <f t="shared" si="1"/>
        <v>0</v>
      </c>
      <c r="E16" s="21">
        <f>D16-Baseline!D16</f>
        <v>1417.1345462905967</v>
      </c>
      <c r="F16" s="21">
        <f t="shared" si="2"/>
        <v>0</v>
      </c>
      <c r="G16" s="21">
        <f>F16-Baseline!F16</f>
        <v>2272.314313053263</v>
      </c>
      <c r="I16" s="463"/>
      <c r="J16" s="464"/>
      <c r="K16" s="464"/>
      <c r="L16" s="464"/>
      <c r="M16" s="464"/>
      <c r="N16" s="465"/>
      <c r="P16" s="463"/>
      <c r="Q16" s="464"/>
      <c r="R16" s="464"/>
      <c r="S16" s="464"/>
      <c r="T16" s="464"/>
      <c r="U16" s="465"/>
    </row>
    <row r="17" spans="1:21" outlineLevel="1">
      <c r="A17" s="58">
        <v>2060</v>
      </c>
      <c r="B17" s="21">
        <f t="shared" si="0"/>
        <v>0</v>
      </c>
      <c r="C17" s="21">
        <f>B17-Baseline!B17</f>
        <v>6881.1183119984971</v>
      </c>
      <c r="D17" s="21">
        <f t="shared" si="1"/>
        <v>0</v>
      </c>
      <c r="E17" s="21">
        <f>D17-Baseline!D17</f>
        <v>4921.136602514136</v>
      </c>
      <c r="F17" s="21">
        <f t="shared" si="2"/>
        <v>0</v>
      </c>
      <c r="G17" s="21">
        <f>F17-Baseline!F17</f>
        <v>8826.4832037390279</v>
      </c>
      <c r="I17" s="463"/>
      <c r="J17" s="464"/>
      <c r="K17" s="464"/>
      <c r="L17" s="464"/>
      <c r="M17" s="464"/>
      <c r="N17" s="465"/>
      <c r="P17" s="463"/>
      <c r="Q17" s="464"/>
      <c r="R17" s="464"/>
      <c r="S17" s="464"/>
      <c r="T17" s="464"/>
      <c r="U17" s="465"/>
    </row>
    <row r="18" spans="1:21" outlineLevel="1">
      <c r="A18" s="58">
        <v>2070</v>
      </c>
      <c r="B18" s="21">
        <f t="shared" si="0"/>
        <v>0</v>
      </c>
      <c r="C18" s="21">
        <f>B18-Baseline!B18</f>
        <v>12303.912065096521</v>
      </c>
      <c r="D18" s="21">
        <f t="shared" si="1"/>
        <v>0</v>
      </c>
      <c r="E18" s="21">
        <f>D18-Baseline!D18</f>
        <v>8620.8186415173222</v>
      </c>
      <c r="F18" s="21">
        <f t="shared" si="2"/>
        <v>0</v>
      </c>
      <c r="G18" s="21">
        <f>F18-Baseline!F18</f>
        <v>15942.688556685433</v>
      </c>
      <c r="I18" s="466"/>
      <c r="J18" s="467"/>
      <c r="K18" s="467"/>
      <c r="L18" s="467"/>
      <c r="M18" s="467"/>
      <c r="N18" s="468"/>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69"/>
      <c r="J21" s="461"/>
      <c r="K21" s="461"/>
      <c r="L21" s="461"/>
      <c r="M21" s="461"/>
      <c r="N21" s="462"/>
      <c r="P21" s="469"/>
      <c r="Q21" s="461"/>
      <c r="R21" s="461"/>
      <c r="S21" s="461"/>
      <c r="T21" s="461"/>
      <c r="U21" s="462"/>
    </row>
    <row r="22" spans="1:21" ht="12.75" customHeight="1" outlineLevel="1">
      <c r="A22" s="154"/>
      <c r="B22" s="155"/>
      <c r="I22" s="463"/>
      <c r="J22" s="464"/>
      <c r="K22" s="464"/>
      <c r="L22" s="464"/>
      <c r="M22" s="464"/>
      <c r="N22" s="465"/>
      <c r="P22" s="463"/>
      <c r="Q22" s="464"/>
      <c r="R22" s="464"/>
      <c r="S22" s="464"/>
      <c r="T22" s="464"/>
      <c r="U22" s="465"/>
    </row>
    <row r="23" spans="1:21" outlineLevel="1">
      <c r="A23" s="154"/>
      <c r="B23" s="406" t="s">
        <v>358</v>
      </c>
      <c r="C23" s="407"/>
      <c r="D23" s="407"/>
      <c r="E23" s="407"/>
      <c r="F23" s="407"/>
      <c r="G23" s="408"/>
      <c r="I23" s="463"/>
      <c r="J23" s="464"/>
      <c r="K23" s="464"/>
      <c r="L23" s="464"/>
      <c r="M23" s="464"/>
      <c r="N23" s="465"/>
      <c r="P23" s="463"/>
      <c r="Q23" s="464"/>
      <c r="R23" s="464"/>
      <c r="S23" s="464"/>
      <c r="T23" s="464"/>
      <c r="U23" s="465"/>
    </row>
    <row r="24" spans="1:21" outlineLevel="1">
      <c r="B24" s="17">
        <v>2027</v>
      </c>
      <c r="C24" s="17">
        <v>2028</v>
      </c>
      <c r="D24" s="17">
        <v>2029</v>
      </c>
      <c r="E24" s="17">
        <v>2030</v>
      </c>
      <c r="F24" s="17">
        <v>2031</v>
      </c>
      <c r="G24" s="17" t="s">
        <v>359</v>
      </c>
      <c r="I24" s="463"/>
      <c r="J24" s="464"/>
      <c r="K24" s="464"/>
      <c r="L24" s="464"/>
      <c r="M24" s="464"/>
      <c r="N24" s="465"/>
      <c r="P24" s="463"/>
      <c r="Q24" s="464"/>
      <c r="R24" s="464"/>
      <c r="S24" s="464"/>
      <c r="T24" s="464"/>
      <c r="U24" s="465"/>
    </row>
    <row r="25" spans="1:21" ht="13.5" outlineLevel="1" thickBot="1">
      <c r="B25" s="30" t="s">
        <v>360</v>
      </c>
      <c r="C25" s="30" t="s">
        <v>360</v>
      </c>
      <c r="D25" s="30" t="s">
        <v>360</v>
      </c>
      <c r="E25" s="30" t="s">
        <v>360</v>
      </c>
      <c r="F25" s="30" t="s">
        <v>360</v>
      </c>
      <c r="G25" s="30" t="s">
        <v>360</v>
      </c>
      <c r="I25" s="463"/>
      <c r="J25" s="464"/>
      <c r="K25" s="464"/>
      <c r="L25" s="464"/>
      <c r="M25" s="464"/>
      <c r="N25" s="465"/>
      <c r="P25" s="463"/>
      <c r="Q25" s="464"/>
      <c r="R25" s="464"/>
      <c r="S25" s="464"/>
      <c r="T25" s="464"/>
      <c r="U25" s="465"/>
    </row>
    <row r="26" spans="1:21" outlineLevel="1">
      <c r="A26" s="54" t="s">
        <v>361</v>
      </c>
      <c r="B26" s="21">
        <f>E64</f>
        <v>0</v>
      </c>
      <c r="C26" s="21">
        <f>F64</f>
        <v>0</v>
      </c>
      <c r="D26" s="21">
        <f>G64</f>
        <v>0</v>
      </c>
      <c r="E26" s="21">
        <f>H64</f>
        <v>0</v>
      </c>
      <c r="F26" s="21">
        <f>I64</f>
        <v>0</v>
      </c>
      <c r="G26" s="21">
        <f>SUM(J64:BB64)</f>
        <v>0</v>
      </c>
      <c r="I26" s="463"/>
      <c r="J26" s="464"/>
      <c r="K26" s="464"/>
      <c r="L26" s="464"/>
      <c r="M26" s="464"/>
      <c r="N26" s="465"/>
      <c r="P26" s="463"/>
      <c r="Q26" s="464"/>
      <c r="R26" s="464"/>
      <c r="S26" s="464"/>
      <c r="T26" s="464"/>
      <c r="U26" s="465"/>
    </row>
    <row r="27" spans="1:21" outlineLevel="1">
      <c r="A27" s="54" t="s">
        <v>362</v>
      </c>
      <c r="B27" s="21">
        <f>E71+E77</f>
        <v>0</v>
      </c>
      <c r="C27" s="21">
        <f>F71+F77</f>
        <v>0</v>
      </c>
      <c r="D27" s="21">
        <f>G71+G77</f>
        <v>0</v>
      </c>
      <c r="E27" s="21">
        <f>H71+H77</f>
        <v>0</v>
      </c>
      <c r="F27" s="21">
        <f>I71+I77</f>
        <v>0</v>
      </c>
      <c r="G27" s="21">
        <f>SUM(J71:BB71)+SUM(J77:BB77)</f>
        <v>0</v>
      </c>
      <c r="I27" s="463"/>
      <c r="J27" s="464"/>
      <c r="K27" s="464"/>
      <c r="L27" s="464"/>
      <c r="M27" s="464"/>
      <c r="N27" s="465"/>
      <c r="P27" s="463"/>
      <c r="Q27" s="464"/>
      <c r="R27" s="464"/>
      <c r="S27" s="464"/>
      <c r="T27" s="464"/>
      <c r="U27" s="465"/>
    </row>
    <row r="28" spans="1:21" outlineLevel="1">
      <c r="A28" s="154"/>
      <c r="B28" s="248"/>
      <c r="C28" s="248"/>
      <c r="D28" s="248"/>
      <c r="E28" s="248"/>
      <c r="F28" s="248"/>
      <c r="G28" s="248"/>
      <c r="I28" s="463"/>
      <c r="J28" s="464"/>
      <c r="K28" s="464"/>
      <c r="L28" s="464"/>
      <c r="M28" s="464"/>
      <c r="N28" s="465"/>
      <c r="P28" s="463"/>
      <c r="Q28" s="464"/>
      <c r="R28" s="464"/>
      <c r="S28" s="464"/>
      <c r="T28" s="464"/>
      <c r="U28" s="465"/>
    </row>
    <row r="29" spans="1:21" ht="13.5" outlineLevel="1" thickBot="1">
      <c r="A29" s="154"/>
      <c r="B29" s="248"/>
      <c r="C29" s="248"/>
      <c r="D29" s="248"/>
      <c r="E29" s="248"/>
      <c r="F29" s="248"/>
      <c r="G29" s="248"/>
      <c r="I29" s="463"/>
      <c r="J29" s="464"/>
      <c r="K29" s="464"/>
      <c r="L29" s="464"/>
      <c r="M29" s="464"/>
      <c r="N29" s="465"/>
      <c r="P29" s="463"/>
      <c r="Q29" s="464"/>
      <c r="R29" s="464"/>
      <c r="S29" s="464"/>
      <c r="T29" s="464"/>
      <c r="U29" s="465"/>
    </row>
    <row r="30" spans="1:21" ht="13.5" outlineLevel="1" thickBot="1">
      <c r="A30" s="308"/>
      <c r="B30" s="309" t="s">
        <v>363</v>
      </c>
      <c r="C30" s="310" t="s">
        <v>364</v>
      </c>
      <c r="D30" s="410" t="s">
        <v>323</v>
      </c>
      <c r="E30" s="411"/>
      <c r="F30" s="411"/>
      <c r="G30" s="412"/>
      <c r="I30" s="463"/>
      <c r="J30" s="464"/>
      <c r="K30" s="464"/>
      <c r="L30" s="464"/>
      <c r="M30" s="464"/>
      <c r="N30" s="465"/>
      <c r="P30" s="463"/>
      <c r="Q30" s="464"/>
      <c r="R30" s="464"/>
      <c r="S30" s="464"/>
      <c r="T30" s="464"/>
      <c r="U30" s="465"/>
    </row>
    <row r="31" spans="1:21" outlineLevel="1">
      <c r="A31" s="432" t="s">
        <v>365</v>
      </c>
      <c r="B31" s="311"/>
      <c r="C31" s="307"/>
      <c r="D31" s="472"/>
      <c r="E31" s="472"/>
      <c r="F31" s="472"/>
      <c r="G31" s="473"/>
      <c r="I31" s="463"/>
      <c r="J31" s="464"/>
      <c r="K31" s="464"/>
      <c r="L31" s="464"/>
      <c r="M31" s="464"/>
      <c r="N31" s="465"/>
      <c r="P31" s="463"/>
      <c r="Q31" s="464"/>
      <c r="R31" s="464"/>
      <c r="S31" s="464"/>
      <c r="T31" s="464"/>
      <c r="U31" s="465"/>
    </row>
    <row r="32" spans="1:21" outlineLevel="1">
      <c r="A32" s="432"/>
      <c r="B32" s="312"/>
      <c r="C32" s="252"/>
      <c r="D32" s="415"/>
      <c r="E32" s="415"/>
      <c r="F32" s="415"/>
      <c r="G32" s="416"/>
      <c r="I32" s="463"/>
      <c r="J32" s="464"/>
      <c r="K32" s="464"/>
      <c r="L32" s="464"/>
      <c r="M32" s="464"/>
      <c r="N32" s="465"/>
      <c r="P32" s="463"/>
      <c r="Q32" s="464"/>
      <c r="R32" s="464"/>
      <c r="S32" s="464"/>
      <c r="T32" s="464"/>
      <c r="U32" s="465"/>
    </row>
    <row r="33" spans="1:21" outlineLevel="1">
      <c r="A33" s="432"/>
      <c r="B33" s="312"/>
      <c r="C33" s="252"/>
      <c r="D33" s="415"/>
      <c r="E33" s="415"/>
      <c r="F33" s="415"/>
      <c r="G33" s="416"/>
      <c r="I33" s="463"/>
      <c r="J33" s="464"/>
      <c r="K33" s="464"/>
      <c r="L33" s="464"/>
      <c r="M33" s="464"/>
      <c r="N33" s="465"/>
      <c r="P33" s="463"/>
      <c r="Q33" s="464"/>
      <c r="R33" s="464"/>
      <c r="S33" s="464"/>
      <c r="T33" s="464"/>
      <c r="U33" s="465"/>
    </row>
    <row r="34" spans="1:21" outlineLevel="1">
      <c r="A34" s="432"/>
      <c r="B34" s="312"/>
      <c r="C34" s="252"/>
      <c r="D34" s="415"/>
      <c r="E34" s="415"/>
      <c r="F34" s="415"/>
      <c r="G34" s="416"/>
      <c r="I34" s="463"/>
      <c r="J34" s="464"/>
      <c r="K34" s="464"/>
      <c r="L34" s="464"/>
      <c r="M34" s="464"/>
      <c r="N34" s="465"/>
      <c r="P34" s="463"/>
      <c r="Q34" s="464"/>
      <c r="R34" s="464"/>
      <c r="S34" s="464"/>
      <c r="T34" s="464"/>
      <c r="U34" s="465"/>
    </row>
    <row r="35" spans="1:21" outlineLevel="1">
      <c r="A35" s="432"/>
      <c r="B35" s="312"/>
      <c r="C35" s="252"/>
      <c r="D35" s="415"/>
      <c r="E35" s="415"/>
      <c r="F35" s="415"/>
      <c r="G35" s="416"/>
      <c r="I35" s="463"/>
      <c r="J35" s="464"/>
      <c r="K35" s="464"/>
      <c r="L35" s="464"/>
      <c r="M35" s="464"/>
      <c r="N35" s="465"/>
      <c r="P35" s="463"/>
      <c r="Q35" s="464"/>
      <c r="R35" s="464"/>
      <c r="S35" s="464"/>
      <c r="T35" s="464"/>
      <c r="U35" s="465"/>
    </row>
    <row r="36" spans="1:21" outlineLevel="1">
      <c r="A36" s="432"/>
      <c r="B36" s="312"/>
      <c r="C36" s="252"/>
      <c r="D36" s="415"/>
      <c r="E36" s="415"/>
      <c r="F36" s="415"/>
      <c r="G36" s="416"/>
      <c r="I36" s="463"/>
      <c r="J36" s="464"/>
      <c r="K36" s="464"/>
      <c r="L36" s="464"/>
      <c r="M36" s="464"/>
      <c r="N36" s="465"/>
      <c r="P36" s="463"/>
      <c r="Q36" s="464"/>
      <c r="R36" s="464"/>
      <c r="S36" s="464"/>
      <c r="T36" s="464"/>
      <c r="U36" s="465"/>
    </row>
    <row r="37" spans="1:21" outlineLevel="1">
      <c r="A37" s="432"/>
      <c r="B37" s="312"/>
      <c r="C37" s="252"/>
      <c r="D37" s="415"/>
      <c r="E37" s="415"/>
      <c r="F37" s="415"/>
      <c r="G37" s="416"/>
      <c r="I37" s="463"/>
      <c r="J37" s="464"/>
      <c r="K37" s="464"/>
      <c r="L37" s="464"/>
      <c r="M37" s="464"/>
      <c r="N37" s="465"/>
      <c r="P37" s="463"/>
      <c r="Q37" s="464"/>
      <c r="R37" s="464"/>
      <c r="S37" s="464"/>
      <c r="T37" s="464"/>
      <c r="U37" s="465"/>
    </row>
    <row r="38" spans="1:21" outlineLevel="1">
      <c r="A38" s="432"/>
      <c r="B38" s="312"/>
      <c r="C38" s="252"/>
      <c r="D38" s="415"/>
      <c r="E38" s="415"/>
      <c r="F38" s="415"/>
      <c r="G38" s="416"/>
      <c r="I38" s="463"/>
      <c r="J38" s="464"/>
      <c r="K38" s="464"/>
      <c r="L38" s="464"/>
      <c r="M38" s="464"/>
      <c r="N38" s="465"/>
      <c r="P38" s="463"/>
      <c r="Q38" s="464"/>
      <c r="R38" s="464"/>
      <c r="S38" s="464"/>
      <c r="T38" s="464"/>
      <c r="U38" s="465"/>
    </row>
    <row r="39" spans="1:21" outlineLevel="1">
      <c r="A39" s="432"/>
      <c r="B39" s="312"/>
      <c r="C39" s="252"/>
      <c r="D39" s="415"/>
      <c r="E39" s="415"/>
      <c r="F39" s="415"/>
      <c r="G39" s="416"/>
      <c r="I39" s="463"/>
      <c r="J39" s="464"/>
      <c r="K39" s="464"/>
      <c r="L39" s="464"/>
      <c r="M39" s="464"/>
      <c r="N39" s="465"/>
      <c r="P39" s="463"/>
      <c r="Q39" s="464"/>
      <c r="R39" s="464"/>
      <c r="S39" s="464"/>
      <c r="T39" s="464"/>
      <c r="U39" s="465"/>
    </row>
    <row r="40" spans="1:21" ht="13.5" outlineLevel="1" thickBot="1">
      <c r="A40" s="433"/>
      <c r="B40" s="313"/>
      <c r="C40" s="314"/>
      <c r="D40" s="413"/>
      <c r="E40" s="413"/>
      <c r="F40" s="413"/>
      <c r="G40" s="414"/>
      <c r="I40" s="463"/>
      <c r="J40" s="464"/>
      <c r="K40" s="464"/>
      <c r="L40" s="464"/>
      <c r="M40" s="464"/>
      <c r="N40" s="465"/>
      <c r="P40" s="463"/>
      <c r="Q40" s="464"/>
      <c r="R40" s="464"/>
      <c r="S40" s="464"/>
      <c r="T40" s="464"/>
      <c r="U40" s="465"/>
    </row>
    <row r="41" spans="1:21" outlineLevel="1">
      <c r="A41" s="154"/>
      <c r="B41" s="248"/>
      <c r="C41" s="248"/>
      <c r="D41" s="248"/>
      <c r="E41" s="248"/>
      <c r="F41" s="248"/>
      <c r="G41" s="248"/>
      <c r="I41" s="463"/>
      <c r="J41" s="464"/>
      <c r="K41" s="464"/>
      <c r="L41" s="464"/>
      <c r="M41" s="464"/>
      <c r="N41" s="465"/>
      <c r="P41" s="463"/>
      <c r="Q41" s="464"/>
      <c r="R41" s="464"/>
      <c r="S41" s="464"/>
      <c r="T41" s="464"/>
      <c r="U41" s="465"/>
    </row>
    <row r="42" spans="1:21" outlineLevel="1">
      <c r="A42" s="154"/>
      <c r="B42" s="248"/>
      <c r="C42" s="248"/>
      <c r="D42" s="248"/>
      <c r="E42" s="248"/>
      <c r="F42" s="248"/>
      <c r="G42" s="248"/>
      <c r="I42" s="463"/>
      <c r="J42" s="464"/>
      <c r="K42" s="464"/>
      <c r="L42" s="464"/>
      <c r="M42" s="464"/>
      <c r="N42" s="465"/>
      <c r="P42" s="463"/>
      <c r="Q42" s="464"/>
      <c r="R42" s="464"/>
      <c r="S42" s="464"/>
      <c r="T42" s="464"/>
      <c r="U42" s="465"/>
    </row>
    <row r="43" spans="1:21" outlineLevel="1">
      <c r="A43" s="154"/>
      <c r="B43" s="248"/>
      <c r="C43" s="248"/>
      <c r="D43" s="248"/>
      <c r="E43" s="248"/>
      <c r="F43" s="248"/>
      <c r="G43" s="248"/>
      <c r="I43" s="463"/>
      <c r="J43" s="464"/>
      <c r="K43" s="464"/>
      <c r="L43" s="464"/>
      <c r="M43" s="464"/>
      <c r="N43" s="465"/>
      <c r="P43" s="463"/>
      <c r="Q43" s="464"/>
      <c r="R43" s="464"/>
      <c r="S43" s="464"/>
      <c r="T43" s="464"/>
      <c r="U43" s="465"/>
    </row>
    <row r="44" spans="1:21" outlineLevel="1">
      <c r="A44" s="154"/>
      <c r="B44" s="248"/>
      <c r="C44" s="248"/>
      <c r="D44" s="248"/>
      <c r="E44" s="248"/>
      <c r="F44" s="248"/>
      <c r="G44" s="248"/>
      <c r="I44" s="463"/>
      <c r="J44" s="464"/>
      <c r="K44" s="464"/>
      <c r="L44" s="464"/>
      <c r="M44" s="464"/>
      <c r="N44" s="465"/>
      <c r="P44" s="463"/>
      <c r="Q44" s="464"/>
      <c r="R44" s="464"/>
      <c r="S44" s="464"/>
      <c r="T44" s="464"/>
      <c r="U44" s="465"/>
    </row>
    <row r="45" spans="1:21" outlineLevel="1">
      <c r="A45" s="154"/>
      <c r="B45" s="248"/>
      <c r="C45" s="248"/>
      <c r="D45" s="248"/>
      <c r="E45" s="248"/>
      <c r="F45" s="248"/>
      <c r="G45" s="248"/>
      <c r="I45" s="466"/>
      <c r="J45" s="467"/>
      <c r="K45" s="467"/>
      <c r="L45" s="467"/>
      <c r="M45" s="467"/>
      <c r="N45" s="468"/>
      <c r="P45" s="466"/>
      <c r="Q45" s="467"/>
      <c r="R45" s="467"/>
      <c r="S45" s="467"/>
      <c r="T45" s="467"/>
      <c r="U45" s="468"/>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2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521</v>
      </c>
      <c r="C108" t="s">
        <v>522</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523</v>
      </c>
      <c r="C109" t="s">
        <v>524</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525</v>
      </c>
      <c r="C110" t="s">
        <v>526</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527</v>
      </c>
      <c r="C111" t="s">
        <v>528</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529</v>
      </c>
      <c r="C112" t="s">
        <v>530</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531</v>
      </c>
      <c r="C113" t="s">
        <v>532</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533</v>
      </c>
      <c r="C114" t="s">
        <v>534</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535</v>
      </c>
      <c r="C115" t="s">
        <v>536</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537</v>
      </c>
      <c r="C116" t="s">
        <v>538</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539</v>
      </c>
      <c r="C117" t="s">
        <v>540</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541</v>
      </c>
      <c r="C118" t="s">
        <v>542</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543</v>
      </c>
      <c r="C119" t="s">
        <v>544</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545</v>
      </c>
      <c r="C120" t="s">
        <v>546</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547</v>
      </c>
      <c r="C121" t="s">
        <v>548</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549</v>
      </c>
      <c r="C122" t="s">
        <v>550</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551</v>
      </c>
      <c r="C123" t="s">
        <v>552</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553</v>
      </c>
      <c r="C124" t="s">
        <v>554</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555</v>
      </c>
      <c r="C125" t="s">
        <v>556</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557</v>
      </c>
      <c r="C126" t="s">
        <v>558</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559</v>
      </c>
      <c r="C127" t="s">
        <v>560</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464</v>
      </c>
      <c r="B143" s="135" t="s">
        <v>282</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471</v>
      </c>
      <c r="B158" s="135" t="s">
        <v>282</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476</v>
      </c>
      <c r="B172" s="135" t="s">
        <v>282</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477</v>
      </c>
      <c r="B176" s="135" t="s">
        <v>282</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485</v>
      </c>
      <c r="B190" s="150" t="s">
        <v>340</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563</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492</v>
      </c>
      <c r="C201" s="19"/>
      <c r="D201" s="135" t="s">
        <v>383</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493</v>
      </c>
      <c r="C202" s="19"/>
      <c r="D202" s="135" t="s">
        <v>383</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6" t="s">
        <v>485</v>
      </c>
      <c r="B210" s="150" t="s">
        <v>565</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7"/>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7"/>
      <c r="B212" s="150" t="s">
        <v>563</v>
      </c>
      <c r="C212" s="19"/>
      <c r="D212" s="135" t="s">
        <v>383</v>
      </c>
      <c r="E212" s="21">
        <f>E192-Baseline!E192</f>
        <v>5.5827015681753407</v>
      </c>
      <c r="F212" s="21">
        <f>F77*F186-Baseline!F77*Baseline!F186</f>
        <v>5.4947389322581648</v>
      </c>
      <c r="G212" s="21">
        <f>G77*G186-Baseline!G77*Baseline!G186</f>
        <v>5.4497478117267759</v>
      </c>
      <c r="H212" s="21">
        <f>H77*H186-Baseline!H77*Baseline!H186</f>
        <v>5.4054953736030118</v>
      </c>
      <c r="I212" s="21">
        <f>I77*I186-Baseline!I77*Baseline!I186</f>
        <v>5.3621754214223953</v>
      </c>
      <c r="J212" s="21">
        <f>J77*J186-Baseline!J77*Baseline!J186</f>
        <v>5.3197829955030276</v>
      </c>
      <c r="K212" s="21">
        <f>K77*K186-Baseline!K77*Baseline!K186</f>
        <v>5.2785032236594676</v>
      </c>
      <c r="L212" s="21">
        <f>L77*L186-Baseline!L77*Baseline!L186</f>
        <v>5.2380957060792159</v>
      </c>
      <c r="M212" s="21">
        <f>M77*M186-Baseline!M77*Baseline!M186</f>
        <v>5.1985321609646364</v>
      </c>
      <c r="N212" s="21">
        <f>N77*N186-Baseline!N77*Baseline!N186</f>
        <v>5.159806801767334</v>
      </c>
      <c r="O212" s="21">
        <f>O77*O186-Baseline!O77*Baseline!O186</f>
        <v>5.1142358149640659</v>
      </c>
      <c r="P212" s="21">
        <f>P77*P186-Baseline!P77*Baseline!P186</f>
        <v>5.0605343938620884</v>
      </c>
      <c r="Q212" s="21">
        <f>Q77*Q186-Baseline!Q77*Baseline!Q186</f>
        <v>5.0064134478035571</v>
      </c>
      <c r="R212" s="21">
        <f>R77*R186-Baseline!R77*Baseline!R186</f>
        <v>4.95376990642424</v>
      </c>
      <c r="S212" s="21">
        <f>S77*S186-Baseline!S77*Baseline!S186</f>
        <v>4.9025691776222056</v>
      </c>
      <c r="T212" s="21">
        <f>T77*T186-Baseline!T77*Baseline!T186</f>
        <v>4.8527769735521362</v>
      </c>
      <c r="U212" s="21">
        <f>U77*U186-Baseline!U77*Baseline!U186</f>
        <v>4.8043601411969563</v>
      </c>
      <c r="V212" s="21">
        <f>V77*V186-Baseline!V77*Baseline!V186</f>
        <v>4.7572868126839438</v>
      </c>
      <c r="W212" s="21">
        <f>W77*W186-Baseline!W77*Baseline!W186</f>
        <v>4.7115263746858602</v>
      </c>
      <c r="X212" s="21">
        <f>X77*X186-Baseline!X77*Baseline!X186</f>
        <v>4.6670494267652423</v>
      </c>
      <c r="Y212" s="21">
        <f>Y77*Y186-Baseline!Y77*Baseline!Y186</f>
        <v>4.6238277523923861</v>
      </c>
      <c r="Z212" s="21">
        <f>Z77*Z186-Baseline!Z77*Baseline!Z186</f>
        <v>4.5818331345909247</v>
      </c>
      <c r="AA212" s="21">
        <f>AA77*AA186-Baseline!AA77*Baseline!AA186</f>
        <v>4.5410406309931748</v>
      </c>
      <c r="AB212" s="21">
        <f>AB77*AB186-Baseline!AB77*Baseline!AB186</f>
        <v>4.4997529345496616</v>
      </c>
      <c r="AC212" s="21">
        <f>AC77*AC186-Baseline!AC77*Baseline!AC186</f>
        <v>28.551073771567651</v>
      </c>
      <c r="AD212" s="21">
        <f>AD77*AD186-Baseline!AD77*Baseline!AD186</f>
        <v>34.893456727615316</v>
      </c>
      <c r="AE212" s="21">
        <f>AE77*AE186-Baseline!AE77*Baseline!AE186</f>
        <v>34.631045021702327</v>
      </c>
      <c r="AF212" s="21">
        <f>AF77*AF186-Baseline!AF77*Baseline!AF186</f>
        <v>34.376235902586458</v>
      </c>
      <c r="AG212" s="21">
        <f>AG77*AG186-Baseline!AG77*Baseline!AG186</f>
        <v>34.128915373145148</v>
      </c>
      <c r="AH212" s="21">
        <f>AH77*AH186-Baseline!AH77*Baseline!AH186</f>
        <v>33.888975372416766</v>
      </c>
      <c r="AI212" s="21">
        <f>AI77*AI186-Baseline!AI77*Baseline!AI186</f>
        <v>33.656313654786409</v>
      </c>
      <c r="AJ212" s="21">
        <f>AJ77*AJ186-Baseline!AJ77*Baseline!AJ186</f>
        <v>33.593119264347635</v>
      </c>
      <c r="AK212" s="21">
        <f>AK77*AK186-Baseline!AK77*Baseline!AK186</f>
        <v>33.535677974509646</v>
      </c>
      <c r="AL212" s="21">
        <f>AL77*AL186-Baseline!AL77*Baseline!AL186</f>
        <v>33.483995141826902</v>
      </c>
      <c r="AM212" s="21">
        <f>AM77*AM186-Baseline!AM77*Baseline!AM186</f>
        <v>33.43157846629812</v>
      </c>
      <c r="AN212" s="21">
        <f>AN77*AN186-Baseline!AN77*Baseline!AN186</f>
        <v>33.374222266442608</v>
      </c>
      <c r="AO212" s="21">
        <f>AO77*AO186-Baseline!AO77*Baseline!AO186</f>
        <v>33.319846217769864</v>
      </c>
      <c r="AP212" s="21">
        <f>AP77*AP186-Baseline!AP77*Baseline!AP186</f>
        <v>33.271392297383265</v>
      </c>
      <c r="AQ212" s="21">
        <f>AQ77*AQ186-Baseline!AQ77*Baseline!AQ186</f>
        <v>33.229168962497816</v>
      </c>
      <c r="AR212" s="21">
        <f>AR77*AR186-Baseline!AR77*Baseline!AR186</f>
        <v>33.155960122732694</v>
      </c>
      <c r="AS212" s="21">
        <f>AS77*AS186-Baseline!AS77*Baseline!AS186</f>
        <v>33.002216121834884</v>
      </c>
      <c r="AT212" s="21">
        <f>AT77*AT186-Baseline!AT77*Baseline!AT186</f>
        <v>32.837799106901414</v>
      </c>
      <c r="AU212" s="21">
        <f>AU77*AU186-Baseline!AU77*Baseline!AU186</f>
        <v>32.679229289224772</v>
      </c>
      <c r="AV212" s="21">
        <f>AV77*AV186-Baseline!AV77*Baseline!AV186</f>
        <v>32.51317633650843</v>
      </c>
      <c r="AW212" s="21">
        <f>AW77*AW186-Baseline!AW77*Baseline!AW186</f>
        <v>32.319586689672953</v>
      </c>
      <c r="AX212" s="21">
        <f>AX77*AX186-Baseline!AX77*Baseline!AX186</f>
        <v>32.03806544051988</v>
      </c>
      <c r="AY212" s="21">
        <f>AY77*AY186-Baseline!AY77*Baseline!AY186</f>
        <v>31.716473502674397</v>
      </c>
      <c r="AZ212" s="21">
        <f>AZ77*AZ186-Baseline!AZ77*Baseline!AZ186</f>
        <v>31.383760548834321</v>
      </c>
      <c r="BA212" s="21">
        <f>BA77*BA186-Baseline!BA77*Baseline!BA186</f>
        <v>31.057333322036676</v>
      </c>
      <c r="BB212" s="21">
        <f>BB77*BB186-Baseline!BB77*Baseline!BB186</f>
        <v>30.738497895535424</v>
      </c>
    </row>
    <row r="213" spans="1:54" outlineLevel="2">
      <c r="A213" s="477"/>
      <c r="B213" s="150" t="s">
        <v>487</v>
      </c>
      <c r="C213" s="19"/>
      <c r="D213" s="135" t="s">
        <v>383</v>
      </c>
      <c r="E213" s="21">
        <f>E193-Baseline!E193</f>
        <v>33.287400382118861</v>
      </c>
      <c r="F213" s="21">
        <f>F193-Baseline!F193</f>
        <v>33.345884632166928</v>
      </c>
      <c r="G213" s="21">
        <f>G193-Baseline!G193</f>
        <v>33.535404631524969</v>
      </c>
      <c r="H213" s="21">
        <f>H193-Baseline!H193</f>
        <v>33.721895454645889</v>
      </c>
      <c r="I213" s="21">
        <f>I193-Baseline!I193</f>
        <v>34.020551784715785</v>
      </c>
      <c r="J213" s="21">
        <f>J193-Baseline!J193</f>
        <v>34.315999101484373</v>
      </c>
      <c r="K213" s="21">
        <f>K193-Baseline!K193</f>
        <v>34.497740807561584</v>
      </c>
      <c r="L213" s="21">
        <f>L193-Baseline!L193</f>
        <v>34.789398023609216</v>
      </c>
      <c r="M213" s="21">
        <f>M193-Baseline!M193</f>
        <v>35.07817596448438</v>
      </c>
      <c r="N213" s="21">
        <f>N193-Baseline!N193</f>
        <v>35.25481658867561</v>
      </c>
      <c r="O213" s="21">
        <f>O193-Baseline!O193</f>
        <v>35.486049104400422</v>
      </c>
      <c r="P213" s="21">
        <f>P193-Baseline!P193</f>
        <v>35.65033472414688</v>
      </c>
      <c r="Q213" s="21">
        <f>Q193-Baseline!Q193</f>
        <v>35.800225358678794</v>
      </c>
      <c r="R213" s="21">
        <f>R193-Baseline!R193</f>
        <v>36.054468505823422</v>
      </c>
      <c r="S213" s="21">
        <f>S193-Baseline!S193</f>
        <v>36.20196312610863</v>
      </c>
      <c r="T213" s="21">
        <f>T193-Baseline!T193</f>
        <v>36.349143743347284</v>
      </c>
      <c r="U213" s="21">
        <f>U193-Baseline!U193</f>
        <v>36.496206828104079</v>
      </c>
      <c r="V213" s="21">
        <f>V193-Baseline!V193</f>
        <v>36.744290533359823</v>
      </c>
      <c r="W213" s="21">
        <f>W193-Baseline!W193</f>
        <v>36.890720724662856</v>
      </c>
      <c r="X213" s="21">
        <f>X193-Baseline!X193</f>
        <v>37.136657757225024</v>
      </c>
      <c r="Y213" s="21">
        <f>Y193-Baseline!Y193</f>
        <v>37.283303926740331</v>
      </c>
      <c r="Z213" s="21">
        <f>Z193-Baseline!Z193</f>
        <v>37.52802597436056</v>
      </c>
      <c r="AA213" s="21">
        <f>AA193-Baseline!AA193</f>
        <v>37.772054012897648</v>
      </c>
      <c r="AB213" s="21">
        <f>AB193-Baseline!AB193</f>
        <v>38.001513011974914</v>
      </c>
      <c r="AC213" s="21">
        <f>AC193-Baseline!AC193</f>
        <v>244.6173053924679</v>
      </c>
      <c r="AD213" s="21">
        <f>AD193-Baseline!AD193</f>
        <v>303.26951906034168</v>
      </c>
      <c r="AE213" s="21">
        <f>AE193-Baseline!AE193</f>
        <v>305.34106345919986</v>
      </c>
      <c r="AF213" s="21">
        <f>AF193-Baseline!AF193</f>
        <v>307.39084411765151</v>
      </c>
      <c r="AG213" s="21">
        <f>AG193-Baseline!AG193</f>
        <v>309.42975491471032</v>
      </c>
      <c r="AH213" s="21">
        <f>AH193-Baseline!AH193</f>
        <v>311.47079499794705</v>
      </c>
      <c r="AI213" s="21">
        <f>AI193-Baseline!AI193</f>
        <v>313.53139988745028</v>
      </c>
      <c r="AJ213" s="21">
        <f>AJ193-Baseline!AJ193</f>
        <v>317.13537169309359</v>
      </c>
      <c r="AK213" s="21">
        <f>AK193-Baseline!AK193</f>
        <v>320.77369083478703</v>
      </c>
      <c r="AL213" s="21">
        <f>AL193-Baseline!AL193</f>
        <v>324.45304097647414</v>
      </c>
      <c r="AM213" s="21">
        <f>AM193-Baseline!AM193</f>
        <v>328.11355195708995</v>
      </c>
      <c r="AN213" s="21">
        <f>AN193-Baseline!AN193</f>
        <v>331.71269993617915</v>
      </c>
      <c r="AO213" s="21">
        <f>AO193-Baseline!AO193</f>
        <v>335.3269271746957</v>
      </c>
      <c r="AP213" s="21">
        <f>AP193-Baseline!AP193</f>
        <v>338.98755065244029</v>
      </c>
      <c r="AQ213" s="21">
        <f>AQ193-Baseline!AQ193</f>
        <v>342.70058218203167</v>
      </c>
      <c r="AR213" s="21">
        <f>AR193-Baseline!AR193</f>
        <v>346.07980982698501</v>
      </c>
      <c r="AS213" s="21">
        <f>AS193-Baseline!AS193</f>
        <v>348.59007054248923</v>
      </c>
      <c r="AT213" s="21">
        <f>AT193-Baseline!AT193</f>
        <v>350.94783983371167</v>
      </c>
      <c r="AU213" s="21">
        <f>AU193-Baseline!AU193</f>
        <v>353.32784185816394</v>
      </c>
      <c r="AV213" s="21">
        <f>AV193-Baseline!AV193</f>
        <v>355.58649690798183</v>
      </c>
      <c r="AW213" s="21">
        <f>AW193-Baseline!AW193</f>
        <v>357.49914570284182</v>
      </c>
      <c r="AX213" s="21">
        <f>AX193-Baseline!AX193</f>
        <v>358.37989506997394</v>
      </c>
      <c r="AY213" s="21">
        <f>AY193-Baseline!AY193</f>
        <v>358.73720824042613</v>
      </c>
      <c r="AZ213" s="21">
        <f>AZ193-Baseline!AZ193</f>
        <v>358.8871564664866</v>
      </c>
      <c r="BA213" s="21">
        <f>BA193-Baseline!BA193</f>
        <v>359.0267992196467</v>
      </c>
      <c r="BB213" s="21">
        <f>BB193-Baseline!BB193</f>
        <v>359.17374520623042</v>
      </c>
    </row>
    <row r="214" spans="1:54" outlineLevel="2">
      <c r="A214" s="477"/>
      <c r="B214" s="150" t="s">
        <v>488</v>
      </c>
      <c r="C214" s="19"/>
      <c r="D214" s="135" t="s">
        <v>383</v>
      </c>
      <c r="E214" s="21">
        <f>E194-Baseline!E194</f>
        <v>16.670041103284294</v>
      </c>
      <c r="F214" s="21">
        <f>F194-Baseline!F194</f>
        <v>16.657241814383418</v>
      </c>
      <c r="G214" s="21">
        <f>G194-Baseline!G194</f>
        <v>16.772438289679943</v>
      </c>
      <c r="H214" s="21">
        <f>H194-Baseline!H194</f>
        <v>16.889588421334526</v>
      </c>
      <c r="I214" s="21">
        <f>I194-Baseline!I194</f>
        <v>17.009374905263034</v>
      </c>
      <c r="J214" s="21">
        <f>J194-Baseline!J194</f>
        <v>17.131879950602407</v>
      </c>
      <c r="K214" s="21">
        <f>K194-Baseline!K194</f>
        <v>17.257809317251727</v>
      </c>
      <c r="L214" s="21">
        <f>L194-Baseline!L194</f>
        <v>17.386496349754882</v>
      </c>
      <c r="M214" s="21">
        <f>M194-Baseline!M194</f>
        <v>17.517944622710473</v>
      </c>
      <c r="N214" s="21">
        <f>N194-Baseline!N194</f>
        <v>17.652231900466042</v>
      </c>
      <c r="O214" s="21">
        <f>O194-Baseline!O194</f>
        <v>17.762770400682264</v>
      </c>
      <c r="P214" s="21">
        <f>P194-Baseline!P194</f>
        <v>17.843913253020027</v>
      </c>
      <c r="Q214" s="21">
        <f>Q194-Baseline!Q194</f>
        <v>17.921906379911253</v>
      </c>
      <c r="R214" s="21">
        <f>R194-Baseline!R194</f>
        <v>18.003506176497616</v>
      </c>
      <c r="S214" s="21">
        <f>S194-Baseline!S194</f>
        <v>18.084688567866387</v>
      </c>
      <c r="T214" s="21">
        <f>T194-Baseline!T194</f>
        <v>18.169529370173777</v>
      </c>
      <c r="U214" s="21">
        <f>U194-Baseline!U194</f>
        <v>18.258073178699298</v>
      </c>
      <c r="V214" s="21">
        <f>V194-Baseline!V194</f>
        <v>18.350367490977568</v>
      </c>
      <c r="W214" s="21">
        <f>W194-Baseline!W194</f>
        <v>18.446462755042035</v>
      </c>
      <c r="X214" s="21">
        <f>X194-Baseline!X194</f>
        <v>18.546412516635794</v>
      </c>
      <c r="Y214" s="21">
        <f>Y194-Baseline!Y194</f>
        <v>18.650273482118333</v>
      </c>
      <c r="Z214" s="21">
        <f>Z194-Baseline!Z194</f>
        <v>18.758100923080057</v>
      </c>
      <c r="AA214" s="21">
        <f>AA194-Baseline!AA194</f>
        <v>18.869962166448019</v>
      </c>
      <c r="AB214" s="21">
        <f>AB194-Baseline!AB194</f>
        <v>18.978870078810989</v>
      </c>
      <c r="AC214" s="21">
        <f>AC194-Baseline!AC194</f>
        <v>122.14925069042887</v>
      </c>
      <c r="AD214" s="21">
        <f>AD194-Baseline!AD194</f>
        <v>151.41316125990153</v>
      </c>
      <c r="AE214" s="21">
        <f>AE194-Baseline!AE194</f>
        <v>152.39590184838585</v>
      </c>
      <c r="AF214" s="21">
        <f>AF194-Baseline!AF194</f>
        <v>153.38121039174385</v>
      </c>
      <c r="AG214" s="21">
        <f>AG194-Baseline!AG194</f>
        <v>154.36589186241389</v>
      </c>
      <c r="AH214" s="21">
        <f>AH194-Baseline!AH194</f>
        <v>155.35104589752493</v>
      </c>
      <c r="AI214" s="21">
        <f>AI194-Baseline!AI194</f>
        <v>156.34395833232736</v>
      </c>
      <c r="AJ214" s="21">
        <f>AJ194-Baseline!AJ194</f>
        <v>158.10621347493881</v>
      </c>
      <c r="AK214" s="21">
        <f>AK194-Baseline!AK194</f>
        <v>159.88752702623256</v>
      </c>
      <c r="AL214" s="21">
        <f>AL194-Baseline!AL194</f>
        <v>161.68925635398838</v>
      </c>
      <c r="AM214" s="21">
        <f>AM194-Baseline!AM194</f>
        <v>163.48123913186788</v>
      </c>
      <c r="AN214" s="21">
        <f>AN194-Baseline!AN194</f>
        <v>165.24264291048596</v>
      </c>
      <c r="AO214" s="21">
        <f>AO194-Baseline!AO194</f>
        <v>167.01183874347547</v>
      </c>
      <c r="AP214" s="21">
        <f>AP194-Baseline!AP194</f>
        <v>168.80434530809356</v>
      </c>
      <c r="AQ214" s="21">
        <f>AQ194-Baseline!AQ194</f>
        <v>170.62293549361524</v>
      </c>
      <c r="AR214" s="21">
        <f>AR194-Baseline!AR194</f>
        <v>172.27540245061942</v>
      </c>
      <c r="AS214" s="21">
        <f>AS194-Baseline!AS194</f>
        <v>173.49553309205828</v>
      </c>
      <c r="AT214" s="21">
        <f>AT194-Baseline!AT194</f>
        <v>174.64006856174038</v>
      </c>
      <c r="AU214" s="21">
        <f>AU194-Baseline!AU194</f>
        <v>175.7959422112549</v>
      </c>
      <c r="AV214" s="21">
        <f>AV194-Baseline!AV194</f>
        <v>176.8917088737185</v>
      </c>
      <c r="AW214" s="21">
        <f>AW194-Baseline!AW194</f>
        <v>177.81565881825028</v>
      </c>
      <c r="AX214" s="21">
        <f>AX194-Baseline!AX194</f>
        <v>178.2267589416056</v>
      </c>
      <c r="AY214" s="21">
        <f>AY194-Baseline!AY194</f>
        <v>178.37804959675091</v>
      </c>
      <c r="AZ214" s="21">
        <f>AZ194-Baseline!AZ194</f>
        <v>178.42676731079928</v>
      </c>
      <c r="BA214" s="21">
        <f>BA194-Baseline!BA194</f>
        <v>178.47089813860441</v>
      </c>
      <c r="BB214" s="21">
        <f>BB194-Baseline!BB194</f>
        <v>178.51918004199726</v>
      </c>
    </row>
    <row r="215" spans="1:54" outlineLevel="2">
      <c r="A215" s="477"/>
      <c r="B215" s="150" t="s">
        <v>489</v>
      </c>
      <c r="C215" s="19"/>
      <c r="D215" s="135" t="s">
        <v>383</v>
      </c>
      <c r="E215" s="21">
        <f>E195-Baseline!E195</f>
        <v>50.010123298006839</v>
      </c>
      <c r="F215" s="21">
        <f>F195-Baseline!F195</f>
        <v>49.971725431490839</v>
      </c>
      <c r="G215" s="21">
        <f>G195-Baseline!G195</f>
        <v>50.317314869039834</v>
      </c>
      <c r="H215" s="21">
        <f>H195-Baseline!H195</f>
        <v>50.668765264003575</v>
      </c>
      <c r="I215" s="21">
        <f>I195-Baseline!I195</f>
        <v>51.028124715789104</v>
      </c>
      <c r="J215" s="21">
        <f>J195-Baseline!J195</f>
        <v>51.395639840519053</v>
      </c>
      <c r="K215" s="21">
        <f>K195-Baseline!K195</f>
        <v>51.773427951755188</v>
      </c>
      <c r="L215" s="21">
        <f>L195-Baseline!L195</f>
        <v>52.159489049264643</v>
      </c>
      <c r="M215" s="21">
        <f>M195-Baseline!M195</f>
        <v>52.553833857100543</v>
      </c>
      <c r="N215" s="21">
        <f>N195-Baseline!N195</f>
        <v>52.956695690449422</v>
      </c>
      <c r="O215" s="21">
        <f>O195-Baseline!O195</f>
        <v>53.288311202046785</v>
      </c>
      <c r="P215" s="21">
        <f>P195-Baseline!P195</f>
        <v>53.531739769798129</v>
      </c>
      <c r="Q215" s="21">
        <f>Q195-Baseline!Q195</f>
        <v>53.765719139733768</v>
      </c>
      <c r="R215" s="21">
        <f>R195-Baseline!R195</f>
        <v>54.010518529492849</v>
      </c>
      <c r="S215" s="21">
        <f>S195-Baseline!S195</f>
        <v>54.254065693196289</v>
      </c>
      <c r="T215" s="21">
        <f>T195-Baseline!T195</f>
        <v>54.508588100224109</v>
      </c>
      <c r="U215" s="21">
        <f>U195-Baseline!U195</f>
        <v>54.774219546292358</v>
      </c>
      <c r="V215" s="21">
        <f>V195-Baseline!V195</f>
        <v>55.051102462838102</v>
      </c>
      <c r="W215" s="21">
        <f>W195-Baseline!W195</f>
        <v>55.339388265126111</v>
      </c>
      <c r="X215" s="21">
        <f>X195-Baseline!X195</f>
        <v>55.639237549907378</v>
      </c>
      <c r="Y215" s="21">
        <f>Y195-Baseline!Y195</f>
        <v>55.950820446354996</v>
      </c>
      <c r="Z215" s="21">
        <f>Z195-Baseline!Z195</f>
        <v>56.274302759517887</v>
      </c>
      <c r="AA215" s="21">
        <f>AA195-Baseline!AA195</f>
        <v>56.609886508979791</v>
      </c>
      <c r="AB215" s="21">
        <f>AB195-Baseline!AB195</f>
        <v>56.936610236432955</v>
      </c>
      <c r="AC215" s="21">
        <f>AC195-Baseline!AC195</f>
        <v>366.44775207474862</v>
      </c>
      <c r="AD215" s="21">
        <f>AD195-Baseline!AD195</f>
        <v>454.23948378877077</v>
      </c>
      <c r="AE215" s="21">
        <f>AE195-Baseline!AE195</f>
        <v>457.18770556000015</v>
      </c>
      <c r="AF215" s="21">
        <f>AF195-Baseline!AF195</f>
        <v>460.14363119712255</v>
      </c>
      <c r="AG215" s="21">
        <f>AG195-Baseline!AG195</f>
        <v>463.09767560312326</v>
      </c>
      <c r="AH215" s="21">
        <f>AH195-Baseline!AH195</f>
        <v>466.05313771225843</v>
      </c>
      <c r="AI215" s="21">
        <f>AI195-Baseline!AI195</f>
        <v>469.0318750195334</v>
      </c>
      <c r="AJ215" s="21">
        <f>AJ195-Baseline!AJ195</f>
        <v>474.31864044956779</v>
      </c>
      <c r="AK215" s="21">
        <f>AK195-Baseline!AK195</f>
        <v>479.66258110508949</v>
      </c>
      <c r="AL215" s="21">
        <f>AL195-Baseline!AL195</f>
        <v>485.06776908989906</v>
      </c>
      <c r="AM215" s="21">
        <f>AM195-Baseline!AM195</f>
        <v>490.44371742591005</v>
      </c>
      <c r="AN215" s="21">
        <f>AN195-Baseline!AN195</f>
        <v>495.72792876378264</v>
      </c>
      <c r="AO215" s="21">
        <f>AO195-Baseline!AO195</f>
        <v>501.03551626464912</v>
      </c>
      <c r="AP215" s="21">
        <f>AP195-Baseline!AP195</f>
        <v>506.41303596041996</v>
      </c>
      <c r="AQ215" s="21">
        <f>AQ195-Baseline!AQ195</f>
        <v>511.86880651896763</v>
      </c>
      <c r="AR215" s="21">
        <f>AR195-Baseline!AR195</f>
        <v>516.8262073919451</v>
      </c>
      <c r="AS215" s="21">
        <f>AS195-Baseline!AS195</f>
        <v>520.4865993180631</v>
      </c>
      <c r="AT215" s="21">
        <f>AT195-Baseline!AT195</f>
        <v>523.92020572888077</v>
      </c>
      <c r="AU215" s="21">
        <f>AU195-Baseline!AU195</f>
        <v>527.38782667919588</v>
      </c>
      <c r="AV215" s="21">
        <f>AV195-Baseline!AV195</f>
        <v>530.6751266683317</v>
      </c>
      <c r="AW215" s="21">
        <f>AW195-Baseline!AW195</f>
        <v>533.44697650360627</v>
      </c>
      <c r="AX215" s="21">
        <f>AX195-Baseline!AX195</f>
        <v>534.68027687518622</v>
      </c>
      <c r="AY215" s="21">
        <f>AY195-Baseline!AY195</f>
        <v>535.13414884203905</v>
      </c>
      <c r="AZ215" s="21">
        <f>AZ195-Baseline!AZ195</f>
        <v>535.28030198554427</v>
      </c>
      <c r="BA215" s="21">
        <f>BA195-Baseline!BA195</f>
        <v>535.41269447028992</v>
      </c>
      <c r="BB215" s="21">
        <f>BB195-Baseline!BB195</f>
        <v>535.55754018177231</v>
      </c>
    </row>
    <row r="216" spans="1:54" outlineLevel="2">
      <c r="A216" s="477"/>
      <c r="B216" s="150" t="s">
        <v>285</v>
      </c>
      <c r="C216" s="19"/>
      <c r="D216" s="135" t="s">
        <v>383</v>
      </c>
      <c r="E216" s="21">
        <f>E196-Baseline!E196</f>
        <v>5.5902409086132412</v>
      </c>
      <c r="F216" s="21">
        <f>F196-Baseline!F196</f>
        <v>5.6272485859692623</v>
      </c>
      <c r="G216" s="21">
        <f>G196-Baseline!G196</f>
        <v>5.697770426223701</v>
      </c>
      <c r="H216" s="21">
        <f>H196-Baseline!H196</f>
        <v>5.7702359987301417</v>
      </c>
      <c r="I216" s="21">
        <f>I196-Baseline!I196</f>
        <v>5.8453686362618358</v>
      </c>
      <c r="J216" s="21">
        <f>J196-Baseline!J196</f>
        <v>5.9233656857573971</v>
      </c>
      <c r="K216" s="21">
        <f>K196-Baseline!K196</f>
        <v>5.9880683639503092</v>
      </c>
      <c r="L216" s="21">
        <f>L196-Baseline!L196</f>
        <v>6.0479581535239566</v>
      </c>
      <c r="M216" s="21">
        <f>M196-Baseline!M196</f>
        <v>6.1076666456698181</v>
      </c>
      <c r="N216" s="21">
        <f>N196-Baseline!N196</f>
        <v>6.1692457864020538</v>
      </c>
      <c r="O216" s="21">
        <f>O196-Baseline!O196</f>
        <v>6.2328661407848784</v>
      </c>
      <c r="P216" s="21">
        <f>P196-Baseline!P196</f>
        <v>6.2984915549875531</v>
      </c>
      <c r="Q216" s="21">
        <f>Q196-Baseline!Q196</f>
        <v>6.3664834416581648</v>
      </c>
      <c r="R216" s="21">
        <f>R196-Baseline!R196</f>
        <v>6.4359639251769423</v>
      </c>
      <c r="S216" s="21">
        <f>S196-Baseline!S196</f>
        <v>6.5083394700743407</v>
      </c>
      <c r="T216" s="21">
        <f>T196-Baseline!T196</f>
        <v>6.5838583876132617</v>
      </c>
      <c r="U216" s="21">
        <f>U196-Baseline!U196</f>
        <v>6.662492368998854</v>
      </c>
      <c r="V216" s="21">
        <f>V196-Baseline!V196</f>
        <v>6.743798409042653</v>
      </c>
      <c r="W216" s="21">
        <f>W196-Baseline!W196</f>
        <v>6.8285483379179679</v>
      </c>
      <c r="X216" s="21">
        <f>X196-Baseline!X196</f>
        <v>6.9168572885758515</v>
      </c>
      <c r="Y216" s="21">
        <f>Y196-Baseline!Y196</f>
        <v>7.0088457817960172</v>
      </c>
      <c r="Z216" s="21">
        <f>Z196-Baseline!Z196</f>
        <v>7.1043438948917093</v>
      </c>
      <c r="AA216" s="21">
        <f>AA196-Baseline!AA196</f>
        <v>7.2037299302102724</v>
      </c>
      <c r="AB216" s="21">
        <f>AB196-Baseline!AB196</f>
        <v>7.3060907327777915</v>
      </c>
      <c r="AC216" s="21">
        <f>AC196-Baseline!AC196</f>
        <v>14.395924202708521</v>
      </c>
      <c r="AD216" s="21">
        <f>AD196-Baseline!AD196</f>
        <v>15.605009483381769</v>
      </c>
      <c r="AE216" s="21">
        <f>AE196-Baseline!AE196</f>
        <v>15.597795199195735</v>
      </c>
      <c r="AF216" s="21">
        <f>AF196-Baseline!AF196</f>
        <v>15.597034907879598</v>
      </c>
      <c r="AG216" s="21">
        <f>AG196-Baseline!AG196</f>
        <v>15.602874832762092</v>
      </c>
      <c r="AH216" s="21">
        <f>AH196-Baseline!AH196</f>
        <v>15.615469402565283</v>
      </c>
      <c r="AI216" s="21">
        <f>AI196-Baseline!AI196</f>
        <v>15.634981701263396</v>
      </c>
      <c r="AJ216" s="21">
        <f>AJ196-Baseline!AJ196</f>
        <v>15.69467399740085</v>
      </c>
      <c r="AK216" s="21">
        <f>AK196-Baseline!AK196</f>
        <v>15.76185069004401</v>
      </c>
      <c r="AL216" s="21">
        <f>AL196-Baseline!AL196</f>
        <v>15.836750908442239</v>
      </c>
      <c r="AM216" s="21">
        <f>AM196-Baseline!AM196</f>
        <v>15.915439444780956</v>
      </c>
      <c r="AN216" s="21">
        <f>AN196-Baseline!AN196</f>
        <v>15.999624540484751</v>
      </c>
      <c r="AO216" s="21">
        <f>AO196-Baseline!AO196</f>
        <v>16.091737129561547</v>
      </c>
      <c r="AP216" s="21">
        <f>AP196-Baseline!AP196</f>
        <v>16.192391252813785</v>
      </c>
      <c r="AQ216" s="21">
        <f>AQ196-Baseline!AQ196</f>
        <v>16.301917798340792</v>
      </c>
      <c r="AR216" s="21">
        <f>AR196-Baseline!AR196</f>
        <v>16.391340886106541</v>
      </c>
      <c r="AS216" s="21">
        <f>AS196-Baseline!AS196</f>
        <v>16.419730874860758</v>
      </c>
      <c r="AT216" s="21">
        <f>AT196-Baseline!AT196</f>
        <v>16.440547438971706</v>
      </c>
      <c r="AU216" s="21">
        <f>AU196-Baseline!AU196</f>
        <v>16.467245707846189</v>
      </c>
      <c r="AV216" s="21">
        <f>AV196-Baseline!AV196</f>
        <v>16.487704100406805</v>
      </c>
      <c r="AW216" s="21">
        <f>AW196-Baseline!AW196</f>
        <v>16.482716671017876</v>
      </c>
      <c r="AX216" s="21">
        <f>AX196-Baseline!AX196</f>
        <v>16.457920824343141</v>
      </c>
      <c r="AY216" s="21">
        <f>AY196-Baseline!AY196</f>
        <v>16.430008200333095</v>
      </c>
      <c r="AZ216" s="21">
        <f>AZ196-Baseline!AZ196</f>
        <v>16.403516321447885</v>
      </c>
      <c r="BA216" s="21">
        <f>BA196-Baseline!BA196</f>
        <v>16.381061976266007</v>
      </c>
      <c r="BB216" s="21">
        <f>BB196-Baseline!BB196</f>
        <v>16.359874776807061</v>
      </c>
    </row>
    <row r="217" spans="1:54" outlineLevel="2">
      <c r="A217" s="477"/>
      <c r="B217" s="150" t="s">
        <v>288</v>
      </c>
      <c r="C217" s="19"/>
      <c r="D217" s="135"/>
      <c r="E217" s="21">
        <f>E197-Baseline!E197</f>
        <v>32.829891321173506</v>
      </c>
      <c r="F217" s="21">
        <f>F197-Baseline!F197</f>
        <v>32.506700025241095</v>
      </c>
      <c r="G217" s="21">
        <f>G197-Baseline!G197</f>
        <v>32.332189949440796</v>
      </c>
      <c r="H217" s="21">
        <f>H197-Baseline!H197</f>
        <v>32.128307067952136</v>
      </c>
      <c r="I217" s="21">
        <f>I197-Baseline!I197</f>
        <v>31.935124881474593</v>
      </c>
      <c r="J217" s="21">
        <f>J197-Baseline!J197</f>
        <v>31.754233239848986</v>
      </c>
      <c r="K217" s="21">
        <f>K197-Baseline!K197</f>
        <v>31.504077033412809</v>
      </c>
      <c r="L217" s="21">
        <f>L197-Baseline!L197</f>
        <v>31.227843536041952</v>
      </c>
      <c r="M217" s="21">
        <f>M197-Baseline!M197</f>
        <v>30.897113974923016</v>
      </c>
      <c r="N217" s="21">
        <f>N197-Baseline!N197</f>
        <v>30.566280304382452</v>
      </c>
      <c r="O217" s="21">
        <f>O197-Baseline!O197</f>
        <v>30.24117836337328</v>
      </c>
      <c r="P217" s="21">
        <f>P197-Baseline!P197</f>
        <v>29.919401163664798</v>
      </c>
      <c r="Q217" s="21">
        <f>Q197-Baseline!Q197</f>
        <v>29.608204398994417</v>
      </c>
      <c r="R217" s="21">
        <f>R197-Baseline!R197</f>
        <v>29.301722365477612</v>
      </c>
      <c r="S217" s="21">
        <f>S197-Baseline!S197</f>
        <v>29.009935881815519</v>
      </c>
      <c r="T217" s="21">
        <f>T197-Baseline!T197</f>
        <v>28.733276385375174</v>
      </c>
      <c r="U217" s="21">
        <f>U197-Baseline!U197</f>
        <v>28.471137847784387</v>
      </c>
      <c r="V217" s="21">
        <f>V197-Baseline!V197</f>
        <v>28.221914191179792</v>
      </c>
      <c r="W217" s="21">
        <f>W197-Baseline!W197</f>
        <v>27.986949520397623</v>
      </c>
      <c r="X217" s="21">
        <f>X197-Baseline!X197</f>
        <v>27.765937569087146</v>
      </c>
      <c r="Y217" s="21">
        <f>Y197-Baseline!Y197</f>
        <v>27.558077404847786</v>
      </c>
      <c r="Z217" s="21">
        <f>Z197-Baseline!Z197</f>
        <v>27.356475327308743</v>
      </c>
      <c r="AA217" s="21">
        <f>AA197-Baseline!AA197</f>
        <v>27.167068788045121</v>
      </c>
      <c r="AB217" s="21">
        <f>AB197-Baseline!AB197</f>
        <v>26.987186561805871</v>
      </c>
      <c r="AC217" s="21">
        <f>AC197-Baseline!AC197</f>
        <v>140.76699210197722</v>
      </c>
      <c r="AD217" s="21">
        <f>AD197-Baseline!AD197</f>
        <v>153.33315075300874</v>
      </c>
      <c r="AE217" s="21">
        <f>AE197-Baseline!AE197</f>
        <v>152.12945270432996</v>
      </c>
      <c r="AF217" s="21">
        <f>AF197-Baseline!AF197</f>
        <v>151.01334444271578</v>
      </c>
      <c r="AG217" s="21">
        <f>AG197-Baseline!AG197</f>
        <v>149.98288997692325</v>
      </c>
      <c r="AH217" s="21">
        <f>AH197-Baseline!AH197</f>
        <v>149.0362535384192</v>
      </c>
      <c r="AI217" s="21">
        <f>AI197-Baseline!AI197</f>
        <v>148.17167639945211</v>
      </c>
      <c r="AJ217" s="21">
        <f>AJ197-Baseline!AJ197</f>
        <v>148.10294866463434</v>
      </c>
      <c r="AK217" s="21">
        <f>AK197-Baseline!AK197</f>
        <v>148.10960215965088</v>
      </c>
      <c r="AL217" s="21">
        <f>AL197-Baseline!AL197</f>
        <v>148.19115481439312</v>
      </c>
      <c r="AM217" s="21">
        <f>AM197-Baseline!AM197</f>
        <v>148.33450750534584</v>
      </c>
      <c r="AN217" s="21">
        <f>AN197-Baseline!AN197</f>
        <v>148.53831592861283</v>
      </c>
      <c r="AO217" s="21">
        <f>AO197-Baseline!AO197</f>
        <v>148.81250984911881</v>
      </c>
      <c r="AP217" s="21">
        <f>AP197-Baseline!AP197</f>
        <v>149.16044600904098</v>
      </c>
      <c r="AQ217" s="21">
        <f>AQ197-Baseline!AQ197</f>
        <v>149.58233370239248</v>
      </c>
      <c r="AR217" s="21">
        <f>AR197-Baseline!AR197</f>
        <v>149.99750769479311</v>
      </c>
      <c r="AS217" s="21">
        <f>AS197-Baseline!AS197</f>
        <v>150.29815622050128</v>
      </c>
      <c r="AT217" s="21">
        <f>AT197-Baseline!AT197</f>
        <v>150.63468632484958</v>
      </c>
      <c r="AU217" s="21">
        <f>AU197-Baseline!AU197</f>
        <v>151.04386861199717</v>
      </c>
      <c r="AV217" s="21">
        <f>AV197-Baseline!AV197</f>
        <v>151.49578201783694</v>
      </c>
      <c r="AW217" s="21">
        <f>AW197-Baseline!AW197</f>
        <v>151.94558794885623</v>
      </c>
      <c r="AX217" s="21">
        <f>AX197-Baseline!AX197</f>
        <v>152.34566376661002</v>
      </c>
      <c r="AY217" s="21">
        <f>AY197-Baseline!AY197</f>
        <v>152.75934164547473</v>
      </c>
      <c r="AZ217" s="21">
        <f>AZ197-Baseline!AZ197</f>
        <v>153.22217972552357</v>
      </c>
      <c r="BA217" s="21">
        <f>BA197-Baseline!BA197</f>
        <v>153.74326654364702</v>
      </c>
      <c r="BB217" s="21">
        <f>BB197-Baseline!BB197</f>
        <v>154.32513260217371</v>
      </c>
    </row>
    <row r="218" spans="1:54" outlineLevel="2">
      <c r="A218" s="478"/>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6" t="s">
        <v>490</v>
      </c>
      <c r="B220" s="150" t="s">
        <v>491</v>
      </c>
      <c r="C220" s="19"/>
      <c r="D220" s="135" t="s">
        <v>383</v>
      </c>
      <c r="E220" s="21">
        <f>E200-Baseline!E200</f>
        <v>77.290234180080944</v>
      </c>
      <c r="F220" s="21">
        <f>F200-Baseline!F200</f>
        <v>76.974572175635444</v>
      </c>
      <c r="G220" s="21">
        <f>G200-Baseline!G200</f>
        <v>77.015112818916236</v>
      </c>
      <c r="H220" s="21">
        <f>H200-Baseline!H200</f>
        <v>77.025933894931171</v>
      </c>
      <c r="I220" s="21">
        <f>I200-Baseline!I200</f>
        <v>77.163220723874616</v>
      </c>
      <c r="J220" s="21">
        <f>J200-Baseline!J200</f>
        <v>77.313381022593774</v>
      </c>
      <c r="K220" s="21">
        <f>K200-Baseline!K200</f>
        <v>77.268389428584172</v>
      </c>
      <c r="L220" s="21">
        <f>L200-Baseline!L200</f>
        <v>77.30329541925434</v>
      </c>
      <c r="M220" s="21">
        <f>M200-Baseline!M200</f>
        <v>77.281488746041845</v>
      </c>
      <c r="N220" s="21">
        <f>N200-Baseline!N200</f>
        <v>77.150149481227444</v>
      </c>
      <c r="O220" s="21">
        <f>O200-Baseline!O200</f>
        <v>77.074329423522641</v>
      </c>
      <c r="P220" s="21">
        <f>P200-Baseline!P200</f>
        <v>76.928761836661323</v>
      </c>
      <c r="Q220" s="21">
        <f>Q200-Baseline!Q200</f>
        <v>76.781326647134932</v>
      </c>
      <c r="R220" s="21">
        <f>R200-Baseline!R200</f>
        <v>76.745924702902215</v>
      </c>
      <c r="S220" s="21">
        <f>S200-Baseline!S200</f>
        <v>76.62280765562069</v>
      </c>
      <c r="T220" s="21">
        <f>T200-Baseline!T200</f>
        <v>76.519055489887862</v>
      </c>
      <c r="U220" s="21">
        <f>U200-Baseline!U200</f>
        <v>76.434197186084276</v>
      </c>
      <c r="V220" s="21">
        <f>V200-Baseline!V200</f>
        <v>76.46728994626622</v>
      </c>
      <c r="W220" s="21">
        <f>W200-Baseline!W200</f>
        <v>76.417744957664297</v>
      </c>
      <c r="X220" s="21">
        <f>X200-Baseline!X200</f>
        <v>76.486502041653267</v>
      </c>
      <c r="Y220" s="21">
        <f>Y200-Baseline!Y200</f>
        <v>76.474054865776523</v>
      </c>
      <c r="Z220" s="21">
        <f>Z200-Baseline!Z200</f>
        <v>76.570678331151939</v>
      </c>
      <c r="AA220" s="21">
        <f>AA200-Baseline!AA200</f>
        <v>76.683893362146222</v>
      </c>
      <c r="AB220" s="21">
        <f>AB200-Baseline!AB200</f>
        <v>76.794543241108244</v>
      </c>
      <c r="AC220" s="21">
        <f>AC200-Baseline!AC200</f>
        <v>428.33129546872129</v>
      </c>
      <c r="AD220" s="21">
        <f>AD200-Baseline!AD200</f>
        <v>507.10113602434751</v>
      </c>
      <c r="AE220" s="21">
        <f>AE200-Baseline!AE200</f>
        <v>507.69935638442792</v>
      </c>
      <c r="AF220" s="21">
        <f>AF200-Baseline!AF200</f>
        <v>508.37745937083338</v>
      </c>
      <c r="AG220" s="21">
        <f>AG200-Baseline!AG200</f>
        <v>509.14443509754085</v>
      </c>
      <c r="AH220" s="21">
        <f>AH200-Baseline!AH200</f>
        <v>510.01149331134832</v>
      </c>
      <c r="AI220" s="21">
        <f>AI200-Baseline!AI200</f>
        <v>510.99437164295216</v>
      </c>
      <c r="AJ220" s="21">
        <f>AJ200-Baseline!AJ200</f>
        <v>514.5261136194764</v>
      </c>
      <c r="AK220" s="21">
        <f>AK200-Baseline!AK200</f>
        <v>518.18082165899159</v>
      </c>
      <c r="AL220" s="21">
        <f>AL200-Baseline!AL200</f>
        <v>521.96494184113635</v>
      </c>
      <c r="AM220" s="21">
        <f>AM200-Baseline!AM200</f>
        <v>525.7950773735148</v>
      </c>
      <c r="AN220" s="21">
        <f>AN200-Baseline!AN200</f>
        <v>529.62486267171937</v>
      </c>
      <c r="AO220" s="21">
        <f>AO200-Baseline!AO200</f>
        <v>533.55102037114591</v>
      </c>
      <c r="AP220" s="21">
        <f>AP200-Baseline!AP200</f>
        <v>537.61178021167825</v>
      </c>
      <c r="AQ220" s="21">
        <f>AQ200-Baseline!AQ200</f>
        <v>541.81400264526269</v>
      </c>
      <c r="AR220" s="21">
        <f>AR200-Baseline!AR200</f>
        <v>545.62461853061734</v>
      </c>
      <c r="AS220" s="21">
        <f>AS200-Baseline!AS200</f>
        <v>548.31017375968611</v>
      </c>
      <c r="AT220" s="21">
        <f>AT200-Baseline!AT200</f>
        <v>550.86087270443431</v>
      </c>
      <c r="AU220" s="21">
        <f>AU200-Baseline!AU200</f>
        <v>553.51818546723212</v>
      </c>
      <c r="AV220" s="21">
        <f>AV200-Baseline!AV200</f>
        <v>556.08315936273402</v>
      </c>
      <c r="AW220" s="21">
        <f>AW200-Baseline!AW200</f>
        <v>558.24703701238889</v>
      </c>
      <c r="AX220" s="21">
        <f>AX200-Baseline!AX200</f>
        <v>559.22154510144696</v>
      </c>
      <c r="AY220" s="21">
        <f>AY200-Baseline!AY200</f>
        <v>559.64303158890834</v>
      </c>
      <c r="AZ220" s="21">
        <f>AZ200-Baseline!AZ200</f>
        <v>559.89661306229243</v>
      </c>
      <c r="BA220" s="21">
        <f>BA200-Baseline!BA200</f>
        <v>560.20846106159638</v>
      </c>
      <c r="BB220" s="21">
        <f>BB200-Baseline!BB200</f>
        <v>560.59725048074665</v>
      </c>
    </row>
    <row r="221" spans="1:54" outlineLevel="2">
      <c r="A221" s="477"/>
      <c r="B221" s="150" t="s">
        <v>492</v>
      </c>
      <c r="C221" s="19"/>
      <c r="D221" s="135" t="s">
        <v>383</v>
      </c>
      <c r="E221" s="21">
        <f>E201-Baseline!E201</f>
        <v>60.672874901246381</v>
      </c>
      <c r="F221" s="21">
        <f>F201-Baseline!F201</f>
        <v>60.285929357851941</v>
      </c>
      <c r="G221" s="21">
        <f>G201-Baseline!G201</f>
        <v>60.252146477071221</v>
      </c>
      <c r="H221" s="21">
        <f>H201-Baseline!H201</f>
        <v>60.193626861619819</v>
      </c>
      <c r="I221" s="21">
        <f>I201-Baseline!I201</f>
        <v>60.152043844421854</v>
      </c>
      <c r="J221" s="21">
        <f>J201-Baseline!J201</f>
        <v>60.129261871711819</v>
      </c>
      <c r="K221" s="21">
        <f>K201-Baseline!K201</f>
        <v>60.028457938274315</v>
      </c>
      <c r="L221" s="21">
        <f>L201-Baseline!L201</f>
        <v>59.900393745400009</v>
      </c>
      <c r="M221" s="21">
        <f>M201-Baseline!M201</f>
        <v>59.721257404267945</v>
      </c>
      <c r="N221" s="21">
        <f>N201-Baseline!N201</f>
        <v>59.547564793017884</v>
      </c>
      <c r="O221" s="21">
        <f>O201-Baseline!O201</f>
        <v>59.351050719804491</v>
      </c>
      <c r="P221" s="21">
        <f>P201-Baseline!P201</f>
        <v>59.12234036553447</v>
      </c>
      <c r="Q221" s="21">
        <f>Q201-Baseline!Q201</f>
        <v>58.903007668367394</v>
      </c>
      <c r="R221" s="21">
        <f>R201-Baseline!R201</f>
        <v>58.694962373576416</v>
      </c>
      <c r="S221" s="21">
        <f>S201-Baseline!S201</f>
        <v>58.505533097378446</v>
      </c>
      <c r="T221" s="21">
        <f>T201-Baseline!T201</f>
        <v>58.339441116714347</v>
      </c>
      <c r="U221" s="21">
        <f>U201-Baseline!U201</f>
        <v>58.196063536679496</v>
      </c>
      <c r="V221" s="21">
        <f>V201-Baseline!V201</f>
        <v>58.073366903883958</v>
      </c>
      <c r="W221" s="21">
        <f>W201-Baseline!W201</f>
        <v>57.97348698804349</v>
      </c>
      <c r="X221" s="21">
        <f>X201-Baseline!X201</f>
        <v>57.896256801064034</v>
      </c>
      <c r="Y221" s="21">
        <f>Y201-Baseline!Y201</f>
        <v>57.841024421154522</v>
      </c>
      <c r="Z221" s="21">
        <f>Z201-Baseline!Z201</f>
        <v>57.800753279871429</v>
      </c>
      <c r="AA221" s="21">
        <f>AA201-Baseline!AA201</f>
        <v>57.781801515696586</v>
      </c>
      <c r="AB221" s="21">
        <f>AB201-Baseline!AB201</f>
        <v>57.771900307944314</v>
      </c>
      <c r="AC221" s="21">
        <f>AC201-Baseline!AC201</f>
        <v>305.86324076668228</v>
      </c>
      <c r="AD221" s="21">
        <f>AD201-Baseline!AD201</f>
        <v>355.24477822390736</v>
      </c>
      <c r="AE221" s="21">
        <f>AE201-Baseline!AE201</f>
        <v>354.7541947736139</v>
      </c>
      <c r="AF221" s="21">
        <f>AF201-Baseline!AF201</f>
        <v>354.36782564492569</v>
      </c>
      <c r="AG221" s="21">
        <f>AG201-Baseline!AG201</f>
        <v>354.08057204524437</v>
      </c>
      <c r="AH221" s="21">
        <f>AH201-Baseline!AH201</f>
        <v>353.89174421092616</v>
      </c>
      <c r="AI221" s="21">
        <f>AI201-Baseline!AI201</f>
        <v>353.8069300878293</v>
      </c>
      <c r="AJ221" s="21">
        <f>AJ201-Baseline!AJ201</f>
        <v>355.49695540132166</v>
      </c>
      <c r="AK221" s="21">
        <f>AK201-Baseline!AK201</f>
        <v>357.29465785043709</v>
      </c>
      <c r="AL221" s="21">
        <f>AL201-Baseline!AL201</f>
        <v>359.20115721865068</v>
      </c>
      <c r="AM221" s="21">
        <f>AM201-Baseline!AM201</f>
        <v>361.16276454829278</v>
      </c>
      <c r="AN221" s="21">
        <f>AN201-Baseline!AN201</f>
        <v>363.15480564602615</v>
      </c>
      <c r="AO221" s="21">
        <f>AO201-Baseline!AO201</f>
        <v>365.23593193992571</v>
      </c>
      <c r="AP221" s="21">
        <f>AP201-Baseline!AP201</f>
        <v>367.42857486733158</v>
      </c>
      <c r="AQ221" s="21">
        <f>AQ201-Baseline!AQ201</f>
        <v>369.7363559568463</v>
      </c>
      <c r="AR221" s="21">
        <f>AR201-Baseline!AR201</f>
        <v>371.82021115425175</v>
      </c>
      <c r="AS221" s="21">
        <f>AS201-Baseline!AS201</f>
        <v>373.21563630925522</v>
      </c>
      <c r="AT221" s="21">
        <f>AT201-Baseline!AT201</f>
        <v>374.55310143246311</v>
      </c>
      <c r="AU221" s="21">
        <f>AU201-Baseline!AU201</f>
        <v>375.98628582032302</v>
      </c>
      <c r="AV221" s="21">
        <f>AV201-Baseline!AV201</f>
        <v>377.38837132847067</v>
      </c>
      <c r="AW221" s="21">
        <f>AW201-Baseline!AW201</f>
        <v>378.56355012779733</v>
      </c>
      <c r="AX221" s="21">
        <f>AX201-Baseline!AX201</f>
        <v>379.06840897307865</v>
      </c>
      <c r="AY221" s="21">
        <f>AY201-Baseline!AY201</f>
        <v>379.28387294523316</v>
      </c>
      <c r="AZ221" s="21">
        <f>AZ201-Baseline!AZ201</f>
        <v>379.43622390660505</v>
      </c>
      <c r="BA221" s="21">
        <f>BA201-Baseline!BA201</f>
        <v>379.65255998055409</v>
      </c>
      <c r="BB221" s="21">
        <f>BB201-Baseline!BB201</f>
        <v>379.94268531651346</v>
      </c>
    </row>
    <row r="222" spans="1:54" outlineLevel="2">
      <c r="A222" s="478"/>
      <c r="B222" s="150" t="s">
        <v>493</v>
      </c>
      <c r="C222" s="19"/>
      <c r="D222" s="135" t="s">
        <v>383</v>
      </c>
      <c r="E222" s="21">
        <f>E202-Baseline!E202</f>
        <v>94.012957095968915</v>
      </c>
      <c r="F222" s="21">
        <f>F202-Baseline!F202</f>
        <v>93.600412974959369</v>
      </c>
      <c r="G222" s="21">
        <f>G202-Baseline!G202</f>
        <v>93.797023056431101</v>
      </c>
      <c r="H222" s="21">
        <f>H202-Baseline!H202</f>
        <v>93.972803704288864</v>
      </c>
      <c r="I222" s="21">
        <f>I202-Baseline!I202</f>
        <v>94.170793654947929</v>
      </c>
      <c r="J222" s="21">
        <f>J202-Baseline!J202</f>
        <v>94.393021761628461</v>
      </c>
      <c r="K222" s="21">
        <f>K202-Baseline!K202</f>
        <v>94.544076572777783</v>
      </c>
      <c r="L222" s="21">
        <f>L202-Baseline!L202</f>
        <v>94.673386444909767</v>
      </c>
      <c r="M222" s="21">
        <f>M202-Baseline!M202</f>
        <v>94.757146638658014</v>
      </c>
      <c r="N222" s="21">
        <f>N202-Baseline!N202</f>
        <v>94.852028583001271</v>
      </c>
      <c r="O222" s="21">
        <f>O202-Baseline!O202</f>
        <v>94.876591521169019</v>
      </c>
      <c r="P222" s="21">
        <f>P202-Baseline!P202</f>
        <v>94.810166882312572</v>
      </c>
      <c r="Q222" s="21">
        <f>Q202-Baseline!Q202</f>
        <v>94.746820428189906</v>
      </c>
      <c r="R222" s="21">
        <f>R202-Baseline!R202</f>
        <v>94.701974726571649</v>
      </c>
      <c r="S222" s="21">
        <f>S202-Baseline!S202</f>
        <v>94.674910222708363</v>
      </c>
      <c r="T222" s="21">
        <f>T202-Baseline!T202</f>
        <v>94.67849984676468</v>
      </c>
      <c r="U222" s="21">
        <f>U202-Baseline!U202</f>
        <v>94.712209904272555</v>
      </c>
      <c r="V222" s="21">
        <f>V202-Baseline!V202</f>
        <v>94.774101875744492</v>
      </c>
      <c r="W222" s="21">
        <f>W202-Baseline!W202</f>
        <v>94.866412498127573</v>
      </c>
      <c r="X222" s="21">
        <f>X202-Baseline!X202</f>
        <v>94.989081834335622</v>
      </c>
      <c r="Y222" s="21">
        <f>Y202-Baseline!Y202</f>
        <v>95.141571385391188</v>
      </c>
      <c r="Z222" s="21">
        <f>Z202-Baseline!Z202</f>
        <v>95.316955116309259</v>
      </c>
      <c r="AA222" s="21">
        <f>AA202-Baseline!AA202</f>
        <v>95.521725858228365</v>
      </c>
      <c r="AB222" s="21">
        <f>AB202-Baseline!AB202</f>
        <v>95.729640465566277</v>
      </c>
      <c r="AC222" s="21">
        <f>AC202-Baseline!AC202</f>
        <v>550.16174215100204</v>
      </c>
      <c r="AD222" s="21">
        <f>AD202-Baseline!AD202</f>
        <v>658.0711007527766</v>
      </c>
      <c r="AE222" s="21">
        <f>AE202-Baseline!AE202</f>
        <v>659.54599848522821</v>
      </c>
      <c r="AF222" s="21">
        <f>AF202-Baseline!AF202</f>
        <v>661.13024645030441</v>
      </c>
      <c r="AG222" s="21">
        <f>AG202-Baseline!AG202</f>
        <v>662.81235578595374</v>
      </c>
      <c r="AH222" s="21">
        <f>AH202-Baseline!AH202</f>
        <v>664.59383602565981</v>
      </c>
      <c r="AI222" s="21">
        <f>AI202-Baseline!AI202</f>
        <v>666.49484677503528</v>
      </c>
      <c r="AJ222" s="21">
        <f>AJ202-Baseline!AJ202</f>
        <v>671.70938237595067</v>
      </c>
      <c r="AK222" s="21">
        <f>AK202-Baseline!AK202</f>
        <v>677.06971192929393</v>
      </c>
      <c r="AL222" s="21">
        <f>AL202-Baseline!AL202</f>
        <v>682.57966995456138</v>
      </c>
      <c r="AM222" s="21">
        <f>AM202-Baseline!AM202</f>
        <v>688.12524284233507</v>
      </c>
      <c r="AN222" s="21">
        <f>AN202-Baseline!AN202</f>
        <v>693.64009149932292</v>
      </c>
      <c r="AO222" s="21">
        <f>AO202-Baseline!AO202</f>
        <v>699.25960946109933</v>
      </c>
      <c r="AP222" s="21">
        <f>AP202-Baseline!AP202</f>
        <v>705.03726551965792</v>
      </c>
      <c r="AQ222" s="21">
        <f>AQ202-Baseline!AQ202</f>
        <v>710.98222698219877</v>
      </c>
      <c r="AR222" s="21">
        <f>AR202-Baseline!AR202</f>
        <v>716.37101609557749</v>
      </c>
      <c r="AS222" s="21">
        <f>AS202-Baseline!AS202</f>
        <v>720.20670253525998</v>
      </c>
      <c r="AT222" s="21">
        <f>AT202-Baseline!AT202</f>
        <v>723.83323859960353</v>
      </c>
      <c r="AU222" s="21">
        <f>AU202-Baseline!AU202</f>
        <v>727.57817028826389</v>
      </c>
      <c r="AV222" s="21">
        <f>AV202-Baseline!AV202</f>
        <v>731.17178912308395</v>
      </c>
      <c r="AW222" s="21">
        <f>AW202-Baseline!AW202</f>
        <v>734.19486781315334</v>
      </c>
      <c r="AX222" s="21">
        <f>AX202-Baseline!AX202</f>
        <v>735.52192690665925</v>
      </c>
      <c r="AY222" s="21">
        <f>AY202-Baseline!AY202</f>
        <v>736.03997219052121</v>
      </c>
      <c r="AZ222" s="21">
        <f>AZ202-Baseline!AZ202</f>
        <v>736.28975858135004</v>
      </c>
      <c r="BA222" s="21">
        <f>BA202-Baseline!BA202</f>
        <v>736.5943563122396</v>
      </c>
      <c r="BB222" s="21">
        <f>BB202-Baseline!BB202</f>
        <v>736.98104545628848</v>
      </c>
    </row>
    <row r="223" spans="1:54" outlineLevel="2">
      <c r="B223" s="19"/>
      <c r="C223" s="19"/>
      <c r="D223" s="19"/>
      <c r="E223" s="15"/>
    </row>
    <row r="224" spans="1:54" outlineLevel="2">
      <c r="A224" s="476" t="s">
        <v>494</v>
      </c>
      <c r="B224" s="150" t="s">
        <v>491</v>
      </c>
      <c r="C224" s="19"/>
      <c r="D224" s="135" t="s">
        <v>383</v>
      </c>
      <c r="E224" s="21">
        <f>E204-Baseline!E204</f>
        <v>77.290234180080944</v>
      </c>
      <c r="F224" s="21">
        <f>F204-Baseline!F204</f>
        <v>154.26480635571639</v>
      </c>
      <c r="G224" s="21">
        <f>G204-Baseline!G204</f>
        <v>231.27991917463262</v>
      </c>
      <c r="H224" s="21">
        <f>H204-Baseline!H204</f>
        <v>308.3058530695638</v>
      </c>
      <c r="I224" s="21">
        <f>I204-Baseline!I204</f>
        <v>385.46907379343838</v>
      </c>
      <c r="J224" s="21">
        <f>J204-Baseline!J204</f>
        <v>462.78245481603216</v>
      </c>
      <c r="K224" s="21">
        <f>K204-Baseline!K204</f>
        <v>540.05084424461631</v>
      </c>
      <c r="L224" s="21">
        <f>L204-Baseline!L204</f>
        <v>617.35413966387068</v>
      </c>
      <c r="M224" s="21">
        <f>M204-Baseline!M204</f>
        <v>694.63562840991256</v>
      </c>
      <c r="N224" s="21">
        <f>N204-Baseline!N204</f>
        <v>771.78577789114001</v>
      </c>
      <c r="O224" s="21">
        <f>O204-Baseline!O204</f>
        <v>848.86010731466263</v>
      </c>
      <c r="P224" s="21">
        <f>P204-Baseline!P204</f>
        <v>925.78886915132398</v>
      </c>
      <c r="Q224" s="21">
        <f>Q204-Baseline!Q204</f>
        <v>1002.5701957984589</v>
      </c>
      <c r="R224" s="21">
        <f>R204-Baseline!R204</f>
        <v>1079.3161205013612</v>
      </c>
      <c r="S224" s="21">
        <f>S204-Baseline!S204</f>
        <v>1155.9389281569818</v>
      </c>
      <c r="T224" s="21">
        <f>T204-Baseline!T204</f>
        <v>1232.4579836468697</v>
      </c>
      <c r="U224" s="21">
        <f>U204-Baseline!U204</f>
        <v>1308.892180832954</v>
      </c>
      <c r="V224" s="21">
        <f>V204-Baseline!V204</f>
        <v>1385.3594707792201</v>
      </c>
      <c r="W224" s="21">
        <f>W204-Baseline!W204</f>
        <v>1461.7772157368845</v>
      </c>
      <c r="X224" s="21">
        <f>X204-Baseline!X204</f>
        <v>1538.2637177785377</v>
      </c>
      <c r="Y224" s="21">
        <f>Y204-Baseline!Y204</f>
        <v>1614.7377726443142</v>
      </c>
      <c r="Z224" s="21">
        <f>Z204-Baseline!Z204</f>
        <v>1691.308450975466</v>
      </c>
      <c r="AA224" s="21">
        <f>AA204-Baseline!AA204</f>
        <v>1767.9923443376122</v>
      </c>
      <c r="AB224" s="21">
        <f>AB204-Baseline!AB204</f>
        <v>1844.7868875787203</v>
      </c>
      <c r="AC224" s="21">
        <f>AC204-Baseline!AC204</f>
        <v>2273.1181830474416</v>
      </c>
      <c r="AD224" s="21">
        <f>AD204-Baseline!AD204</f>
        <v>2780.219319071789</v>
      </c>
      <c r="AE224" s="21">
        <f>AE204-Baseline!AE204</f>
        <v>3287.918675456217</v>
      </c>
      <c r="AF224" s="21">
        <f>AF204-Baseline!AF204</f>
        <v>3796.2961348270505</v>
      </c>
      <c r="AG224" s="21">
        <f>AG204-Baseline!AG204</f>
        <v>4305.4405699245917</v>
      </c>
      <c r="AH224" s="21">
        <f>AH204-Baseline!AH204</f>
        <v>4815.4520632359399</v>
      </c>
      <c r="AI224" s="21">
        <f>AI204-Baseline!AI204</f>
        <v>5326.4464348788924</v>
      </c>
      <c r="AJ224" s="21">
        <f>AJ204-Baseline!AJ204</f>
        <v>5840.9725484983692</v>
      </c>
      <c r="AK224" s="21">
        <f>AK204-Baseline!AK204</f>
        <v>6359.1533701573608</v>
      </c>
      <c r="AL224" s="21">
        <f>AL204-Baseline!AL204</f>
        <v>6881.1183119984971</v>
      </c>
      <c r="AM224" s="21">
        <f>AM204-Baseline!AM204</f>
        <v>7406.9133893720118</v>
      </c>
      <c r="AN224" s="21">
        <f>AN204-Baseline!AN204</f>
        <v>7936.5382520437315</v>
      </c>
      <c r="AO224" s="21">
        <f>AO204-Baseline!AO204</f>
        <v>8470.089272414878</v>
      </c>
      <c r="AP224" s="21">
        <f>AP204-Baseline!AP204</f>
        <v>9007.7010526265567</v>
      </c>
      <c r="AQ224" s="21">
        <f>AQ204-Baseline!AQ204</f>
        <v>9549.5150552718187</v>
      </c>
      <c r="AR224" s="21">
        <f>AR204-Baseline!AR204</f>
        <v>10095.139673802436</v>
      </c>
      <c r="AS224" s="21">
        <f>AS204-Baseline!AS204</f>
        <v>10643.449847562122</v>
      </c>
      <c r="AT224" s="21">
        <f>AT204-Baseline!AT204</f>
        <v>11194.310720266556</v>
      </c>
      <c r="AU224" s="21">
        <f>AU204-Baseline!AU204</f>
        <v>11747.828905733788</v>
      </c>
      <c r="AV224" s="21">
        <f>AV204-Baseline!AV204</f>
        <v>12303.912065096521</v>
      </c>
      <c r="AW224" s="21">
        <f>AW204-Baseline!AW204</f>
        <v>12862.15910210891</v>
      </c>
      <c r="AX224" s="21">
        <f>AX204-Baseline!AX204</f>
        <v>13421.380647210357</v>
      </c>
      <c r="AY224" s="21">
        <f>AY204-Baseline!AY204</f>
        <v>13981.023678799265</v>
      </c>
      <c r="AZ224" s="21">
        <f>AZ204-Baseline!AZ204</f>
        <v>14540.920291861557</v>
      </c>
      <c r="BA224" s="21">
        <f>BA204-Baseline!BA204</f>
        <v>15101.128752923154</v>
      </c>
      <c r="BB224" s="21">
        <f>BB204-Baseline!BB204</f>
        <v>15661.726003403901</v>
      </c>
    </row>
    <row r="225" spans="1:54" outlineLevel="2">
      <c r="A225" s="477"/>
      <c r="B225" s="150" t="s">
        <v>492</v>
      </c>
      <c r="C225" s="19"/>
      <c r="D225" s="135" t="s">
        <v>383</v>
      </c>
      <c r="E225" s="21">
        <f>E205-Baseline!E205</f>
        <v>60.672874901246381</v>
      </c>
      <c r="F225" s="21">
        <f>F205-Baseline!F205</f>
        <v>120.95880425909832</v>
      </c>
      <c r="G225" s="21">
        <f>G205-Baseline!G205</f>
        <v>181.21095073616954</v>
      </c>
      <c r="H225" s="21">
        <f>H205-Baseline!H205</f>
        <v>241.40457759778934</v>
      </c>
      <c r="I225" s="21">
        <f>I205-Baseline!I205</f>
        <v>301.55662144221117</v>
      </c>
      <c r="J225" s="21">
        <f>J205-Baseline!J205</f>
        <v>361.685883313923</v>
      </c>
      <c r="K225" s="21">
        <f>K205-Baseline!K205</f>
        <v>421.7143412521973</v>
      </c>
      <c r="L225" s="21">
        <f>L205-Baseline!L205</f>
        <v>481.61473499759734</v>
      </c>
      <c r="M225" s="21">
        <f>M205-Baseline!M205</f>
        <v>541.33599240186527</v>
      </c>
      <c r="N225" s="21">
        <f>N205-Baseline!N205</f>
        <v>600.88355719488311</v>
      </c>
      <c r="O225" s="21">
        <f>O205-Baseline!O205</f>
        <v>660.23460791468756</v>
      </c>
      <c r="P225" s="21">
        <f>P205-Baseline!P205</f>
        <v>719.35694828022201</v>
      </c>
      <c r="Q225" s="21">
        <f>Q205-Baseline!Q205</f>
        <v>778.25995594858944</v>
      </c>
      <c r="R225" s="21">
        <f>R205-Baseline!R205</f>
        <v>836.9549183221659</v>
      </c>
      <c r="S225" s="21">
        <f>S205-Baseline!S205</f>
        <v>895.46045141954437</v>
      </c>
      <c r="T225" s="21">
        <f>T205-Baseline!T205</f>
        <v>953.79989253625877</v>
      </c>
      <c r="U225" s="21">
        <f>U205-Baseline!U205</f>
        <v>1011.9959560729383</v>
      </c>
      <c r="V225" s="21">
        <f>V205-Baseline!V205</f>
        <v>1070.0693229768221</v>
      </c>
      <c r="W225" s="21">
        <f>W205-Baseline!W205</f>
        <v>1128.0428099648657</v>
      </c>
      <c r="X225" s="21">
        <f>X205-Baseline!X205</f>
        <v>1185.9390667659297</v>
      </c>
      <c r="Y225" s="21">
        <f>Y205-Baseline!Y205</f>
        <v>1243.7800911870843</v>
      </c>
      <c r="Z225" s="21">
        <f>Z205-Baseline!Z205</f>
        <v>1301.5808444669558</v>
      </c>
      <c r="AA225" s="21">
        <f>AA205-Baseline!AA205</f>
        <v>1359.3626459826523</v>
      </c>
      <c r="AB225" s="21">
        <f>AB205-Baseline!AB205</f>
        <v>1417.1345462905967</v>
      </c>
      <c r="AC225" s="21">
        <f>AC205-Baseline!AC205</f>
        <v>1722.9977870572791</v>
      </c>
      <c r="AD225" s="21">
        <f>AD205-Baseline!AD205</f>
        <v>2078.2425652811862</v>
      </c>
      <c r="AE225" s="21">
        <f>AE205-Baseline!AE205</f>
        <v>2432.9967600548002</v>
      </c>
      <c r="AF225" s="21">
        <f>AF205-Baseline!AF205</f>
        <v>2787.3645856997259</v>
      </c>
      <c r="AG225" s="21">
        <f>AG205-Baseline!AG205</f>
        <v>3141.4451577449704</v>
      </c>
      <c r="AH225" s="21">
        <f>AH205-Baseline!AH205</f>
        <v>3495.3369019558968</v>
      </c>
      <c r="AI225" s="21">
        <f>AI205-Baseline!AI205</f>
        <v>3849.143832043726</v>
      </c>
      <c r="AJ225" s="21">
        <f>AJ205-Baseline!AJ205</f>
        <v>4204.6407874450479</v>
      </c>
      <c r="AK225" s="21">
        <f>AK205-Baseline!AK205</f>
        <v>4561.9354452954849</v>
      </c>
      <c r="AL225" s="21">
        <f>AL205-Baseline!AL205</f>
        <v>4921.136602514136</v>
      </c>
      <c r="AM225" s="21">
        <f>AM205-Baseline!AM205</f>
        <v>5282.2993670624292</v>
      </c>
      <c r="AN225" s="21">
        <f>AN205-Baseline!AN205</f>
        <v>5645.4541727084552</v>
      </c>
      <c r="AO225" s="21">
        <f>AO205-Baseline!AO205</f>
        <v>6010.6901046483808</v>
      </c>
      <c r="AP225" s="21">
        <f>AP205-Baseline!AP205</f>
        <v>6378.1186795157128</v>
      </c>
      <c r="AQ225" s="21">
        <f>AQ205-Baseline!AQ205</f>
        <v>6747.8550354725594</v>
      </c>
      <c r="AR225" s="21">
        <f>AR205-Baseline!AR205</f>
        <v>7119.6752466268108</v>
      </c>
      <c r="AS225" s="21">
        <f>AS205-Baseline!AS205</f>
        <v>7492.8908829360662</v>
      </c>
      <c r="AT225" s="21">
        <f>AT205-Baseline!AT205</f>
        <v>7867.4439843685295</v>
      </c>
      <c r="AU225" s="21">
        <f>AU205-Baseline!AU205</f>
        <v>8243.4302701888519</v>
      </c>
      <c r="AV225" s="21">
        <f>AV205-Baseline!AV205</f>
        <v>8620.8186415173222</v>
      </c>
      <c r="AW225" s="21">
        <f>AW205-Baseline!AW205</f>
        <v>8999.3821916451197</v>
      </c>
      <c r="AX225" s="21">
        <f>AX205-Baseline!AX205</f>
        <v>9378.4506006181982</v>
      </c>
      <c r="AY225" s="21">
        <f>AY205-Baseline!AY205</f>
        <v>9757.7344735634306</v>
      </c>
      <c r="AZ225" s="21">
        <f>AZ205-Baseline!AZ205</f>
        <v>10137.170697470036</v>
      </c>
      <c r="BA225" s="21">
        <f>BA205-Baseline!BA205</f>
        <v>10516.823257450589</v>
      </c>
      <c r="BB225" s="21">
        <f>BB205-Baseline!BB205</f>
        <v>10896.765942767102</v>
      </c>
    </row>
    <row r="226" spans="1:54" outlineLevel="2">
      <c r="A226" s="478"/>
      <c r="B226" s="150" t="s">
        <v>493</v>
      </c>
      <c r="C226" s="19"/>
      <c r="D226" s="135" t="s">
        <v>383</v>
      </c>
      <c r="E226" s="21">
        <f>E206-Baseline!E206</f>
        <v>94.012957095968915</v>
      </c>
      <c r="F226" s="21">
        <f>F206-Baseline!F206</f>
        <v>187.61337007092828</v>
      </c>
      <c r="G226" s="21">
        <f>G206-Baseline!G206</f>
        <v>281.41039312735938</v>
      </c>
      <c r="H226" s="21">
        <f>H206-Baseline!H206</f>
        <v>375.38319683164826</v>
      </c>
      <c r="I226" s="21">
        <f>I206-Baseline!I206</f>
        <v>469.55399048659621</v>
      </c>
      <c r="J226" s="21">
        <f>J206-Baseline!J206</f>
        <v>563.94701224822461</v>
      </c>
      <c r="K226" s="21">
        <f>K206-Baseline!K206</f>
        <v>658.49108882100245</v>
      </c>
      <c r="L226" s="21">
        <f>L206-Baseline!L206</f>
        <v>753.16447526591219</v>
      </c>
      <c r="M226" s="21">
        <f>M206-Baseline!M206</f>
        <v>847.9216219045702</v>
      </c>
      <c r="N226" s="21">
        <f>N206-Baseline!N206</f>
        <v>942.77365048757144</v>
      </c>
      <c r="O226" s="21">
        <f>O206-Baseline!O206</f>
        <v>1037.6502420087404</v>
      </c>
      <c r="P226" s="21">
        <f>P206-Baseline!P206</f>
        <v>1132.460408891053</v>
      </c>
      <c r="Q226" s="21">
        <f>Q206-Baseline!Q206</f>
        <v>1227.207229319243</v>
      </c>
      <c r="R226" s="21">
        <f>R206-Baseline!R206</f>
        <v>1321.9092040458147</v>
      </c>
      <c r="S226" s="21">
        <f>S206-Baseline!S206</f>
        <v>1416.5841142685231</v>
      </c>
      <c r="T226" s="21">
        <f>T206-Baseline!T206</f>
        <v>1511.2626141152878</v>
      </c>
      <c r="U226" s="21">
        <f>U206-Baseline!U206</f>
        <v>1605.9748240195604</v>
      </c>
      <c r="V226" s="21">
        <f>V206-Baseline!V206</f>
        <v>1700.7489258953049</v>
      </c>
      <c r="W226" s="21">
        <f>W206-Baseline!W206</f>
        <v>1795.6153383934325</v>
      </c>
      <c r="X226" s="21">
        <f>X206-Baseline!X206</f>
        <v>1890.6044202277681</v>
      </c>
      <c r="Y226" s="21">
        <f>Y206-Baseline!Y206</f>
        <v>1985.7459916131593</v>
      </c>
      <c r="Z226" s="21">
        <f>Z206-Baseline!Z206</f>
        <v>2081.0629467294684</v>
      </c>
      <c r="AA226" s="21">
        <f>AA206-Baseline!AA206</f>
        <v>2176.5846725876968</v>
      </c>
      <c r="AB226" s="21">
        <f>AB206-Baseline!AB206</f>
        <v>2272.314313053263</v>
      </c>
      <c r="AC226" s="21">
        <f>AC206-Baseline!AC206</f>
        <v>2822.4760552042653</v>
      </c>
      <c r="AD226" s="21">
        <f>AD206-Baseline!AD206</f>
        <v>3480.5471559570419</v>
      </c>
      <c r="AE226" s="21">
        <f>AE206-Baseline!AE206</f>
        <v>4140.0931544422701</v>
      </c>
      <c r="AF226" s="21">
        <f>AF206-Baseline!AF206</f>
        <v>4801.2234008925743</v>
      </c>
      <c r="AG226" s="21">
        <f>AG206-Baseline!AG206</f>
        <v>5464.0357566785278</v>
      </c>
      <c r="AH226" s="21">
        <f>AH206-Baseline!AH206</f>
        <v>6128.6295927041874</v>
      </c>
      <c r="AI226" s="21">
        <f>AI206-Baseline!AI206</f>
        <v>6795.1244394792229</v>
      </c>
      <c r="AJ226" s="21">
        <f>AJ206-Baseline!AJ206</f>
        <v>7466.8338218551735</v>
      </c>
      <c r="AK226" s="21">
        <f>AK206-Baseline!AK206</f>
        <v>8143.9035337844671</v>
      </c>
      <c r="AL226" s="21">
        <f>AL206-Baseline!AL206</f>
        <v>8826.4832037390279</v>
      </c>
      <c r="AM226" s="21">
        <f>AM206-Baseline!AM206</f>
        <v>9514.6084465813638</v>
      </c>
      <c r="AN226" s="21">
        <f>AN206-Baseline!AN206</f>
        <v>10208.248538080687</v>
      </c>
      <c r="AO226" s="21">
        <f>AO206-Baseline!AO206</f>
        <v>10907.508147541786</v>
      </c>
      <c r="AP226" s="21">
        <f>AP206-Baseline!AP206</f>
        <v>11612.545413061445</v>
      </c>
      <c r="AQ226" s="21">
        <f>AQ206-Baseline!AQ206</f>
        <v>12323.527640043643</v>
      </c>
      <c r="AR226" s="21">
        <f>AR206-Baseline!AR206</f>
        <v>13039.898656139221</v>
      </c>
      <c r="AS226" s="21">
        <f>AS206-Baseline!AS206</f>
        <v>13760.105358674482</v>
      </c>
      <c r="AT226" s="21">
        <f>AT206-Baseline!AT206</f>
        <v>14483.938597274086</v>
      </c>
      <c r="AU226" s="21">
        <f>AU206-Baseline!AU206</f>
        <v>15211.516767562349</v>
      </c>
      <c r="AV226" s="21">
        <f>AV206-Baseline!AV206</f>
        <v>15942.688556685433</v>
      </c>
      <c r="AW226" s="21">
        <f>AW206-Baseline!AW206</f>
        <v>16676.883424498585</v>
      </c>
      <c r="AX226" s="21">
        <f>AX206-Baseline!AX206</f>
        <v>17412.405351405243</v>
      </c>
      <c r="AY226" s="21">
        <f>AY206-Baseline!AY206</f>
        <v>18148.445323595763</v>
      </c>
      <c r="AZ226" s="21">
        <f>AZ206-Baseline!AZ206</f>
        <v>18884.735082177114</v>
      </c>
      <c r="BA226" s="21">
        <f>BA206-Baseline!BA206</f>
        <v>19621.329438489352</v>
      </c>
      <c r="BB226" s="21">
        <f>BB206-Baseline!BB206</f>
        <v>20358.310483945643</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03"/>
      <c r="C23" s="403"/>
      <c r="D23" s="403"/>
      <c r="E23" s="403"/>
      <c r="F23" s="403"/>
      <c r="G23" s="403"/>
      <c r="H23" s="403"/>
      <c r="I23" s="403"/>
      <c r="J23" s="403"/>
      <c r="K23" s="403"/>
      <c r="L23" s="403"/>
      <c r="M23" s="403"/>
      <c r="N23" s="403"/>
      <c r="O23" s="403"/>
      <c r="P23" s="403"/>
      <c r="Q23" s="403"/>
      <c r="R23" s="403"/>
      <c r="S23" s="403"/>
    </row>
    <row r="24" spans="1:19">
      <c r="A24" s="158" t="s">
        <v>486</v>
      </c>
      <c r="B24" s="403"/>
      <c r="C24" s="403"/>
      <c r="D24" s="403"/>
      <c r="E24" s="403"/>
      <c r="F24" s="403"/>
      <c r="G24" s="403"/>
      <c r="H24" s="403"/>
      <c r="I24" s="403"/>
      <c r="J24" s="403"/>
      <c r="K24" s="403"/>
      <c r="L24" s="403"/>
      <c r="M24" s="403"/>
      <c r="N24" s="403"/>
      <c r="O24" s="403"/>
      <c r="P24" s="403"/>
      <c r="Q24" s="403"/>
      <c r="R24" s="403"/>
      <c r="S24" s="403"/>
    </row>
    <row r="25" spans="1:19">
      <c r="A25" s="159" t="s">
        <v>389</v>
      </c>
      <c r="B25" s="403"/>
      <c r="C25" s="403"/>
      <c r="D25" s="403"/>
      <c r="E25" s="403"/>
      <c r="F25" s="403"/>
      <c r="G25" s="403"/>
      <c r="H25" s="403"/>
      <c r="I25" s="403"/>
      <c r="J25" s="403"/>
      <c r="K25" s="403"/>
      <c r="L25" s="403"/>
      <c r="M25" s="403"/>
      <c r="N25" s="403"/>
      <c r="O25" s="403"/>
      <c r="P25" s="403"/>
      <c r="Q25" s="403"/>
      <c r="R25" s="403"/>
      <c r="S25" s="403"/>
    </row>
    <row r="26" spans="1:19">
      <c r="A26" s="159" t="s">
        <v>465</v>
      </c>
      <c r="B26" s="403"/>
      <c r="C26" s="403"/>
      <c r="D26" s="403"/>
      <c r="E26" s="403"/>
      <c r="F26" s="403"/>
      <c r="G26" s="403"/>
      <c r="H26" s="403"/>
      <c r="I26" s="403"/>
      <c r="J26" s="403"/>
      <c r="K26" s="403"/>
      <c r="L26" s="403"/>
      <c r="M26" s="403"/>
      <c r="N26" s="403"/>
      <c r="O26" s="403"/>
      <c r="P26" s="403"/>
      <c r="Q26" s="403"/>
      <c r="R26" s="403"/>
      <c r="S26" s="403"/>
    </row>
    <row r="27" spans="1:19">
      <c r="A27" s="159" t="s">
        <v>466</v>
      </c>
      <c r="B27" s="403"/>
      <c r="C27" s="403"/>
      <c r="D27" s="403"/>
      <c r="E27" s="403"/>
      <c r="F27" s="403"/>
      <c r="G27" s="403"/>
      <c r="H27" s="403"/>
      <c r="I27" s="403"/>
      <c r="J27" s="403"/>
      <c r="K27" s="403"/>
      <c r="L27" s="403"/>
      <c r="M27" s="403"/>
      <c r="N27" s="403"/>
      <c r="O27" s="403"/>
      <c r="P27" s="403"/>
      <c r="Q27" s="403"/>
      <c r="R27" s="403"/>
      <c r="S27" s="403"/>
    </row>
    <row r="31" spans="1:19">
      <c r="A31" s="4" t="s">
        <v>507</v>
      </c>
    </row>
    <row r="32" spans="1:19">
      <c r="A32"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86"/>
      <c r="E4" s="53" t="s">
        <v>335</v>
      </c>
      <c r="F4" s="91"/>
      <c r="G4" s="28"/>
      <c r="H4" s="10"/>
      <c r="I4" s="440"/>
      <c r="J4" s="441"/>
      <c r="K4" s="441"/>
      <c r="L4" s="441"/>
      <c r="M4" s="441"/>
      <c r="N4" s="442"/>
      <c r="P4" s="446"/>
      <c r="Q4" s="447"/>
      <c r="R4" s="447"/>
      <c r="S4" s="447"/>
      <c r="T4" s="447"/>
      <c r="U4" s="448"/>
    </row>
    <row r="5" spans="1:21" outlineLevel="1">
      <c r="A5" s="13" t="s">
        <v>336</v>
      </c>
      <c r="B5" s="88"/>
      <c r="E5" s="14"/>
      <c r="H5" s="10"/>
      <c r="I5" s="469"/>
      <c r="J5" s="461"/>
      <c r="K5" s="461"/>
      <c r="L5" s="461"/>
      <c r="M5" s="461"/>
      <c r="N5" s="462"/>
      <c r="P5" s="469"/>
      <c r="Q5" s="461"/>
      <c r="R5" s="461"/>
      <c r="S5" s="461"/>
      <c r="T5" s="461"/>
      <c r="U5" s="462"/>
    </row>
    <row r="6" spans="1:21" outlineLevel="1">
      <c r="A6" s="13" t="s">
        <v>339</v>
      </c>
      <c r="B6" s="88"/>
      <c r="E6" s="53" t="s">
        <v>341</v>
      </c>
      <c r="F6" s="90"/>
      <c r="H6" s="10"/>
      <c r="I6" s="463"/>
      <c r="J6" s="464"/>
      <c r="K6" s="464"/>
      <c r="L6" s="464"/>
      <c r="M6" s="464"/>
      <c r="N6" s="465"/>
      <c r="P6" s="463"/>
      <c r="Q6" s="464"/>
      <c r="R6" s="464"/>
      <c r="S6" s="464"/>
      <c r="T6" s="464"/>
      <c r="U6" s="465"/>
    </row>
    <row r="7" spans="1:21" outlineLevel="1">
      <c r="A7" s="13" t="s">
        <v>343</v>
      </c>
      <c r="B7" s="88"/>
      <c r="E7" s="14"/>
      <c r="H7" s="10"/>
      <c r="I7" s="463"/>
      <c r="J7" s="464"/>
      <c r="K7" s="464"/>
      <c r="L7" s="464"/>
      <c r="M7" s="464"/>
      <c r="N7" s="465"/>
      <c r="P7" s="463"/>
      <c r="Q7" s="464"/>
      <c r="R7" s="464"/>
      <c r="S7" s="464"/>
      <c r="T7" s="464"/>
      <c r="U7" s="465"/>
    </row>
    <row r="8" spans="1:21" ht="39" outlineLevel="1" thickBot="1">
      <c r="A8" s="34" t="s">
        <v>344</v>
      </c>
      <c r="B8" s="89"/>
      <c r="E8" s="14"/>
      <c r="H8" s="10"/>
      <c r="I8" s="463"/>
      <c r="J8" s="464"/>
      <c r="K8" s="464"/>
      <c r="L8" s="464"/>
      <c r="M8" s="464"/>
      <c r="N8" s="465"/>
      <c r="P8" s="463"/>
      <c r="Q8" s="464"/>
      <c r="R8" s="464"/>
      <c r="S8" s="464"/>
      <c r="T8" s="464"/>
      <c r="U8" s="465"/>
    </row>
    <row r="9" spans="1:21" outlineLevel="1">
      <c r="E9" s="14"/>
      <c r="H9" s="10"/>
      <c r="I9" s="463"/>
      <c r="J9" s="464"/>
      <c r="K9" s="464"/>
      <c r="L9" s="464"/>
      <c r="M9" s="464"/>
      <c r="N9" s="465"/>
      <c r="P9" s="463"/>
      <c r="Q9" s="464"/>
      <c r="R9" s="464"/>
      <c r="S9" s="464"/>
      <c r="T9" s="464"/>
      <c r="U9" s="465"/>
    </row>
    <row r="10" spans="1:21" ht="26.25" outlineLevel="1" thickBot="1">
      <c r="A10" s="32" t="s">
        <v>346</v>
      </c>
      <c r="B10" s="35">
        <f>Baseline!B10</f>
        <v>2027</v>
      </c>
      <c r="E10" s="14"/>
      <c r="H10" s="10"/>
      <c r="I10" s="463"/>
      <c r="J10" s="464"/>
      <c r="K10" s="464"/>
      <c r="L10" s="464"/>
      <c r="M10" s="464"/>
      <c r="N10" s="465"/>
      <c r="P10" s="463"/>
      <c r="Q10" s="464"/>
      <c r="R10" s="464"/>
      <c r="S10" s="464"/>
      <c r="T10" s="464"/>
      <c r="U10" s="465"/>
    </row>
    <row r="11" spans="1:21" outlineLevel="1">
      <c r="A11" s="16"/>
      <c r="H11" s="10"/>
      <c r="I11" s="463"/>
      <c r="J11" s="464"/>
      <c r="K11" s="464"/>
      <c r="L11" s="464"/>
      <c r="M11" s="464"/>
      <c r="N11" s="465"/>
      <c r="P11" s="463"/>
      <c r="Q11" s="464"/>
      <c r="R11" s="464"/>
      <c r="S11" s="464"/>
      <c r="T11" s="464"/>
      <c r="U11" s="465"/>
    </row>
    <row r="12" spans="1:21" ht="38.25" outlineLevel="1">
      <c r="A12" s="26" t="s">
        <v>347</v>
      </c>
      <c r="B12" s="26" t="s">
        <v>348</v>
      </c>
      <c r="C12" s="26" t="s">
        <v>349</v>
      </c>
      <c r="D12" s="26" t="s">
        <v>350</v>
      </c>
      <c r="E12" s="26" t="s">
        <v>351</v>
      </c>
      <c r="F12" s="26" t="s">
        <v>352</v>
      </c>
      <c r="G12" s="26" t="s">
        <v>353</v>
      </c>
      <c r="I12" s="463"/>
      <c r="J12" s="464"/>
      <c r="K12" s="464"/>
      <c r="L12" s="464"/>
      <c r="M12" s="464"/>
      <c r="N12" s="465"/>
      <c r="P12" s="463"/>
      <c r="Q12" s="464"/>
      <c r="R12" s="464"/>
      <c r="S12" s="464"/>
      <c r="T12" s="464"/>
      <c r="U12" s="465"/>
    </row>
    <row r="13" spans="1:21" outlineLevel="1">
      <c r="A13" s="58">
        <v>2035</v>
      </c>
      <c r="B13" s="21">
        <f t="shared" ref="B13:B18" si="0">INDEX($E$204:$AW$204,1,MATCH($A13,$E$53:$BB$53,0))</f>
        <v>0</v>
      </c>
      <c r="C13" s="21">
        <f>B13-Baseline!B13</f>
        <v>694.63562840991256</v>
      </c>
      <c r="D13" s="21">
        <f t="shared" ref="D13:D18" si="1">INDEX($E$205:$AW$205,1,MATCH($A13,$E$53:$BB$53,0))</f>
        <v>0</v>
      </c>
      <c r="E13" s="21">
        <f>D13-Baseline!D13</f>
        <v>541.33599240186527</v>
      </c>
      <c r="F13" s="21">
        <f t="shared" ref="F13:F18" si="2">INDEX($E$206:$AW$206,1,MATCH($A13,$E$53:$BB$53,0))</f>
        <v>0</v>
      </c>
      <c r="G13" s="21">
        <f>F13-Baseline!F13</f>
        <v>847.9216219045702</v>
      </c>
      <c r="I13" s="463"/>
      <c r="J13" s="464"/>
      <c r="K13" s="464"/>
      <c r="L13" s="464"/>
      <c r="M13" s="464"/>
      <c r="N13" s="465"/>
      <c r="P13" s="463"/>
      <c r="Q13" s="464"/>
      <c r="R13" s="464"/>
      <c r="S13" s="464"/>
      <c r="T13" s="464"/>
      <c r="U13" s="465"/>
    </row>
    <row r="14" spans="1:21" outlineLevel="1">
      <c r="A14" s="58">
        <v>2040</v>
      </c>
      <c r="B14" s="21">
        <f t="shared" si="0"/>
        <v>0</v>
      </c>
      <c r="C14" s="21">
        <f>B14-Baseline!B14</f>
        <v>1079.3161205013612</v>
      </c>
      <c r="D14" s="21">
        <f t="shared" si="1"/>
        <v>0</v>
      </c>
      <c r="E14" s="21">
        <f>D14-Baseline!D14</f>
        <v>836.9549183221659</v>
      </c>
      <c r="F14" s="21">
        <f t="shared" si="2"/>
        <v>0</v>
      </c>
      <c r="G14" s="21">
        <f>F14-Baseline!F14</f>
        <v>1321.9092040458147</v>
      </c>
      <c r="I14" s="463"/>
      <c r="J14" s="464"/>
      <c r="K14" s="464"/>
      <c r="L14" s="464"/>
      <c r="M14" s="464"/>
      <c r="N14" s="465"/>
      <c r="P14" s="463"/>
      <c r="Q14" s="464"/>
      <c r="R14" s="464"/>
      <c r="S14" s="464"/>
      <c r="T14" s="464"/>
      <c r="U14" s="465"/>
    </row>
    <row r="15" spans="1:21" outlineLevel="1">
      <c r="A15" s="58">
        <v>2045</v>
      </c>
      <c r="B15" s="21">
        <f t="shared" si="0"/>
        <v>0</v>
      </c>
      <c r="C15" s="21">
        <f>B15-Baseline!B15</f>
        <v>1461.7772157368845</v>
      </c>
      <c r="D15" s="21">
        <f t="shared" si="1"/>
        <v>0</v>
      </c>
      <c r="E15" s="21">
        <f>D15-Baseline!D15</f>
        <v>1128.0428099648657</v>
      </c>
      <c r="F15" s="21">
        <f t="shared" si="2"/>
        <v>0</v>
      </c>
      <c r="G15" s="21">
        <f>F15-Baseline!F15</f>
        <v>1795.6153383934325</v>
      </c>
      <c r="I15" s="463"/>
      <c r="J15" s="464"/>
      <c r="K15" s="464"/>
      <c r="L15" s="464"/>
      <c r="M15" s="464"/>
      <c r="N15" s="465"/>
      <c r="P15" s="463"/>
      <c r="Q15" s="464"/>
      <c r="R15" s="464"/>
      <c r="S15" s="464"/>
      <c r="T15" s="464"/>
      <c r="U15" s="465"/>
    </row>
    <row r="16" spans="1:21" outlineLevel="1">
      <c r="A16" s="58">
        <v>2050</v>
      </c>
      <c r="B16" s="21">
        <f t="shared" si="0"/>
        <v>0</v>
      </c>
      <c r="C16" s="21">
        <f>B16-Baseline!B16</f>
        <v>1844.7868875787203</v>
      </c>
      <c r="D16" s="21">
        <f t="shared" si="1"/>
        <v>0</v>
      </c>
      <c r="E16" s="21">
        <f>D16-Baseline!D16</f>
        <v>1417.1345462905967</v>
      </c>
      <c r="F16" s="21">
        <f t="shared" si="2"/>
        <v>0</v>
      </c>
      <c r="G16" s="21">
        <f>F16-Baseline!F16</f>
        <v>2272.314313053263</v>
      </c>
      <c r="I16" s="463"/>
      <c r="J16" s="464"/>
      <c r="K16" s="464"/>
      <c r="L16" s="464"/>
      <c r="M16" s="464"/>
      <c r="N16" s="465"/>
      <c r="P16" s="463"/>
      <c r="Q16" s="464"/>
      <c r="R16" s="464"/>
      <c r="S16" s="464"/>
      <c r="T16" s="464"/>
      <c r="U16" s="465"/>
    </row>
    <row r="17" spans="1:21" outlineLevel="1">
      <c r="A17" s="58">
        <v>2060</v>
      </c>
      <c r="B17" s="21">
        <f t="shared" si="0"/>
        <v>0</v>
      </c>
      <c r="C17" s="21">
        <f>B17-Baseline!B17</f>
        <v>6881.1183119984971</v>
      </c>
      <c r="D17" s="21">
        <f t="shared" si="1"/>
        <v>0</v>
      </c>
      <c r="E17" s="21">
        <f>D17-Baseline!D17</f>
        <v>4921.136602514136</v>
      </c>
      <c r="F17" s="21">
        <f t="shared" si="2"/>
        <v>0</v>
      </c>
      <c r="G17" s="21">
        <f>F17-Baseline!F17</f>
        <v>8826.4832037390279</v>
      </c>
      <c r="I17" s="463"/>
      <c r="J17" s="464"/>
      <c r="K17" s="464"/>
      <c r="L17" s="464"/>
      <c r="M17" s="464"/>
      <c r="N17" s="465"/>
      <c r="P17" s="463"/>
      <c r="Q17" s="464"/>
      <c r="R17" s="464"/>
      <c r="S17" s="464"/>
      <c r="T17" s="464"/>
      <c r="U17" s="465"/>
    </row>
    <row r="18" spans="1:21" outlineLevel="1">
      <c r="A18" s="58">
        <v>2070</v>
      </c>
      <c r="B18" s="21">
        <f t="shared" si="0"/>
        <v>0</v>
      </c>
      <c r="C18" s="21">
        <f>B18-Baseline!B18</f>
        <v>12303.912065096521</v>
      </c>
      <c r="D18" s="21">
        <f t="shared" si="1"/>
        <v>0</v>
      </c>
      <c r="E18" s="21">
        <f>D18-Baseline!D18</f>
        <v>8620.8186415173222</v>
      </c>
      <c r="F18" s="21">
        <f t="shared" si="2"/>
        <v>0</v>
      </c>
      <c r="G18" s="21">
        <f>F18-Baseline!F18</f>
        <v>15942.688556685433</v>
      </c>
      <c r="I18" s="466"/>
      <c r="J18" s="467"/>
      <c r="K18" s="467"/>
      <c r="L18" s="467"/>
      <c r="M18" s="467"/>
      <c r="N18" s="468"/>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f>Baseline!B20</f>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69"/>
      <c r="J21" s="461"/>
      <c r="K21" s="461"/>
      <c r="L21" s="461"/>
      <c r="M21" s="461"/>
      <c r="N21" s="462"/>
      <c r="P21" s="469"/>
      <c r="Q21" s="461"/>
      <c r="R21" s="461"/>
      <c r="S21" s="461"/>
      <c r="T21" s="461"/>
      <c r="U21" s="462"/>
    </row>
    <row r="22" spans="1:21" ht="12.75" customHeight="1" outlineLevel="1">
      <c r="A22" s="154"/>
      <c r="B22" s="155"/>
      <c r="I22" s="463"/>
      <c r="J22" s="464"/>
      <c r="K22" s="464"/>
      <c r="L22" s="464"/>
      <c r="M22" s="464"/>
      <c r="N22" s="465"/>
      <c r="P22" s="463"/>
      <c r="Q22" s="464"/>
      <c r="R22" s="464"/>
      <c r="S22" s="464"/>
      <c r="T22" s="464"/>
      <c r="U22" s="465"/>
    </row>
    <row r="23" spans="1:21" outlineLevel="1">
      <c r="A23" s="154"/>
      <c r="B23" s="406" t="s">
        <v>358</v>
      </c>
      <c r="C23" s="407"/>
      <c r="D23" s="407"/>
      <c r="E23" s="407"/>
      <c r="F23" s="407"/>
      <c r="G23" s="408"/>
      <c r="I23" s="463"/>
      <c r="J23" s="464"/>
      <c r="K23" s="464"/>
      <c r="L23" s="464"/>
      <c r="M23" s="464"/>
      <c r="N23" s="465"/>
      <c r="P23" s="463"/>
      <c r="Q23" s="464"/>
      <c r="R23" s="464"/>
      <c r="S23" s="464"/>
      <c r="T23" s="464"/>
      <c r="U23" s="465"/>
    </row>
    <row r="24" spans="1:21" outlineLevel="1">
      <c r="B24" s="17">
        <v>2027</v>
      </c>
      <c r="C24" s="17">
        <v>2028</v>
      </c>
      <c r="D24" s="17">
        <v>2029</v>
      </c>
      <c r="E24" s="17">
        <v>2030</v>
      </c>
      <c r="F24" s="17">
        <v>2031</v>
      </c>
      <c r="G24" s="17" t="s">
        <v>359</v>
      </c>
      <c r="I24" s="463"/>
      <c r="J24" s="464"/>
      <c r="K24" s="464"/>
      <c r="L24" s="464"/>
      <c r="M24" s="464"/>
      <c r="N24" s="465"/>
      <c r="P24" s="463"/>
      <c r="Q24" s="464"/>
      <c r="R24" s="464"/>
      <c r="S24" s="464"/>
      <c r="T24" s="464"/>
      <c r="U24" s="465"/>
    </row>
    <row r="25" spans="1:21" ht="13.5" outlineLevel="1" thickBot="1">
      <c r="B25" s="30" t="s">
        <v>360</v>
      </c>
      <c r="C25" s="30" t="s">
        <v>360</v>
      </c>
      <c r="D25" s="30" t="s">
        <v>360</v>
      </c>
      <c r="E25" s="30" t="s">
        <v>360</v>
      </c>
      <c r="F25" s="30" t="s">
        <v>360</v>
      </c>
      <c r="G25" s="30" t="s">
        <v>360</v>
      </c>
      <c r="I25" s="463"/>
      <c r="J25" s="464"/>
      <c r="K25" s="464"/>
      <c r="L25" s="464"/>
      <c r="M25" s="464"/>
      <c r="N25" s="465"/>
      <c r="P25" s="463"/>
      <c r="Q25" s="464"/>
      <c r="R25" s="464"/>
      <c r="S25" s="464"/>
      <c r="T25" s="464"/>
      <c r="U25" s="465"/>
    </row>
    <row r="26" spans="1:21" outlineLevel="1">
      <c r="A26" s="54" t="s">
        <v>361</v>
      </c>
      <c r="B26" s="21">
        <f>E64</f>
        <v>0</v>
      </c>
      <c r="C26" s="21">
        <f>F64</f>
        <v>0</v>
      </c>
      <c r="D26" s="21">
        <f>G64</f>
        <v>0</v>
      </c>
      <c r="E26" s="21">
        <f>H64</f>
        <v>0</v>
      </c>
      <c r="F26" s="21">
        <f>I64</f>
        <v>0</v>
      </c>
      <c r="G26" s="21">
        <f>SUM(J64:BB64)</f>
        <v>0</v>
      </c>
      <c r="I26" s="463"/>
      <c r="J26" s="464"/>
      <c r="K26" s="464"/>
      <c r="L26" s="464"/>
      <c r="M26" s="464"/>
      <c r="N26" s="465"/>
      <c r="P26" s="463"/>
      <c r="Q26" s="464"/>
      <c r="R26" s="464"/>
      <c r="S26" s="464"/>
      <c r="T26" s="464"/>
      <c r="U26" s="465"/>
    </row>
    <row r="27" spans="1:21" outlineLevel="1">
      <c r="A27" s="54" t="s">
        <v>362</v>
      </c>
      <c r="B27" s="21">
        <f>E71+E77</f>
        <v>0</v>
      </c>
      <c r="C27" s="21">
        <f>F71+F77</f>
        <v>0</v>
      </c>
      <c r="D27" s="21">
        <f>G71+G77</f>
        <v>0</v>
      </c>
      <c r="E27" s="21">
        <f>H71+H77</f>
        <v>0</v>
      </c>
      <c r="F27" s="21">
        <f>I71+I77</f>
        <v>0</v>
      </c>
      <c r="G27" s="21">
        <f>SUM(J71:BB71)+SUM(J77:BB77)</f>
        <v>0</v>
      </c>
      <c r="I27" s="463"/>
      <c r="J27" s="464"/>
      <c r="K27" s="464"/>
      <c r="L27" s="464"/>
      <c r="M27" s="464"/>
      <c r="N27" s="465"/>
      <c r="P27" s="463"/>
      <c r="Q27" s="464"/>
      <c r="R27" s="464"/>
      <c r="S27" s="464"/>
      <c r="T27" s="464"/>
      <c r="U27" s="465"/>
    </row>
    <row r="28" spans="1:21" outlineLevel="1">
      <c r="A28" s="154"/>
      <c r="B28" s="248"/>
      <c r="C28" s="248"/>
      <c r="D28" s="248"/>
      <c r="E28" s="248"/>
      <c r="F28" s="248"/>
      <c r="G28" s="248"/>
      <c r="I28" s="463"/>
      <c r="J28" s="464"/>
      <c r="K28" s="464"/>
      <c r="L28" s="464"/>
      <c r="M28" s="464"/>
      <c r="N28" s="465"/>
      <c r="P28" s="463"/>
      <c r="Q28" s="464"/>
      <c r="R28" s="464"/>
      <c r="S28" s="464"/>
      <c r="T28" s="464"/>
      <c r="U28" s="465"/>
    </row>
    <row r="29" spans="1:21" ht="13.5" outlineLevel="1" thickBot="1">
      <c r="A29" s="154"/>
      <c r="B29" s="248"/>
      <c r="C29" s="248"/>
      <c r="D29" s="248"/>
      <c r="E29" s="248"/>
      <c r="F29" s="248"/>
      <c r="G29" s="248"/>
      <c r="I29" s="463"/>
      <c r="J29" s="464"/>
      <c r="K29" s="464"/>
      <c r="L29" s="464"/>
      <c r="M29" s="464"/>
      <c r="N29" s="465"/>
      <c r="P29" s="463"/>
      <c r="Q29" s="464"/>
      <c r="R29" s="464"/>
      <c r="S29" s="464"/>
      <c r="T29" s="464"/>
      <c r="U29" s="465"/>
    </row>
    <row r="30" spans="1:21" ht="13.5" outlineLevel="1" thickBot="1">
      <c r="A30" s="308"/>
      <c r="B30" s="309" t="s">
        <v>363</v>
      </c>
      <c r="C30" s="310" t="s">
        <v>364</v>
      </c>
      <c r="D30" s="410" t="s">
        <v>323</v>
      </c>
      <c r="E30" s="411"/>
      <c r="F30" s="411"/>
      <c r="G30" s="412"/>
      <c r="I30" s="463"/>
      <c r="J30" s="464"/>
      <c r="K30" s="464"/>
      <c r="L30" s="464"/>
      <c r="M30" s="464"/>
      <c r="N30" s="465"/>
      <c r="P30" s="463"/>
      <c r="Q30" s="464"/>
      <c r="R30" s="464"/>
      <c r="S30" s="464"/>
      <c r="T30" s="464"/>
      <c r="U30" s="465"/>
    </row>
    <row r="31" spans="1:21" outlineLevel="1">
      <c r="A31" s="432" t="s">
        <v>365</v>
      </c>
      <c r="B31" s="311"/>
      <c r="C31" s="307"/>
      <c r="D31" s="472"/>
      <c r="E31" s="472"/>
      <c r="F31" s="472"/>
      <c r="G31" s="473"/>
      <c r="I31" s="463"/>
      <c r="J31" s="464"/>
      <c r="K31" s="464"/>
      <c r="L31" s="464"/>
      <c r="M31" s="464"/>
      <c r="N31" s="465"/>
      <c r="P31" s="463"/>
      <c r="Q31" s="464"/>
      <c r="R31" s="464"/>
      <c r="S31" s="464"/>
      <c r="T31" s="464"/>
      <c r="U31" s="465"/>
    </row>
    <row r="32" spans="1:21" outlineLevel="1">
      <c r="A32" s="432"/>
      <c r="B32" s="312"/>
      <c r="C32" s="252"/>
      <c r="D32" s="415"/>
      <c r="E32" s="415"/>
      <c r="F32" s="415"/>
      <c r="G32" s="416"/>
      <c r="I32" s="463"/>
      <c r="J32" s="464"/>
      <c r="K32" s="464"/>
      <c r="L32" s="464"/>
      <c r="M32" s="464"/>
      <c r="N32" s="465"/>
      <c r="P32" s="463"/>
      <c r="Q32" s="464"/>
      <c r="R32" s="464"/>
      <c r="S32" s="464"/>
      <c r="T32" s="464"/>
      <c r="U32" s="465"/>
    </row>
    <row r="33" spans="1:21" outlineLevel="1">
      <c r="A33" s="432"/>
      <c r="B33" s="312"/>
      <c r="C33" s="252"/>
      <c r="D33" s="415"/>
      <c r="E33" s="415"/>
      <c r="F33" s="415"/>
      <c r="G33" s="416"/>
      <c r="I33" s="463"/>
      <c r="J33" s="464"/>
      <c r="K33" s="464"/>
      <c r="L33" s="464"/>
      <c r="M33" s="464"/>
      <c r="N33" s="465"/>
      <c r="P33" s="463"/>
      <c r="Q33" s="464"/>
      <c r="R33" s="464"/>
      <c r="S33" s="464"/>
      <c r="T33" s="464"/>
      <c r="U33" s="465"/>
    </row>
    <row r="34" spans="1:21" outlineLevel="1">
      <c r="A34" s="432"/>
      <c r="B34" s="312"/>
      <c r="C34" s="252"/>
      <c r="D34" s="415"/>
      <c r="E34" s="415"/>
      <c r="F34" s="415"/>
      <c r="G34" s="416"/>
      <c r="I34" s="463"/>
      <c r="J34" s="464"/>
      <c r="K34" s="464"/>
      <c r="L34" s="464"/>
      <c r="M34" s="464"/>
      <c r="N34" s="465"/>
      <c r="P34" s="463"/>
      <c r="Q34" s="464"/>
      <c r="R34" s="464"/>
      <c r="S34" s="464"/>
      <c r="T34" s="464"/>
      <c r="U34" s="465"/>
    </row>
    <row r="35" spans="1:21" outlineLevel="1">
      <c r="A35" s="432"/>
      <c r="B35" s="312"/>
      <c r="C35" s="252"/>
      <c r="D35" s="415"/>
      <c r="E35" s="415"/>
      <c r="F35" s="415"/>
      <c r="G35" s="416"/>
      <c r="I35" s="463"/>
      <c r="J35" s="464"/>
      <c r="K35" s="464"/>
      <c r="L35" s="464"/>
      <c r="M35" s="464"/>
      <c r="N35" s="465"/>
      <c r="P35" s="463"/>
      <c r="Q35" s="464"/>
      <c r="R35" s="464"/>
      <c r="S35" s="464"/>
      <c r="T35" s="464"/>
      <c r="U35" s="465"/>
    </row>
    <row r="36" spans="1:21" outlineLevel="1">
      <c r="A36" s="432"/>
      <c r="B36" s="312"/>
      <c r="C36" s="252"/>
      <c r="D36" s="415"/>
      <c r="E36" s="415"/>
      <c r="F36" s="415"/>
      <c r="G36" s="416"/>
      <c r="I36" s="463"/>
      <c r="J36" s="464"/>
      <c r="K36" s="464"/>
      <c r="L36" s="464"/>
      <c r="M36" s="464"/>
      <c r="N36" s="465"/>
      <c r="P36" s="463"/>
      <c r="Q36" s="464"/>
      <c r="R36" s="464"/>
      <c r="S36" s="464"/>
      <c r="T36" s="464"/>
      <c r="U36" s="465"/>
    </row>
    <row r="37" spans="1:21" outlineLevel="1">
      <c r="A37" s="432"/>
      <c r="B37" s="312"/>
      <c r="C37" s="252"/>
      <c r="D37" s="415"/>
      <c r="E37" s="415"/>
      <c r="F37" s="415"/>
      <c r="G37" s="416"/>
      <c r="I37" s="463"/>
      <c r="J37" s="464"/>
      <c r="K37" s="464"/>
      <c r="L37" s="464"/>
      <c r="M37" s="464"/>
      <c r="N37" s="465"/>
      <c r="P37" s="463"/>
      <c r="Q37" s="464"/>
      <c r="R37" s="464"/>
      <c r="S37" s="464"/>
      <c r="T37" s="464"/>
      <c r="U37" s="465"/>
    </row>
    <row r="38" spans="1:21" outlineLevel="1">
      <c r="A38" s="432"/>
      <c r="B38" s="312"/>
      <c r="C38" s="252"/>
      <c r="D38" s="415"/>
      <c r="E38" s="415"/>
      <c r="F38" s="415"/>
      <c r="G38" s="416"/>
      <c r="I38" s="463"/>
      <c r="J38" s="464"/>
      <c r="K38" s="464"/>
      <c r="L38" s="464"/>
      <c r="M38" s="464"/>
      <c r="N38" s="465"/>
      <c r="P38" s="463"/>
      <c r="Q38" s="464"/>
      <c r="R38" s="464"/>
      <c r="S38" s="464"/>
      <c r="T38" s="464"/>
      <c r="U38" s="465"/>
    </row>
    <row r="39" spans="1:21" outlineLevel="1">
      <c r="A39" s="432"/>
      <c r="B39" s="312"/>
      <c r="C39" s="252"/>
      <c r="D39" s="415"/>
      <c r="E39" s="415"/>
      <c r="F39" s="415"/>
      <c r="G39" s="416"/>
      <c r="I39" s="463"/>
      <c r="J39" s="464"/>
      <c r="K39" s="464"/>
      <c r="L39" s="464"/>
      <c r="M39" s="464"/>
      <c r="N39" s="465"/>
      <c r="P39" s="463"/>
      <c r="Q39" s="464"/>
      <c r="R39" s="464"/>
      <c r="S39" s="464"/>
      <c r="T39" s="464"/>
      <c r="U39" s="465"/>
    </row>
    <row r="40" spans="1:21" ht="13.5" outlineLevel="1" thickBot="1">
      <c r="A40" s="433"/>
      <c r="B40" s="313"/>
      <c r="C40" s="314"/>
      <c r="D40" s="413"/>
      <c r="E40" s="413"/>
      <c r="F40" s="413"/>
      <c r="G40" s="414"/>
      <c r="I40" s="463"/>
      <c r="J40" s="464"/>
      <c r="K40" s="464"/>
      <c r="L40" s="464"/>
      <c r="M40" s="464"/>
      <c r="N40" s="465"/>
      <c r="P40" s="463"/>
      <c r="Q40" s="464"/>
      <c r="R40" s="464"/>
      <c r="S40" s="464"/>
      <c r="T40" s="464"/>
      <c r="U40" s="465"/>
    </row>
    <row r="41" spans="1:21" outlineLevel="1">
      <c r="A41" s="154"/>
      <c r="B41" s="248"/>
      <c r="C41" s="248"/>
      <c r="D41" s="248"/>
      <c r="E41" s="248"/>
      <c r="F41" s="248"/>
      <c r="G41" s="248"/>
      <c r="I41" s="463"/>
      <c r="J41" s="464"/>
      <c r="K41" s="464"/>
      <c r="L41" s="464"/>
      <c r="M41" s="464"/>
      <c r="N41" s="465"/>
      <c r="P41" s="463"/>
      <c r="Q41" s="464"/>
      <c r="R41" s="464"/>
      <c r="S41" s="464"/>
      <c r="T41" s="464"/>
      <c r="U41" s="465"/>
    </row>
    <row r="42" spans="1:21" outlineLevel="1">
      <c r="A42" s="154"/>
      <c r="B42" s="248"/>
      <c r="C42" s="248"/>
      <c r="D42" s="248"/>
      <c r="E42" s="248"/>
      <c r="F42" s="248"/>
      <c r="G42" s="248"/>
      <c r="I42" s="463"/>
      <c r="J42" s="464"/>
      <c r="K42" s="464"/>
      <c r="L42" s="464"/>
      <c r="M42" s="464"/>
      <c r="N42" s="465"/>
      <c r="P42" s="463"/>
      <c r="Q42" s="464"/>
      <c r="R42" s="464"/>
      <c r="S42" s="464"/>
      <c r="T42" s="464"/>
      <c r="U42" s="465"/>
    </row>
    <row r="43" spans="1:21" outlineLevel="1">
      <c r="A43" s="154"/>
      <c r="B43" s="248"/>
      <c r="C43" s="248"/>
      <c r="D43" s="248"/>
      <c r="E43" s="248"/>
      <c r="F43" s="248"/>
      <c r="G43" s="248"/>
      <c r="I43" s="463"/>
      <c r="J43" s="464"/>
      <c r="K43" s="464"/>
      <c r="L43" s="464"/>
      <c r="M43" s="464"/>
      <c r="N43" s="465"/>
      <c r="P43" s="463"/>
      <c r="Q43" s="464"/>
      <c r="R43" s="464"/>
      <c r="S43" s="464"/>
      <c r="T43" s="464"/>
      <c r="U43" s="465"/>
    </row>
    <row r="44" spans="1:21" outlineLevel="1">
      <c r="A44" s="154"/>
      <c r="B44" s="248"/>
      <c r="C44" s="248"/>
      <c r="D44" s="248"/>
      <c r="E44" s="248"/>
      <c r="F44" s="248"/>
      <c r="G44" s="248"/>
      <c r="I44" s="463"/>
      <c r="J44" s="464"/>
      <c r="K44" s="464"/>
      <c r="L44" s="464"/>
      <c r="M44" s="464"/>
      <c r="N44" s="465"/>
      <c r="P44" s="463"/>
      <c r="Q44" s="464"/>
      <c r="R44" s="464"/>
      <c r="S44" s="464"/>
      <c r="T44" s="464"/>
      <c r="U44" s="465"/>
    </row>
    <row r="45" spans="1:21" outlineLevel="1">
      <c r="A45" s="154"/>
      <c r="B45" s="248"/>
      <c r="C45" s="248"/>
      <c r="D45" s="248"/>
      <c r="E45" s="248"/>
      <c r="F45" s="248"/>
      <c r="G45" s="248"/>
      <c r="I45" s="466"/>
      <c r="J45" s="467"/>
      <c r="K45" s="467"/>
      <c r="L45" s="467"/>
      <c r="M45" s="467"/>
      <c r="N45" s="468"/>
      <c r="P45" s="466"/>
      <c r="Q45" s="467"/>
      <c r="R45" s="467"/>
      <c r="S45" s="467"/>
      <c r="T45" s="467"/>
      <c r="U45" s="468"/>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2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0" t="s">
        <v>388</v>
      </c>
      <c r="B75" s="127" t="s">
        <v>389</v>
      </c>
      <c r="C75" s="274"/>
      <c r="D75" s="124" t="s">
        <v>383</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2"/>
      <c r="B77" s="273" t="s">
        <v>390</v>
      </c>
      <c r="C77" s="271"/>
      <c r="D77" s="123" t="s">
        <v>383</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397</v>
      </c>
      <c r="C83" t="s">
        <v>398</v>
      </c>
      <c r="D83" t="s">
        <v>383</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521</v>
      </c>
      <c r="C108" t="s">
        <v>522</v>
      </c>
      <c r="D108" t="s">
        <v>383</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523</v>
      </c>
      <c r="C109" t="s">
        <v>524</v>
      </c>
      <c r="D109" t="s">
        <v>383</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525</v>
      </c>
      <c r="C110" t="s">
        <v>526</v>
      </c>
      <c r="D110" t="s">
        <v>383</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527</v>
      </c>
      <c r="C111" t="s">
        <v>528</v>
      </c>
      <c r="D111" t="s">
        <v>383</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529</v>
      </c>
      <c r="C112" t="s">
        <v>530</v>
      </c>
      <c r="D112" t="s">
        <v>383</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531</v>
      </c>
      <c r="C113" t="s">
        <v>532</v>
      </c>
      <c r="D113" t="s">
        <v>383</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533</v>
      </c>
      <c r="C114" t="s">
        <v>534</v>
      </c>
      <c r="D114" t="s">
        <v>383</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535</v>
      </c>
      <c r="C115" t="s">
        <v>536</v>
      </c>
      <c r="D115" t="s">
        <v>383</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537</v>
      </c>
      <c r="C116" t="s">
        <v>538</v>
      </c>
      <c r="D116" t="s">
        <v>383</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539</v>
      </c>
      <c r="C117" t="s">
        <v>540</v>
      </c>
      <c r="D117" t="s">
        <v>383</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541</v>
      </c>
      <c r="C118" t="s">
        <v>542</v>
      </c>
      <c r="D118" t="s">
        <v>383</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543</v>
      </c>
      <c r="C119" t="s">
        <v>544</v>
      </c>
      <c r="D119" t="s">
        <v>383</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545</v>
      </c>
      <c r="C120" t="s">
        <v>546</v>
      </c>
      <c r="D120" t="s">
        <v>383</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547</v>
      </c>
      <c r="C121" t="s">
        <v>548</v>
      </c>
      <c r="D121" t="s">
        <v>383</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549</v>
      </c>
      <c r="C122" t="s">
        <v>550</v>
      </c>
      <c r="D122" t="s">
        <v>383</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551</v>
      </c>
      <c r="C123" t="s">
        <v>552</v>
      </c>
      <c r="D123" t="s">
        <v>383</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553</v>
      </c>
      <c r="C124" t="s">
        <v>554</v>
      </c>
      <c r="D124" t="s">
        <v>383</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555</v>
      </c>
      <c r="C125" t="s">
        <v>556</v>
      </c>
      <c r="D125" t="s">
        <v>383</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557</v>
      </c>
      <c r="C126" t="s">
        <v>558</v>
      </c>
      <c r="D126" t="s">
        <v>383</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559</v>
      </c>
      <c r="C127" t="s">
        <v>560</v>
      </c>
      <c r="D127" t="s">
        <v>383</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447</v>
      </c>
      <c r="C128" t="s">
        <v>448</v>
      </c>
      <c r="D128" t="s">
        <v>383</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457</v>
      </c>
      <c r="C133" s="7" t="s">
        <v>458</v>
      </c>
      <c r="D133" s="7" t="s">
        <v>383</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459</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460</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464</v>
      </c>
      <c r="B143" s="135" t="s">
        <v>282</v>
      </c>
      <c r="C143" s="135" t="s">
        <v>389</v>
      </c>
      <c r="D143" s="135" t="s">
        <v>383</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4"/>
      <c r="B144" s="135" t="s">
        <v>282</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465</v>
      </c>
      <c r="D146" s="135" t="s">
        <v>383</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4"/>
      <c r="B147" s="135" t="s">
        <v>285</v>
      </c>
      <c r="C147" s="135" t="s">
        <v>466</v>
      </c>
      <c r="D147" s="135" t="s">
        <v>383</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4"/>
      <c r="B148" s="135" t="s">
        <v>285</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315" t="s">
        <v>467</v>
      </c>
      <c r="D150" s="135" t="s">
        <v>383</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4"/>
      <c r="B151" s="135" t="s">
        <v>288</v>
      </c>
      <c r="C151" s="315" t="s">
        <v>468</v>
      </c>
      <c r="D151" s="135" t="s">
        <v>383</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4"/>
      <c r="B152" s="135" t="s">
        <v>288</v>
      </c>
      <c r="C152" s="315" t="s">
        <v>469</v>
      </c>
      <c r="D152" s="135" t="s">
        <v>383</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374</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471</v>
      </c>
      <c r="B158" s="135" t="s">
        <v>282</v>
      </c>
      <c r="C158" s="315" t="s">
        <v>389</v>
      </c>
      <c r="D158" s="135" t="s">
        <v>472</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4"/>
      <c r="B159" s="135" t="s">
        <v>282</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4"/>
      <c r="B160" s="135" t="s">
        <v>282</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4"/>
      <c r="B161" s="135" t="s">
        <v>285</v>
      </c>
      <c r="C161" s="315" t="s">
        <v>465</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4"/>
      <c r="B162" s="135" t="s">
        <v>285</v>
      </c>
      <c r="C162" s="315" t="s">
        <v>466</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476</v>
      </c>
      <c r="B172" s="135" t="s">
        <v>282</v>
      </c>
      <c r="C172" s="135" t="s">
        <v>389</v>
      </c>
      <c r="D172" s="135" t="s">
        <v>383</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4"/>
      <c r="B173" s="135" t="s">
        <v>282</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477</v>
      </c>
      <c r="B176" s="135" t="s">
        <v>282</v>
      </c>
      <c r="C176" s="135" t="s">
        <v>389</v>
      </c>
      <c r="D176" s="135" t="s">
        <v>383</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4"/>
      <c r="B177" s="135" t="s">
        <v>282</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485</v>
      </c>
      <c r="B190" s="150" t="s">
        <v>340</v>
      </c>
      <c r="C190" s="19"/>
      <c r="D190" s="135" t="s">
        <v>383</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4"/>
      <c r="B191" s="150" t="s">
        <v>486</v>
      </c>
      <c r="C191" s="19"/>
      <c r="D191" s="135" t="s">
        <v>383</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4"/>
      <c r="B192" s="150" t="s">
        <v>563</v>
      </c>
      <c r="C192" s="19"/>
      <c r="D192" s="135" t="s">
        <v>383</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4"/>
      <c r="B193" s="150" t="s">
        <v>487</v>
      </c>
      <c r="C193" s="19"/>
      <c r="D193" s="135" t="s">
        <v>383</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4"/>
      <c r="B194" s="150" t="s">
        <v>488</v>
      </c>
      <c r="C194" s="19"/>
      <c r="D194" s="135" t="s">
        <v>383</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4"/>
      <c r="B195" s="150" t="s">
        <v>489</v>
      </c>
      <c r="C195" s="19"/>
      <c r="D195" s="135" t="s">
        <v>383</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4"/>
      <c r="B196" s="150" t="s">
        <v>285</v>
      </c>
      <c r="C196" s="19"/>
      <c r="D196" s="135" t="s">
        <v>383</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4"/>
      <c r="B197" s="150" t="s">
        <v>288</v>
      </c>
      <c r="C197" s="19"/>
      <c r="D197" s="135" t="s">
        <v>383</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5"/>
      <c r="B198" s="150" t="s">
        <v>470</v>
      </c>
      <c r="C198" s="19"/>
      <c r="D198" s="135" t="s">
        <v>383</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490</v>
      </c>
      <c r="B200" s="150" t="s">
        <v>491</v>
      </c>
      <c r="C200" s="19"/>
      <c r="D200" s="135" t="s">
        <v>383</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4"/>
      <c r="B201" s="150" t="s">
        <v>492</v>
      </c>
      <c r="C201" s="19"/>
      <c r="D201" s="135" t="s">
        <v>383</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5"/>
      <c r="B202" s="150" t="s">
        <v>493</v>
      </c>
      <c r="C202" s="19"/>
      <c r="D202" s="135" t="s">
        <v>383</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3" t="s">
        <v>494</v>
      </c>
      <c r="B204" s="150" t="s">
        <v>495</v>
      </c>
      <c r="C204" s="19"/>
      <c r="D204" s="135" t="s">
        <v>383</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4"/>
      <c r="B205" s="150" t="s">
        <v>496</v>
      </c>
      <c r="C205" s="19"/>
      <c r="D205" s="135" t="s">
        <v>383</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5"/>
      <c r="B206" s="150" t="s">
        <v>497</v>
      </c>
      <c r="C206" s="19"/>
      <c r="D206" s="135" t="s">
        <v>383</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564</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6" t="s">
        <v>485</v>
      </c>
      <c r="B210" s="150" t="s">
        <v>565</v>
      </c>
      <c r="C210" s="19"/>
      <c r="D210" s="135" t="s">
        <v>383</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7"/>
      <c r="B211" s="150" t="s">
        <v>486</v>
      </c>
      <c r="C211" s="19"/>
      <c r="D211" s="135" t="s">
        <v>383</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7"/>
      <c r="B212" s="150" t="s">
        <v>563</v>
      </c>
      <c r="C212" s="19"/>
      <c r="D212" s="135" t="s">
        <v>383</v>
      </c>
      <c r="E212" s="21">
        <f>E192-Baseline!E192</f>
        <v>5.5827015681753407</v>
      </c>
      <c r="F212" s="21">
        <f>F77*F186-Baseline!F77*Baseline!F186</f>
        <v>5.4947389322581648</v>
      </c>
      <c r="G212" s="21">
        <f>G77*G186-Baseline!G77*Baseline!G186</f>
        <v>5.4497478117267759</v>
      </c>
      <c r="H212" s="21">
        <f>H77*H186-Baseline!H77*Baseline!H186</f>
        <v>5.4054953736030118</v>
      </c>
      <c r="I212" s="21">
        <f>I77*I186-Baseline!I77*Baseline!I186</f>
        <v>5.3621754214223953</v>
      </c>
      <c r="J212" s="21">
        <f>J77*J186-Baseline!J77*Baseline!J186</f>
        <v>5.3197829955030276</v>
      </c>
      <c r="K212" s="21">
        <f>K77*K186-Baseline!K77*Baseline!K186</f>
        <v>5.2785032236594676</v>
      </c>
      <c r="L212" s="21">
        <f>L77*L186-Baseline!L77*Baseline!L186</f>
        <v>5.2380957060792159</v>
      </c>
      <c r="M212" s="21">
        <f>M77*M186-Baseline!M77*Baseline!M186</f>
        <v>5.1985321609646364</v>
      </c>
      <c r="N212" s="21">
        <f>N77*N186-Baseline!N77*Baseline!N186</f>
        <v>5.159806801767334</v>
      </c>
      <c r="O212" s="21">
        <f>O77*O186-Baseline!O77*Baseline!O186</f>
        <v>5.1142358149640659</v>
      </c>
      <c r="P212" s="21">
        <f>P77*P186-Baseline!P77*Baseline!P186</f>
        <v>5.0605343938620884</v>
      </c>
      <c r="Q212" s="21">
        <f>Q77*Q186-Baseline!Q77*Baseline!Q186</f>
        <v>5.0064134478035571</v>
      </c>
      <c r="R212" s="21">
        <f>R77*R186-Baseline!R77*Baseline!R186</f>
        <v>4.95376990642424</v>
      </c>
      <c r="S212" s="21">
        <f>S77*S186-Baseline!S77*Baseline!S186</f>
        <v>4.9025691776222056</v>
      </c>
      <c r="T212" s="21">
        <f>T77*T186-Baseline!T77*Baseline!T186</f>
        <v>4.8527769735521362</v>
      </c>
      <c r="U212" s="21">
        <f>U77*U186-Baseline!U77*Baseline!U186</f>
        <v>4.8043601411969563</v>
      </c>
      <c r="V212" s="21">
        <f>V77*V186-Baseline!V77*Baseline!V186</f>
        <v>4.7572868126839438</v>
      </c>
      <c r="W212" s="21">
        <f>W77*W186-Baseline!W77*Baseline!W186</f>
        <v>4.7115263746858602</v>
      </c>
      <c r="X212" s="21">
        <f>X77*X186-Baseline!X77*Baseline!X186</f>
        <v>4.6670494267652423</v>
      </c>
      <c r="Y212" s="21">
        <f>Y77*Y186-Baseline!Y77*Baseline!Y186</f>
        <v>4.6238277523923861</v>
      </c>
      <c r="Z212" s="21">
        <f>Z77*Z186-Baseline!Z77*Baseline!Z186</f>
        <v>4.5818331345909247</v>
      </c>
      <c r="AA212" s="21">
        <f>AA77*AA186-Baseline!AA77*Baseline!AA186</f>
        <v>4.5410406309931748</v>
      </c>
      <c r="AB212" s="21">
        <f>AB77*AB186-Baseline!AB77*Baseline!AB186</f>
        <v>4.4997529345496616</v>
      </c>
      <c r="AC212" s="21">
        <f>AC77*AC186-Baseline!AC77*Baseline!AC186</f>
        <v>28.551073771567651</v>
      </c>
      <c r="AD212" s="21">
        <f>AD77*AD186-Baseline!AD77*Baseline!AD186</f>
        <v>34.893456727615316</v>
      </c>
      <c r="AE212" s="21">
        <f>AE77*AE186-Baseline!AE77*Baseline!AE186</f>
        <v>34.631045021702327</v>
      </c>
      <c r="AF212" s="21">
        <f>AF77*AF186-Baseline!AF77*Baseline!AF186</f>
        <v>34.376235902586458</v>
      </c>
      <c r="AG212" s="21">
        <f>AG77*AG186-Baseline!AG77*Baseline!AG186</f>
        <v>34.128915373145148</v>
      </c>
      <c r="AH212" s="21">
        <f>AH77*AH186-Baseline!AH77*Baseline!AH186</f>
        <v>33.888975372416766</v>
      </c>
      <c r="AI212" s="21">
        <f>AI77*AI186-Baseline!AI77*Baseline!AI186</f>
        <v>33.656313654786409</v>
      </c>
      <c r="AJ212" s="21">
        <f>AJ77*AJ186-Baseline!AJ77*Baseline!AJ186</f>
        <v>33.593119264347635</v>
      </c>
      <c r="AK212" s="21">
        <f>AK77*AK186-Baseline!AK77*Baseline!AK186</f>
        <v>33.535677974509646</v>
      </c>
      <c r="AL212" s="21">
        <f>AL77*AL186-Baseline!AL77*Baseline!AL186</f>
        <v>33.483995141826902</v>
      </c>
      <c r="AM212" s="21">
        <f>AM77*AM186-Baseline!AM77*Baseline!AM186</f>
        <v>33.43157846629812</v>
      </c>
      <c r="AN212" s="21">
        <f>AN77*AN186-Baseline!AN77*Baseline!AN186</f>
        <v>33.374222266442608</v>
      </c>
      <c r="AO212" s="21">
        <f>AO77*AO186-Baseline!AO77*Baseline!AO186</f>
        <v>33.319846217769864</v>
      </c>
      <c r="AP212" s="21">
        <f>AP77*AP186-Baseline!AP77*Baseline!AP186</f>
        <v>33.271392297383265</v>
      </c>
      <c r="AQ212" s="21">
        <f>AQ77*AQ186-Baseline!AQ77*Baseline!AQ186</f>
        <v>33.229168962497816</v>
      </c>
      <c r="AR212" s="21">
        <f>AR77*AR186-Baseline!AR77*Baseline!AR186</f>
        <v>33.155960122732694</v>
      </c>
      <c r="AS212" s="21">
        <f>AS77*AS186-Baseline!AS77*Baseline!AS186</f>
        <v>33.002216121834884</v>
      </c>
      <c r="AT212" s="21">
        <f>AT77*AT186-Baseline!AT77*Baseline!AT186</f>
        <v>32.837799106901414</v>
      </c>
      <c r="AU212" s="21">
        <f>AU77*AU186-Baseline!AU77*Baseline!AU186</f>
        <v>32.679229289224772</v>
      </c>
      <c r="AV212" s="21">
        <f>AV77*AV186-Baseline!AV77*Baseline!AV186</f>
        <v>32.51317633650843</v>
      </c>
      <c r="AW212" s="21">
        <f>AW77*AW186-Baseline!AW77*Baseline!AW186</f>
        <v>32.319586689672953</v>
      </c>
      <c r="AX212" s="21">
        <f>AX77*AX186-Baseline!AX77*Baseline!AX186</f>
        <v>32.03806544051988</v>
      </c>
      <c r="AY212" s="21">
        <f>AY77*AY186-Baseline!AY77*Baseline!AY186</f>
        <v>31.716473502674397</v>
      </c>
      <c r="AZ212" s="21">
        <f>AZ77*AZ186-Baseline!AZ77*Baseline!AZ186</f>
        <v>31.383760548834321</v>
      </c>
      <c r="BA212" s="21">
        <f>BA77*BA186-Baseline!BA77*Baseline!BA186</f>
        <v>31.057333322036676</v>
      </c>
      <c r="BB212" s="21">
        <f>BB77*BB186-Baseline!BB77*Baseline!BB186</f>
        <v>30.738497895535424</v>
      </c>
    </row>
    <row r="213" spans="1:54" outlineLevel="2">
      <c r="A213" s="477"/>
      <c r="B213" s="150" t="s">
        <v>487</v>
      </c>
      <c r="C213" s="19"/>
      <c r="D213" s="135" t="s">
        <v>383</v>
      </c>
      <c r="E213" s="21">
        <f>E193-Baseline!E193</f>
        <v>33.287400382118861</v>
      </c>
      <c r="F213" s="21">
        <f>F193-Baseline!F193</f>
        <v>33.345884632166928</v>
      </c>
      <c r="G213" s="21">
        <f>G193-Baseline!G193</f>
        <v>33.535404631524969</v>
      </c>
      <c r="H213" s="21">
        <f>H193-Baseline!H193</f>
        <v>33.721895454645889</v>
      </c>
      <c r="I213" s="21">
        <f>I193-Baseline!I193</f>
        <v>34.020551784715785</v>
      </c>
      <c r="J213" s="21">
        <f>J193-Baseline!J193</f>
        <v>34.315999101484373</v>
      </c>
      <c r="K213" s="21">
        <f>K193-Baseline!K193</f>
        <v>34.497740807561584</v>
      </c>
      <c r="L213" s="21">
        <f>L193-Baseline!L193</f>
        <v>34.789398023609216</v>
      </c>
      <c r="M213" s="21">
        <f>M193-Baseline!M193</f>
        <v>35.07817596448438</v>
      </c>
      <c r="N213" s="21">
        <f>N193-Baseline!N193</f>
        <v>35.25481658867561</v>
      </c>
      <c r="O213" s="21">
        <f>O193-Baseline!O193</f>
        <v>35.486049104400422</v>
      </c>
      <c r="P213" s="21">
        <f>P193-Baseline!P193</f>
        <v>35.65033472414688</v>
      </c>
      <c r="Q213" s="21">
        <f>Q193-Baseline!Q193</f>
        <v>35.800225358678794</v>
      </c>
      <c r="R213" s="21">
        <f>R193-Baseline!R193</f>
        <v>36.054468505823422</v>
      </c>
      <c r="S213" s="21">
        <f>S193-Baseline!S193</f>
        <v>36.20196312610863</v>
      </c>
      <c r="T213" s="21">
        <f>T193-Baseline!T193</f>
        <v>36.349143743347284</v>
      </c>
      <c r="U213" s="21">
        <f>U193-Baseline!U193</f>
        <v>36.496206828104079</v>
      </c>
      <c r="V213" s="21">
        <f>V193-Baseline!V193</f>
        <v>36.744290533359823</v>
      </c>
      <c r="W213" s="21">
        <f>W193-Baseline!W193</f>
        <v>36.890720724662856</v>
      </c>
      <c r="X213" s="21">
        <f>X193-Baseline!X193</f>
        <v>37.136657757225024</v>
      </c>
      <c r="Y213" s="21">
        <f>Y193-Baseline!Y193</f>
        <v>37.283303926740331</v>
      </c>
      <c r="Z213" s="21">
        <f>Z193-Baseline!Z193</f>
        <v>37.52802597436056</v>
      </c>
      <c r="AA213" s="21">
        <f>AA193-Baseline!AA193</f>
        <v>37.772054012897648</v>
      </c>
      <c r="AB213" s="21">
        <f>AB193-Baseline!AB193</f>
        <v>38.001513011974914</v>
      </c>
      <c r="AC213" s="21">
        <f>AC193-Baseline!AC193</f>
        <v>244.6173053924679</v>
      </c>
      <c r="AD213" s="21">
        <f>AD193-Baseline!AD193</f>
        <v>303.26951906034168</v>
      </c>
      <c r="AE213" s="21">
        <f>AE193-Baseline!AE193</f>
        <v>305.34106345919986</v>
      </c>
      <c r="AF213" s="21">
        <f>AF193-Baseline!AF193</f>
        <v>307.39084411765151</v>
      </c>
      <c r="AG213" s="21">
        <f>AG193-Baseline!AG193</f>
        <v>309.42975491471032</v>
      </c>
      <c r="AH213" s="21">
        <f>AH193-Baseline!AH193</f>
        <v>311.47079499794705</v>
      </c>
      <c r="AI213" s="21">
        <f>AI193-Baseline!AI193</f>
        <v>313.53139988745028</v>
      </c>
      <c r="AJ213" s="21">
        <f>AJ193-Baseline!AJ193</f>
        <v>317.13537169309359</v>
      </c>
      <c r="AK213" s="21">
        <f>AK193-Baseline!AK193</f>
        <v>320.77369083478703</v>
      </c>
      <c r="AL213" s="21">
        <f>AL193-Baseline!AL193</f>
        <v>324.45304097647414</v>
      </c>
      <c r="AM213" s="21">
        <f>AM193-Baseline!AM193</f>
        <v>328.11355195708995</v>
      </c>
      <c r="AN213" s="21">
        <f>AN193-Baseline!AN193</f>
        <v>331.71269993617915</v>
      </c>
      <c r="AO213" s="21">
        <f>AO193-Baseline!AO193</f>
        <v>335.3269271746957</v>
      </c>
      <c r="AP213" s="21">
        <f>AP193-Baseline!AP193</f>
        <v>338.98755065244029</v>
      </c>
      <c r="AQ213" s="21">
        <f>AQ193-Baseline!AQ193</f>
        <v>342.70058218203167</v>
      </c>
      <c r="AR213" s="21">
        <f>AR193-Baseline!AR193</f>
        <v>346.07980982698501</v>
      </c>
      <c r="AS213" s="21">
        <f>AS193-Baseline!AS193</f>
        <v>348.59007054248923</v>
      </c>
      <c r="AT213" s="21">
        <f>AT193-Baseline!AT193</f>
        <v>350.94783983371167</v>
      </c>
      <c r="AU213" s="21">
        <f>AU193-Baseline!AU193</f>
        <v>353.32784185816394</v>
      </c>
      <c r="AV213" s="21">
        <f>AV193-Baseline!AV193</f>
        <v>355.58649690798183</v>
      </c>
      <c r="AW213" s="21">
        <f>AW193-Baseline!AW193</f>
        <v>357.49914570284182</v>
      </c>
      <c r="AX213" s="21">
        <f>AX193-Baseline!AX193</f>
        <v>358.37989506997394</v>
      </c>
      <c r="AY213" s="21">
        <f>AY193-Baseline!AY193</f>
        <v>358.73720824042613</v>
      </c>
      <c r="AZ213" s="21">
        <f>AZ193-Baseline!AZ193</f>
        <v>358.8871564664866</v>
      </c>
      <c r="BA213" s="21">
        <f>BA193-Baseline!BA193</f>
        <v>359.0267992196467</v>
      </c>
      <c r="BB213" s="21">
        <f>BB193-Baseline!BB193</f>
        <v>359.17374520623042</v>
      </c>
    </row>
    <row r="214" spans="1:54" outlineLevel="2">
      <c r="A214" s="477"/>
      <c r="B214" s="150" t="s">
        <v>488</v>
      </c>
      <c r="C214" s="19"/>
      <c r="D214" s="135" t="s">
        <v>383</v>
      </c>
      <c r="E214" s="21">
        <f>E194-Baseline!E194</f>
        <v>16.670041103284294</v>
      </c>
      <c r="F214" s="21">
        <f>F194-Baseline!F194</f>
        <v>16.657241814383418</v>
      </c>
      <c r="G214" s="21">
        <f>G194-Baseline!G194</f>
        <v>16.772438289679943</v>
      </c>
      <c r="H214" s="21">
        <f>H194-Baseline!H194</f>
        <v>16.889588421334526</v>
      </c>
      <c r="I214" s="21">
        <f>I194-Baseline!I194</f>
        <v>17.009374905263034</v>
      </c>
      <c r="J214" s="21">
        <f>J194-Baseline!J194</f>
        <v>17.131879950602407</v>
      </c>
      <c r="K214" s="21">
        <f>K194-Baseline!K194</f>
        <v>17.257809317251727</v>
      </c>
      <c r="L214" s="21">
        <f>L194-Baseline!L194</f>
        <v>17.386496349754882</v>
      </c>
      <c r="M214" s="21">
        <f>M194-Baseline!M194</f>
        <v>17.517944622710473</v>
      </c>
      <c r="N214" s="21">
        <f>N194-Baseline!N194</f>
        <v>17.652231900466042</v>
      </c>
      <c r="O214" s="21">
        <f>O194-Baseline!O194</f>
        <v>17.762770400682264</v>
      </c>
      <c r="P214" s="21">
        <f>P194-Baseline!P194</f>
        <v>17.843913253020027</v>
      </c>
      <c r="Q214" s="21">
        <f>Q194-Baseline!Q194</f>
        <v>17.921906379911253</v>
      </c>
      <c r="R214" s="21">
        <f>R194-Baseline!R194</f>
        <v>18.003506176497616</v>
      </c>
      <c r="S214" s="21">
        <f>S194-Baseline!S194</f>
        <v>18.084688567866387</v>
      </c>
      <c r="T214" s="21">
        <f>T194-Baseline!T194</f>
        <v>18.169529370173777</v>
      </c>
      <c r="U214" s="21">
        <f>U194-Baseline!U194</f>
        <v>18.258073178699298</v>
      </c>
      <c r="V214" s="21">
        <f>V194-Baseline!V194</f>
        <v>18.350367490977568</v>
      </c>
      <c r="W214" s="21">
        <f>W194-Baseline!W194</f>
        <v>18.446462755042035</v>
      </c>
      <c r="X214" s="21">
        <f>X194-Baseline!X194</f>
        <v>18.546412516635794</v>
      </c>
      <c r="Y214" s="21">
        <f>Y194-Baseline!Y194</f>
        <v>18.650273482118333</v>
      </c>
      <c r="Z214" s="21">
        <f>Z194-Baseline!Z194</f>
        <v>18.758100923080057</v>
      </c>
      <c r="AA214" s="21">
        <f>AA194-Baseline!AA194</f>
        <v>18.869962166448019</v>
      </c>
      <c r="AB214" s="21">
        <f>AB194-Baseline!AB194</f>
        <v>18.978870078810989</v>
      </c>
      <c r="AC214" s="21">
        <f>AC194-Baseline!AC194</f>
        <v>122.14925069042887</v>
      </c>
      <c r="AD214" s="21">
        <f>AD194-Baseline!AD194</f>
        <v>151.41316125990153</v>
      </c>
      <c r="AE214" s="21">
        <f>AE194-Baseline!AE194</f>
        <v>152.39590184838585</v>
      </c>
      <c r="AF214" s="21">
        <f>AF194-Baseline!AF194</f>
        <v>153.38121039174385</v>
      </c>
      <c r="AG214" s="21">
        <f>AG194-Baseline!AG194</f>
        <v>154.36589186241389</v>
      </c>
      <c r="AH214" s="21">
        <f>AH194-Baseline!AH194</f>
        <v>155.35104589752493</v>
      </c>
      <c r="AI214" s="21">
        <f>AI194-Baseline!AI194</f>
        <v>156.34395833232736</v>
      </c>
      <c r="AJ214" s="21">
        <f>AJ194-Baseline!AJ194</f>
        <v>158.10621347493881</v>
      </c>
      <c r="AK214" s="21">
        <f>AK194-Baseline!AK194</f>
        <v>159.88752702623256</v>
      </c>
      <c r="AL214" s="21">
        <f>AL194-Baseline!AL194</f>
        <v>161.68925635398838</v>
      </c>
      <c r="AM214" s="21">
        <f>AM194-Baseline!AM194</f>
        <v>163.48123913186788</v>
      </c>
      <c r="AN214" s="21">
        <f>AN194-Baseline!AN194</f>
        <v>165.24264291048596</v>
      </c>
      <c r="AO214" s="21">
        <f>AO194-Baseline!AO194</f>
        <v>167.01183874347547</v>
      </c>
      <c r="AP214" s="21">
        <f>AP194-Baseline!AP194</f>
        <v>168.80434530809356</v>
      </c>
      <c r="AQ214" s="21">
        <f>AQ194-Baseline!AQ194</f>
        <v>170.62293549361524</v>
      </c>
      <c r="AR214" s="21">
        <f>AR194-Baseline!AR194</f>
        <v>172.27540245061942</v>
      </c>
      <c r="AS214" s="21">
        <f>AS194-Baseline!AS194</f>
        <v>173.49553309205828</v>
      </c>
      <c r="AT214" s="21">
        <f>AT194-Baseline!AT194</f>
        <v>174.64006856174038</v>
      </c>
      <c r="AU214" s="21">
        <f>AU194-Baseline!AU194</f>
        <v>175.7959422112549</v>
      </c>
      <c r="AV214" s="21">
        <f>AV194-Baseline!AV194</f>
        <v>176.8917088737185</v>
      </c>
      <c r="AW214" s="21">
        <f>AW194-Baseline!AW194</f>
        <v>177.81565881825028</v>
      </c>
      <c r="AX214" s="21">
        <f>AX194-Baseline!AX194</f>
        <v>178.2267589416056</v>
      </c>
      <c r="AY214" s="21">
        <f>AY194-Baseline!AY194</f>
        <v>178.37804959675091</v>
      </c>
      <c r="AZ214" s="21">
        <f>AZ194-Baseline!AZ194</f>
        <v>178.42676731079928</v>
      </c>
      <c r="BA214" s="21">
        <f>BA194-Baseline!BA194</f>
        <v>178.47089813860441</v>
      </c>
      <c r="BB214" s="21">
        <f>BB194-Baseline!BB194</f>
        <v>178.51918004199726</v>
      </c>
    </row>
    <row r="215" spans="1:54" outlineLevel="2">
      <c r="A215" s="477"/>
      <c r="B215" s="150" t="s">
        <v>489</v>
      </c>
      <c r="C215" s="19"/>
      <c r="D215" s="135" t="s">
        <v>383</v>
      </c>
      <c r="E215" s="21">
        <f>E195-Baseline!E195</f>
        <v>50.010123298006839</v>
      </c>
      <c r="F215" s="21">
        <f>F195-Baseline!F195</f>
        <v>49.971725431490839</v>
      </c>
      <c r="G215" s="21">
        <f>G195-Baseline!G195</f>
        <v>50.317314869039834</v>
      </c>
      <c r="H215" s="21">
        <f>H195-Baseline!H195</f>
        <v>50.668765264003575</v>
      </c>
      <c r="I215" s="21">
        <f>I195-Baseline!I195</f>
        <v>51.028124715789104</v>
      </c>
      <c r="J215" s="21">
        <f>J195-Baseline!J195</f>
        <v>51.395639840519053</v>
      </c>
      <c r="K215" s="21">
        <f>K195-Baseline!K195</f>
        <v>51.773427951755188</v>
      </c>
      <c r="L215" s="21">
        <f>L195-Baseline!L195</f>
        <v>52.159489049264643</v>
      </c>
      <c r="M215" s="21">
        <f>M195-Baseline!M195</f>
        <v>52.553833857100543</v>
      </c>
      <c r="N215" s="21">
        <f>N195-Baseline!N195</f>
        <v>52.956695690449422</v>
      </c>
      <c r="O215" s="21">
        <f>O195-Baseline!O195</f>
        <v>53.288311202046785</v>
      </c>
      <c r="P215" s="21">
        <f>P195-Baseline!P195</f>
        <v>53.531739769798129</v>
      </c>
      <c r="Q215" s="21">
        <f>Q195-Baseline!Q195</f>
        <v>53.765719139733768</v>
      </c>
      <c r="R215" s="21">
        <f>R195-Baseline!R195</f>
        <v>54.010518529492849</v>
      </c>
      <c r="S215" s="21">
        <f>S195-Baseline!S195</f>
        <v>54.254065693196289</v>
      </c>
      <c r="T215" s="21">
        <f>T195-Baseline!T195</f>
        <v>54.508588100224109</v>
      </c>
      <c r="U215" s="21">
        <f>U195-Baseline!U195</f>
        <v>54.774219546292358</v>
      </c>
      <c r="V215" s="21">
        <f>V195-Baseline!V195</f>
        <v>55.051102462838102</v>
      </c>
      <c r="W215" s="21">
        <f>W195-Baseline!W195</f>
        <v>55.339388265126111</v>
      </c>
      <c r="X215" s="21">
        <f>X195-Baseline!X195</f>
        <v>55.639237549907378</v>
      </c>
      <c r="Y215" s="21">
        <f>Y195-Baseline!Y195</f>
        <v>55.950820446354996</v>
      </c>
      <c r="Z215" s="21">
        <f>Z195-Baseline!Z195</f>
        <v>56.274302759517887</v>
      </c>
      <c r="AA215" s="21">
        <f>AA195-Baseline!AA195</f>
        <v>56.609886508979791</v>
      </c>
      <c r="AB215" s="21">
        <f>AB195-Baseline!AB195</f>
        <v>56.936610236432955</v>
      </c>
      <c r="AC215" s="21">
        <f>AC195-Baseline!AC195</f>
        <v>366.44775207474862</v>
      </c>
      <c r="AD215" s="21">
        <f>AD195-Baseline!AD195</f>
        <v>454.23948378877077</v>
      </c>
      <c r="AE215" s="21">
        <f>AE195-Baseline!AE195</f>
        <v>457.18770556000015</v>
      </c>
      <c r="AF215" s="21">
        <f>AF195-Baseline!AF195</f>
        <v>460.14363119712255</v>
      </c>
      <c r="AG215" s="21">
        <f>AG195-Baseline!AG195</f>
        <v>463.09767560312326</v>
      </c>
      <c r="AH215" s="21">
        <f>AH195-Baseline!AH195</f>
        <v>466.05313771225843</v>
      </c>
      <c r="AI215" s="21">
        <f>AI195-Baseline!AI195</f>
        <v>469.0318750195334</v>
      </c>
      <c r="AJ215" s="21">
        <f>AJ195-Baseline!AJ195</f>
        <v>474.31864044956779</v>
      </c>
      <c r="AK215" s="21">
        <f>AK195-Baseline!AK195</f>
        <v>479.66258110508949</v>
      </c>
      <c r="AL215" s="21">
        <f>AL195-Baseline!AL195</f>
        <v>485.06776908989906</v>
      </c>
      <c r="AM215" s="21">
        <f>AM195-Baseline!AM195</f>
        <v>490.44371742591005</v>
      </c>
      <c r="AN215" s="21">
        <f>AN195-Baseline!AN195</f>
        <v>495.72792876378264</v>
      </c>
      <c r="AO215" s="21">
        <f>AO195-Baseline!AO195</f>
        <v>501.03551626464912</v>
      </c>
      <c r="AP215" s="21">
        <f>AP195-Baseline!AP195</f>
        <v>506.41303596041996</v>
      </c>
      <c r="AQ215" s="21">
        <f>AQ195-Baseline!AQ195</f>
        <v>511.86880651896763</v>
      </c>
      <c r="AR215" s="21">
        <f>AR195-Baseline!AR195</f>
        <v>516.8262073919451</v>
      </c>
      <c r="AS215" s="21">
        <f>AS195-Baseline!AS195</f>
        <v>520.4865993180631</v>
      </c>
      <c r="AT215" s="21">
        <f>AT195-Baseline!AT195</f>
        <v>523.92020572888077</v>
      </c>
      <c r="AU215" s="21">
        <f>AU195-Baseline!AU195</f>
        <v>527.38782667919588</v>
      </c>
      <c r="AV215" s="21">
        <f>AV195-Baseline!AV195</f>
        <v>530.6751266683317</v>
      </c>
      <c r="AW215" s="21">
        <f>AW195-Baseline!AW195</f>
        <v>533.44697650360627</v>
      </c>
      <c r="AX215" s="21">
        <f>AX195-Baseline!AX195</f>
        <v>534.68027687518622</v>
      </c>
      <c r="AY215" s="21">
        <f>AY195-Baseline!AY195</f>
        <v>535.13414884203905</v>
      </c>
      <c r="AZ215" s="21">
        <f>AZ195-Baseline!AZ195</f>
        <v>535.28030198554427</v>
      </c>
      <c r="BA215" s="21">
        <f>BA195-Baseline!BA195</f>
        <v>535.41269447028992</v>
      </c>
      <c r="BB215" s="21">
        <f>BB195-Baseline!BB195</f>
        <v>535.55754018177231</v>
      </c>
    </row>
    <row r="216" spans="1:54" outlineLevel="2">
      <c r="A216" s="477"/>
      <c r="B216" s="150" t="s">
        <v>285</v>
      </c>
      <c r="C216" s="19"/>
      <c r="D216" s="135" t="s">
        <v>383</v>
      </c>
      <c r="E216" s="21">
        <f>E196-Baseline!E196</f>
        <v>5.5902409086132412</v>
      </c>
      <c r="F216" s="21">
        <f>F196-Baseline!F196</f>
        <v>5.6272485859692623</v>
      </c>
      <c r="G216" s="21">
        <f>G196-Baseline!G196</f>
        <v>5.697770426223701</v>
      </c>
      <c r="H216" s="21">
        <f>H196-Baseline!H196</f>
        <v>5.7702359987301417</v>
      </c>
      <c r="I216" s="21">
        <f>I196-Baseline!I196</f>
        <v>5.8453686362618358</v>
      </c>
      <c r="J216" s="21">
        <f>J196-Baseline!J196</f>
        <v>5.9233656857573971</v>
      </c>
      <c r="K216" s="21">
        <f>K196-Baseline!K196</f>
        <v>5.9880683639503092</v>
      </c>
      <c r="L216" s="21">
        <f>L196-Baseline!L196</f>
        <v>6.0479581535239566</v>
      </c>
      <c r="M216" s="21">
        <f>M196-Baseline!M196</f>
        <v>6.1076666456698181</v>
      </c>
      <c r="N216" s="21">
        <f>N196-Baseline!N196</f>
        <v>6.1692457864020538</v>
      </c>
      <c r="O216" s="21">
        <f>O196-Baseline!O196</f>
        <v>6.2328661407848784</v>
      </c>
      <c r="P216" s="21">
        <f>P196-Baseline!P196</f>
        <v>6.2984915549875531</v>
      </c>
      <c r="Q216" s="21">
        <f>Q196-Baseline!Q196</f>
        <v>6.3664834416581648</v>
      </c>
      <c r="R216" s="21">
        <f>R196-Baseline!R196</f>
        <v>6.4359639251769423</v>
      </c>
      <c r="S216" s="21">
        <f>S196-Baseline!S196</f>
        <v>6.5083394700743407</v>
      </c>
      <c r="T216" s="21">
        <f>T196-Baseline!T196</f>
        <v>6.5838583876132617</v>
      </c>
      <c r="U216" s="21">
        <f>U196-Baseline!U196</f>
        <v>6.662492368998854</v>
      </c>
      <c r="V216" s="21">
        <f>V196-Baseline!V196</f>
        <v>6.743798409042653</v>
      </c>
      <c r="W216" s="21">
        <f>W196-Baseline!W196</f>
        <v>6.8285483379179679</v>
      </c>
      <c r="X216" s="21">
        <f>X196-Baseline!X196</f>
        <v>6.9168572885758515</v>
      </c>
      <c r="Y216" s="21">
        <f>Y196-Baseline!Y196</f>
        <v>7.0088457817960172</v>
      </c>
      <c r="Z216" s="21">
        <f>Z196-Baseline!Z196</f>
        <v>7.1043438948917093</v>
      </c>
      <c r="AA216" s="21">
        <f>AA196-Baseline!AA196</f>
        <v>7.2037299302102724</v>
      </c>
      <c r="AB216" s="21">
        <f>AB196-Baseline!AB196</f>
        <v>7.3060907327777915</v>
      </c>
      <c r="AC216" s="21">
        <f>AC196-Baseline!AC196</f>
        <v>14.395924202708521</v>
      </c>
      <c r="AD216" s="21">
        <f>AD196-Baseline!AD196</f>
        <v>15.605009483381769</v>
      </c>
      <c r="AE216" s="21">
        <f>AE196-Baseline!AE196</f>
        <v>15.597795199195735</v>
      </c>
      <c r="AF216" s="21">
        <f>AF196-Baseline!AF196</f>
        <v>15.597034907879598</v>
      </c>
      <c r="AG216" s="21">
        <f>AG196-Baseline!AG196</f>
        <v>15.602874832762092</v>
      </c>
      <c r="AH216" s="21">
        <f>AH196-Baseline!AH196</f>
        <v>15.615469402565283</v>
      </c>
      <c r="AI216" s="21">
        <f>AI196-Baseline!AI196</f>
        <v>15.634981701263396</v>
      </c>
      <c r="AJ216" s="21">
        <f>AJ196-Baseline!AJ196</f>
        <v>15.69467399740085</v>
      </c>
      <c r="AK216" s="21">
        <f>AK196-Baseline!AK196</f>
        <v>15.76185069004401</v>
      </c>
      <c r="AL216" s="21">
        <f>AL196-Baseline!AL196</f>
        <v>15.836750908442239</v>
      </c>
      <c r="AM216" s="21">
        <f>AM196-Baseline!AM196</f>
        <v>15.915439444780956</v>
      </c>
      <c r="AN216" s="21">
        <f>AN196-Baseline!AN196</f>
        <v>15.999624540484751</v>
      </c>
      <c r="AO216" s="21">
        <f>AO196-Baseline!AO196</f>
        <v>16.091737129561547</v>
      </c>
      <c r="AP216" s="21">
        <f>AP196-Baseline!AP196</f>
        <v>16.192391252813785</v>
      </c>
      <c r="AQ216" s="21">
        <f>AQ196-Baseline!AQ196</f>
        <v>16.301917798340792</v>
      </c>
      <c r="AR216" s="21">
        <f>AR196-Baseline!AR196</f>
        <v>16.391340886106541</v>
      </c>
      <c r="AS216" s="21">
        <f>AS196-Baseline!AS196</f>
        <v>16.419730874860758</v>
      </c>
      <c r="AT216" s="21">
        <f>AT196-Baseline!AT196</f>
        <v>16.440547438971706</v>
      </c>
      <c r="AU216" s="21">
        <f>AU196-Baseline!AU196</f>
        <v>16.467245707846189</v>
      </c>
      <c r="AV216" s="21">
        <f>AV196-Baseline!AV196</f>
        <v>16.487704100406805</v>
      </c>
      <c r="AW216" s="21">
        <f>AW196-Baseline!AW196</f>
        <v>16.482716671017876</v>
      </c>
      <c r="AX216" s="21">
        <f>AX196-Baseline!AX196</f>
        <v>16.457920824343141</v>
      </c>
      <c r="AY216" s="21">
        <f>AY196-Baseline!AY196</f>
        <v>16.430008200333095</v>
      </c>
      <c r="AZ216" s="21">
        <f>AZ196-Baseline!AZ196</f>
        <v>16.403516321447885</v>
      </c>
      <c r="BA216" s="21">
        <f>BA196-Baseline!BA196</f>
        <v>16.381061976266007</v>
      </c>
      <c r="BB216" s="21">
        <f>BB196-Baseline!BB196</f>
        <v>16.359874776807061</v>
      </c>
    </row>
    <row r="217" spans="1:54" outlineLevel="2">
      <c r="A217" s="477"/>
      <c r="B217" s="150" t="s">
        <v>288</v>
      </c>
      <c r="C217" s="19"/>
      <c r="D217" s="135"/>
      <c r="E217" s="21">
        <f>E197-Baseline!E197</f>
        <v>32.829891321173506</v>
      </c>
      <c r="F217" s="21">
        <f>F197-Baseline!F197</f>
        <v>32.506700025241095</v>
      </c>
      <c r="G217" s="21">
        <f>G197-Baseline!G197</f>
        <v>32.332189949440796</v>
      </c>
      <c r="H217" s="21">
        <f>H197-Baseline!H197</f>
        <v>32.128307067952136</v>
      </c>
      <c r="I217" s="21">
        <f>I197-Baseline!I197</f>
        <v>31.935124881474593</v>
      </c>
      <c r="J217" s="21">
        <f>J197-Baseline!J197</f>
        <v>31.754233239848986</v>
      </c>
      <c r="K217" s="21">
        <f>K197-Baseline!K197</f>
        <v>31.504077033412809</v>
      </c>
      <c r="L217" s="21">
        <f>L197-Baseline!L197</f>
        <v>31.227843536041952</v>
      </c>
      <c r="M217" s="21">
        <f>M197-Baseline!M197</f>
        <v>30.897113974923016</v>
      </c>
      <c r="N217" s="21">
        <f>N197-Baseline!N197</f>
        <v>30.566280304382452</v>
      </c>
      <c r="O217" s="21">
        <f>O197-Baseline!O197</f>
        <v>30.24117836337328</v>
      </c>
      <c r="P217" s="21">
        <f>P197-Baseline!P197</f>
        <v>29.919401163664798</v>
      </c>
      <c r="Q217" s="21">
        <f>Q197-Baseline!Q197</f>
        <v>29.608204398994417</v>
      </c>
      <c r="R217" s="21">
        <f>R197-Baseline!R197</f>
        <v>29.301722365477612</v>
      </c>
      <c r="S217" s="21">
        <f>S197-Baseline!S197</f>
        <v>29.009935881815519</v>
      </c>
      <c r="T217" s="21">
        <f>T197-Baseline!T197</f>
        <v>28.733276385375174</v>
      </c>
      <c r="U217" s="21">
        <f>U197-Baseline!U197</f>
        <v>28.471137847784387</v>
      </c>
      <c r="V217" s="21">
        <f>V197-Baseline!V197</f>
        <v>28.221914191179792</v>
      </c>
      <c r="W217" s="21">
        <f>W197-Baseline!W197</f>
        <v>27.986949520397623</v>
      </c>
      <c r="X217" s="21">
        <f>X197-Baseline!X197</f>
        <v>27.765937569087146</v>
      </c>
      <c r="Y217" s="21">
        <f>Y197-Baseline!Y197</f>
        <v>27.558077404847786</v>
      </c>
      <c r="Z217" s="21">
        <f>Z197-Baseline!Z197</f>
        <v>27.356475327308743</v>
      </c>
      <c r="AA217" s="21">
        <f>AA197-Baseline!AA197</f>
        <v>27.167068788045121</v>
      </c>
      <c r="AB217" s="21">
        <f>AB197-Baseline!AB197</f>
        <v>26.987186561805871</v>
      </c>
      <c r="AC217" s="21">
        <f>AC197-Baseline!AC197</f>
        <v>140.76699210197722</v>
      </c>
      <c r="AD217" s="21">
        <f>AD197-Baseline!AD197</f>
        <v>153.33315075300874</v>
      </c>
      <c r="AE217" s="21">
        <f>AE197-Baseline!AE197</f>
        <v>152.12945270432996</v>
      </c>
      <c r="AF217" s="21">
        <f>AF197-Baseline!AF197</f>
        <v>151.01334444271578</v>
      </c>
      <c r="AG217" s="21">
        <f>AG197-Baseline!AG197</f>
        <v>149.98288997692325</v>
      </c>
      <c r="AH217" s="21">
        <f>AH197-Baseline!AH197</f>
        <v>149.0362535384192</v>
      </c>
      <c r="AI217" s="21">
        <f>AI197-Baseline!AI197</f>
        <v>148.17167639945211</v>
      </c>
      <c r="AJ217" s="21">
        <f>AJ197-Baseline!AJ197</f>
        <v>148.10294866463434</v>
      </c>
      <c r="AK217" s="21">
        <f>AK197-Baseline!AK197</f>
        <v>148.10960215965088</v>
      </c>
      <c r="AL217" s="21">
        <f>AL197-Baseline!AL197</f>
        <v>148.19115481439312</v>
      </c>
      <c r="AM217" s="21">
        <f>AM197-Baseline!AM197</f>
        <v>148.33450750534584</v>
      </c>
      <c r="AN217" s="21">
        <f>AN197-Baseline!AN197</f>
        <v>148.53831592861283</v>
      </c>
      <c r="AO217" s="21">
        <f>AO197-Baseline!AO197</f>
        <v>148.81250984911881</v>
      </c>
      <c r="AP217" s="21">
        <f>AP197-Baseline!AP197</f>
        <v>149.16044600904098</v>
      </c>
      <c r="AQ217" s="21">
        <f>AQ197-Baseline!AQ197</f>
        <v>149.58233370239248</v>
      </c>
      <c r="AR217" s="21">
        <f>AR197-Baseline!AR197</f>
        <v>149.99750769479311</v>
      </c>
      <c r="AS217" s="21">
        <f>AS197-Baseline!AS197</f>
        <v>150.29815622050128</v>
      </c>
      <c r="AT217" s="21">
        <f>AT197-Baseline!AT197</f>
        <v>150.63468632484958</v>
      </c>
      <c r="AU217" s="21">
        <f>AU197-Baseline!AU197</f>
        <v>151.04386861199717</v>
      </c>
      <c r="AV217" s="21">
        <f>AV197-Baseline!AV197</f>
        <v>151.49578201783694</v>
      </c>
      <c r="AW217" s="21">
        <f>AW197-Baseline!AW197</f>
        <v>151.94558794885623</v>
      </c>
      <c r="AX217" s="21">
        <f>AX197-Baseline!AX197</f>
        <v>152.34566376661002</v>
      </c>
      <c r="AY217" s="21">
        <f>AY197-Baseline!AY197</f>
        <v>152.75934164547473</v>
      </c>
      <c r="AZ217" s="21">
        <f>AZ197-Baseline!AZ197</f>
        <v>153.22217972552357</v>
      </c>
      <c r="BA217" s="21">
        <f>BA197-Baseline!BA197</f>
        <v>153.74326654364702</v>
      </c>
      <c r="BB217" s="21">
        <f>BB197-Baseline!BB197</f>
        <v>154.32513260217371</v>
      </c>
    </row>
    <row r="218" spans="1:54" outlineLevel="2">
      <c r="A218" s="478"/>
      <c r="B218" s="150" t="s">
        <v>470</v>
      </c>
      <c r="C218" s="19"/>
      <c r="D218" s="135" t="s">
        <v>383</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6" t="s">
        <v>490</v>
      </c>
      <c r="B220" s="150" t="s">
        <v>491</v>
      </c>
      <c r="C220" s="19"/>
      <c r="D220" s="135" t="s">
        <v>383</v>
      </c>
      <c r="E220" s="21">
        <f>SUM(E210:E213,E216:E218)</f>
        <v>77.290234180080944</v>
      </c>
      <c r="F220" s="21">
        <f t="shared" ref="F220:BB220" si="31">SUM(F210:F213,F216:F218)</f>
        <v>76.974572175635444</v>
      </c>
      <c r="G220" s="21">
        <f t="shared" si="31"/>
        <v>77.015112818916236</v>
      </c>
      <c r="H220" s="21">
        <f t="shared" si="31"/>
        <v>77.025933894931171</v>
      </c>
      <c r="I220" s="21">
        <f t="shared" si="31"/>
        <v>77.163220723874616</v>
      </c>
      <c r="J220" s="21">
        <f t="shared" si="31"/>
        <v>77.313381022593774</v>
      </c>
      <c r="K220" s="21">
        <f t="shared" si="31"/>
        <v>77.268389428584172</v>
      </c>
      <c r="L220" s="21">
        <f t="shared" si="31"/>
        <v>77.30329541925434</v>
      </c>
      <c r="M220" s="21">
        <f t="shared" si="31"/>
        <v>77.281488746041845</v>
      </c>
      <c r="N220" s="21">
        <f t="shared" si="31"/>
        <v>77.150149481227444</v>
      </c>
      <c r="O220" s="21">
        <f t="shared" si="31"/>
        <v>77.074329423522641</v>
      </c>
      <c r="P220" s="21">
        <f t="shared" si="31"/>
        <v>76.928761836661323</v>
      </c>
      <c r="Q220" s="21">
        <f t="shared" si="31"/>
        <v>76.781326647134932</v>
      </c>
      <c r="R220" s="21">
        <f t="shared" si="31"/>
        <v>76.745924702902215</v>
      </c>
      <c r="S220" s="21">
        <f t="shared" si="31"/>
        <v>76.62280765562069</v>
      </c>
      <c r="T220" s="21">
        <f t="shared" si="31"/>
        <v>76.519055489887862</v>
      </c>
      <c r="U220" s="21">
        <f t="shared" si="31"/>
        <v>76.434197186084276</v>
      </c>
      <c r="V220" s="21">
        <f t="shared" si="31"/>
        <v>76.46728994626622</v>
      </c>
      <c r="W220" s="21">
        <f t="shared" si="31"/>
        <v>76.417744957664297</v>
      </c>
      <c r="X220" s="21">
        <f t="shared" si="31"/>
        <v>76.486502041653267</v>
      </c>
      <c r="Y220" s="21">
        <f t="shared" si="31"/>
        <v>76.474054865776523</v>
      </c>
      <c r="Z220" s="21">
        <f t="shared" si="31"/>
        <v>76.570678331151939</v>
      </c>
      <c r="AA220" s="21">
        <f t="shared" si="31"/>
        <v>76.683893362146222</v>
      </c>
      <c r="AB220" s="21">
        <f t="shared" si="31"/>
        <v>76.794543241108244</v>
      </c>
      <c r="AC220" s="21">
        <f t="shared" si="31"/>
        <v>428.33129546872129</v>
      </c>
      <c r="AD220" s="21">
        <f t="shared" si="31"/>
        <v>507.10113602434751</v>
      </c>
      <c r="AE220" s="21">
        <f t="shared" si="31"/>
        <v>507.69935638442792</v>
      </c>
      <c r="AF220" s="21">
        <f t="shared" si="31"/>
        <v>508.37745937083338</v>
      </c>
      <c r="AG220" s="21">
        <f t="shared" si="31"/>
        <v>509.14443509754085</v>
      </c>
      <c r="AH220" s="21">
        <f t="shared" si="31"/>
        <v>510.01149331134832</v>
      </c>
      <c r="AI220" s="21">
        <f t="shared" si="31"/>
        <v>510.99437164295216</v>
      </c>
      <c r="AJ220" s="21">
        <f t="shared" si="31"/>
        <v>514.5261136194764</v>
      </c>
      <c r="AK220" s="21">
        <f t="shared" si="31"/>
        <v>518.18082165899159</v>
      </c>
      <c r="AL220" s="21">
        <f t="shared" si="31"/>
        <v>521.96494184113635</v>
      </c>
      <c r="AM220" s="21">
        <f t="shared" si="31"/>
        <v>525.7950773735148</v>
      </c>
      <c r="AN220" s="21">
        <f t="shared" si="31"/>
        <v>529.62486267171937</v>
      </c>
      <c r="AO220" s="21">
        <f t="shared" si="31"/>
        <v>533.55102037114591</v>
      </c>
      <c r="AP220" s="21">
        <f t="shared" si="31"/>
        <v>537.61178021167825</v>
      </c>
      <c r="AQ220" s="21">
        <f t="shared" si="31"/>
        <v>541.81400264526269</v>
      </c>
      <c r="AR220" s="21">
        <f t="shared" si="31"/>
        <v>545.62461853061734</v>
      </c>
      <c r="AS220" s="21">
        <f t="shared" si="31"/>
        <v>548.31017375968611</v>
      </c>
      <c r="AT220" s="21">
        <f t="shared" si="31"/>
        <v>550.86087270443431</v>
      </c>
      <c r="AU220" s="21">
        <f t="shared" si="31"/>
        <v>553.51818546723212</v>
      </c>
      <c r="AV220" s="21">
        <f t="shared" si="31"/>
        <v>556.08315936273402</v>
      </c>
      <c r="AW220" s="21">
        <f t="shared" si="31"/>
        <v>558.24703701238889</v>
      </c>
      <c r="AX220" s="21">
        <f t="shared" si="31"/>
        <v>559.22154510144696</v>
      </c>
      <c r="AY220" s="21">
        <f t="shared" si="31"/>
        <v>559.64303158890834</v>
      </c>
      <c r="AZ220" s="21">
        <f t="shared" si="31"/>
        <v>559.89661306229243</v>
      </c>
      <c r="BA220" s="21">
        <f t="shared" si="31"/>
        <v>560.20846106159638</v>
      </c>
      <c r="BB220" s="21">
        <f t="shared" si="31"/>
        <v>560.59725048074665</v>
      </c>
    </row>
    <row r="221" spans="1:54" outlineLevel="2">
      <c r="A221" s="477"/>
      <c r="B221" s="150" t="s">
        <v>492</v>
      </c>
      <c r="C221" s="19"/>
      <c r="D221" s="135" t="s">
        <v>383</v>
      </c>
      <c r="E221" s="21">
        <f>SUM(E210:E212,E214,E216:E218)</f>
        <v>60.672874901246381</v>
      </c>
      <c r="F221" s="21">
        <f t="shared" ref="F221:BB221" si="32">SUM(F210:F212,F214,F216:F218)</f>
        <v>60.285929357851941</v>
      </c>
      <c r="G221" s="21">
        <f t="shared" si="32"/>
        <v>60.252146477071221</v>
      </c>
      <c r="H221" s="21">
        <f t="shared" si="32"/>
        <v>60.193626861619819</v>
      </c>
      <c r="I221" s="21">
        <f t="shared" si="32"/>
        <v>60.152043844421854</v>
      </c>
      <c r="J221" s="21">
        <f t="shared" si="32"/>
        <v>60.129261871711819</v>
      </c>
      <c r="K221" s="21">
        <f t="shared" si="32"/>
        <v>60.028457938274315</v>
      </c>
      <c r="L221" s="21">
        <f t="shared" si="32"/>
        <v>59.900393745400009</v>
      </c>
      <c r="M221" s="21">
        <f t="shared" si="32"/>
        <v>59.721257404267945</v>
      </c>
      <c r="N221" s="21">
        <f t="shared" si="32"/>
        <v>59.547564793017884</v>
      </c>
      <c r="O221" s="21">
        <f t="shared" si="32"/>
        <v>59.351050719804491</v>
      </c>
      <c r="P221" s="21">
        <f t="shared" si="32"/>
        <v>59.12234036553447</v>
      </c>
      <c r="Q221" s="21">
        <f t="shared" si="32"/>
        <v>58.903007668367394</v>
      </c>
      <c r="R221" s="21">
        <f t="shared" si="32"/>
        <v>58.694962373576416</v>
      </c>
      <c r="S221" s="21">
        <f t="shared" si="32"/>
        <v>58.505533097378446</v>
      </c>
      <c r="T221" s="21">
        <f t="shared" si="32"/>
        <v>58.339441116714347</v>
      </c>
      <c r="U221" s="21">
        <f t="shared" si="32"/>
        <v>58.196063536679496</v>
      </c>
      <c r="V221" s="21">
        <f t="shared" si="32"/>
        <v>58.073366903883958</v>
      </c>
      <c r="W221" s="21">
        <f t="shared" si="32"/>
        <v>57.97348698804349</v>
      </c>
      <c r="X221" s="21">
        <f t="shared" si="32"/>
        <v>57.896256801064034</v>
      </c>
      <c r="Y221" s="21">
        <f t="shared" si="32"/>
        <v>57.841024421154522</v>
      </c>
      <c r="Z221" s="21">
        <f t="shared" si="32"/>
        <v>57.800753279871429</v>
      </c>
      <c r="AA221" s="21">
        <f t="shared" si="32"/>
        <v>57.781801515696586</v>
      </c>
      <c r="AB221" s="21">
        <f t="shared" si="32"/>
        <v>57.771900307944314</v>
      </c>
      <c r="AC221" s="21">
        <f t="shared" si="32"/>
        <v>305.86324076668228</v>
      </c>
      <c r="AD221" s="21">
        <f t="shared" si="32"/>
        <v>355.24477822390736</v>
      </c>
      <c r="AE221" s="21">
        <f t="shared" si="32"/>
        <v>354.7541947736139</v>
      </c>
      <c r="AF221" s="21">
        <f t="shared" si="32"/>
        <v>354.36782564492569</v>
      </c>
      <c r="AG221" s="21">
        <f t="shared" si="32"/>
        <v>354.08057204524437</v>
      </c>
      <c r="AH221" s="21">
        <f t="shared" si="32"/>
        <v>353.89174421092616</v>
      </c>
      <c r="AI221" s="21">
        <f t="shared" si="32"/>
        <v>353.8069300878293</v>
      </c>
      <c r="AJ221" s="21">
        <f t="shared" si="32"/>
        <v>355.49695540132166</v>
      </c>
      <c r="AK221" s="21">
        <f t="shared" si="32"/>
        <v>357.29465785043709</v>
      </c>
      <c r="AL221" s="21">
        <f t="shared" si="32"/>
        <v>359.20115721865068</v>
      </c>
      <c r="AM221" s="21">
        <f t="shared" si="32"/>
        <v>361.16276454829278</v>
      </c>
      <c r="AN221" s="21">
        <f t="shared" si="32"/>
        <v>363.15480564602615</v>
      </c>
      <c r="AO221" s="21">
        <f t="shared" si="32"/>
        <v>365.23593193992571</v>
      </c>
      <c r="AP221" s="21">
        <f t="shared" si="32"/>
        <v>367.42857486733158</v>
      </c>
      <c r="AQ221" s="21">
        <f t="shared" si="32"/>
        <v>369.7363559568463</v>
      </c>
      <c r="AR221" s="21">
        <f t="shared" si="32"/>
        <v>371.82021115425175</v>
      </c>
      <c r="AS221" s="21">
        <f t="shared" si="32"/>
        <v>373.21563630925522</v>
      </c>
      <c r="AT221" s="21">
        <f t="shared" si="32"/>
        <v>374.55310143246311</v>
      </c>
      <c r="AU221" s="21">
        <f t="shared" si="32"/>
        <v>375.98628582032302</v>
      </c>
      <c r="AV221" s="21">
        <f t="shared" si="32"/>
        <v>377.38837132847067</v>
      </c>
      <c r="AW221" s="21">
        <f t="shared" si="32"/>
        <v>378.56355012779733</v>
      </c>
      <c r="AX221" s="21">
        <f t="shared" si="32"/>
        <v>379.06840897307865</v>
      </c>
      <c r="AY221" s="21">
        <f t="shared" si="32"/>
        <v>379.28387294523316</v>
      </c>
      <c r="AZ221" s="21">
        <f t="shared" si="32"/>
        <v>379.43622390660505</v>
      </c>
      <c r="BA221" s="21">
        <f t="shared" si="32"/>
        <v>379.65255998055409</v>
      </c>
      <c r="BB221" s="21">
        <f t="shared" si="32"/>
        <v>379.94268531651346</v>
      </c>
    </row>
    <row r="222" spans="1:54" outlineLevel="2">
      <c r="A222" s="478"/>
      <c r="B222" s="150" t="s">
        <v>493</v>
      </c>
      <c r="C222" s="19"/>
      <c r="D222" s="135" t="s">
        <v>383</v>
      </c>
      <c r="E222" s="21">
        <f>SUM(E210:E212,E215:E218)</f>
        <v>94.012957095968915</v>
      </c>
      <c r="F222" s="21">
        <f t="shared" ref="F222:BB222" si="33">SUM(F210:F212,F215:F218)</f>
        <v>93.600412974959369</v>
      </c>
      <c r="G222" s="21">
        <f t="shared" si="33"/>
        <v>93.797023056431101</v>
      </c>
      <c r="H222" s="21">
        <f t="shared" si="33"/>
        <v>93.972803704288864</v>
      </c>
      <c r="I222" s="21">
        <f t="shared" si="33"/>
        <v>94.170793654947929</v>
      </c>
      <c r="J222" s="21">
        <f t="shared" si="33"/>
        <v>94.393021761628461</v>
      </c>
      <c r="K222" s="21">
        <f t="shared" si="33"/>
        <v>94.544076572777783</v>
      </c>
      <c r="L222" s="21">
        <f t="shared" si="33"/>
        <v>94.673386444909767</v>
      </c>
      <c r="M222" s="21">
        <f t="shared" si="33"/>
        <v>94.757146638658014</v>
      </c>
      <c r="N222" s="21">
        <f t="shared" si="33"/>
        <v>94.852028583001271</v>
      </c>
      <c r="O222" s="21">
        <f t="shared" si="33"/>
        <v>94.876591521169019</v>
      </c>
      <c r="P222" s="21">
        <f t="shared" si="33"/>
        <v>94.810166882312572</v>
      </c>
      <c r="Q222" s="21">
        <f t="shared" si="33"/>
        <v>94.746820428189906</v>
      </c>
      <c r="R222" s="21">
        <f t="shared" si="33"/>
        <v>94.701974726571649</v>
      </c>
      <c r="S222" s="21">
        <f t="shared" si="33"/>
        <v>94.674910222708363</v>
      </c>
      <c r="T222" s="21">
        <f t="shared" si="33"/>
        <v>94.67849984676468</v>
      </c>
      <c r="U222" s="21">
        <f t="shared" si="33"/>
        <v>94.712209904272555</v>
      </c>
      <c r="V222" s="21">
        <f t="shared" si="33"/>
        <v>94.774101875744492</v>
      </c>
      <c r="W222" s="21">
        <f t="shared" si="33"/>
        <v>94.866412498127573</v>
      </c>
      <c r="X222" s="21">
        <f t="shared" si="33"/>
        <v>94.989081834335622</v>
      </c>
      <c r="Y222" s="21">
        <f t="shared" si="33"/>
        <v>95.141571385391188</v>
      </c>
      <c r="Z222" s="21">
        <f t="shared" si="33"/>
        <v>95.316955116309259</v>
      </c>
      <c r="AA222" s="21">
        <f t="shared" si="33"/>
        <v>95.521725858228365</v>
      </c>
      <c r="AB222" s="21">
        <f t="shared" si="33"/>
        <v>95.729640465566277</v>
      </c>
      <c r="AC222" s="21">
        <f t="shared" si="33"/>
        <v>550.16174215100204</v>
      </c>
      <c r="AD222" s="21">
        <f t="shared" si="33"/>
        <v>658.0711007527766</v>
      </c>
      <c r="AE222" s="21">
        <f t="shared" si="33"/>
        <v>659.54599848522821</v>
      </c>
      <c r="AF222" s="21">
        <f t="shared" si="33"/>
        <v>661.13024645030441</v>
      </c>
      <c r="AG222" s="21">
        <f t="shared" si="33"/>
        <v>662.81235578595374</v>
      </c>
      <c r="AH222" s="21">
        <f t="shared" si="33"/>
        <v>664.59383602565981</v>
      </c>
      <c r="AI222" s="21">
        <f t="shared" si="33"/>
        <v>666.49484677503528</v>
      </c>
      <c r="AJ222" s="21">
        <f t="shared" si="33"/>
        <v>671.70938237595067</v>
      </c>
      <c r="AK222" s="21">
        <f t="shared" si="33"/>
        <v>677.06971192929393</v>
      </c>
      <c r="AL222" s="21">
        <f t="shared" si="33"/>
        <v>682.57966995456138</v>
      </c>
      <c r="AM222" s="21">
        <f t="shared" si="33"/>
        <v>688.12524284233507</v>
      </c>
      <c r="AN222" s="21">
        <f t="shared" si="33"/>
        <v>693.64009149932292</v>
      </c>
      <c r="AO222" s="21">
        <f t="shared" si="33"/>
        <v>699.25960946109933</v>
      </c>
      <c r="AP222" s="21">
        <f t="shared" si="33"/>
        <v>705.03726551965792</v>
      </c>
      <c r="AQ222" s="21">
        <f t="shared" si="33"/>
        <v>710.98222698219877</v>
      </c>
      <c r="AR222" s="21">
        <f t="shared" si="33"/>
        <v>716.37101609557749</v>
      </c>
      <c r="AS222" s="21">
        <f t="shared" si="33"/>
        <v>720.20670253525998</v>
      </c>
      <c r="AT222" s="21">
        <f t="shared" si="33"/>
        <v>723.83323859960353</v>
      </c>
      <c r="AU222" s="21">
        <f t="shared" si="33"/>
        <v>727.57817028826389</v>
      </c>
      <c r="AV222" s="21">
        <f t="shared" si="33"/>
        <v>731.17178912308395</v>
      </c>
      <c r="AW222" s="21">
        <f t="shared" si="33"/>
        <v>734.19486781315334</v>
      </c>
      <c r="AX222" s="21">
        <f t="shared" si="33"/>
        <v>735.52192690665925</v>
      </c>
      <c r="AY222" s="21">
        <f t="shared" si="33"/>
        <v>736.03997219052121</v>
      </c>
      <c r="AZ222" s="21">
        <f t="shared" si="33"/>
        <v>736.28975858135004</v>
      </c>
      <c r="BA222" s="21">
        <f t="shared" si="33"/>
        <v>736.5943563122396</v>
      </c>
      <c r="BB222" s="21">
        <f t="shared" si="33"/>
        <v>736.98104545628848</v>
      </c>
    </row>
    <row r="223" spans="1:54" outlineLevel="2">
      <c r="B223" s="19"/>
      <c r="C223" s="19"/>
      <c r="D223" s="19"/>
      <c r="E223" s="15"/>
    </row>
    <row r="224" spans="1:54" outlineLevel="2">
      <c r="A224" s="476" t="s">
        <v>494</v>
      </c>
      <c r="B224" s="150" t="s">
        <v>491</v>
      </c>
      <c r="C224" s="19"/>
      <c r="D224" s="135" t="s">
        <v>383</v>
      </c>
      <c r="E224" s="21">
        <f>E204-Baseline!E204</f>
        <v>77.290234180080944</v>
      </c>
      <c r="F224" s="21">
        <f>F204-Baseline!F204</f>
        <v>154.26480635571639</v>
      </c>
      <c r="G224" s="21">
        <f>G204-Baseline!G204</f>
        <v>231.27991917463262</v>
      </c>
      <c r="H224" s="21">
        <f>H204-Baseline!H204</f>
        <v>308.3058530695638</v>
      </c>
      <c r="I224" s="21">
        <f>I204-Baseline!I204</f>
        <v>385.46907379343838</v>
      </c>
      <c r="J224" s="21">
        <f>J204-Baseline!J204</f>
        <v>462.78245481603216</v>
      </c>
      <c r="K224" s="21">
        <f>K204-Baseline!K204</f>
        <v>540.05084424461631</v>
      </c>
      <c r="L224" s="21">
        <f>L204-Baseline!L204</f>
        <v>617.35413966387068</v>
      </c>
      <c r="M224" s="21">
        <f>M204-Baseline!M204</f>
        <v>694.63562840991256</v>
      </c>
      <c r="N224" s="21">
        <f>N204-Baseline!N204</f>
        <v>771.78577789114001</v>
      </c>
      <c r="O224" s="21">
        <f>O204-Baseline!O204</f>
        <v>848.86010731466263</v>
      </c>
      <c r="P224" s="21">
        <f>P204-Baseline!P204</f>
        <v>925.78886915132398</v>
      </c>
      <c r="Q224" s="21">
        <f>Q204-Baseline!Q204</f>
        <v>1002.5701957984589</v>
      </c>
      <c r="R224" s="21">
        <f>R204-Baseline!R204</f>
        <v>1079.3161205013612</v>
      </c>
      <c r="S224" s="21">
        <f>S204-Baseline!S204</f>
        <v>1155.9389281569818</v>
      </c>
      <c r="T224" s="21">
        <f>T204-Baseline!T204</f>
        <v>1232.4579836468697</v>
      </c>
      <c r="U224" s="21">
        <f>U204-Baseline!U204</f>
        <v>1308.892180832954</v>
      </c>
      <c r="V224" s="21">
        <f>V204-Baseline!V204</f>
        <v>1385.3594707792201</v>
      </c>
      <c r="W224" s="21">
        <f>W204-Baseline!W204</f>
        <v>1461.7772157368845</v>
      </c>
      <c r="X224" s="21">
        <f>X204-Baseline!X204</f>
        <v>1538.2637177785377</v>
      </c>
      <c r="Y224" s="21">
        <f>Y204-Baseline!Y204</f>
        <v>1614.7377726443142</v>
      </c>
      <c r="Z224" s="21">
        <f>Z204-Baseline!Z204</f>
        <v>1691.308450975466</v>
      </c>
      <c r="AA224" s="21">
        <f>AA204-Baseline!AA204</f>
        <v>1767.9923443376122</v>
      </c>
      <c r="AB224" s="21">
        <f>AB204-Baseline!AB204</f>
        <v>1844.7868875787203</v>
      </c>
      <c r="AC224" s="21">
        <f>AC204-Baseline!AC204</f>
        <v>2273.1181830474416</v>
      </c>
      <c r="AD224" s="21">
        <f>AD204-Baseline!AD204</f>
        <v>2780.219319071789</v>
      </c>
      <c r="AE224" s="21">
        <f>AE204-Baseline!AE204</f>
        <v>3287.918675456217</v>
      </c>
      <c r="AF224" s="21">
        <f>AF204-Baseline!AF204</f>
        <v>3796.2961348270505</v>
      </c>
      <c r="AG224" s="21">
        <f>AG204-Baseline!AG204</f>
        <v>4305.4405699245917</v>
      </c>
      <c r="AH224" s="21">
        <f>AH204-Baseline!AH204</f>
        <v>4815.4520632359399</v>
      </c>
      <c r="AI224" s="21">
        <f>AI204-Baseline!AI204</f>
        <v>5326.4464348788924</v>
      </c>
      <c r="AJ224" s="21">
        <f>AJ204-Baseline!AJ204</f>
        <v>5840.9725484983692</v>
      </c>
      <c r="AK224" s="21">
        <f>AK204-Baseline!AK204</f>
        <v>6359.1533701573608</v>
      </c>
      <c r="AL224" s="21">
        <f>AL204-Baseline!AL204</f>
        <v>6881.1183119984971</v>
      </c>
      <c r="AM224" s="21">
        <f>AM204-Baseline!AM204</f>
        <v>7406.9133893720118</v>
      </c>
      <c r="AN224" s="21">
        <f>AN204-Baseline!AN204</f>
        <v>7936.5382520437315</v>
      </c>
      <c r="AO224" s="21">
        <f>AO204-Baseline!AO204</f>
        <v>8470.089272414878</v>
      </c>
      <c r="AP224" s="21">
        <f>AP204-Baseline!AP204</f>
        <v>9007.7010526265567</v>
      </c>
      <c r="AQ224" s="21">
        <f>AQ204-Baseline!AQ204</f>
        <v>9549.5150552718187</v>
      </c>
      <c r="AR224" s="21">
        <f>AR204-Baseline!AR204</f>
        <v>10095.139673802436</v>
      </c>
      <c r="AS224" s="21">
        <f>AS204-Baseline!AS204</f>
        <v>10643.449847562122</v>
      </c>
      <c r="AT224" s="21">
        <f>AT204-Baseline!AT204</f>
        <v>11194.310720266556</v>
      </c>
      <c r="AU224" s="21">
        <f>AU204-Baseline!AU204</f>
        <v>11747.828905733788</v>
      </c>
      <c r="AV224" s="21">
        <f>AV204-Baseline!AV204</f>
        <v>12303.912065096521</v>
      </c>
      <c r="AW224" s="21">
        <f>AW204-Baseline!AW204</f>
        <v>12862.15910210891</v>
      </c>
      <c r="AX224" s="21">
        <f>AX204-Baseline!AX204</f>
        <v>13421.380647210357</v>
      </c>
      <c r="AY224" s="21">
        <f>AY204-Baseline!AY204</f>
        <v>13981.023678799265</v>
      </c>
      <c r="AZ224" s="21">
        <f>AZ204-Baseline!AZ204</f>
        <v>14540.920291861557</v>
      </c>
      <c r="BA224" s="21">
        <f>BA204-Baseline!BA204</f>
        <v>15101.128752923154</v>
      </c>
      <c r="BB224" s="21">
        <f>BB204-Baseline!BB204</f>
        <v>15661.726003403901</v>
      </c>
    </row>
    <row r="225" spans="1:54" outlineLevel="2">
      <c r="A225" s="477"/>
      <c r="B225" s="150" t="s">
        <v>492</v>
      </c>
      <c r="C225" s="19"/>
      <c r="D225" s="135" t="s">
        <v>383</v>
      </c>
      <c r="E225" s="21">
        <f>E205-Baseline!E205</f>
        <v>60.672874901246381</v>
      </c>
      <c r="F225" s="21">
        <f>F205-Baseline!F205</f>
        <v>120.95880425909832</v>
      </c>
      <c r="G225" s="21">
        <f>G205-Baseline!G205</f>
        <v>181.21095073616954</v>
      </c>
      <c r="H225" s="21">
        <f>H205-Baseline!H205</f>
        <v>241.40457759778934</v>
      </c>
      <c r="I225" s="21">
        <f>I205-Baseline!I205</f>
        <v>301.55662144221117</v>
      </c>
      <c r="J225" s="21">
        <f>J205-Baseline!J205</f>
        <v>361.685883313923</v>
      </c>
      <c r="K225" s="21">
        <f>K205-Baseline!K205</f>
        <v>421.7143412521973</v>
      </c>
      <c r="L225" s="21">
        <f>L205-Baseline!L205</f>
        <v>481.61473499759734</v>
      </c>
      <c r="M225" s="21">
        <f>M205-Baseline!M205</f>
        <v>541.33599240186527</v>
      </c>
      <c r="N225" s="21">
        <f>N205-Baseline!N205</f>
        <v>600.88355719488311</v>
      </c>
      <c r="O225" s="21">
        <f>O205-Baseline!O205</f>
        <v>660.23460791468756</v>
      </c>
      <c r="P225" s="21">
        <f>P205-Baseline!P205</f>
        <v>719.35694828022201</v>
      </c>
      <c r="Q225" s="21">
        <f>Q205-Baseline!Q205</f>
        <v>778.25995594858944</v>
      </c>
      <c r="R225" s="21">
        <f>R205-Baseline!R205</f>
        <v>836.9549183221659</v>
      </c>
      <c r="S225" s="21">
        <f>S205-Baseline!S205</f>
        <v>895.46045141954437</v>
      </c>
      <c r="T225" s="21">
        <f>T205-Baseline!T205</f>
        <v>953.79989253625877</v>
      </c>
      <c r="U225" s="21">
        <f>U205-Baseline!U205</f>
        <v>1011.9959560729383</v>
      </c>
      <c r="V225" s="21">
        <f>V205-Baseline!V205</f>
        <v>1070.0693229768221</v>
      </c>
      <c r="W225" s="21">
        <f>W205-Baseline!W205</f>
        <v>1128.0428099648657</v>
      </c>
      <c r="X225" s="21">
        <f>X205-Baseline!X205</f>
        <v>1185.9390667659297</v>
      </c>
      <c r="Y225" s="21">
        <f>Y205-Baseline!Y205</f>
        <v>1243.7800911870843</v>
      </c>
      <c r="Z225" s="21">
        <f>Z205-Baseline!Z205</f>
        <v>1301.5808444669558</v>
      </c>
      <c r="AA225" s="21">
        <f>AA205-Baseline!AA205</f>
        <v>1359.3626459826523</v>
      </c>
      <c r="AB225" s="21">
        <f>AB205-Baseline!AB205</f>
        <v>1417.1345462905967</v>
      </c>
      <c r="AC225" s="21">
        <f>AC205-Baseline!AC205</f>
        <v>1722.9977870572791</v>
      </c>
      <c r="AD225" s="21">
        <f>AD205-Baseline!AD205</f>
        <v>2078.2425652811862</v>
      </c>
      <c r="AE225" s="21">
        <f>AE205-Baseline!AE205</f>
        <v>2432.9967600548002</v>
      </c>
      <c r="AF225" s="21">
        <f>AF205-Baseline!AF205</f>
        <v>2787.3645856997259</v>
      </c>
      <c r="AG225" s="21">
        <f>AG205-Baseline!AG205</f>
        <v>3141.4451577449704</v>
      </c>
      <c r="AH225" s="21">
        <f>AH205-Baseline!AH205</f>
        <v>3495.3369019558968</v>
      </c>
      <c r="AI225" s="21">
        <f>AI205-Baseline!AI205</f>
        <v>3849.143832043726</v>
      </c>
      <c r="AJ225" s="21">
        <f>AJ205-Baseline!AJ205</f>
        <v>4204.6407874450479</v>
      </c>
      <c r="AK225" s="21">
        <f>AK205-Baseline!AK205</f>
        <v>4561.9354452954849</v>
      </c>
      <c r="AL225" s="21">
        <f>AL205-Baseline!AL205</f>
        <v>4921.136602514136</v>
      </c>
      <c r="AM225" s="21">
        <f>AM205-Baseline!AM205</f>
        <v>5282.2993670624292</v>
      </c>
      <c r="AN225" s="21">
        <f>AN205-Baseline!AN205</f>
        <v>5645.4541727084552</v>
      </c>
      <c r="AO225" s="21">
        <f>AO205-Baseline!AO205</f>
        <v>6010.6901046483808</v>
      </c>
      <c r="AP225" s="21">
        <f>AP205-Baseline!AP205</f>
        <v>6378.1186795157128</v>
      </c>
      <c r="AQ225" s="21">
        <f>AQ205-Baseline!AQ205</f>
        <v>6747.8550354725594</v>
      </c>
      <c r="AR225" s="21">
        <f>AR205-Baseline!AR205</f>
        <v>7119.6752466268108</v>
      </c>
      <c r="AS225" s="21">
        <f>AS205-Baseline!AS205</f>
        <v>7492.8908829360662</v>
      </c>
      <c r="AT225" s="21">
        <f>AT205-Baseline!AT205</f>
        <v>7867.4439843685295</v>
      </c>
      <c r="AU225" s="21">
        <f>AU205-Baseline!AU205</f>
        <v>8243.4302701888519</v>
      </c>
      <c r="AV225" s="21">
        <f>AV205-Baseline!AV205</f>
        <v>8620.8186415173222</v>
      </c>
      <c r="AW225" s="21">
        <f>AW205-Baseline!AW205</f>
        <v>8999.3821916451197</v>
      </c>
      <c r="AX225" s="21">
        <f>AX205-Baseline!AX205</f>
        <v>9378.4506006181982</v>
      </c>
      <c r="AY225" s="21">
        <f>AY205-Baseline!AY205</f>
        <v>9757.7344735634306</v>
      </c>
      <c r="AZ225" s="21">
        <f>AZ205-Baseline!AZ205</f>
        <v>10137.170697470036</v>
      </c>
      <c r="BA225" s="21">
        <f>BA205-Baseline!BA205</f>
        <v>10516.823257450589</v>
      </c>
      <c r="BB225" s="21">
        <f>BB205-Baseline!BB205</f>
        <v>10896.765942767102</v>
      </c>
    </row>
    <row r="226" spans="1:54" outlineLevel="2">
      <c r="A226" s="478"/>
      <c r="B226" s="150" t="s">
        <v>493</v>
      </c>
      <c r="C226" s="19"/>
      <c r="D226" s="135" t="s">
        <v>383</v>
      </c>
      <c r="E226" s="21">
        <f>E206-Baseline!E206</f>
        <v>94.012957095968915</v>
      </c>
      <c r="F226" s="21">
        <f>F206-Baseline!F206</f>
        <v>187.61337007092828</v>
      </c>
      <c r="G226" s="21">
        <f>G206-Baseline!G206</f>
        <v>281.41039312735938</v>
      </c>
      <c r="H226" s="21">
        <f>H206-Baseline!H206</f>
        <v>375.38319683164826</v>
      </c>
      <c r="I226" s="21">
        <f>I206-Baseline!I206</f>
        <v>469.55399048659621</v>
      </c>
      <c r="J226" s="21">
        <f>J206-Baseline!J206</f>
        <v>563.94701224822461</v>
      </c>
      <c r="K226" s="21">
        <f>K206-Baseline!K206</f>
        <v>658.49108882100245</v>
      </c>
      <c r="L226" s="21">
        <f>L206-Baseline!L206</f>
        <v>753.16447526591219</v>
      </c>
      <c r="M226" s="21">
        <f>M206-Baseline!M206</f>
        <v>847.9216219045702</v>
      </c>
      <c r="N226" s="21">
        <f>N206-Baseline!N206</f>
        <v>942.77365048757144</v>
      </c>
      <c r="O226" s="21">
        <f>O206-Baseline!O206</f>
        <v>1037.6502420087404</v>
      </c>
      <c r="P226" s="21">
        <f>P206-Baseline!P206</f>
        <v>1132.460408891053</v>
      </c>
      <c r="Q226" s="21">
        <f>Q206-Baseline!Q206</f>
        <v>1227.207229319243</v>
      </c>
      <c r="R226" s="21">
        <f>R206-Baseline!R206</f>
        <v>1321.9092040458147</v>
      </c>
      <c r="S226" s="21">
        <f>S206-Baseline!S206</f>
        <v>1416.5841142685231</v>
      </c>
      <c r="T226" s="21">
        <f>T206-Baseline!T206</f>
        <v>1511.2626141152878</v>
      </c>
      <c r="U226" s="21">
        <f>U206-Baseline!U206</f>
        <v>1605.9748240195604</v>
      </c>
      <c r="V226" s="21">
        <f>V206-Baseline!V206</f>
        <v>1700.7489258953049</v>
      </c>
      <c r="W226" s="21">
        <f>W206-Baseline!W206</f>
        <v>1795.6153383934325</v>
      </c>
      <c r="X226" s="21">
        <f>X206-Baseline!X206</f>
        <v>1890.6044202277681</v>
      </c>
      <c r="Y226" s="21">
        <f>Y206-Baseline!Y206</f>
        <v>1985.7459916131593</v>
      </c>
      <c r="Z226" s="21">
        <f>Z206-Baseline!Z206</f>
        <v>2081.0629467294684</v>
      </c>
      <c r="AA226" s="21">
        <f>AA206-Baseline!AA206</f>
        <v>2176.5846725876968</v>
      </c>
      <c r="AB226" s="21">
        <f>AB206-Baseline!AB206</f>
        <v>2272.314313053263</v>
      </c>
      <c r="AC226" s="21">
        <f>AC206-Baseline!AC206</f>
        <v>2822.4760552042653</v>
      </c>
      <c r="AD226" s="21">
        <f>AD206-Baseline!AD206</f>
        <v>3480.5471559570419</v>
      </c>
      <c r="AE226" s="21">
        <f>AE206-Baseline!AE206</f>
        <v>4140.0931544422701</v>
      </c>
      <c r="AF226" s="21">
        <f>AF206-Baseline!AF206</f>
        <v>4801.2234008925743</v>
      </c>
      <c r="AG226" s="21">
        <f>AG206-Baseline!AG206</f>
        <v>5464.0357566785278</v>
      </c>
      <c r="AH226" s="21">
        <f>AH206-Baseline!AH206</f>
        <v>6128.6295927041874</v>
      </c>
      <c r="AI226" s="21">
        <f>AI206-Baseline!AI206</f>
        <v>6795.1244394792229</v>
      </c>
      <c r="AJ226" s="21">
        <f>AJ206-Baseline!AJ206</f>
        <v>7466.8338218551735</v>
      </c>
      <c r="AK226" s="21">
        <f>AK206-Baseline!AK206</f>
        <v>8143.9035337844671</v>
      </c>
      <c r="AL226" s="21">
        <f>AL206-Baseline!AL206</f>
        <v>8826.4832037390279</v>
      </c>
      <c r="AM226" s="21">
        <f>AM206-Baseline!AM206</f>
        <v>9514.6084465813638</v>
      </c>
      <c r="AN226" s="21">
        <f>AN206-Baseline!AN206</f>
        <v>10208.248538080687</v>
      </c>
      <c r="AO226" s="21">
        <f>AO206-Baseline!AO206</f>
        <v>10907.508147541786</v>
      </c>
      <c r="AP226" s="21">
        <f>AP206-Baseline!AP206</f>
        <v>11612.545413061445</v>
      </c>
      <c r="AQ226" s="21">
        <f>AQ206-Baseline!AQ206</f>
        <v>12323.527640043643</v>
      </c>
      <c r="AR226" s="21">
        <f>AR206-Baseline!AR206</f>
        <v>13039.898656139221</v>
      </c>
      <c r="AS226" s="21">
        <f>AS206-Baseline!AS206</f>
        <v>13760.105358674482</v>
      </c>
      <c r="AT226" s="21">
        <f>AT206-Baseline!AT206</f>
        <v>14483.938597274086</v>
      </c>
      <c r="AU226" s="21">
        <f>AU206-Baseline!AU206</f>
        <v>15211.516767562349</v>
      </c>
      <c r="AV226" s="21">
        <f>AV206-Baseline!AV206</f>
        <v>15942.688556685433</v>
      </c>
      <c r="AW226" s="21">
        <f>AW206-Baseline!AW206</f>
        <v>16676.883424498585</v>
      </c>
      <c r="AX226" s="21">
        <f>AX206-Baseline!AX206</f>
        <v>17412.405351405243</v>
      </c>
      <c r="AY226" s="21">
        <f>AY206-Baseline!AY206</f>
        <v>18148.445323595763</v>
      </c>
      <c r="AZ226" s="21">
        <f>AZ206-Baseline!AZ206</f>
        <v>18884.735082177114</v>
      </c>
      <c r="BA226" s="21">
        <f>BA206-Baseline!BA206</f>
        <v>19621.329438489352</v>
      </c>
      <c r="BB226" s="21">
        <f>BB206-Baseline!BB206</f>
        <v>20358.310483945643</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498</v>
      </c>
      <c r="C229" s="57"/>
      <c r="D229" s="56" t="s">
        <v>383</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2.75"/>
  <cols>
    <col min="1" max="1" width="35.75" style="41" bestFit="1" customWidth="1"/>
    <col min="2" max="2" width="49.625" style="41" customWidth="1"/>
    <col min="3" max="3" width="6.5" style="41" customWidth="1"/>
    <col min="4" max="4" width="12.5" style="41" customWidth="1"/>
    <col min="5" max="5" width="10" style="41" customWidth="1"/>
    <col min="6" max="13" width="14.5" style="41" customWidth="1"/>
    <col min="14" max="14" width="9.625" style="41" customWidth="1"/>
    <col min="15" max="16384" width="9" style="41"/>
  </cols>
  <sheetData>
    <row r="1" spans="1:14" s="347" customFormat="1" ht="56.85" customHeight="1"/>
    <row r="2" spans="1:14">
      <c r="A2" s="40"/>
    </row>
    <row r="3" spans="1:14">
      <c r="A3" s="40"/>
    </row>
    <row r="4" spans="1:14">
      <c r="A4" s="42" t="s">
        <v>77</v>
      </c>
      <c r="B4" s="42" t="s">
        <v>78</v>
      </c>
      <c r="C4" s="348" t="s">
        <v>79</v>
      </c>
      <c r="D4" s="348"/>
      <c r="E4" s="348"/>
      <c r="F4" s="348"/>
      <c r="G4" s="348"/>
      <c r="H4" s="348"/>
      <c r="I4" s="348"/>
      <c r="J4" s="348"/>
      <c r="K4" s="348"/>
      <c r="L4" s="348"/>
      <c r="M4" s="348"/>
      <c r="N4" s="348"/>
    </row>
    <row r="5" spans="1:14" ht="72.400000000000006" customHeight="1">
      <c r="A5" s="94" t="s">
        <v>80</v>
      </c>
      <c r="B5" s="43" t="s">
        <v>81</v>
      </c>
      <c r="C5" s="350" t="s">
        <v>82</v>
      </c>
      <c r="D5" s="353"/>
      <c r="E5" s="353"/>
      <c r="F5" s="353"/>
      <c r="G5" s="353"/>
      <c r="H5" s="353"/>
      <c r="I5" s="353"/>
      <c r="J5" s="353"/>
      <c r="K5" s="353"/>
      <c r="L5" s="353"/>
      <c r="M5" s="353"/>
      <c r="N5" s="354"/>
    </row>
    <row r="6" spans="1:14" ht="83.65" customHeight="1">
      <c r="A6" s="95" t="s">
        <v>83</v>
      </c>
      <c r="B6" s="43" t="s">
        <v>84</v>
      </c>
      <c r="C6" s="349" t="s">
        <v>85</v>
      </c>
      <c r="D6" s="345"/>
      <c r="E6" s="345"/>
      <c r="F6" s="345"/>
      <c r="G6" s="345"/>
      <c r="H6" s="345"/>
      <c r="I6" s="345"/>
      <c r="J6" s="345"/>
      <c r="K6" s="345"/>
      <c r="L6" s="345"/>
      <c r="M6" s="345"/>
      <c r="N6" s="345"/>
    </row>
    <row r="7" spans="1:14" ht="70.900000000000006" customHeight="1">
      <c r="A7" s="96" t="s">
        <v>13</v>
      </c>
      <c r="B7" s="43" t="s">
        <v>86</v>
      </c>
      <c r="C7" s="345" t="s">
        <v>87</v>
      </c>
      <c r="D7" s="345"/>
      <c r="E7" s="345"/>
      <c r="F7" s="345"/>
      <c r="G7" s="345"/>
      <c r="H7" s="345"/>
      <c r="I7" s="345"/>
      <c r="J7" s="345"/>
      <c r="K7" s="345"/>
      <c r="L7" s="345"/>
      <c r="M7" s="345"/>
      <c r="N7" s="345"/>
    </row>
    <row r="8" spans="1:14" ht="158.65" customHeight="1">
      <c r="A8" s="95" t="s">
        <v>88</v>
      </c>
      <c r="B8" s="43" t="s">
        <v>89</v>
      </c>
      <c r="C8" s="345" t="s">
        <v>90</v>
      </c>
      <c r="D8" s="345"/>
      <c r="E8" s="345"/>
      <c r="F8" s="345"/>
      <c r="G8" s="345"/>
      <c r="H8" s="345"/>
      <c r="I8" s="345"/>
      <c r="J8" s="345"/>
      <c r="K8" s="345"/>
      <c r="L8" s="345"/>
      <c r="M8" s="345"/>
      <c r="N8" s="345"/>
    </row>
    <row r="9" spans="1:14" ht="105" customHeight="1">
      <c r="A9" s="97" t="s">
        <v>91</v>
      </c>
      <c r="B9" s="43" t="s">
        <v>92</v>
      </c>
      <c r="C9" s="345" t="s">
        <v>93</v>
      </c>
      <c r="D9" s="345"/>
      <c r="E9" s="345"/>
      <c r="F9" s="345"/>
      <c r="G9" s="345"/>
      <c r="H9" s="345"/>
      <c r="I9" s="345"/>
      <c r="J9" s="345"/>
      <c r="K9" s="345"/>
      <c r="L9" s="345"/>
      <c r="M9" s="345"/>
      <c r="N9" s="345"/>
    </row>
    <row r="10" spans="1:14" ht="105" customHeight="1">
      <c r="A10" s="157" t="s">
        <v>94</v>
      </c>
      <c r="B10" s="43" t="s">
        <v>95</v>
      </c>
      <c r="C10" s="350"/>
      <c r="D10" s="351"/>
      <c r="E10" s="351"/>
      <c r="F10" s="351"/>
      <c r="G10" s="351"/>
      <c r="H10" s="351"/>
      <c r="I10" s="351"/>
      <c r="J10" s="351"/>
      <c r="K10" s="351"/>
      <c r="L10" s="351"/>
      <c r="M10" s="351"/>
      <c r="N10" s="352"/>
    </row>
    <row r="11" spans="1:14" ht="384" customHeight="1">
      <c r="A11" s="98" t="s">
        <v>96</v>
      </c>
      <c r="B11" s="43" t="s">
        <v>97</v>
      </c>
      <c r="C11" s="345" t="s">
        <v>98</v>
      </c>
      <c r="D11" s="346"/>
      <c r="E11" s="346"/>
      <c r="F11" s="346"/>
      <c r="G11" s="346"/>
      <c r="H11" s="346"/>
      <c r="I11" s="346"/>
      <c r="J11" s="346"/>
      <c r="K11" s="346"/>
      <c r="L11" s="346"/>
      <c r="M11" s="346"/>
      <c r="N11" s="346"/>
    </row>
    <row r="12" spans="1:14" ht="122.25" customHeight="1">
      <c r="A12" s="229" t="s">
        <v>99</v>
      </c>
      <c r="B12" s="156" t="s">
        <v>100</v>
      </c>
      <c r="C12" s="343" t="s">
        <v>101</v>
      </c>
      <c r="D12" s="344"/>
      <c r="E12" s="344"/>
      <c r="F12" s="344"/>
      <c r="G12" s="344"/>
      <c r="H12" s="344"/>
      <c r="I12" s="344"/>
      <c r="J12" s="344"/>
      <c r="K12" s="344"/>
      <c r="L12" s="344"/>
      <c r="M12" s="344"/>
      <c r="N12" s="344"/>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2.75"/>
  <cols>
    <col min="1" max="1" width="22" customWidth="1"/>
  </cols>
  <sheetData>
    <row r="1" spans="1:19">
      <c r="A1" s="4" t="s">
        <v>499</v>
      </c>
    </row>
    <row r="2" spans="1:19">
      <c r="A2" s="470" t="s">
        <v>500</v>
      </c>
      <c r="B2" s="470"/>
      <c r="C2" s="470"/>
      <c r="D2" s="470"/>
      <c r="E2" s="470"/>
      <c r="F2" s="470"/>
      <c r="G2" s="470"/>
      <c r="H2" s="470"/>
      <c r="I2" s="470"/>
      <c r="J2" s="470"/>
      <c r="K2" s="470"/>
      <c r="L2" s="470"/>
      <c r="M2" s="470"/>
      <c r="N2" s="470"/>
      <c r="O2" s="470"/>
      <c r="P2" s="470"/>
      <c r="Q2" s="470"/>
      <c r="R2" s="470"/>
      <c r="S2" s="470"/>
    </row>
    <row r="3" spans="1:19">
      <c r="A3" s="470"/>
      <c r="B3" s="470"/>
      <c r="C3" s="470"/>
      <c r="D3" s="470"/>
      <c r="E3" s="470"/>
      <c r="F3" s="470"/>
      <c r="G3" s="470"/>
      <c r="H3" s="470"/>
      <c r="I3" s="470"/>
      <c r="J3" s="470"/>
      <c r="K3" s="470"/>
      <c r="L3" s="470"/>
      <c r="M3" s="470"/>
      <c r="N3" s="470"/>
      <c r="O3" s="470"/>
      <c r="P3" s="470"/>
      <c r="Q3" s="470"/>
      <c r="R3" s="470"/>
      <c r="S3" s="470"/>
    </row>
    <row r="4" spans="1:19">
      <c r="A4" s="470"/>
      <c r="B4" s="470"/>
      <c r="C4" s="470"/>
      <c r="D4" s="470"/>
      <c r="E4" s="470"/>
      <c r="F4" s="470"/>
      <c r="G4" s="470"/>
      <c r="H4" s="470"/>
      <c r="I4" s="470"/>
      <c r="J4" s="470"/>
      <c r="K4" s="470"/>
      <c r="L4" s="470"/>
      <c r="M4" s="470"/>
      <c r="N4" s="470"/>
      <c r="O4" s="470"/>
      <c r="P4" s="470"/>
      <c r="Q4" s="470"/>
      <c r="R4" s="470"/>
      <c r="S4" s="470"/>
    </row>
    <row r="19" spans="1:19">
      <c r="A19" s="4" t="s">
        <v>502</v>
      </c>
    </row>
    <row r="20" spans="1:19">
      <c r="A20" s="470" t="s">
        <v>503</v>
      </c>
      <c r="B20" s="470"/>
      <c r="C20" s="470"/>
      <c r="D20" s="470"/>
      <c r="E20" s="470"/>
      <c r="F20" s="470"/>
      <c r="G20" s="470"/>
      <c r="H20" s="470"/>
      <c r="I20" s="470"/>
      <c r="J20" s="470"/>
      <c r="K20" s="470"/>
      <c r="L20" s="470"/>
      <c r="M20" s="470"/>
      <c r="N20" s="470"/>
      <c r="O20" s="470"/>
      <c r="P20" s="470"/>
      <c r="Q20" s="470"/>
      <c r="R20" s="470"/>
      <c r="S20" s="470"/>
    </row>
    <row r="21" spans="1:19" ht="25.5" customHeight="1">
      <c r="A21" s="470"/>
      <c r="B21" s="470"/>
      <c r="C21" s="470"/>
      <c r="D21" s="470"/>
      <c r="E21" s="470"/>
      <c r="F21" s="470"/>
      <c r="G21" s="470"/>
      <c r="H21" s="470"/>
      <c r="I21" s="470"/>
      <c r="J21" s="470"/>
      <c r="K21" s="470"/>
      <c r="L21" s="470"/>
      <c r="M21" s="470"/>
      <c r="N21" s="470"/>
      <c r="O21" s="470"/>
      <c r="P21" s="470"/>
      <c r="Q21" s="470"/>
      <c r="R21" s="470"/>
      <c r="S21" s="470"/>
    </row>
    <row r="23" spans="1:19">
      <c r="A23" s="158" t="s">
        <v>340</v>
      </c>
      <c r="B23" s="403"/>
      <c r="C23" s="403"/>
      <c r="D23" s="403"/>
      <c r="E23" s="403"/>
      <c r="F23" s="403"/>
      <c r="G23" s="403"/>
      <c r="H23" s="403"/>
      <c r="I23" s="403"/>
      <c r="J23" s="403"/>
      <c r="K23" s="403"/>
      <c r="L23" s="403"/>
      <c r="M23" s="403"/>
      <c r="N23" s="403"/>
      <c r="O23" s="403"/>
      <c r="P23" s="403"/>
      <c r="Q23" s="403"/>
      <c r="R23" s="403"/>
      <c r="S23" s="403"/>
    </row>
    <row r="24" spans="1:19">
      <c r="A24" s="158" t="s">
        <v>486</v>
      </c>
      <c r="B24" s="403"/>
      <c r="C24" s="403"/>
      <c r="D24" s="403"/>
      <c r="E24" s="403"/>
      <c r="F24" s="403"/>
      <c r="G24" s="403"/>
      <c r="H24" s="403"/>
      <c r="I24" s="403"/>
      <c r="J24" s="403"/>
      <c r="K24" s="403"/>
      <c r="L24" s="403"/>
      <c r="M24" s="403"/>
      <c r="N24" s="403"/>
      <c r="O24" s="403"/>
      <c r="P24" s="403"/>
      <c r="Q24" s="403"/>
      <c r="R24" s="403"/>
      <c r="S24" s="403"/>
    </row>
    <row r="25" spans="1:19">
      <c r="A25" s="159" t="s">
        <v>389</v>
      </c>
      <c r="B25" s="403"/>
      <c r="C25" s="403"/>
      <c r="D25" s="403"/>
      <c r="E25" s="403"/>
      <c r="F25" s="403"/>
      <c r="G25" s="403"/>
      <c r="H25" s="403"/>
      <c r="I25" s="403"/>
      <c r="J25" s="403"/>
      <c r="K25" s="403"/>
      <c r="L25" s="403"/>
      <c r="M25" s="403"/>
      <c r="N25" s="403"/>
      <c r="O25" s="403"/>
      <c r="P25" s="403"/>
      <c r="Q25" s="403"/>
      <c r="R25" s="403"/>
      <c r="S25" s="403"/>
    </row>
    <row r="26" spans="1:19">
      <c r="A26" s="159" t="s">
        <v>465</v>
      </c>
      <c r="B26" s="403"/>
      <c r="C26" s="403"/>
      <c r="D26" s="403"/>
      <c r="E26" s="403"/>
      <c r="F26" s="403"/>
      <c r="G26" s="403"/>
      <c r="H26" s="403"/>
      <c r="I26" s="403"/>
      <c r="J26" s="403"/>
      <c r="K26" s="403"/>
      <c r="L26" s="403"/>
      <c r="M26" s="403"/>
      <c r="N26" s="403"/>
      <c r="O26" s="403"/>
      <c r="P26" s="403"/>
      <c r="Q26" s="403"/>
      <c r="R26" s="403"/>
      <c r="S26" s="403"/>
    </row>
    <row r="27" spans="1:19">
      <c r="A27" s="159" t="s">
        <v>466</v>
      </c>
      <c r="B27" s="403"/>
      <c r="C27" s="403"/>
      <c r="D27" s="403"/>
      <c r="E27" s="403"/>
      <c r="F27" s="403"/>
      <c r="G27" s="403"/>
      <c r="H27" s="403"/>
      <c r="I27" s="403"/>
      <c r="J27" s="403"/>
      <c r="K27" s="403"/>
      <c r="L27" s="403"/>
      <c r="M27" s="403"/>
      <c r="N27" s="403"/>
      <c r="O27" s="403"/>
      <c r="P27" s="403"/>
      <c r="Q27" s="403"/>
      <c r="R27" s="403"/>
      <c r="S27" s="403"/>
    </row>
    <row r="31" spans="1:19">
      <c r="A31" s="4" t="s">
        <v>507</v>
      </c>
    </row>
    <row r="32" spans="1:19">
      <c r="A32" t="s">
        <v>508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zoomScale="80" zoomScaleNormal="80" workbookViewId="0">
      <selection activeCell="AD9" sqref="AD9:AF12"/>
    </sheetView>
  </sheetViews>
  <sheetFormatPr defaultColWidth="8.875" defaultRowHeight="12.75"/>
  <cols>
    <col min="1" max="1" width="8.875" style="41" customWidth="1"/>
    <col min="2" max="2" width="3.5" style="41" customWidth="1"/>
    <col min="3" max="3" width="10.25" style="41" bestFit="1" customWidth="1"/>
    <col min="4" max="4" width="43.5" style="41" customWidth="1"/>
    <col min="5" max="5" width="10.625" style="41" customWidth="1"/>
    <col min="6" max="6" width="12.375" style="41" customWidth="1"/>
    <col min="7" max="7" width="12.625" style="41" customWidth="1"/>
    <col min="8" max="8" width="11.375" style="41" customWidth="1"/>
    <col min="9" max="11" width="8.875" style="41" customWidth="1"/>
    <col min="12" max="14" width="8.875" style="67" customWidth="1"/>
    <col min="15" max="15" width="3.5" style="67" customWidth="1"/>
    <col min="22" max="22" width="3.5" style="67" customWidth="1"/>
    <col min="29" max="29" width="5.875" customWidth="1"/>
    <col min="30" max="31" width="45.5" style="67" customWidth="1"/>
    <col min="32" max="32" width="59.125" style="41" customWidth="1"/>
    <col min="33" max="16384" width="8.875" style="41"/>
  </cols>
  <sheetData>
    <row r="1" spans="2:33" ht="56.85"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5" t="s">
        <v>110</v>
      </c>
      <c r="J4" s="347"/>
      <c r="K4" s="347"/>
      <c r="L4" s="347"/>
      <c r="M4" s="347"/>
      <c r="N4" s="347"/>
      <c r="O4" s="41"/>
      <c r="P4" s="355" t="s">
        <v>111</v>
      </c>
      <c r="Q4" s="347"/>
      <c r="R4" s="347"/>
      <c r="S4" s="347"/>
      <c r="T4" s="347"/>
      <c r="U4" s="347"/>
      <c r="V4" s="41"/>
      <c r="W4" s="355" t="s">
        <v>112</v>
      </c>
      <c r="X4" s="347"/>
      <c r="Y4" s="347"/>
      <c r="Z4" s="347"/>
      <c r="AA4" s="347"/>
      <c r="AB4" s="347"/>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59" t="s">
        <v>114</v>
      </c>
      <c r="J6" s="360"/>
      <c r="K6" s="360"/>
      <c r="L6" s="360"/>
      <c r="M6" s="360"/>
      <c r="N6" s="361"/>
      <c r="O6" s="76"/>
      <c r="P6" s="359" t="s">
        <v>114</v>
      </c>
      <c r="Q6" s="360"/>
      <c r="R6" s="360"/>
      <c r="S6" s="360"/>
      <c r="T6" s="360"/>
      <c r="U6" s="361"/>
      <c r="V6" s="76"/>
      <c r="W6" s="359" t="s">
        <v>114</v>
      </c>
      <c r="X6" s="360"/>
      <c r="Y6" s="360"/>
      <c r="Z6" s="360"/>
      <c r="AA6" s="360"/>
      <c r="AB6" s="361"/>
      <c r="AC6" s="41"/>
      <c r="AD6" s="41"/>
      <c r="AG6" s="66"/>
    </row>
    <row r="7" spans="2:33" ht="33.75" customHeight="1">
      <c r="B7" s="64"/>
      <c r="C7" s="69" t="s">
        <v>115</v>
      </c>
      <c r="D7" s="69" t="s">
        <v>116</v>
      </c>
      <c r="E7" s="70" t="s">
        <v>117</v>
      </c>
      <c r="F7" s="356" t="s">
        <v>118</v>
      </c>
      <c r="G7" s="358"/>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2.5">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-29.254051436091267</v>
      </c>
      <c r="H9" s="37" t="str" cm="1">
        <f t="array" aca="1" ref="H9" ca="1">INDIRECT("'" &amp; $C9 &amp;"'!" &amp; "B8")</f>
        <v>CV 5.01</v>
      </c>
      <c r="I9" s="37" cm="1">
        <f t="array" aca="1" ref="I9" ca="1">INDIRECT("'" &amp; $C9 &amp;"'!" &amp; "B13")</f>
        <v>-694.63562840991256</v>
      </c>
      <c r="J9" s="37" cm="1">
        <f t="array" aca="1" ref="J9" ca="1">INDIRECT("'" &amp; $C9 &amp;"'!" &amp; "B14")</f>
        <v>-1079.3161205013612</v>
      </c>
      <c r="K9" s="37" cm="1">
        <f t="array" aca="1" ref="K9" ca="1">INDIRECT("'" &amp; $C9 &amp;"'!" &amp; "B15")</f>
        <v>-1461.7772157368845</v>
      </c>
      <c r="L9" s="37" cm="1">
        <f t="array" aca="1" ref="L9" ca="1">INDIRECT("'" &amp; $C9 &amp;"'!" &amp; "B16")</f>
        <v>-1844.7868875787203</v>
      </c>
      <c r="M9" s="277" cm="1">
        <f t="array" aca="1" ref="M9" ca="1">INDIRECT("'" &amp; $C9 &amp;"'!" &amp; "B17")</f>
        <v>-6881.1183119984971</v>
      </c>
      <c r="N9" s="277" cm="1">
        <f t="array" aca="1" ref="N9" ca="1">INDIRECT("'" &amp; $C9 &amp;"'!" &amp; "B18")</f>
        <v>-12303.912065096521</v>
      </c>
      <c r="O9" s="76"/>
      <c r="P9" s="37" cm="1">
        <f t="array" aca="1" ref="P9" ca="1">INDIRECT("'" &amp; $C9 &amp;"'!" &amp; "D13")</f>
        <v>-541.33599240186527</v>
      </c>
      <c r="Q9" s="37" cm="1">
        <f t="array" aca="1" ref="Q9" ca="1">INDIRECT("'" &amp; $C9 &amp;"'!" &amp; "D14")</f>
        <v>-836.9549183221659</v>
      </c>
      <c r="R9" s="37" cm="1">
        <f t="array" aca="1" ref="R9" ca="1">INDIRECT("'" &amp; $C9 &amp;"'!" &amp; "D15")</f>
        <v>-1128.0428099648657</v>
      </c>
      <c r="S9" s="37" cm="1">
        <f t="array" aca="1" ref="S9" ca="1">INDIRECT("'" &amp; $C9 &amp;"'!" &amp; "D16")</f>
        <v>-1417.1345462905967</v>
      </c>
      <c r="T9" s="277" cm="1">
        <f t="array" aca="1" ref="T9" ca="1">INDIRECT("'" &amp; $C9 &amp;"'!" &amp; "D17")</f>
        <v>-4921.136602514136</v>
      </c>
      <c r="U9" s="277" cm="1">
        <f t="array" aca="1" ref="U9" ca="1">INDIRECT("'" &amp; $C9 &amp;"'!" &amp; "D18")</f>
        <v>-8620.8186415173222</v>
      </c>
      <c r="V9" s="76"/>
      <c r="W9" s="37" cm="1">
        <f t="array" aca="1" ref="W9" ca="1">INDIRECT("'" &amp; $C9 &amp;"'!" &amp; "F13")</f>
        <v>-847.9216219045702</v>
      </c>
      <c r="X9" s="37" cm="1">
        <f t="array" aca="1" ref="X9" ca="1">INDIRECT("'" &amp; $C9 &amp;"'!" &amp; "F14")</f>
        <v>-1321.9092040458147</v>
      </c>
      <c r="Y9" s="37" cm="1">
        <f t="array" aca="1" ref="Y9" ca="1">INDIRECT("'" &amp; $C9 &amp;"'!" &amp; "F15")</f>
        <v>-1795.6153383934325</v>
      </c>
      <c r="Z9" s="37" cm="1">
        <f t="array" aca="1" ref="Z9" ca="1">INDIRECT("'" &amp; $C9 &amp;"'!" &amp; "F16")</f>
        <v>-2272.314313053263</v>
      </c>
      <c r="AA9" s="277" cm="1">
        <f t="array" aca="1" ref="AA9" ca="1">INDIRECT("'" &amp; $C9 &amp;"'!" &amp; "F17")</f>
        <v>-8826.4832037390279</v>
      </c>
      <c r="AB9" s="277" cm="1">
        <f t="array" aca="1" ref="AB9" ca="1">INDIRECT("'" &amp; $C9 &amp;"'!" &amp; "F18")</f>
        <v>-15942.688556685433</v>
      </c>
      <c r="AC9" s="41"/>
      <c r="AD9" s="84" t="s">
        <v>126</v>
      </c>
      <c r="AE9" s="84" t="s">
        <v>127</v>
      </c>
      <c r="AF9" s="84" t="s">
        <v>128</v>
      </c>
      <c r="AG9" s="66"/>
    </row>
    <row r="10" spans="2:33">
      <c r="B10" s="64"/>
      <c r="C10" s="72" t="s">
        <v>129</v>
      </c>
      <c r="D10" s="37" t="str" cm="1">
        <f t="array" aca="1" ref="D10" ca="1">INDIRECT("'" &amp; $C10 &amp;"'!" &amp; "B4")</f>
        <v>Balanced Strategy</v>
      </c>
      <c r="E10" s="37" t="str" cm="1">
        <f t="array" aca="1" ref="E10" ca="1">IF(ISTEXT($D10),INDIRECT("'" &amp; $C10 &amp;"'!" &amp; "B7"),"")</f>
        <v>Y</v>
      </c>
      <c r="F10" s="37">
        <f t="shared" ref="F10:F19" ca="1" si="0">IF(ISTEXT($D10),SUM(INDIRECT("'" &amp; $C10 &amp;"'!" &amp; "B26:f26")),"")</f>
        <v>-94.435157169728001</v>
      </c>
      <c r="G10" s="37">
        <f t="shared" ref="G10:G19" ca="1" si="1">IF(ISTEXT($D10),SUM(INDIRECT("'" &amp; $C10 &amp;"'!" &amp; "B27:f27")),"")</f>
        <v>-28.814444863250209</v>
      </c>
      <c r="H10" s="37" t="str" cm="1">
        <f t="array" aca="1" ref="H10" ca="1">IF(ISTEXT($D10),INDIRECT("'" &amp; $C10 &amp;"'!" &amp; "B8"),"")</f>
        <v>CV 5.01</v>
      </c>
      <c r="I10" s="37" cm="1">
        <f t="array" aca="1" ref="I10" ca="1">IF(ISTEXT($D10),INDIRECT("'" &amp; $C10 &amp;"'!" &amp; "B13"),"")</f>
        <v>-715.84485495813476</v>
      </c>
      <c r="J10" s="37" cm="1">
        <f t="array" aca="1" ref="J10" ca="1">IF(ISTEXT($D10),INDIRECT("'" &amp; $C10 &amp;"'!" &amp; "B14"),"")</f>
        <v>-1064.913543342642</v>
      </c>
      <c r="K10" s="37" cm="1">
        <f t="array" aca="1" ref="K10" ca="1">IF(ISTEXT($D10),INDIRECT("'" &amp; $C10 &amp;"'!" &amp; "B15"),"")</f>
        <v>-1408.1849495957752</v>
      </c>
      <c r="L10" s="37" cm="1">
        <f t="array" aca="1" ref="L10" ca="1">IF(ISTEXT($D10),INDIRECT("'" &amp; $C10 &amp;"'!" &amp; "B16"),"")</f>
        <v>-1749.272514461315</v>
      </c>
      <c r="M10" s="277" cm="1">
        <f t="array" aca="1" ref="M10" ca="1">IF(ISTEXT($D10),INDIRECT("'" &amp; $C10 &amp;"'!" &amp; "B17"),"")</f>
        <v>-6147.5007463452384</v>
      </c>
      <c r="N10" s="277" cm="1">
        <f t="array" aca="1" ref="N10" ca="1">IF(ISTEXT($D10),INDIRECT("'" &amp; $C10 &amp;"'!" &amp; "B18"),"")</f>
        <v>-10783.745250063545</v>
      </c>
      <c r="O10" s="76"/>
      <c r="P10" s="37" cm="1">
        <f t="array" aca="1" ref="P10" ca="1">IF(ISTEXT($D10),INDIRECT("'" &amp; $C10 &amp;"'!" &amp; "D13"),"")</f>
        <v>-566.57143659953988</v>
      </c>
      <c r="Q10" s="37" cm="1">
        <f t="array" aca="1" ref="Q10" ca="1">IF(ISTEXT($D10),INDIRECT("'" &amp; $C10 &amp;"'!" &amp; "D14"),"")</f>
        <v>-830.45283931944027</v>
      </c>
      <c r="R10" s="37" cm="1">
        <f t="array" aca="1" ref="R10" ca="1">IF(ISTEXT($D10),INDIRECT("'" &amp; $C10 &amp;"'!" &amp; "D15"),"")</f>
        <v>-1086.6069416749472</v>
      </c>
      <c r="S10" s="37" cm="1">
        <f t="array" aca="1" ref="S10" ca="1">IF(ISTEXT($D10),INDIRECT("'" &amp; $C10 &amp;"'!" &amp; "D16"),"")</f>
        <v>-1338.4246800210562</v>
      </c>
      <c r="T10" s="277" cm="1">
        <f t="array" aca="1" ref="T10" ca="1">IF(ISTEXT($D10),INDIRECT("'" &amp; $C10 &amp;"'!" &amp; "D17"),"")</f>
        <v>-4269.461969195625</v>
      </c>
      <c r="U10" s="277" cm="1">
        <f t="array" aca="1" ref="U10" ca="1">IF(ISTEXT($D10),INDIRECT("'" &amp; $C10 &amp;"'!" &amp; "D18"),"")</f>
        <v>-7294.0590683763139</v>
      </c>
      <c r="V10" s="76"/>
      <c r="W10" s="37" cm="1">
        <f t="array" aca="1" ref="W10" ca="1">IF(ISTEXT($D10),INDIRECT("'" &amp; $C10 &amp;"'!" &amp; "F13"),"")</f>
        <v>-865.10987792971639</v>
      </c>
      <c r="X10" s="37" cm="1">
        <f t="array" aca="1" ref="X10" ca="1">IF(ISTEXT($D10),INDIRECT("'" &amp; $C10 &amp;"'!" &amp; "F14"),"")</f>
        <v>-1299.6009963934393</v>
      </c>
      <c r="Y10" s="37" cm="1">
        <f t="array" aca="1" ref="Y10" ca="1">IF(ISTEXT($D10),INDIRECT("'" &amp; $C10 &amp;"'!" &amp; "F15"),"")</f>
        <v>-1729.8674721296538</v>
      </c>
      <c r="Z10" s="37" cm="1">
        <f t="array" aca="1" ref="Z10" ca="1">IF(ISTEXT($D10),INDIRECT("'" &amp; $C10 &amp;"'!" &amp; "F16"),"")</f>
        <v>-2160.007619714972</v>
      </c>
      <c r="AA10" s="277" cm="1">
        <f t="array" aca="1" ref="AA10" ca="1">IF(ISTEXT($D10),INDIRECT("'" &amp; $C10 &amp;"'!" &amp; "F17"),"")</f>
        <v>-8011.6719224659155</v>
      </c>
      <c r="AB10" s="277" cm="1">
        <f t="array" aca="1" ref="AB10" ca="1">IF(ISTEXT($D10),INDIRECT("'" &amp; $C10 &amp;"'!" &amp; "F18"),"")</f>
        <v>-14231.784991617775</v>
      </c>
      <c r="AC10" s="41"/>
      <c r="AD10" s="84" t="s">
        <v>130</v>
      </c>
      <c r="AE10" s="84" t="s">
        <v>131</v>
      </c>
      <c r="AF10" s="84" t="s">
        <v>132</v>
      </c>
      <c r="AG10" s="66"/>
    </row>
    <row r="11" spans="2:33">
      <c r="B11" s="64"/>
      <c r="C11" s="72" t="s">
        <v>133</v>
      </c>
      <c r="D11" s="37" t="str" cm="1">
        <f t="array" aca="1" ref="D11" ca="1">INDIRECT("'" &amp; $C11 &amp;"'!" &amp; "B4")</f>
        <v>Do More</v>
      </c>
      <c r="E11" s="37" t="str" cm="1">
        <f t="array" aca="1" ref="E11" ca="1">IF(ISTEXT($D11),INDIRECT("'" &amp; $C11 &amp;"'!" &amp; "B7"),"")</f>
        <v>N</v>
      </c>
      <c r="F11" s="37">
        <f t="shared" ca="1" si="0"/>
        <v>-139.59794499468794</v>
      </c>
      <c r="G11" s="37">
        <f t="shared" ca="1" si="1"/>
        <v>-28.709157286694605</v>
      </c>
      <c r="H11" s="37" t="str" cm="1">
        <f t="array" aca="1" ref="H11" ca="1">IF(ISTEXT($D11),INDIRECT("'" &amp; $C11 &amp;"'!" &amp; "B8"),"")</f>
        <v>CV 5.01</v>
      </c>
      <c r="I11" s="37" cm="1">
        <f t="array" aca="1" ref="I11" ca="1">IF(ISTEXT($D11),INDIRECT("'" &amp; $C11 &amp;"'!" &amp; "B13"),"")</f>
        <v>-722.89217722513092</v>
      </c>
      <c r="J11" s="37" cm="1">
        <f t="array" aca="1" ref="J11" ca="1">IF(ISTEXT($D11),INDIRECT("'" &amp; $C11 &amp;"'!" &amp; "B14"),"")</f>
        <v>-1053.3707668582815</v>
      </c>
      <c r="K11" s="37" cm="1">
        <f t="array" aca="1" ref="K11" ca="1">IF(ISTEXT($D11),INDIRECT("'" &amp; $C11 &amp;"'!" &amp; "B15"),"")</f>
        <v>-1376.4645346564141</v>
      </c>
      <c r="L11" s="37" cm="1">
        <f t="array" aca="1" ref="L11" ca="1">IF(ISTEXT($D11),INDIRECT("'" &amp; $C11 &amp;"'!" &amp; "B16"),"")</f>
        <v>-1696.1995560035957</v>
      </c>
      <c r="M11" s="277" cm="1">
        <f t="array" aca="1" ref="M11" ca="1">IF(ISTEXT($D11),INDIRECT("'" &amp; $C11 &amp;"'!" &amp; "B17"),"")</f>
        <v>-5680.4817527494124</v>
      </c>
      <c r="N11" s="277" cm="1">
        <f t="array" aca="1" ref="N11" ca="1">IF(ISTEXT($D11),INDIRECT("'" &amp; $C11 &amp;"'!" &amp; "B18"),"")</f>
        <v>-9859.9369175435659</v>
      </c>
      <c r="O11" s="76"/>
      <c r="P11" s="37" cm="1">
        <f t="array" aca="1" ref="P11" ca="1">IF(ISTEXT($D11),INDIRECT("'" &amp; $C11 &amp;"'!" &amp; "D13"),"")</f>
        <v>-574.58828529218476</v>
      </c>
      <c r="Q11" s="37" cm="1">
        <f t="array" aca="1" ref="Q11" ca="1">IF(ISTEXT($D11),INDIRECT("'" &amp; $C11 &amp;"'!" &amp; "D14"),"")</f>
        <v>-820.77362165435591</v>
      </c>
      <c r="R11" s="37" cm="1">
        <f t="array" aca="1" ref="R11" ca="1">IF(ISTEXT($D11),INDIRECT("'" &amp; $C11 &amp;"'!" &amp; "D15"),"")</f>
        <v>-1057.7118662081275</v>
      </c>
      <c r="S11" s="37" cm="1">
        <f t="array" aca="1" ref="S11" ca="1">IF(ISTEXT($D11),INDIRECT("'" &amp; $C11 &amp;"'!" &amp; "D16"),"")</f>
        <v>-1289.2154026377282</v>
      </c>
      <c r="T11" s="277" cm="1">
        <f t="array" aca="1" ref="T11" ca="1">IF(ISTEXT($D11),INDIRECT("'" &amp; $C11 &amp;"'!" &amp; "D17"),"")</f>
        <v>-3829.9582772687081</v>
      </c>
      <c r="U11" s="277" cm="1">
        <f t="array" aca="1" ref="U11" ca="1">IF(ISTEXT($D11),INDIRECT("'" &amp; $C11 &amp;"'!" &amp; "D18"),"")</f>
        <v>-6427.1122097780717</v>
      </c>
      <c r="V11" s="76"/>
      <c r="W11" s="37" cm="1">
        <f t="array" aca="1" ref="W11" ca="1">IF(ISTEXT($D11),INDIRECT("'" &amp; $C11 &amp;"'!" &amp; "F13"),"")</f>
        <v>-871.18896203555539</v>
      </c>
      <c r="X11" s="37" cm="1">
        <f t="array" aca="1" ref="X11" ca="1">IF(ISTEXT($D11),INDIRECT("'" &amp; $C11 &amp;"'!" &amp; "F14"),"")</f>
        <v>-1286.1935206409562</v>
      </c>
      <c r="Y11" s="37" cm="1">
        <f t="array" aca="1" ref="Y11" ca="1">IF(ISTEXT($D11),INDIRECT("'" &amp; $C11 &amp;"'!" &amp; "F15"),"")</f>
        <v>-1695.3219190209356</v>
      </c>
      <c r="Z11" s="37" cm="1">
        <f t="array" aca="1" ref="Z11" ca="1">IF(ISTEXT($D11),INDIRECT("'" &amp; $C11 &amp;"'!" &amp; "F16"),"")</f>
        <v>-2103.0737204899428</v>
      </c>
      <c r="AA11" s="277" cm="1">
        <f t="array" aca="1" ref="AA11" ca="1">IF(ISTEXT($D11),INDIRECT("'" &amp; $C11 &amp;"'!" &amp; "F17"),"")</f>
        <v>-7517.3640903038267</v>
      </c>
      <c r="AB11" s="277" cm="1">
        <f t="array" aca="1" ref="AB11" ca="1">IF(ISTEXT($D11),INDIRECT("'" &amp; $C11 &amp;"'!" &amp; "F18"),"")</f>
        <v>-13251.849722519253</v>
      </c>
      <c r="AC11" s="41"/>
      <c r="AD11" s="84" t="s">
        <v>134</v>
      </c>
      <c r="AE11" s="84" t="s">
        <v>135</v>
      </c>
      <c r="AF11" s="84" t="s">
        <v>136</v>
      </c>
      <c r="AG11" s="66"/>
    </row>
    <row r="12" spans="2:33">
      <c r="B12" s="64"/>
      <c r="C12" s="72" t="s">
        <v>137</v>
      </c>
      <c r="D12" s="37" t="str" cm="1">
        <f t="array" aca="1" ref="D12" ca="1">INDIRECT("'" &amp; $C12 &amp;"'!" &amp; "B4")</f>
        <v>Do Less</v>
      </c>
      <c r="E12" s="37" t="str" cm="1">
        <f t="array" aca="1" ref="E12" ca="1">IF(ISTEXT($D12),INDIRECT("'" &amp; $C12 &amp;"'!" &amp; "B7"),"")</f>
        <v>N</v>
      </c>
      <c r="F12" s="37">
        <f t="shared" ca="1" si="0"/>
        <v>-71.207074883843703</v>
      </c>
      <c r="G12" s="37">
        <f t="shared" ca="1" si="1"/>
        <v>-29.064408535724748</v>
      </c>
      <c r="H12" s="37" t="str" cm="1">
        <f t="array" aca="1" ref="H12" ca="1">IF(ISTEXT($D12),INDIRECT("'" &amp; $C12 &amp;"'!" &amp; "B8"),"")</f>
        <v>CV 5.01</v>
      </c>
      <c r="I12" s="37" cm="1">
        <f t="array" aca="1" ref="I12" ca="1">IF(ISTEXT($D12),INDIRECT("'" &amp; $C12 &amp;"'!" &amp; "B13"),"")</f>
        <v>-720.62005291931928</v>
      </c>
      <c r="J12" s="37" cm="1">
        <f t="array" aca="1" ref="J12" ca="1">IF(ISTEXT($D12),INDIRECT("'" &amp; $C12 &amp;"'!" &amp; "B14"),"")</f>
        <v>-1085.5727935417985</v>
      </c>
      <c r="K12" s="37" cm="1">
        <f t="array" aca="1" ref="K12" ca="1">IF(ISTEXT($D12),INDIRECT("'" &amp; $C12 &amp;"'!" &amp; "B15"),"")</f>
        <v>-1446.1397442947314</v>
      </c>
      <c r="L12" s="37" cm="1">
        <f t="array" aca="1" ref="L12" ca="1">IF(ISTEXT($D12),INDIRECT("'" &amp; $C12 &amp;"'!" &amp; "B16"),"")</f>
        <v>-1805.7298987570248</v>
      </c>
      <c r="M12" s="277" cm="1">
        <f t="array" aca="1" ref="M12" ca="1">IF(ISTEXT($D12),INDIRECT("'" &amp; $C12 &amp;"'!" &amp; "B17"),"")</f>
        <v>-6535.7485062594078</v>
      </c>
      <c r="N12" s="277" cm="1">
        <f t="array" aca="1" ref="N12" ca="1">IF(ISTEXT($D12),INDIRECT("'" &amp; $C12 &amp;"'!" &amp; "B18"),"")</f>
        <v>-11533.322230379825</v>
      </c>
      <c r="O12" s="76"/>
      <c r="P12" s="37" cm="1">
        <f t="array" aca="1" ref="P12" ca="1">IF(ISTEXT($D12),INDIRECT("'" &amp; $C12 &amp;"'!" &amp; "D13"),"")</f>
        <v>-569.50816125298752</v>
      </c>
      <c r="Q12" s="37" cm="1">
        <f t="array" aca="1" ref="Q12" ca="1">IF(ISTEXT($D12),INDIRECT("'" &amp; $C12 &amp;"'!" &amp; "D14"),"")</f>
        <v>-847.78264498366161</v>
      </c>
      <c r="R12" s="37" cm="1">
        <f t="array" aca="1" ref="R12" ca="1">IF(ISTEXT($D12),INDIRECT("'" &amp; $C12 &amp;"'!" &amp; "D15"),"")</f>
        <v>-1119.6469946081252</v>
      </c>
      <c r="S12" s="37" cm="1">
        <f t="array" aca="1" ref="S12" ca="1">IF(ISTEXT($D12),INDIRECT("'" &amp; $C12 &amp;"'!" &amp; "D16"),"")</f>
        <v>-1388.2806342921956</v>
      </c>
      <c r="T12" s="277" cm="1">
        <f t="array" aca="1" ref="T12" ca="1">IF(ISTEXT($D12),INDIRECT("'" &amp; $C12 &amp;"'!" &amp; "D17"),"")</f>
        <v>-4623.1820511238857</v>
      </c>
      <c r="U12" s="277" cm="1">
        <f t="array" aca="1" ref="U12" ca="1">IF(ISTEXT($D12),INDIRECT("'" &amp; $C12 &amp;"'!" &amp; "D18"),"")</f>
        <v>-7976.1913302950852</v>
      </c>
      <c r="V12" s="76"/>
      <c r="W12" s="37" cm="1">
        <f t="array" aca="1" ref="W12" ca="1">IF(ISTEXT($D12),INDIRECT("'" &amp; $C12 &amp;"'!" &amp; "F13"),"")</f>
        <v>-871.7216088347202</v>
      </c>
      <c r="X12" s="37" cm="1">
        <f t="array" aca="1" ref="X12" ca="1">IF(ISTEXT($D12),INDIRECT("'" &amp; $C12 &amp;"'!" &amp; "F14"),"")</f>
        <v>-1323.5918138698025</v>
      </c>
      <c r="Y12" s="37" cm="1">
        <f t="array" aca="1" ref="Y12" ca="1">IF(ISTEXT($D12),INDIRECT("'" &amp; $C12 &amp;"'!" &amp; "F15"),"")</f>
        <v>-1772.7369164328884</v>
      </c>
      <c r="Z12" s="37" cm="1">
        <f t="array" aca="1" ref="Z12" ca="1">IF(ISTEXT($D12),INDIRECT("'" &amp; $C12 &amp;"'!" &amp; "F16"),"")</f>
        <v>-2223.0622233674967</v>
      </c>
      <c r="AA12" s="277" cm="1">
        <f t="array" aca="1" ref="AA12" ca="1">IF(ISTEXT($D12),INDIRECT("'" &amp; $C12 &amp;"'!" &amp; "F17"),"")</f>
        <v>-8434.1795041500845</v>
      </c>
      <c r="AB12" s="277" cm="1">
        <f t="array" aca="1" ref="AB12" ca="1">IF(ISTEXT($D12),INDIRECT("'" &amp; $C12 &amp;"'!" &amp; "F18"),"")</f>
        <v>-15047.971525941102</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59" t="s">
        <v>149</v>
      </c>
      <c r="J22" s="360"/>
      <c r="K22" s="360"/>
      <c r="L22" s="360"/>
      <c r="M22" s="360"/>
      <c r="N22" s="361"/>
      <c r="O22" s="76"/>
      <c r="P22" s="359" t="s">
        <v>149</v>
      </c>
      <c r="Q22" s="360"/>
      <c r="R22" s="360"/>
      <c r="S22" s="360"/>
      <c r="T22" s="360"/>
      <c r="U22" s="361"/>
      <c r="V22" s="76"/>
      <c r="W22" s="359" t="s">
        <v>149</v>
      </c>
      <c r="X22" s="360"/>
      <c r="Y22" s="360"/>
      <c r="Z22" s="360"/>
      <c r="AA22" s="360"/>
      <c r="AB22" s="361"/>
      <c r="AC22" s="41"/>
      <c r="AD22" s="76"/>
      <c r="AE22" s="76"/>
      <c r="AF22" s="76"/>
      <c r="AG22" s="66"/>
    </row>
    <row r="23" spans="2:33" ht="33.75" customHeight="1">
      <c r="B23" s="64"/>
      <c r="C23" s="69" t="s">
        <v>115</v>
      </c>
      <c r="D23" s="69" t="s">
        <v>116</v>
      </c>
      <c r="E23" s="70" t="s">
        <v>117</v>
      </c>
      <c r="F23" s="356" t="s">
        <v>118</v>
      </c>
      <c r="G23" s="357"/>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2.5">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Balanced Strategy</v>
      </c>
      <c r="E25" s="37" t="str">
        <f ca="1">E10</f>
        <v>Y</v>
      </c>
      <c r="F25" s="59">
        <f ca="1">IF(ISNUMBER(F10-F$9),F10-F$9,"")</f>
        <v>-94.435157169728001</v>
      </c>
      <c r="G25" s="59">
        <f ca="1">IF(ISNUMBER(G10-G$9),G10-G$9,"")</f>
        <v>0.43960657284105764</v>
      </c>
      <c r="H25" s="87" t="str">
        <f ca="1">H10</f>
        <v>CV 5.01</v>
      </c>
      <c r="I25" s="59">
        <f t="shared" ref="I25:N34" ca="1" si="2">IF(ISNUMBER(I10-I$9),I10-I$9,"")</f>
        <v>-21.209226548222205</v>
      </c>
      <c r="J25" s="59">
        <f t="shared" ca="1" si="2"/>
        <v>14.402577158719168</v>
      </c>
      <c r="K25" s="59">
        <f t="shared" ca="1" si="2"/>
        <v>53.592266141109349</v>
      </c>
      <c r="L25" s="59">
        <f t="shared" ca="1" si="2"/>
        <v>95.514373117405285</v>
      </c>
      <c r="M25" s="59">
        <f t="shared" ca="1" si="2"/>
        <v>733.61756565325868</v>
      </c>
      <c r="N25" s="59">
        <f t="shared" ca="1" si="2"/>
        <v>1520.166815032977</v>
      </c>
      <c r="O25" s="76"/>
      <c r="P25" s="59">
        <f t="shared" ref="P25:U34" ca="1" si="3">IF(ISNUMBER(P10-P$9),P10-P$9,"")</f>
        <v>-25.23544419767461</v>
      </c>
      <c r="Q25" s="59">
        <f t="shared" ca="1" si="3"/>
        <v>6.5020790027256226</v>
      </c>
      <c r="R25" s="59">
        <f t="shared" ca="1" si="3"/>
        <v>41.435868289918517</v>
      </c>
      <c r="S25" s="59">
        <f t="shared" ca="1" si="3"/>
        <v>78.709866269540498</v>
      </c>
      <c r="T25" s="59">
        <f t="shared" ca="1" si="3"/>
        <v>651.67463331851104</v>
      </c>
      <c r="U25" s="59">
        <f t="shared" ca="1" si="3"/>
        <v>1326.7595731410083</v>
      </c>
      <c r="V25" s="76"/>
      <c r="W25" s="59">
        <f t="shared" ref="W25:AB34" ca="1" si="4">IF(ISNUMBER(W10-W$9),W10-W$9,"")</f>
        <v>-17.188256025146188</v>
      </c>
      <c r="X25" s="59">
        <f t="shared" ca="1" si="4"/>
        <v>22.308207652375359</v>
      </c>
      <c r="Y25" s="59">
        <f t="shared" ca="1" si="4"/>
        <v>65.747866263778633</v>
      </c>
      <c r="Z25" s="59">
        <f t="shared" ca="1" si="4"/>
        <v>112.3066933382911</v>
      </c>
      <c r="AA25" s="59">
        <f t="shared" ca="1" si="4"/>
        <v>814.8112812731124</v>
      </c>
      <c r="AB25" s="59">
        <f t="shared" ca="1" si="4"/>
        <v>1710.9035650676578</v>
      </c>
      <c r="AC25" s="41"/>
      <c r="AD25" s="76"/>
      <c r="AE25" s="76"/>
      <c r="AF25" s="76"/>
      <c r="AG25" s="66"/>
    </row>
    <row r="26" spans="2:33">
      <c r="B26" s="64"/>
      <c r="C26" s="72" t="s">
        <v>133</v>
      </c>
      <c r="D26" s="87" t="str">
        <f t="shared" ref="D26:E34" ca="1" si="5">D11</f>
        <v>Do More</v>
      </c>
      <c r="E26" s="37" t="str">
        <f t="shared" ca="1" si="5"/>
        <v>N</v>
      </c>
      <c r="F26" s="59">
        <f t="shared" ref="F26:G34" ca="1" si="6">IF(ISNUMBER(F11-F$9),F11-F$9,"")</f>
        <v>-139.59794499468794</v>
      </c>
      <c r="G26" s="59">
        <f t="shared" ca="1" si="6"/>
        <v>0.54489414939666148</v>
      </c>
      <c r="H26" s="87" t="str">
        <f t="shared" ref="H26:H34" ca="1" si="7">H11</f>
        <v>CV 5.01</v>
      </c>
      <c r="I26" s="59">
        <f t="shared" ca="1" si="2"/>
        <v>-28.256548815218366</v>
      </c>
      <c r="J26" s="59">
        <f t="shared" ca="1" si="2"/>
        <v>25.94535364307967</v>
      </c>
      <c r="K26" s="59">
        <f t="shared" ca="1" si="2"/>
        <v>85.312681080470384</v>
      </c>
      <c r="L26" s="59">
        <f t="shared" ca="1" si="2"/>
        <v>148.58733157512461</v>
      </c>
      <c r="M26" s="59">
        <f t="shared" ca="1" si="2"/>
        <v>1200.6365592490847</v>
      </c>
      <c r="N26" s="59">
        <f t="shared" ca="1" si="2"/>
        <v>2443.9751475529556</v>
      </c>
      <c r="O26" s="76"/>
      <c r="P26" s="59">
        <f t="shared" ca="1" si="3"/>
        <v>-33.252292890319495</v>
      </c>
      <c r="Q26" s="59">
        <f t="shared" ca="1" si="3"/>
        <v>16.181296667809988</v>
      </c>
      <c r="R26" s="59">
        <f t="shared" ca="1" si="3"/>
        <v>70.330943756738179</v>
      </c>
      <c r="S26" s="59">
        <f t="shared" ca="1" si="3"/>
        <v>127.91914365286857</v>
      </c>
      <c r="T26" s="59">
        <f t="shared" ca="1" si="3"/>
        <v>1091.1783252454279</v>
      </c>
      <c r="U26" s="59">
        <f t="shared" ca="1" si="3"/>
        <v>2193.7064317392505</v>
      </c>
      <c r="V26" s="76"/>
      <c r="W26" s="59">
        <f t="shared" ca="1" si="4"/>
        <v>-23.26734013098519</v>
      </c>
      <c r="X26" s="59">
        <f t="shared" ca="1" si="4"/>
        <v>35.71568340485851</v>
      </c>
      <c r="Y26" s="59">
        <f t="shared" ca="1" si="4"/>
        <v>100.29341937249683</v>
      </c>
      <c r="Z26" s="59">
        <f t="shared" ca="1" si="4"/>
        <v>169.24059256332021</v>
      </c>
      <c r="AA26" s="59">
        <f t="shared" ca="1" si="4"/>
        <v>1309.1191134352011</v>
      </c>
      <c r="AB26" s="59">
        <f t="shared" ca="1" si="4"/>
        <v>2690.8388341661794</v>
      </c>
      <c r="AC26" s="41"/>
      <c r="AD26" s="76"/>
      <c r="AE26" s="76"/>
      <c r="AF26" s="76"/>
      <c r="AG26" s="66"/>
    </row>
    <row r="27" spans="2:33">
      <c r="B27" s="64"/>
      <c r="C27" s="72" t="s">
        <v>137</v>
      </c>
      <c r="D27" s="87" t="str">
        <f t="shared" ca="1" si="5"/>
        <v>Do Less</v>
      </c>
      <c r="E27" s="37" t="str">
        <f t="shared" ca="1" si="5"/>
        <v>N</v>
      </c>
      <c r="F27" s="59">
        <f t="shared" ca="1" si="6"/>
        <v>-71.207074883843703</v>
      </c>
      <c r="G27" s="59">
        <f t="shared" ca="1" si="6"/>
        <v>0.18964290036651832</v>
      </c>
      <c r="H27" s="87" t="str">
        <f t="shared" ca="1" si="7"/>
        <v>CV 5.01</v>
      </c>
      <c r="I27" s="59">
        <f t="shared" ca="1" si="2"/>
        <v>-25.984424509406722</v>
      </c>
      <c r="J27" s="59">
        <f t="shared" ca="1" si="2"/>
        <v>-6.2566730404373629</v>
      </c>
      <c r="K27" s="59">
        <f t="shared" ca="1" si="2"/>
        <v>15.637471442153128</v>
      </c>
      <c r="L27" s="59">
        <f t="shared" ca="1" si="2"/>
        <v>39.056988821695541</v>
      </c>
      <c r="M27" s="59">
        <f t="shared" ca="1" si="2"/>
        <v>345.36980573908932</v>
      </c>
      <c r="N27" s="59">
        <f t="shared" ca="1" si="2"/>
        <v>770.58983471669671</v>
      </c>
      <c r="O27" s="76"/>
      <c r="P27" s="59">
        <f t="shared" ca="1" si="3"/>
        <v>-28.172168851122251</v>
      </c>
      <c r="Q27" s="59">
        <f t="shared" ca="1" si="3"/>
        <v>-10.827726661495717</v>
      </c>
      <c r="R27" s="59">
        <f t="shared" ca="1" si="3"/>
        <v>8.3958153567405134</v>
      </c>
      <c r="S27" s="59">
        <f t="shared" ca="1" si="3"/>
        <v>28.853911998401145</v>
      </c>
      <c r="T27" s="59">
        <f t="shared" ca="1" si="3"/>
        <v>297.95455139025034</v>
      </c>
      <c r="U27" s="59">
        <f t="shared" ca="1" si="3"/>
        <v>644.62731122223704</v>
      </c>
      <c r="V27" s="76"/>
      <c r="W27" s="59">
        <f t="shared" ca="1" si="4"/>
        <v>-23.799986930149998</v>
      </c>
      <c r="X27" s="59">
        <f t="shared" ca="1" si="4"/>
        <v>-1.682609823987832</v>
      </c>
      <c r="Y27" s="59">
        <f t="shared" ca="1" si="4"/>
        <v>22.878421960544074</v>
      </c>
      <c r="Z27" s="59">
        <f t="shared" ca="1" si="4"/>
        <v>49.25208968576635</v>
      </c>
      <c r="AA27" s="59">
        <f t="shared" ca="1" si="4"/>
        <v>392.30369958894335</v>
      </c>
      <c r="AB27" s="59">
        <f t="shared" ca="1" si="4"/>
        <v>894.71703074433026</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3.5"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2.75"/>
  <cols>
    <col min="1" max="6" width="9.375" customWidth="1"/>
  </cols>
  <sheetData>
    <row r="1" spans="1:1" s="362" customFormat="1" ht="56.85"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J14" sqref="J14:L14"/>
    </sheetView>
  </sheetViews>
  <sheetFormatPr defaultColWidth="9" defaultRowHeight="12.75"/>
  <cols>
    <col min="1" max="1" width="8.125" customWidth="1"/>
    <col min="2" max="2" width="14.375" customWidth="1"/>
    <col min="3" max="3" width="14.25" customWidth="1"/>
    <col min="4" max="6" width="16.625" customWidth="1"/>
    <col min="7" max="12" width="20.625" customWidth="1"/>
  </cols>
  <sheetData>
    <row r="1" spans="1:12" s="362" customFormat="1" ht="56.85" customHeight="1"/>
    <row r="2" spans="1:12">
      <c r="A2" s="1"/>
    </row>
    <row r="3" spans="1:12">
      <c r="A3" s="44" t="s">
        <v>150</v>
      </c>
      <c r="B3" s="45"/>
      <c r="C3" s="45"/>
    </row>
    <row r="4" spans="1:12" ht="12.75" customHeight="1">
      <c r="A4" s="369" t="s">
        <v>151</v>
      </c>
      <c r="B4" s="370"/>
      <c r="C4" s="370"/>
      <c r="D4" s="370"/>
      <c r="E4" s="370"/>
      <c r="F4" s="370"/>
      <c r="G4" s="370"/>
      <c r="H4" s="370"/>
      <c r="I4" s="370"/>
      <c r="J4" s="370"/>
      <c r="K4" s="370"/>
      <c r="L4" s="371"/>
    </row>
    <row r="5" spans="1:12" ht="12.75" customHeight="1">
      <c r="A5" s="372"/>
      <c r="B5" s="373"/>
      <c r="C5" s="373"/>
      <c r="D5" s="373"/>
      <c r="E5" s="373"/>
      <c r="F5" s="373"/>
      <c r="G5" s="373"/>
      <c r="H5" s="373"/>
      <c r="I5" s="373"/>
      <c r="J5" s="373"/>
      <c r="K5" s="373"/>
      <c r="L5" s="374"/>
    </row>
    <row r="6" spans="1:12">
      <c r="A6" s="44" t="s">
        <v>152</v>
      </c>
      <c r="B6" s="46"/>
      <c r="C6" s="46"/>
    </row>
    <row r="7" spans="1:12">
      <c r="A7" s="375" t="s">
        <v>153</v>
      </c>
      <c r="B7" s="376"/>
      <c r="C7" s="376"/>
      <c r="D7" s="376"/>
      <c r="E7" s="376"/>
      <c r="F7" s="376"/>
      <c r="G7" s="376"/>
      <c r="H7" s="376"/>
      <c r="I7" s="376"/>
      <c r="J7" s="376"/>
      <c r="K7" s="376"/>
      <c r="L7" s="377"/>
    </row>
    <row r="8" spans="1:12">
      <c r="A8" s="46"/>
      <c r="B8" s="46"/>
      <c r="C8" s="46"/>
    </row>
    <row r="9" spans="1:12">
      <c r="A9" s="44" t="s">
        <v>154</v>
      </c>
      <c r="B9" s="45"/>
      <c r="C9" s="45"/>
    </row>
    <row r="10" spans="1:12" s="38" customFormat="1" ht="22.5">
      <c r="A10" s="47" t="s">
        <v>115</v>
      </c>
      <c r="B10" s="48" t="s">
        <v>155</v>
      </c>
      <c r="C10" s="47" t="s">
        <v>156</v>
      </c>
      <c r="D10" s="366" t="s">
        <v>157</v>
      </c>
      <c r="E10" s="367"/>
      <c r="F10" s="368"/>
      <c r="G10" s="366" t="s">
        <v>158</v>
      </c>
      <c r="H10" s="367"/>
      <c r="I10" s="368"/>
      <c r="J10" s="366" t="s">
        <v>159</v>
      </c>
      <c r="K10" s="367"/>
      <c r="L10" s="368"/>
    </row>
    <row r="11" spans="1:12" ht="131.44999999999999" customHeight="1">
      <c r="A11" s="49">
        <v>1</v>
      </c>
      <c r="B11" s="50" t="s">
        <v>160</v>
      </c>
      <c r="C11" s="51" t="s">
        <v>125</v>
      </c>
      <c r="D11" s="363" t="s">
        <v>161</v>
      </c>
      <c r="E11" s="364"/>
      <c r="F11" s="365"/>
      <c r="G11" s="363" t="s">
        <v>162</v>
      </c>
      <c r="H11" s="364"/>
      <c r="I11" s="365"/>
      <c r="J11" s="363" t="s">
        <v>163</v>
      </c>
      <c r="K11" s="364"/>
      <c r="L11" s="365"/>
    </row>
    <row r="12" spans="1:12" ht="137.1" customHeight="1">
      <c r="A12" s="49">
        <v>2</v>
      </c>
      <c r="B12" s="50" t="s">
        <v>160</v>
      </c>
      <c r="C12" s="51" t="s">
        <v>129</v>
      </c>
      <c r="D12" s="363" t="s">
        <v>164</v>
      </c>
      <c r="E12" s="364"/>
      <c r="F12" s="365"/>
      <c r="G12" s="363" t="s">
        <v>165</v>
      </c>
      <c r="H12" s="364"/>
      <c r="I12" s="365"/>
      <c r="J12" s="363" t="s">
        <v>166</v>
      </c>
      <c r="K12" s="364"/>
      <c r="L12" s="365"/>
    </row>
    <row r="13" spans="1:12" ht="107.1" customHeight="1">
      <c r="A13" s="49">
        <v>3</v>
      </c>
      <c r="B13" s="50" t="s">
        <v>160</v>
      </c>
      <c r="C13" s="51" t="s">
        <v>133</v>
      </c>
      <c r="D13" s="363" t="s">
        <v>167</v>
      </c>
      <c r="E13" s="364"/>
      <c r="F13" s="365"/>
      <c r="G13" s="363" t="s">
        <v>168</v>
      </c>
      <c r="H13" s="364"/>
      <c r="I13" s="365"/>
      <c r="J13" s="363" t="s">
        <v>169</v>
      </c>
      <c r="K13" s="364"/>
      <c r="L13" s="365"/>
    </row>
    <row r="14" spans="1:12" ht="97.5" customHeight="1">
      <c r="A14" s="49">
        <v>4</v>
      </c>
      <c r="B14" s="50" t="s">
        <v>160</v>
      </c>
      <c r="C14" s="51" t="s">
        <v>137</v>
      </c>
      <c r="D14" s="363" t="s">
        <v>170</v>
      </c>
      <c r="E14" s="364"/>
      <c r="F14" s="365"/>
      <c r="G14" s="363" t="s">
        <v>171</v>
      </c>
      <c r="H14" s="364"/>
      <c r="I14" s="365"/>
      <c r="J14" s="363" t="s">
        <v>172</v>
      </c>
      <c r="K14" s="364"/>
      <c r="L14" s="365"/>
    </row>
    <row r="15" spans="1:12" ht="56.45" customHeight="1">
      <c r="A15" s="49">
        <v>5</v>
      </c>
      <c r="B15" s="50" t="s">
        <v>173</v>
      </c>
      <c r="C15" s="51" t="s">
        <v>174</v>
      </c>
      <c r="D15" s="363" t="s">
        <v>175</v>
      </c>
      <c r="E15" s="364"/>
      <c r="F15" s="365"/>
      <c r="G15" s="363" t="s">
        <v>176</v>
      </c>
      <c r="H15" s="364"/>
      <c r="I15" s="365"/>
      <c r="J15" s="363" t="s">
        <v>177</v>
      </c>
      <c r="K15" s="364"/>
      <c r="L15" s="365"/>
    </row>
    <row r="16" spans="1:12">
      <c r="A16" s="49">
        <v>6</v>
      </c>
      <c r="B16" s="50"/>
      <c r="C16" s="51"/>
      <c r="D16" s="363"/>
      <c r="E16" s="364"/>
      <c r="F16" s="365"/>
      <c r="G16" s="363"/>
      <c r="H16" s="364"/>
      <c r="I16" s="365"/>
      <c r="J16" s="363"/>
      <c r="K16" s="364"/>
      <c r="L16" s="365"/>
    </row>
    <row r="17" spans="1:12">
      <c r="A17" s="49">
        <v>7</v>
      </c>
      <c r="B17" s="50"/>
      <c r="C17" s="51"/>
      <c r="D17" s="363"/>
      <c r="E17" s="364"/>
      <c r="F17" s="365"/>
      <c r="G17" s="363"/>
      <c r="H17" s="364"/>
      <c r="I17" s="365"/>
      <c r="J17" s="363"/>
      <c r="K17" s="364"/>
      <c r="L17" s="365"/>
    </row>
    <row r="18" spans="1:12">
      <c r="A18" s="49">
        <v>8</v>
      </c>
      <c r="B18" s="50"/>
      <c r="C18" s="51"/>
      <c r="D18" s="363"/>
      <c r="E18" s="364"/>
      <c r="F18" s="365"/>
      <c r="G18" s="363"/>
      <c r="H18" s="364"/>
      <c r="I18" s="365"/>
      <c r="J18" s="363"/>
      <c r="K18" s="364"/>
      <c r="L18" s="365"/>
    </row>
    <row r="19" spans="1:12">
      <c r="A19" s="49">
        <v>9</v>
      </c>
      <c r="B19" s="50"/>
      <c r="C19" s="51"/>
      <c r="D19" s="363"/>
      <c r="E19" s="364"/>
      <c r="F19" s="365"/>
      <c r="G19" s="363"/>
      <c r="H19" s="364"/>
      <c r="I19" s="365"/>
      <c r="J19" s="363"/>
      <c r="K19" s="364"/>
      <c r="L19" s="365"/>
    </row>
    <row r="20" spans="1:12">
      <c r="A20" s="49">
        <v>10</v>
      </c>
      <c r="B20" s="50"/>
      <c r="C20" s="51"/>
      <c r="D20" s="363"/>
      <c r="E20" s="364"/>
      <c r="F20" s="365"/>
      <c r="G20" s="363"/>
      <c r="H20" s="364"/>
      <c r="I20" s="365"/>
      <c r="J20" s="363"/>
      <c r="K20" s="364"/>
      <c r="L20" s="365"/>
    </row>
    <row r="21" spans="1:12">
      <c r="A21" s="49">
        <v>11</v>
      </c>
      <c r="B21" s="50"/>
      <c r="C21" s="51"/>
      <c r="D21" s="363"/>
      <c r="E21" s="364"/>
      <c r="F21" s="365"/>
      <c r="G21" s="363"/>
      <c r="H21" s="364"/>
      <c r="I21" s="365"/>
      <c r="J21" s="363"/>
      <c r="K21" s="364"/>
      <c r="L21" s="365"/>
    </row>
    <row r="22" spans="1:12">
      <c r="A22" s="49">
        <v>12</v>
      </c>
      <c r="B22" s="50"/>
      <c r="C22" s="51"/>
      <c r="D22" s="363"/>
      <c r="E22" s="364"/>
      <c r="F22" s="365"/>
      <c r="G22" s="363"/>
      <c r="H22" s="364"/>
      <c r="I22" s="365"/>
      <c r="J22" s="363"/>
      <c r="K22" s="364"/>
      <c r="L22" s="365"/>
    </row>
    <row r="23" spans="1:12">
      <c r="A23" s="49">
        <v>13</v>
      </c>
      <c r="B23" s="50"/>
      <c r="C23" s="51"/>
      <c r="D23" s="363"/>
      <c r="E23" s="364"/>
      <c r="F23" s="365"/>
      <c r="G23" s="363"/>
      <c r="H23" s="364"/>
      <c r="I23" s="365"/>
      <c r="J23" s="363"/>
      <c r="K23" s="364"/>
      <c r="L23" s="365"/>
    </row>
    <row r="24" spans="1:12">
      <c r="A24" s="49">
        <v>14</v>
      </c>
      <c r="B24" s="50"/>
      <c r="C24" s="51"/>
      <c r="D24" s="363"/>
      <c r="E24" s="364"/>
      <c r="F24" s="365"/>
      <c r="G24" s="363"/>
      <c r="H24" s="364"/>
      <c r="I24" s="365"/>
      <c r="J24" s="363"/>
      <c r="K24" s="364"/>
      <c r="L24" s="365"/>
    </row>
    <row r="25" spans="1:12">
      <c r="A25" s="49">
        <v>15</v>
      </c>
      <c r="B25" s="50"/>
      <c r="C25" s="51"/>
      <c r="D25" s="363"/>
      <c r="E25" s="364"/>
      <c r="F25" s="365"/>
      <c r="G25" s="363"/>
      <c r="H25" s="364"/>
      <c r="I25" s="365"/>
      <c r="J25" s="363"/>
      <c r="K25" s="364"/>
      <c r="L25" s="365"/>
    </row>
    <row r="26" spans="1:12">
      <c r="A26" s="49">
        <v>16</v>
      </c>
      <c r="B26" s="50"/>
      <c r="C26" s="51"/>
      <c r="D26" s="363"/>
      <c r="E26" s="364"/>
      <c r="F26" s="365"/>
      <c r="G26" s="363"/>
      <c r="H26" s="364"/>
      <c r="I26" s="365"/>
      <c r="J26" s="363"/>
      <c r="K26" s="364"/>
      <c r="L26" s="365"/>
    </row>
    <row r="27" spans="1:12">
      <c r="A27" s="49">
        <v>17</v>
      </c>
      <c r="B27" s="50"/>
      <c r="C27" s="51"/>
      <c r="D27" s="363"/>
      <c r="E27" s="364"/>
      <c r="F27" s="365"/>
      <c r="G27" s="363"/>
      <c r="H27" s="364"/>
      <c r="I27" s="365"/>
      <c r="J27" s="363"/>
      <c r="K27" s="364"/>
      <c r="L27" s="365"/>
    </row>
    <row r="28" spans="1:12">
      <c r="A28" s="49">
        <v>18</v>
      </c>
      <c r="B28" s="50"/>
      <c r="C28" s="51"/>
      <c r="D28" s="363"/>
      <c r="E28" s="364"/>
      <c r="F28" s="365"/>
      <c r="G28" s="363"/>
      <c r="H28" s="364"/>
      <c r="I28" s="365"/>
      <c r="J28" s="363"/>
      <c r="K28" s="364"/>
      <c r="L28" s="365"/>
    </row>
    <row r="29" spans="1:12">
      <c r="A29" s="49">
        <v>19</v>
      </c>
      <c r="B29" s="50"/>
      <c r="C29" s="51"/>
      <c r="D29" s="363"/>
      <c r="E29" s="364"/>
      <c r="F29" s="365"/>
      <c r="G29" s="363"/>
      <c r="H29" s="364"/>
      <c r="I29" s="365"/>
      <c r="J29" s="363"/>
      <c r="K29" s="364"/>
      <c r="L29" s="365"/>
    </row>
    <row r="30" spans="1:12">
      <c r="A30" s="49">
        <v>20</v>
      </c>
      <c r="B30" s="50"/>
      <c r="C30" s="51"/>
      <c r="D30" s="363"/>
      <c r="E30" s="364"/>
      <c r="F30" s="365"/>
      <c r="G30" s="363"/>
      <c r="H30" s="364"/>
      <c r="I30" s="365"/>
      <c r="J30" s="363"/>
      <c r="K30" s="364"/>
      <c r="L30" s="365"/>
    </row>
    <row r="31" spans="1:12">
      <c r="A31" s="49">
        <v>21</v>
      </c>
      <c r="B31" s="50"/>
      <c r="C31" s="51"/>
      <c r="D31" s="363"/>
      <c r="E31" s="364"/>
      <c r="F31" s="365"/>
      <c r="G31" s="363"/>
      <c r="H31" s="364"/>
      <c r="I31" s="365"/>
      <c r="J31" s="363"/>
      <c r="K31" s="364"/>
      <c r="L31" s="365"/>
    </row>
    <row r="32" spans="1:12">
      <c r="A32" s="49">
        <v>22</v>
      </c>
      <c r="B32" s="50"/>
      <c r="C32" s="51"/>
      <c r="D32" s="363"/>
      <c r="E32" s="364"/>
      <c r="F32" s="365"/>
      <c r="G32" s="363"/>
      <c r="H32" s="364"/>
      <c r="I32" s="365"/>
      <c r="J32" s="363"/>
      <c r="K32" s="364"/>
      <c r="L32" s="365"/>
    </row>
    <row r="33" spans="1:12">
      <c r="A33" s="49">
        <v>23</v>
      </c>
      <c r="B33" s="50"/>
      <c r="C33" s="51"/>
      <c r="D33" s="363"/>
      <c r="E33" s="364"/>
      <c r="F33" s="365"/>
      <c r="G33" s="363"/>
      <c r="H33" s="364"/>
      <c r="I33" s="365"/>
      <c r="J33" s="363"/>
      <c r="K33" s="364"/>
      <c r="L33" s="365"/>
    </row>
    <row r="34" spans="1:12">
      <c r="A34" s="49">
        <v>24</v>
      </c>
      <c r="B34" s="50"/>
      <c r="C34" s="51"/>
      <c r="D34" s="363"/>
      <c r="E34" s="364"/>
      <c r="F34" s="365"/>
      <c r="G34" s="363"/>
      <c r="H34" s="364"/>
      <c r="I34" s="365"/>
      <c r="J34" s="363"/>
      <c r="K34" s="364"/>
      <c r="L34" s="365"/>
    </row>
    <row r="35" spans="1:12">
      <c r="A35" s="49">
        <v>25</v>
      </c>
      <c r="B35" s="50"/>
      <c r="C35" s="51"/>
      <c r="D35" s="363"/>
      <c r="E35" s="364"/>
      <c r="F35" s="365"/>
      <c r="G35" s="363"/>
      <c r="H35" s="364"/>
      <c r="I35" s="365"/>
      <c r="J35" s="363"/>
      <c r="K35" s="364"/>
      <c r="L35" s="365"/>
    </row>
    <row r="36" spans="1:12">
      <c r="A36" s="49">
        <v>26</v>
      </c>
      <c r="B36" s="50"/>
      <c r="C36" s="51"/>
      <c r="D36" s="363"/>
      <c r="E36" s="364"/>
      <c r="F36" s="365"/>
      <c r="G36" s="363"/>
      <c r="H36" s="364"/>
      <c r="I36" s="365"/>
      <c r="J36" s="363"/>
      <c r="K36" s="364"/>
      <c r="L36" s="365"/>
    </row>
    <row r="37" spans="1:12">
      <c r="A37" s="49">
        <v>27</v>
      </c>
      <c r="B37" s="50"/>
      <c r="C37" s="51"/>
      <c r="D37" s="363"/>
      <c r="E37" s="364"/>
      <c r="F37" s="365"/>
      <c r="G37" s="363"/>
      <c r="H37" s="364"/>
      <c r="I37" s="365"/>
      <c r="J37" s="363"/>
      <c r="K37" s="364"/>
      <c r="L37" s="365"/>
    </row>
    <row r="38" spans="1:12">
      <c r="A38" s="49">
        <v>28</v>
      </c>
      <c r="B38" s="50"/>
      <c r="C38" s="51"/>
      <c r="D38" s="363"/>
      <c r="E38" s="364"/>
      <c r="F38" s="365"/>
      <c r="G38" s="363"/>
      <c r="H38" s="364"/>
      <c r="I38" s="365"/>
      <c r="J38" s="363"/>
      <c r="K38" s="364"/>
      <c r="L38" s="365"/>
    </row>
    <row r="39" spans="1:12">
      <c r="A39" s="49">
        <v>29</v>
      </c>
      <c r="B39" s="50"/>
      <c r="C39" s="51"/>
      <c r="D39" s="363"/>
      <c r="E39" s="364"/>
      <c r="F39" s="365"/>
      <c r="G39" s="363"/>
      <c r="H39" s="364"/>
      <c r="I39" s="365"/>
      <c r="J39" s="363"/>
      <c r="K39" s="364"/>
      <c r="L39" s="365"/>
    </row>
    <row r="40" spans="1:12">
      <c r="A40" s="49">
        <v>30</v>
      </c>
      <c r="B40" s="50"/>
      <c r="C40" s="51"/>
      <c r="D40" s="363"/>
      <c r="E40" s="364"/>
      <c r="F40" s="365"/>
      <c r="G40" s="363"/>
      <c r="H40" s="364"/>
      <c r="I40" s="365"/>
      <c r="J40" s="363"/>
      <c r="K40" s="364"/>
      <c r="L40" s="365"/>
    </row>
    <row r="41" spans="1:12">
      <c r="A41" s="49">
        <v>31</v>
      </c>
      <c r="B41" s="50"/>
      <c r="C41" s="51"/>
      <c r="D41" s="363"/>
      <c r="E41" s="364"/>
      <c r="F41" s="365"/>
      <c r="G41" s="363"/>
      <c r="H41" s="364"/>
      <c r="I41" s="365"/>
      <c r="J41" s="363"/>
      <c r="K41" s="364"/>
      <c r="L41" s="365"/>
    </row>
    <row r="42" spans="1:12">
      <c r="A42" s="49">
        <v>32</v>
      </c>
      <c r="B42" s="50"/>
      <c r="C42" s="51"/>
      <c r="D42" s="363"/>
      <c r="E42" s="364"/>
      <c r="F42" s="365"/>
      <c r="G42" s="363"/>
      <c r="H42" s="364"/>
      <c r="I42" s="365"/>
      <c r="J42" s="363"/>
      <c r="K42" s="364"/>
      <c r="L42" s="365"/>
    </row>
    <row r="43" spans="1:12">
      <c r="A43" s="49">
        <v>33</v>
      </c>
      <c r="B43" s="50"/>
      <c r="C43" s="51"/>
      <c r="D43" s="363"/>
      <c r="E43" s="364"/>
      <c r="F43" s="365"/>
      <c r="G43" s="363"/>
      <c r="H43" s="364"/>
      <c r="I43" s="365"/>
      <c r="J43" s="363"/>
      <c r="K43" s="364"/>
      <c r="L43" s="365"/>
    </row>
    <row r="44" spans="1:12">
      <c r="A44" s="49">
        <v>34</v>
      </c>
      <c r="B44" s="50"/>
      <c r="C44" s="51"/>
      <c r="D44" s="363"/>
      <c r="E44" s="364"/>
      <c r="F44" s="365"/>
      <c r="G44" s="363"/>
      <c r="H44" s="364"/>
      <c r="I44" s="365"/>
      <c r="J44" s="363"/>
      <c r="K44" s="364"/>
      <c r="L44" s="365"/>
    </row>
    <row r="45" spans="1:12">
      <c r="A45" s="49">
        <v>35</v>
      </c>
      <c r="B45" s="50"/>
      <c r="C45" s="51"/>
      <c r="D45" s="363"/>
      <c r="E45" s="364"/>
      <c r="F45" s="365"/>
      <c r="G45" s="363"/>
      <c r="H45" s="364"/>
      <c r="I45" s="365"/>
      <c r="J45" s="363"/>
      <c r="K45" s="364"/>
      <c r="L45" s="365"/>
    </row>
    <row r="46" spans="1:12">
      <c r="A46" s="49">
        <v>36</v>
      </c>
      <c r="B46" s="50"/>
      <c r="C46" s="51"/>
      <c r="D46" s="363"/>
      <c r="E46" s="364"/>
      <c r="F46" s="365"/>
      <c r="G46" s="363"/>
      <c r="H46" s="364"/>
      <c r="I46" s="365"/>
      <c r="J46" s="363"/>
      <c r="K46" s="364"/>
      <c r="L46" s="365"/>
    </row>
    <row r="47" spans="1:12">
      <c r="A47" s="49">
        <v>37</v>
      </c>
      <c r="B47" s="50"/>
      <c r="C47" s="51"/>
      <c r="D47" s="363"/>
      <c r="E47" s="364"/>
      <c r="F47" s="365"/>
      <c r="G47" s="363"/>
      <c r="H47" s="364"/>
      <c r="I47" s="365"/>
      <c r="J47" s="363"/>
      <c r="K47" s="364"/>
      <c r="L47" s="365"/>
    </row>
    <row r="48" spans="1:12">
      <c r="A48" s="49">
        <v>38</v>
      </c>
      <c r="B48" s="50"/>
      <c r="C48" s="51"/>
      <c r="D48" s="363"/>
      <c r="E48" s="364"/>
      <c r="F48" s="365"/>
      <c r="G48" s="363"/>
      <c r="H48" s="364"/>
      <c r="I48" s="365"/>
      <c r="J48" s="363"/>
      <c r="K48" s="364"/>
      <c r="L48" s="365"/>
    </row>
    <row r="49" spans="1:12">
      <c r="A49" s="49">
        <v>39</v>
      </c>
      <c r="B49" s="50"/>
      <c r="C49" s="51"/>
      <c r="D49" s="363"/>
      <c r="E49" s="364"/>
      <c r="F49" s="365"/>
      <c r="G49" s="363"/>
      <c r="H49" s="364"/>
      <c r="I49" s="365"/>
      <c r="J49" s="363"/>
      <c r="K49" s="364"/>
      <c r="L49" s="365"/>
    </row>
    <row r="50" spans="1:12">
      <c r="A50" s="49">
        <v>40</v>
      </c>
      <c r="B50" s="50"/>
      <c r="C50" s="51"/>
      <c r="D50" s="363"/>
      <c r="E50" s="364"/>
      <c r="F50" s="365"/>
      <c r="G50" s="363"/>
      <c r="H50" s="364"/>
      <c r="I50" s="365"/>
      <c r="J50" s="363"/>
      <c r="K50" s="364"/>
      <c r="L50" s="365"/>
    </row>
    <row r="51" spans="1:12">
      <c r="A51" s="49">
        <v>41</v>
      </c>
      <c r="B51" s="50"/>
      <c r="C51" s="51"/>
      <c r="D51" s="363"/>
      <c r="E51" s="364"/>
      <c r="F51" s="365"/>
      <c r="G51" s="363"/>
      <c r="H51" s="364"/>
      <c r="I51" s="365"/>
      <c r="J51" s="363"/>
      <c r="K51" s="364"/>
      <c r="L51" s="365"/>
    </row>
    <row r="52" spans="1:12">
      <c r="A52" s="49">
        <v>42</v>
      </c>
      <c r="B52" s="50"/>
      <c r="C52" s="51"/>
      <c r="D52" s="363"/>
      <c r="E52" s="364"/>
      <c r="F52" s="365"/>
      <c r="G52" s="363"/>
      <c r="H52" s="364"/>
      <c r="I52" s="365"/>
      <c r="J52" s="363"/>
      <c r="K52" s="364"/>
      <c r="L52" s="365"/>
    </row>
    <row r="53" spans="1:12">
      <c r="A53" s="49">
        <v>43</v>
      </c>
      <c r="B53" s="50"/>
      <c r="C53" s="51"/>
      <c r="D53" s="363"/>
      <c r="E53" s="364"/>
      <c r="F53" s="365"/>
      <c r="G53" s="363"/>
      <c r="H53" s="364"/>
      <c r="I53" s="365"/>
      <c r="J53" s="363"/>
      <c r="K53" s="364"/>
      <c r="L53" s="365"/>
    </row>
    <row r="54" spans="1:12">
      <c r="A54" s="49">
        <v>44</v>
      </c>
      <c r="B54" s="50"/>
      <c r="C54" s="51"/>
      <c r="D54" s="363"/>
      <c r="E54" s="364"/>
      <c r="F54" s="365"/>
      <c r="G54" s="363"/>
      <c r="H54" s="364"/>
      <c r="I54" s="365"/>
      <c r="J54" s="363"/>
      <c r="K54" s="364"/>
      <c r="L54" s="365"/>
    </row>
    <row r="55" spans="1:12">
      <c r="A55" s="49">
        <v>45</v>
      </c>
      <c r="B55" s="50"/>
      <c r="C55" s="51"/>
      <c r="D55" s="363"/>
      <c r="E55" s="364"/>
      <c r="F55" s="365"/>
      <c r="G55" s="363"/>
      <c r="H55" s="364"/>
      <c r="I55" s="365"/>
      <c r="J55" s="363"/>
      <c r="K55" s="364"/>
      <c r="L55" s="365"/>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A52" sqref="A52"/>
    </sheetView>
  </sheetViews>
  <sheetFormatPr defaultColWidth="8.875" defaultRowHeight="12.75"/>
  <cols>
    <col min="1" max="1" width="43" style="161" customWidth="1"/>
    <col min="2" max="2" width="16.25" style="160" customWidth="1"/>
    <col min="3" max="3" width="18.5" style="161" customWidth="1"/>
    <col min="4" max="4" width="15.875" style="161" customWidth="1"/>
    <col min="5" max="5" width="31.625" style="161" customWidth="1"/>
    <col min="6" max="6" width="18.5" style="161" customWidth="1"/>
    <col min="7" max="7" width="25" style="161" customWidth="1"/>
    <col min="8" max="8" width="26.75" style="161" customWidth="1"/>
    <col min="9" max="9" width="11" style="161" customWidth="1"/>
    <col min="10" max="10" width="14" style="161" customWidth="1"/>
    <col min="11" max="11" width="15" style="161" bestFit="1" customWidth="1"/>
    <col min="12" max="12" width="13.875" style="161" customWidth="1"/>
    <col min="13" max="13" width="12.625" style="161" customWidth="1"/>
    <col min="14" max="30" width="10.625" style="161" customWidth="1"/>
    <col min="31" max="57" width="9.25" style="161" customWidth="1"/>
    <col min="58" max="72" width="6.5" style="161" bestFit="1" customWidth="1"/>
    <col min="73" max="74" width="8.875" style="161"/>
    <col min="75" max="75" width="8.875" style="162"/>
    <col min="76" max="16384" width="8.875" style="161"/>
  </cols>
  <sheetData>
    <row r="1" spans="1:53" s="185" customFormat="1">
      <c r="A1" s="185" t="s">
        <v>13</v>
      </c>
    </row>
    <row r="2" spans="1:53" s="185" customFormat="1"/>
    <row r="3" spans="1:53" s="185" customFormat="1"/>
    <row r="5" spans="1:53">
      <c r="B5" s="161"/>
    </row>
    <row r="6" spans="1:53" s="160" customFormat="1" ht="17.45" customHeight="1">
      <c r="A6" s="398" t="s">
        <v>178</v>
      </c>
      <c r="B6" s="186" t="s">
        <v>179</v>
      </c>
      <c r="C6" s="399" t="s">
        <v>180</v>
      </c>
      <c r="D6" s="397" t="s">
        <v>181</v>
      </c>
      <c r="E6" s="398" t="s">
        <v>182</v>
      </c>
      <c r="F6" s="398"/>
      <c r="G6" s="398"/>
      <c r="H6" s="398" t="s">
        <v>183</v>
      </c>
      <c r="I6" s="398"/>
      <c r="J6" s="398"/>
      <c r="K6" s="188"/>
    </row>
    <row r="7" spans="1:53" s="113" customFormat="1" ht="16.5" customHeight="1">
      <c r="A7" s="398"/>
      <c r="B7" s="187" t="s">
        <v>184</v>
      </c>
      <c r="C7" s="399"/>
      <c r="D7" s="397"/>
      <c r="E7" s="398"/>
      <c r="F7" s="398"/>
      <c r="G7" s="398"/>
      <c r="H7" s="398"/>
      <c r="I7" s="398"/>
      <c r="J7" s="398"/>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185</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186</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187</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188</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00000000000001" customHeight="1">
      <c r="A13" s="197" t="s">
        <v>189</v>
      </c>
      <c r="B13" s="114">
        <v>3.5000000000000003E-2</v>
      </c>
      <c r="C13" s="163">
        <v>3.5000000000000003E-2</v>
      </c>
      <c r="D13" s="163" t="s">
        <v>190</v>
      </c>
      <c r="E13" s="392" t="s">
        <v>191</v>
      </c>
      <c r="F13" s="392"/>
      <c r="G13" s="392"/>
      <c r="H13" s="379" t="s">
        <v>192</v>
      </c>
      <c r="I13" s="380"/>
      <c r="J13" s="381"/>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00000000000001" customHeight="1">
      <c r="A14" s="197" t="s">
        <v>193</v>
      </c>
      <c r="B14" s="114">
        <v>0.03</v>
      </c>
      <c r="C14" s="163">
        <v>0.03</v>
      </c>
      <c r="D14" s="163" t="s">
        <v>190</v>
      </c>
      <c r="E14" s="392" t="s">
        <v>191</v>
      </c>
      <c r="F14" s="392"/>
      <c r="G14" s="392"/>
      <c r="H14" s="379" t="s">
        <v>192</v>
      </c>
      <c r="I14" s="380"/>
      <c r="J14" s="381"/>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00000000000001" customHeight="1">
      <c r="A15" s="197" t="s">
        <v>194</v>
      </c>
      <c r="B15" s="114">
        <v>1.4999999999999999E-2</v>
      </c>
      <c r="C15" s="163">
        <v>1.4999999999999999E-2</v>
      </c>
      <c r="D15" s="163" t="s">
        <v>190</v>
      </c>
      <c r="E15" s="392" t="s">
        <v>191</v>
      </c>
      <c r="F15" s="392"/>
      <c r="G15" s="392"/>
      <c r="H15" s="379" t="s">
        <v>192</v>
      </c>
      <c r="I15" s="380"/>
      <c r="J15" s="381"/>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00000000000001" customHeight="1">
      <c r="A16" s="197" t="s">
        <v>195</v>
      </c>
      <c r="B16" s="114">
        <v>1.286E-2</v>
      </c>
      <c r="C16" s="163">
        <v>1.286E-2</v>
      </c>
      <c r="D16" s="163" t="s">
        <v>190</v>
      </c>
      <c r="E16" s="392" t="s">
        <v>191</v>
      </c>
      <c r="F16" s="392"/>
      <c r="G16" s="392"/>
      <c r="H16" s="379" t="s">
        <v>192</v>
      </c>
      <c r="I16" s="380"/>
      <c r="J16" s="381"/>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00000000000001" customHeight="1">
      <c r="A17" s="197"/>
      <c r="B17" s="299"/>
      <c r="C17" s="163"/>
      <c r="D17" s="163"/>
      <c r="E17" s="378"/>
      <c r="F17" s="378"/>
      <c r="G17" s="378"/>
      <c r="H17" s="379"/>
      <c r="I17" s="380"/>
      <c r="J17" s="381"/>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00000000000001" customHeight="1">
      <c r="A18" s="197"/>
      <c r="B18" s="300"/>
      <c r="C18" s="293"/>
      <c r="D18" s="163"/>
      <c r="E18" s="226"/>
      <c r="F18" s="228"/>
      <c r="G18" s="166"/>
      <c r="H18" s="223" t="s">
        <v>196</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00000000000001" customHeight="1">
      <c r="A19" s="197"/>
      <c r="B19" s="300"/>
      <c r="C19" s="293"/>
      <c r="D19" s="163"/>
      <c r="E19" s="226"/>
      <c r="F19" s="228"/>
      <c r="G19" s="166"/>
      <c r="H19" s="223" t="s">
        <v>196</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 customHeight="1">
      <c r="A20" s="197" t="s">
        <v>197</v>
      </c>
      <c r="B20" s="116">
        <f>C20*_xlfn.XLOOKUP($D20,$B$32:$AD$32,$B$33:$AD$33,,0)</f>
        <v>2.2401506466810659</v>
      </c>
      <c r="C20" s="163">
        <v>1.9512195121951219</v>
      </c>
      <c r="D20" s="163" t="s">
        <v>198</v>
      </c>
      <c r="E20" s="387" t="s">
        <v>199</v>
      </c>
      <c r="F20" s="388"/>
      <c r="G20" s="167" t="s">
        <v>200</v>
      </c>
      <c r="H20" s="379" t="s">
        <v>201</v>
      </c>
      <c r="I20" s="380"/>
      <c r="J20" s="381"/>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202</v>
      </c>
      <c r="B21" s="116">
        <f>C21*_xlfn.XLOOKUP($D21,$B$32:$AD$32,$B$33:$AD$33,,0)</f>
        <v>1.5067243337405847E-2</v>
      </c>
      <c r="C21" s="163">
        <v>1.3123893805309735E-2</v>
      </c>
      <c r="D21" s="163" t="s">
        <v>198</v>
      </c>
      <c r="E21" s="387" t="s">
        <v>203</v>
      </c>
      <c r="F21" s="388"/>
      <c r="G21" s="167" t="s">
        <v>204</v>
      </c>
      <c r="H21" s="389" t="s">
        <v>205</v>
      </c>
      <c r="I21" s="390"/>
      <c r="J21" s="391"/>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00000000000001" customHeight="1">
      <c r="A22" s="197" t="s">
        <v>206</v>
      </c>
      <c r="B22" s="115">
        <v>10</v>
      </c>
      <c r="C22" s="163">
        <v>10</v>
      </c>
      <c r="D22" s="163" t="s">
        <v>207</v>
      </c>
      <c r="E22" s="281" t="s">
        <v>208</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209</v>
      </c>
      <c r="B23" s="132">
        <v>28</v>
      </c>
      <c r="C23" s="163">
        <v>28</v>
      </c>
      <c r="D23" s="163">
        <v>2014</v>
      </c>
      <c r="E23" s="164" t="s">
        <v>210</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211</v>
      </c>
      <c r="B24" s="120">
        <v>6.5600000000000001E-4</v>
      </c>
      <c r="C24" s="163"/>
      <c r="D24" s="163"/>
      <c r="E24" s="280" t="s">
        <v>212</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213</v>
      </c>
      <c r="B25" s="131">
        <v>90909.1</v>
      </c>
      <c r="C25" s="163"/>
      <c r="D25" s="163"/>
      <c r="E25" s="280" t="s">
        <v>212</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214</v>
      </c>
      <c r="B26" s="116">
        <v>4.32</v>
      </c>
      <c r="C26" s="163"/>
      <c r="D26" s="163"/>
      <c r="E26" s="280" t="s">
        <v>212</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00000000000001" customHeight="1">
      <c r="A27" s="197" t="s">
        <v>215</v>
      </c>
      <c r="B27" s="278">
        <f>C27*Y31</f>
        <v>6.8298167477239984</v>
      </c>
      <c r="C27" s="163">
        <v>6.01</v>
      </c>
      <c r="D27" s="163" t="s">
        <v>216</v>
      </c>
      <c r="E27" s="166" t="s">
        <v>217</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00000000000001"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218</v>
      </c>
      <c r="B29" s="170" t="s">
        <v>219</v>
      </c>
      <c r="C29" s="206" t="s">
        <v>220</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221</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5.5">
      <c r="A31" s="174" t="s">
        <v>222</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223</v>
      </c>
      <c r="B32" s="176" t="s">
        <v>224</v>
      </c>
      <c r="C32" s="176" t="s">
        <v>225</v>
      </c>
      <c r="D32" s="176" t="s">
        <v>226</v>
      </c>
      <c r="E32" s="176" t="s">
        <v>227</v>
      </c>
      <c r="F32" s="176" t="s">
        <v>228</v>
      </c>
      <c r="G32" s="176" t="s">
        <v>229</v>
      </c>
      <c r="H32" s="176" t="s">
        <v>230</v>
      </c>
      <c r="I32" s="176" t="s">
        <v>231</v>
      </c>
      <c r="J32" s="176" t="s">
        <v>232</v>
      </c>
      <c r="K32" s="176" t="s">
        <v>233</v>
      </c>
      <c r="L32" s="176" t="s">
        <v>234</v>
      </c>
      <c r="M32" s="176" t="s">
        <v>235</v>
      </c>
      <c r="N32" s="176" t="s">
        <v>236</v>
      </c>
      <c r="O32" s="176" t="s">
        <v>237</v>
      </c>
      <c r="P32" s="176" t="s">
        <v>238</v>
      </c>
      <c r="Q32" s="176" t="s">
        <v>239</v>
      </c>
      <c r="R32" s="176" t="s">
        <v>240</v>
      </c>
      <c r="S32" s="176" t="s">
        <v>241</v>
      </c>
      <c r="T32" s="176" t="s">
        <v>242</v>
      </c>
      <c r="U32" s="176" t="s">
        <v>243</v>
      </c>
      <c r="V32" s="176" t="s">
        <v>244</v>
      </c>
      <c r="W32" s="176" t="s">
        <v>207</v>
      </c>
      <c r="X32" s="176" t="s">
        <v>198</v>
      </c>
      <c r="Y32" s="176" t="s">
        <v>245</v>
      </c>
      <c r="Z32" s="176" t="s">
        <v>190</v>
      </c>
      <c r="AA32" s="176" t="s">
        <v>246</v>
      </c>
      <c r="AB32" s="176" t="s">
        <v>247</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248</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00000000000001"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249</v>
      </c>
      <c r="B38" s="384" t="s">
        <v>250</v>
      </c>
      <c r="C38" s="384"/>
      <c r="D38" s="214" t="s">
        <v>251</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252</v>
      </c>
      <c r="B39" s="385" t="s">
        <v>253</v>
      </c>
      <c r="C39" s="386"/>
      <c r="D39" s="177" t="s">
        <v>190</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ht="25.5">
      <c r="A40" s="217" t="s">
        <v>254</v>
      </c>
      <c r="B40" s="395" t="s">
        <v>255</v>
      </c>
      <c r="C40" s="395"/>
      <c r="D40" s="177" t="s">
        <v>190</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 customHeight="1">
      <c r="A41" s="219" t="s">
        <v>256</v>
      </c>
      <c r="B41" s="396" t="s">
        <v>257</v>
      </c>
      <c r="C41" s="396"/>
      <c r="D41" s="177" t="s">
        <v>245</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5.5">
      <c r="A42" s="222" t="s">
        <v>258</v>
      </c>
      <c r="B42" s="382" t="s">
        <v>259</v>
      </c>
      <c r="C42" s="383"/>
      <c r="D42" s="180" t="s">
        <v>190</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260</v>
      </c>
      <c r="B43" s="396" t="s">
        <v>261</v>
      </c>
      <c r="C43" s="396"/>
      <c r="D43" s="177" t="s">
        <v>245</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262</v>
      </c>
      <c r="B44" s="382" t="s">
        <v>259</v>
      </c>
      <c r="C44" s="383"/>
      <c r="D44" s="180" t="s">
        <v>190</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263</v>
      </c>
      <c r="B45" s="396" t="s">
        <v>264</v>
      </c>
      <c r="C45" s="396"/>
      <c r="D45" s="177" t="s">
        <v>245</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265</v>
      </c>
      <c r="B46" s="382" t="s">
        <v>259</v>
      </c>
      <c r="C46" s="383"/>
      <c r="D46" s="180" t="s">
        <v>190</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266</v>
      </c>
      <c r="B47" s="393" t="s">
        <v>267</v>
      </c>
      <c r="C47" s="394"/>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268</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269</v>
      </c>
      <c r="B50" s="117" t="s">
        <v>270</v>
      </c>
      <c r="C50" s="117"/>
      <c r="D50" s="117"/>
      <c r="E50" s="117"/>
      <c r="F50" s="184"/>
      <c r="G50" s="161" t="s">
        <v>271</v>
      </c>
      <c r="L50" s="161" t="s">
        <v>272</v>
      </c>
      <c r="Q50" s="161" t="s">
        <v>273</v>
      </c>
      <c r="V50" s="161" t="s">
        <v>274</v>
      </c>
    </row>
    <row r="51" spans="1:74">
      <c r="A51" s="301" t="s">
        <v>275</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276</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3.5" thickBot="1"/>
    <row r="54" spans="1:74" ht="15">
      <c r="A54" s="146" t="s">
        <v>277</v>
      </c>
      <c r="B54" s="25"/>
      <c r="C54" s="264" t="s">
        <v>278</v>
      </c>
      <c r="D54" s="25"/>
      <c r="E54" s="265" t="s">
        <v>279</v>
      </c>
    </row>
    <row r="55" spans="1:74">
      <c r="A55" s="147" t="s">
        <v>280</v>
      </c>
      <c r="B55"/>
      <c r="C55" s="148" t="s">
        <v>281</v>
      </c>
      <c r="D55"/>
      <c r="E55" s="128" t="s">
        <v>282</v>
      </c>
    </row>
    <row r="56" spans="1:74">
      <c r="A56" s="147" t="s">
        <v>283</v>
      </c>
      <c r="B56"/>
      <c r="C56" s="148" t="s">
        <v>284</v>
      </c>
      <c r="D56"/>
      <c r="E56" s="128" t="s">
        <v>285</v>
      </c>
    </row>
    <row r="57" spans="1:74">
      <c r="A57" s="147" t="s">
        <v>286</v>
      </c>
      <c r="B57"/>
      <c r="C57" s="148" t="s">
        <v>287</v>
      </c>
      <c r="D57"/>
      <c r="E57" s="128" t="s">
        <v>288</v>
      </c>
    </row>
    <row r="58" spans="1:74">
      <c r="A58" s="147" t="s">
        <v>289</v>
      </c>
      <c r="B58"/>
      <c r="C58" s="148" t="s">
        <v>290</v>
      </c>
      <c r="D58"/>
      <c r="E58" s="128" t="s">
        <v>291</v>
      </c>
    </row>
    <row r="59" spans="1:74">
      <c r="A59" s="147" t="s">
        <v>292</v>
      </c>
      <c r="B59"/>
      <c r="C59" s="148" t="s">
        <v>293</v>
      </c>
      <c r="D59"/>
      <c r="E59" s="128"/>
    </row>
    <row r="60" spans="1:74">
      <c r="A60" s="147" t="s">
        <v>294</v>
      </c>
      <c r="B60"/>
      <c r="C60" s="148" t="s">
        <v>295</v>
      </c>
      <c r="D60"/>
      <c r="E60" s="128"/>
    </row>
    <row r="61" spans="1:74">
      <c r="A61" s="147" t="s">
        <v>296</v>
      </c>
      <c r="B61"/>
      <c r="C61" s="148" t="s">
        <v>297</v>
      </c>
      <c r="D61"/>
      <c r="E61" s="128"/>
    </row>
    <row r="62" spans="1:74">
      <c r="A62" s="147" t="s">
        <v>298</v>
      </c>
      <c r="B62"/>
      <c r="D62"/>
      <c r="E62" s="128"/>
    </row>
    <row r="63" spans="1:74">
      <c r="A63" s="147" t="s">
        <v>299</v>
      </c>
      <c r="B63"/>
      <c r="C63" s="4" t="s">
        <v>300</v>
      </c>
      <c r="D63"/>
      <c r="E63" s="128"/>
    </row>
    <row r="64" spans="1:74">
      <c r="A64" s="147" t="s">
        <v>301</v>
      </c>
      <c r="B64"/>
      <c r="C64" s="148" t="s">
        <v>302</v>
      </c>
      <c r="D64"/>
      <c r="E64" s="128"/>
    </row>
    <row r="65" spans="1:5">
      <c r="A65" s="147" t="s">
        <v>303</v>
      </c>
      <c r="B65"/>
      <c r="C65" s="148" t="s">
        <v>304</v>
      </c>
      <c r="D65"/>
      <c r="E65" s="128"/>
    </row>
    <row r="66" spans="1:5">
      <c r="A66" s="147" t="s">
        <v>305</v>
      </c>
      <c r="B66"/>
      <c r="C66"/>
      <c r="D66"/>
      <c r="E66" s="128"/>
    </row>
    <row r="67" spans="1:5">
      <c r="A67" s="147" t="s">
        <v>306</v>
      </c>
      <c r="B67"/>
      <c r="C67"/>
      <c r="D67"/>
      <c r="E67" s="128"/>
    </row>
    <row r="68" spans="1:5">
      <c r="A68" s="147" t="s">
        <v>307</v>
      </c>
      <c r="B68"/>
      <c r="C68"/>
      <c r="D68"/>
      <c r="E68" s="128"/>
    </row>
    <row r="69" spans="1:5">
      <c r="A69" s="147" t="s">
        <v>308</v>
      </c>
      <c r="B69"/>
      <c r="C69"/>
      <c r="D69"/>
      <c r="E69" s="128"/>
    </row>
    <row r="70" spans="1:5">
      <c r="A70" s="147" t="s">
        <v>309</v>
      </c>
      <c r="B70"/>
      <c r="C70"/>
      <c r="D70"/>
      <c r="E70" s="128"/>
    </row>
    <row r="71" spans="1:5">
      <c r="A71" s="147" t="s">
        <v>310</v>
      </c>
      <c r="B71"/>
      <c r="C71"/>
      <c r="D71"/>
      <c r="E71" s="128"/>
    </row>
    <row r="72" spans="1:5">
      <c r="A72" s="147" t="s">
        <v>311</v>
      </c>
      <c r="B72"/>
      <c r="C72"/>
      <c r="D72"/>
      <c r="E72" s="128"/>
    </row>
    <row r="73" spans="1:5">
      <c r="A73" s="147" t="s">
        <v>312</v>
      </c>
      <c r="B73"/>
      <c r="C73"/>
      <c r="D73"/>
      <c r="E73" s="128"/>
    </row>
    <row r="74" spans="1:5">
      <c r="A74" s="147" t="s">
        <v>313</v>
      </c>
      <c r="B74"/>
      <c r="C74"/>
      <c r="D74"/>
      <c r="E74" s="128"/>
    </row>
    <row r="75" spans="1:5">
      <c r="A75" s="147" t="s">
        <v>314</v>
      </c>
      <c r="B75"/>
      <c r="C75"/>
      <c r="D75"/>
      <c r="E75" s="128"/>
    </row>
    <row r="76" spans="1:5">
      <c r="A76" s="147" t="s">
        <v>315</v>
      </c>
      <c r="B76"/>
      <c r="C76"/>
      <c r="D76"/>
      <c r="E76" s="128"/>
    </row>
    <row r="77" spans="1:5">
      <c r="A77" s="147" t="s">
        <v>316</v>
      </c>
      <c r="B77"/>
      <c r="C77"/>
      <c r="D77"/>
      <c r="E77" s="128"/>
    </row>
    <row r="78" spans="1:5" ht="13.5" thickBot="1">
      <c r="A78" s="149" t="s">
        <v>317</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topLeftCell="B1" zoomScale="80" zoomScaleNormal="80" workbookViewId="0">
      <selection activeCell="D10" sqref="D10"/>
    </sheetView>
  </sheetViews>
  <sheetFormatPr defaultRowHeight="12.75"/>
  <cols>
    <col min="1" max="1" width="39" customWidth="1"/>
    <col min="2" max="2" width="56.125" bestFit="1" customWidth="1"/>
    <col min="3" max="3" width="14.5" bestFit="1" customWidth="1"/>
    <col min="4" max="4" width="47.875" customWidth="1"/>
    <col min="5" max="7" width="12.625" customWidth="1"/>
  </cols>
  <sheetData>
    <row r="1" spans="1:7" s="362" customFormat="1" ht="56.85" customHeight="1"/>
    <row r="2" spans="1:7">
      <c r="A2" s="1"/>
    </row>
    <row r="3" spans="1:7">
      <c r="A3" s="403" t="s">
        <v>318</v>
      </c>
      <c r="B3" s="403"/>
      <c r="C3" s="403"/>
      <c r="D3" s="403"/>
      <c r="E3" s="403"/>
      <c r="F3" s="403"/>
      <c r="G3" s="403"/>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319</v>
      </c>
      <c r="B8" s="5" t="s">
        <v>320</v>
      </c>
      <c r="C8" s="5" t="s">
        <v>321</v>
      </c>
      <c r="D8" s="5" t="s">
        <v>322</v>
      </c>
      <c r="E8" s="404" t="s">
        <v>323</v>
      </c>
      <c r="F8" s="404"/>
      <c r="G8" s="404"/>
    </row>
    <row r="9" spans="1:7" ht="137.1" customHeight="1">
      <c r="A9" s="323" t="s">
        <v>324</v>
      </c>
      <c r="B9" s="324" t="s">
        <v>325</v>
      </c>
      <c r="C9" s="323" t="s">
        <v>326</v>
      </c>
      <c r="D9" s="60" t="s">
        <v>327</v>
      </c>
      <c r="E9" s="400" t="s">
        <v>328</v>
      </c>
      <c r="F9" s="401"/>
      <c r="G9" s="402"/>
    </row>
    <row r="10" spans="1:7" ht="114.75">
      <c r="A10" s="60" t="s">
        <v>329</v>
      </c>
      <c r="B10" s="325" t="s">
        <v>325</v>
      </c>
      <c r="C10" s="323" t="s">
        <v>326</v>
      </c>
      <c r="D10" s="60" t="s">
        <v>330</v>
      </c>
      <c r="E10" s="400" t="s">
        <v>331</v>
      </c>
      <c r="F10" s="401"/>
      <c r="G10" s="402"/>
    </row>
    <row r="11" spans="1:7" ht="94.5" customHeight="1">
      <c r="A11" s="60"/>
      <c r="B11" s="60"/>
      <c r="C11" s="60"/>
      <c r="D11" s="60"/>
      <c r="E11" s="400"/>
      <c r="F11" s="401"/>
      <c r="G11" s="402"/>
    </row>
    <row r="12" spans="1:7" ht="108" customHeight="1">
      <c r="A12" s="60"/>
      <c r="B12" s="60"/>
      <c r="C12" s="60"/>
      <c r="D12" s="60"/>
      <c r="E12" s="400"/>
      <c r="F12" s="401"/>
      <c r="G12" s="402"/>
    </row>
    <row r="13" spans="1:7">
      <c r="A13" s="60"/>
      <c r="B13" s="60"/>
      <c r="C13" s="60"/>
      <c r="D13" s="60"/>
      <c r="E13" s="400"/>
      <c r="F13" s="401"/>
      <c r="G13" s="402"/>
    </row>
    <row r="14" spans="1:7">
      <c r="A14" s="60"/>
      <c r="B14" s="60"/>
      <c r="C14" s="60"/>
      <c r="D14" s="60"/>
      <c r="E14" s="400"/>
      <c r="F14" s="401"/>
      <c r="G14" s="402"/>
    </row>
    <row r="15" spans="1:7">
      <c r="A15" s="60"/>
      <c r="B15" s="60"/>
      <c r="C15" s="60"/>
      <c r="D15" s="60"/>
      <c r="E15" s="400"/>
      <c r="F15" s="401"/>
      <c r="G15" s="402"/>
    </row>
    <row r="16" spans="1:7">
      <c r="A16" s="60"/>
      <c r="B16" s="60"/>
      <c r="C16" s="60"/>
      <c r="D16" s="60"/>
      <c r="E16" s="400"/>
      <c r="F16" s="401"/>
      <c r="G16" s="402"/>
    </row>
    <row r="17" spans="1:7">
      <c r="A17" s="60"/>
      <c r="B17" s="60"/>
      <c r="C17" s="60"/>
      <c r="D17" s="60"/>
      <c r="E17" s="400"/>
      <c r="F17" s="401"/>
      <c r="G17" s="402"/>
    </row>
    <row r="18" spans="1:7">
      <c r="A18" s="60"/>
      <c r="B18" s="60"/>
      <c r="C18" s="60"/>
      <c r="D18" s="60"/>
      <c r="E18" s="400"/>
      <c r="F18" s="401"/>
      <c r="G18" s="402"/>
    </row>
    <row r="19" spans="1:7">
      <c r="A19" s="60"/>
      <c r="B19" s="60"/>
      <c r="C19" s="60"/>
      <c r="D19" s="60"/>
      <c r="E19" s="400"/>
      <c r="F19" s="401"/>
      <c r="G19" s="402"/>
    </row>
    <row r="20" spans="1:7">
      <c r="A20" s="60"/>
      <c r="B20" s="60"/>
      <c r="C20" s="60"/>
      <c r="D20" s="60"/>
      <c r="E20" s="400"/>
      <c r="F20" s="401"/>
      <c r="G20" s="402"/>
    </row>
    <row r="21" spans="1:7">
      <c r="A21" s="60"/>
      <c r="B21" s="60"/>
      <c r="C21" s="60"/>
      <c r="D21" s="60"/>
      <c r="E21" s="400"/>
      <c r="F21" s="401"/>
      <c r="G21" s="402"/>
    </row>
    <row r="22" spans="1:7">
      <c r="A22" s="60"/>
      <c r="B22" s="60"/>
      <c r="C22" s="60"/>
      <c r="D22" s="60"/>
      <c r="E22" s="400"/>
      <c r="F22" s="401"/>
      <c r="G22" s="402"/>
    </row>
    <row r="23" spans="1:7">
      <c r="A23" s="60"/>
      <c r="B23" s="60"/>
      <c r="C23" s="60"/>
      <c r="D23" s="60"/>
      <c r="E23" s="400"/>
      <c r="F23" s="401"/>
      <c r="G23" s="402"/>
    </row>
    <row r="24" spans="1:7">
      <c r="A24" s="60"/>
      <c r="B24" s="60"/>
      <c r="C24" s="60"/>
      <c r="D24" s="60"/>
      <c r="E24" s="400"/>
      <c r="F24" s="401"/>
      <c r="G24" s="402"/>
    </row>
    <row r="25" spans="1:7">
      <c r="A25" s="60"/>
      <c r="B25" s="60"/>
      <c r="C25" s="60"/>
      <c r="D25" s="60"/>
      <c r="E25" s="400"/>
      <c r="F25" s="401"/>
      <c r="G25" s="402"/>
    </row>
    <row r="26" spans="1:7">
      <c r="A26" s="60"/>
      <c r="B26" s="60"/>
      <c r="C26" s="60"/>
      <c r="D26" s="60"/>
      <c r="E26" s="400"/>
      <c r="F26" s="401"/>
      <c r="G26" s="402"/>
    </row>
    <row r="27" spans="1:7">
      <c r="A27" s="60"/>
      <c r="B27" s="60"/>
      <c r="C27" s="60"/>
      <c r="D27" s="60"/>
      <c r="E27" s="400"/>
      <c r="F27" s="401"/>
      <c r="G27" s="402"/>
    </row>
    <row r="28" spans="1:7">
      <c r="A28" s="60"/>
      <c r="B28" s="60"/>
      <c r="C28" s="60"/>
      <c r="D28" s="60"/>
      <c r="E28" s="400"/>
      <c r="F28" s="401"/>
      <c r="G28" s="402"/>
    </row>
    <row r="29" spans="1:7">
      <c r="A29" s="60"/>
      <c r="B29" s="60"/>
      <c r="C29" s="60"/>
      <c r="D29" s="60"/>
      <c r="E29" s="400"/>
      <c r="F29" s="401"/>
      <c r="G29" s="402"/>
    </row>
    <row r="30" spans="1:7">
      <c r="A30" s="60"/>
      <c r="B30" s="60"/>
      <c r="C30" s="60"/>
      <c r="D30" s="60"/>
      <c r="E30" s="400"/>
      <c r="F30" s="401"/>
      <c r="G30" s="402"/>
    </row>
    <row r="31" spans="1:7">
      <c r="A31" s="60"/>
      <c r="B31" s="60"/>
      <c r="C31" s="60"/>
      <c r="D31" s="60"/>
      <c r="E31" s="400"/>
      <c r="F31" s="401"/>
      <c r="G31" s="402"/>
    </row>
    <row r="32" spans="1:7">
      <c r="A32" s="60"/>
      <c r="B32" s="60"/>
      <c r="C32" s="60"/>
      <c r="D32" s="60"/>
      <c r="E32" s="400"/>
      <c r="F32" s="401"/>
      <c r="G32" s="402"/>
    </row>
    <row r="33" spans="1:7">
      <c r="A33" s="60"/>
      <c r="B33" s="60"/>
      <c r="C33" s="60"/>
      <c r="D33" s="60"/>
      <c r="E33" s="400"/>
      <c r="F33" s="401"/>
      <c r="G33" s="402"/>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C11:C33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opLeftCell="A174" zoomScale="80" zoomScaleNormal="80" workbookViewId="0">
      <selection activeCell="E209" sqref="E209:I209"/>
    </sheetView>
  </sheetViews>
  <sheetFormatPr defaultColWidth="9" defaultRowHeight="12.75" outlineLevelRow="3"/>
  <cols>
    <col min="1" max="1" width="31.375" customWidth="1"/>
    <col min="2" max="2" width="32.875" customWidth="1"/>
    <col min="3" max="3" width="23.625" customWidth="1"/>
    <col min="4" max="4" width="18.375" customWidth="1"/>
    <col min="5" max="5" width="21.375" bestFit="1" customWidth="1"/>
    <col min="6" max="6" width="19.625" bestFit="1" customWidth="1"/>
    <col min="7" max="7" width="15.75" customWidth="1"/>
    <col min="8" max="49" width="14.625" customWidth="1"/>
    <col min="50" max="62" width="9" customWidth="1"/>
  </cols>
  <sheetData>
    <row r="1" spans="1:21" ht="56.85" customHeight="1" thickBot="1"/>
    <row r="2" spans="1:21" ht="15" customHeight="1" thickBot="1">
      <c r="A2" s="12" t="s">
        <v>80</v>
      </c>
      <c r="F2" s="24"/>
      <c r="G2" s="10"/>
      <c r="I2" s="434" t="s">
        <v>332</v>
      </c>
      <c r="J2" s="435"/>
      <c r="K2" s="435"/>
      <c r="L2" s="435"/>
      <c r="M2" s="435"/>
      <c r="N2" s="435"/>
      <c r="O2" s="435"/>
      <c r="P2" s="435"/>
      <c r="Q2" s="435"/>
      <c r="R2" s="435"/>
      <c r="S2" s="435"/>
      <c r="T2" s="435"/>
      <c r="U2" s="436"/>
    </row>
    <row r="3" spans="1:21" ht="13.5" customHeight="1" outlineLevel="1" thickBot="1">
      <c r="A3" s="3"/>
      <c r="B3" s="7"/>
      <c r="F3" s="24"/>
      <c r="G3" s="10"/>
      <c r="I3" s="437" t="s">
        <v>333</v>
      </c>
      <c r="J3" s="438"/>
      <c r="K3" s="438"/>
      <c r="L3" s="438"/>
      <c r="M3" s="438"/>
      <c r="N3" s="439"/>
      <c r="O3" s="1"/>
      <c r="P3" s="443" t="s">
        <v>334</v>
      </c>
      <c r="Q3" s="444"/>
      <c r="R3" s="444"/>
      <c r="S3" s="444"/>
      <c r="T3" s="444"/>
      <c r="U3" s="445"/>
    </row>
    <row r="4" spans="1:21" ht="56.25" customHeight="1" outlineLevel="1">
      <c r="A4" s="31" t="s">
        <v>157</v>
      </c>
      <c r="B4" s="86" t="s">
        <v>125</v>
      </c>
      <c r="E4" s="53" t="s">
        <v>335</v>
      </c>
      <c r="F4" s="91">
        <v>45632</v>
      </c>
      <c r="G4" s="28"/>
      <c r="H4" s="10"/>
      <c r="I4" s="440"/>
      <c r="J4" s="441"/>
      <c r="K4" s="441"/>
      <c r="L4" s="441"/>
      <c r="M4" s="441"/>
      <c r="N4" s="442"/>
      <c r="P4" s="446"/>
      <c r="Q4" s="447"/>
      <c r="R4" s="447"/>
      <c r="S4" s="447"/>
      <c r="T4" s="447"/>
      <c r="U4" s="448"/>
    </row>
    <row r="5" spans="1:21" outlineLevel="1">
      <c r="A5" s="13" t="s">
        <v>336</v>
      </c>
      <c r="B5" s="88" t="s">
        <v>337</v>
      </c>
      <c r="E5" s="14"/>
      <c r="H5" s="10"/>
      <c r="I5" s="449" t="s">
        <v>162</v>
      </c>
      <c r="J5" s="450"/>
      <c r="K5" s="450"/>
      <c r="L5" s="450"/>
      <c r="M5" s="450"/>
      <c r="N5" s="451"/>
      <c r="P5" s="449" t="s">
        <v>338</v>
      </c>
      <c r="Q5" s="461"/>
      <c r="R5" s="461"/>
      <c r="S5" s="461"/>
      <c r="T5" s="461"/>
      <c r="U5" s="462"/>
    </row>
    <row r="6" spans="1:21" outlineLevel="1">
      <c r="A6" s="13" t="s">
        <v>339</v>
      </c>
      <c r="B6" s="88" t="s">
        <v>340</v>
      </c>
      <c r="E6" s="53" t="s">
        <v>341</v>
      </c>
      <c r="F6" s="90" t="s">
        <v>342</v>
      </c>
      <c r="H6" s="10"/>
      <c r="I6" s="452"/>
      <c r="J6" s="453"/>
      <c r="K6" s="453"/>
      <c r="L6" s="453"/>
      <c r="M6" s="453"/>
      <c r="N6" s="454"/>
      <c r="P6" s="463"/>
      <c r="Q6" s="464"/>
      <c r="R6" s="464"/>
      <c r="S6" s="464"/>
      <c r="T6" s="464"/>
      <c r="U6" s="465"/>
    </row>
    <row r="7" spans="1:21" outlineLevel="1">
      <c r="A7" s="13" t="s">
        <v>343</v>
      </c>
      <c r="B7" s="88" t="s">
        <v>173</v>
      </c>
      <c r="E7" s="14"/>
      <c r="H7" s="10"/>
      <c r="I7" s="452"/>
      <c r="J7" s="453"/>
      <c r="K7" s="453"/>
      <c r="L7" s="453"/>
      <c r="M7" s="453"/>
      <c r="N7" s="454"/>
      <c r="P7" s="463"/>
      <c r="Q7" s="464"/>
      <c r="R7" s="464"/>
      <c r="S7" s="464"/>
      <c r="T7" s="464"/>
      <c r="U7" s="465"/>
    </row>
    <row r="8" spans="1:21" ht="39" outlineLevel="1" thickBot="1">
      <c r="A8" s="34" t="s">
        <v>344</v>
      </c>
      <c r="B8" s="89" t="s">
        <v>345</v>
      </c>
      <c r="E8" s="14"/>
      <c r="H8" s="10"/>
      <c r="I8" s="452"/>
      <c r="J8" s="453"/>
      <c r="K8" s="453"/>
      <c r="L8" s="453"/>
      <c r="M8" s="453"/>
      <c r="N8" s="454"/>
      <c r="P8" s="463"/>
      <c r="Q8" s="464"/>
      <c r="R8" s="464"/>
      <c r="S8" s="464"/>
      <c r="T8" s="464"/>
      <c r="U8" s="465"/>
    </row>
    <row r="9" spans="1:21" outlineLevel="1">
      <c r="E9" s="14"/>
      <c r="H9" s="10"/>
      <c r="I9" s="452"/>
      <c r="J9" s="453"/>
      <c r="K9" s="453"/>
      <c r="L9" s="453"/>
      <c r="M9" s="453"/>
      <c r="N9" s="454"/>
      <c r="P9" s="463"/>
      <c r="Q9" s="464"/>
      <c r="R9" s="464"/>
      <c r="S9" s="464"/>
      <c r="T9" s="464"/>
      <c r="U9" s="465"/>
    </row>
    <row r="10" spans="1:21" ht="26.25" outlineLevel="1" thickBot="1">
      <c r="A10" s="32" t="s">
        <v>346</v>
      </c>
      <c r="B10" s="35">
        <v>2027</v>
      </c>
      <c r="E10" s="14"/>
      <c r="H10" s="10"/>
      <c r="I10" s="452"/>
      <c r="J10" s="453"/>
      <c r="K10" s="453"/>
      <c r="L10" s="453"/>
      <c r="M10" s="453"/>
      <c r="N10" s="454"/>
      <c r="P10" s="463"/>
      <c r="Q10" s="464"/>
      <c r="R10" s="464"/>
      <c r="S10" s="464"/>
      <c r="T10" s="464"/>
      <c r="U10" s="465"/>
    </row>
    <row r="11" spans="1:21" outlineLevel="1">
      <c r="A11" s="16"/>
      <c r="H11" s="10"/>
      <c r="I11" s="452"/>
      <c r="J11" s="453"/>
      <c r="K11" s="453"/>
      <c r="L11" s="453"/>
      <c r="M11" s="453"/>
      <c r="N11" s="454"/>
      <c r="P11" s="463"/>
      <c r="Q11" s="464"/>
      <c r="R11" s="464"/>
      <c r="S11" s="464"/>
      <c r="T11" s="464"/>
      <c r="U11" s="465"/>
    </row>
    <row r="12" spans="1:21" ht="38.25" outlineLevel="1">
      <c r="A12" s="26" t="s">
        <v>347</v>
      </c>
      <c r="B12" s="26" t="s">
        <v>348</v>
      </c>
      <c r="C12" s="26" t="s">
        <v>349</v>
      </c>
      <c r="D12" s="26" t="s">
        <v>350</v>
      </c>
      <c r="E12" s="26" t="s">
        <v>351</v>
      </c>
      <c r="F12" s="26" t="s">
        <v>352</v>
      </c>
      <c r="G12" s="26" t="s">
        <v>353</v>
      </c>
      <c r="I12" s="452"/>
      <c r="J12" s="453"/>
      <c r="K12" s="453"/>
      <c r="L12" s="453"/>
      <c r="M12" s="453"/>
      <c r="N12" s="454"/>
      <c r="P12" s="463"/>
      <c r="Q12" s="464"/>
      <c r="R12" s="464"/>
      <c r="S12" s="464"/>
      <c r="T12" s="464"/>
      <c r="U12" s="465"/>
    </row>
    <row r="13" spans="1:21" outlineLevel="1">
      <c r="A13" s="58">
        <v>2035</v>
      </c>
      <c r="B13" s="21">
        <f t="shared" ref="B13:B18" si="0">INDEX($E$204:$AW$204,1,MATCH($A13,$E$53:$BB$53,0))</f>
        <v>-694.63562840991256</v>
      </c>
      <c r="C13" s="21">
        <f>B13-Baseline!B13</f>
        <v>0</v>
      </c>
      <c r="D13" s="21">
        <f t="shared" ref="D13:D18" si="1">INDEX($E$205:$AW$205,1,MATCH($A13,$E$53:$BB$53,0))</f>
        <v>-541.33599240186527</v>
      </c>
      <c r="E13" s="21">
        <f>D13-Baseline!D13</f>
        <v>0</v>
      </c>
      <c r="F13" s="21">
        <f t="shared" ref="F13:F18" si="2">INDEX($E$206:$AW$206,1,MATCH($A13,$E$53:$BB$53,0))</f>
        <v>-847.9216219045702</v>
      </c>
      <c r="G13" s="21">
        <f>F13-Baseline!F13</f>
        <v>0</v>
      </c>
      <c r="H13" s="298"/>
      <c r="I13" s="452"/>
      <c r="J13" s="453"/>
      <c r="K13" s="453"/>
      <c r="L13" s="453"/>
      <c r="M13" s="453"/>
      <c r="N13" s="454"/>
      <c r="P13" s="463"/>
      <c r="Q13" s="464"/>
      <c r="R13" s="464"/>
      <c r="S13" s="464"/>
      <c r="T13" s="464"/>
      <c r="U13" s="465"/>
    </row>
    <row r="14" spans="1:21" outlineLevel="1">
      <c r="A14" s="58">
        <v>2040</v>
      </c>
      <c r="B14" s="21">
        <f t="shared" si="0"/>
        <v>-1079.3161205013612</v>
      </c>
      <c r="C14" s="21">
        <f>B14-Baseline!B14</f>
        <v>0</v>
      </c>
      <c r="D14" s="21">
        <f t="shared" si="1"/>
        <v>-836.9549183221659</v>
      </c>
      <c r="E14" s="21">
        <f>D14-Baseline!D14</f>
        <v>0</v>
      </c>
      <c r="F14" s="21">
        <f t="shared" si="2"/>
        <v>-1321.9092040458147</v>
      </c>
      <c r="G14" s="21">
        <f>F14-Baseline!F14</f>
        <v>0</v>
      </c>
      <c r="I14" s="452"/>
      <c r="J14" s="453"/>
      <c r="K14" s="453"/>
      <c r="L14" s="453"/>
      <c r="M14" s="453"/>
      <c r="N14" s="454"/>
      <c r="P14" s="463"/>
      <c r="Q14" s="464"/>
      <c r="R14" s="464"/>
      <c r="S14" s="464"/>
      <c r="T14" s="464"/>
      <c r="U14" s="465"/>
    </row>
    <row r="15" spans="1:21" outlineLevel="1">
      <c r="A15" s="58">
        <v>2045</v>
      </c>
      <c r="B15" s="21">
        <f t="shared" si="0"/>
        <v>-1461.7772157368845</v>
      </c>
      <c r="C15" s="21">
        <f>B15-Baseline!B15</f>
        <v>0</v>
      </c>
      <c r="D15" s="21">
        <f t="shared" si="1"/>
        <v>-1128.0428099648657</v>
      </c>
      <c r="E15" s="21">
        <f>D15-Baseline!D15</f>
        <v>0</v>
      </c>
      <c r="F15" s="21">
        <f t="shared" si="2"/>
        <v>-1795.6153383934325</v>
      </c>
      <c r="G15" s="21">
        <f>F15-Baseline!F15</f>
        <v>0</v>
      </c>
      <c r="I15" s="452"/>
      <c r="J15" s="453"/>
      <c r="K15" s="453"/>
      <c r="L15" s="453"/>
      <c r="M15" s="453"/>
      <c r="N15" s="454"/>
      <c r="P15" s="463"/>
      <c r="Q15" s="464"/>
      <c r="R15" s="464"/>
      <c r="S15" s="464"/>
      <c r="T15" s="464"/>
      <c r="U15" s="465"/>
    </row>
    <row r="16" spans="1:21" outlineLevel="1">
      <c r="A16" s="58">
        <v>2050</v>
      </c>
      <c r="B16" s="21">
        <f t="shared" si="0"/>
        <v>-1844.7868875787203</v>
      </c>
      <c r="C16" s="21">
        <f>B16-Baseline!B16</f>
        <v>0</v>
      </c>
      <c r="D16" s="21">
        <f t="shared" si="1"/>
        <v>-1417.1345462905967</v>
      </c>
      <c r="E16" s="21">
        <f>D16-Baseline!D16</f>
        <v>0</v>
      </c>
      <c r="F16" s="21">
        <f t="shared" si="2"/>
        <v>-2272.314313053263</v>
      </c>
      <c r="G16" s="21">
        <f>F16-Baseline!F16</f>
        <v>0</v>
      </c>
      <c r="I16" s="452"/>
      <c r="J16" s="453"/>
      <c r="K16" s="453"/>
      <c r="L16" s="453"/>
      <c r="M16" s="453"/>
      <c r="N16" s="454"/>
      <c r="P16" s="463"/>
      <c r="Q16" s="464"/>
      <c r="R16" s="464"/>
      <c r="S16" s="464"/>
      <c r="T16" s="464"/>
      <c r="U16" s="465"/>
    </row>
    <row r="17" spans="1:21" outlineLevel="1">
      <c r="A17" s="58">
        <v>2060</v>
      </c>
      <c r="B17" s="21">
        <f t="shared" si="0"/>
        <v>-6881.1183119984971</v>
      </c>
      <c r="C17" s="21">
        <f>B17-Baseline!B17</f>
        <v>0</v>
      </c>
      <c r="D17" s="21">
        <f t="shared" si="1"/>
        <v>-4921.136602514136</v>
      </c>
      <c r="E17" s="21">
        <f>D17-Baseline!D17</f>
        <v>0</v>
      </c>
      <c r="F17" s="21">
        <f t="shared" si="2"/>
        <v>-8826.4832037390279</v>
      </c>
      <c r="G17" s="21">
        <f>F17-Baseline!F17</f>
        <v>0</v>
      </c>
      <c r="I17" s="452"/>
      <c r="J17" s="453"/>
      <c r="K17" s="453"/>
      <c r="L17" s="453"/>
      <c r="M17" s="453"/>
      <c r="N17" s="454"/>
      <c r="P17" s="463"/>
      <c r="Q17" s="464"/>
      <c r="R17" s="464"/>
      <c r="S17" s="464"/>
      <c r="T17" s="464"/>
      <c r="U17" s="465"/>
    </row>
    <row r="18" spans="1:21" outlineLevel="1">
      <c r="A18" s="58">
        <v>2070</v>
      </c>
      <c r="B18" s="21">
        <f t="shared" si="0"/>
        <v>-12303.912065096521</v>
      </c>
      <c r="C18" s="21">
        <f>B18-Baseline!B18</f>
        <v>0</v>
      </c>
      <c r="D18" s="21">
        <f t="shared" si="1"/>
        <v>-8620.8186415173222</v>
      </c>
      <c r="E18" s="21">
        <f>D18-Baseline!D18</f>
        <v>0</v>
      </c>
      <c r="F18" s="21">
        <f t="shared" si="2"/>
        <v>-15942.688556685433</v>
      </c>
      <c r="G18" s="21">
        <f>F18-Baseline!F18</f>
        <v>0</v>
      </c>
      <c r="I18" s="455"/>
      <c r="J18" s="456"/>
      <c r="K18" s="456"/>
      <c r="L18" s="456"/>
      <c r="M18" s="456"/>
      <c r="N18" s="457"/>
      <c r="P18" s="466"/>
      <c r="Q18" s="467"/>
      <c r="R18" s="467"/>
      <c r="S18" s="467"/>
      <c r="T18" s="467"/>
      <c r="U18" s="468"/>
    </row>
    <row r="19" spans="1:21" ht="13.5" outlineLevel="1" thickBot="1">
      <c r="A19" s="426"/>
      <c r="B19" s="426"/>
      <c r="I19" s="250"/>
      <c r="J19" s="251"/>
      <c r="K19" s="251"/>
      <c r="L19" s="251"/>
      <c r="M19" s="251"/>
      <c r="N19" s="251"/>
      <c r="P19" s="249"/>
      <c r="Q19" s="249"/>
      <c r="R19" s="249"/>
      <c r="S19" s="249"/>
      <c r="T19" s="249"/>
      <c r="U19" s="232"/>
    </row>
    <row r="20" spans="1:21" ht="26.25" customHeight="1" outlineLevel="1">
      <c r="A20" s="54" t="s">
        <v>354</v>
      </c>
      <c r="B20" s="55">
        <v>0.33700000000000002</v>
      </c>
      <c r="E20" s="154"/>
      <c r="I20" s="458" t="s">
        <v>355</v>
      </c>
      <c r="J20" s="459"/>
      <c r="K20" s="459"/>
      <c r="L20" s="459"/>
      <c r="M20" s="459"/>
      <c r="N20" s="460"/>
      <c r="P20" s="458" t="s">
        <v>356</v>
      </c>
      <c r="Q20" s="459"/>
      <c r="R20" s="459"/>
      <c r="S20" s="459"/>
      <c r="T20" s="459"/>
      <c r="U20" s="460"/>
    </row>
    <row r="21" spans="1:21" ht="12.75" customHeight="1" outlineLevel="1">
      <c r="A21" s="154"/>
      <c r="B21" s="155"/>
      <c r="I21" s="449" t="s">
        <v>357</v>
      </c>
      <c r="J21" s="461"/>
      <c r="K21" s="461"/>
      <c r="L21" s="461"/>
      <c r="M21" s="461"/>
      <c r="N21" s="462"/>
      <c r="P21" s="469" t="s">
        <v>163</v>
      </c>
      <c r="Q21" s="461"/>
      <c r="R21" s="461"/>
      <c r="S21" s="461"/>
      <c r="T21" s="461"/>
      <c r="U21" s="462"/>
    </row>
    <row r="22" spans="1:21" ht="12.75" customHeight="1" outlineLevel="1">
      <c r="A22" s="154"/>
      <c r="B22" s="155"/>
      <c r="I22" s="463"/>
      <c r="J22" s="464"/>
      <c r="K22" s="464"/>
      <c r="L22" s="464"/>
      <c r="M22" s="464"/>
      <c r="N22" s="465"/>
      <c r="P22" s="463"/>
      <c r="Q22" s="464"/>
      <c r="R22" s="464"/>
      <c r="S22" s="464"/>
      <c r="T22" s="464"/>
      <c r="U22" s="465"/>
    </row>
    <row r="23" spans="1:21" outlineLevel="1">
      <c r="A23" s="154"/>
      <c r="B23" s="406" t="s">
        <v>358</v>
      </c>
      <c r="C23" s="407"/>
      <c r="D23" s="407"/>
      <c r="E23" s="407"/>
      <c r="F23" s="407"/>
      <c r="G23" s="408"/>
      <c r="I23" s="463"/>
      <c r="J23" s="464"/>
      <c r="K23" s="464"/>
      <c r="L23" s="464"/>
      <c r="M23" s="464"/>
      <c r="N23" s="465"/>
      <c r="P23" s="463"/>
      <c r="Q23" s="464"/>
      <c r="R23" s="464"/>
      <c r="S23" s="464"/>
      <c r="T23" s="464"/>
      <c r="U23" s="465"/>
    </row>
    <row r="24" spans="1:21" outlineLevel="1">
      <c r="B24" s="17">
        <v>2027</v>
      </c>
      <c r="C24" s="17">
        <v>2028</v>
      </c>
      <c r="D24" s="17">
        <v>2029</v>
      </c>
      <c r="E24" s="17">
        <v>2030</v>
      </c>
      <c r="F24" s="17">
        <v>2031</v>
      </c>
      <c r="G24" s="17" t="s">
        <v>359</v>
      </c>
      <c r="I24" s="463"/>
      <c r="J24" s="464"/>
      <c r="K24" s="464"/>
      <c r="L24" s="464"/>
      <c r="M24" s="464"/>
      <c r="N24" s="465"/>
      <c r="P24" s="463"/>
      <c r="Q24" s="464"/>
      <c r="R24" s="464"/>
      <c r="S24" s="464"/>
      <c r="T24" s="464"/>
      <c r="U24" s="465"/>
    </row>
    <row r="25" spans="1:21" ht="13.5" outlineLevel="1" thickBot="1">
      <c r="B25" s="30" t="s">
        <v>360</v>
      </c>
      <c r="C25" s="30" t="s">
        <v>360</v>
      </c>
      <c r="D25" s="30" t="s">
        <v>360</v>
      </c>
      <c r="E25" s="30" t="s">
        <v>360</v>
      </c>
      <c r="F25" s="30" t="s">
        <v>360</v>
      </c>
      <c r="G25" s="30" t="s">
        <v>360</v>
      </c>
      <c r="I25" s="463"/>
      <c r="J25" s="464"/>
      <c r="K25" s="464"/>
      <c r="L25" s="464"/>
      <c r="M25" s="464"/>
      <c r="N25" s="465"/>
      <c r="P25" s="463"/>
      <c r="Q25" s="464"/>
      <c r="R25" s="464"/>
      <c r="S25" s="464"/>
      <c r="T25" s="464"/>
      <c r="U25" s="465"/>
    </row>
    <row r="26" spans="1:21" outlineLevel="1">
      <c r="A26" s="54" t="s">
        <v>361</v>
      </c>
      <c r="B26" s="21">
        <f>E64</f>
        <v>0</v>
      </c>
      <c r="C26" s="21">
        <f>F64</f>
        <v>0</v>
      </c>
      <c r="D26" s="21">
        <f>G64</f>
        <v>0</v>
      </c>
      <c r="E26" s="21">
        <f>H64</f>
        <v>0</v>
      </c>
      <c r="F26" s="21">
        <f>I64</f>
        <v>0</v>
      </c>
      <c r="G26" s="21">
        <f>SUM(J64:BB64)</f>
        <v>0</v>
      </c>
      <c r="I26" s="463"/>
      <c r="J26" s="464"/>
      <c r="K26" s="464"/>
      <c r="L26" s="464"/>
      <c r="M26" s="464"/>
      <c r="N26" s="465"/>
      <c r="P26" s="463"/>
      <c r="Q26" s="464"/>
      <c r="R26" s="464"/>
      <c r="S26" s="464"/>
      <c r="T26" s="464"/>
      <c r="U26" s="465"/>
    </row>
    <row r="27" spans="1:21" outlineLevel="1">
      <c r="A27" s="54" t="s">
        <v>362</v>
      </c>
      <c r="B27" s="21">
        <f>E71+E77</f>
        <v>-5.5827015681753407</v>
      </c>
      <c r="C27" s="21">
        <f>F71+F77</f>
        <v>-5.6870547948872003</v>
      </c>
      <c r="D27" s="21">
        <f>G71+G77</f>
        <v>-5.8379060996170153</v>
      </c>
      <c r="E27" s="21">
        <f>H71+H77</f>
        <v>-5.9931693439434612</v>
      </c>
      <c r="F27" s="21">
        <f>I71+I77</f>
        <v>-6.1532196294682491</v>
      </c>
      <c r="G27" s="21">
        <f>SUM(J71:BB71)+SUM(J77:BB77)</f>
        <v>-3109.6355564613109</v>
      </c>
      <c r="I27" s="463"/>
      <c r="J27" s="464"/>
      <c r="K27" s="464"/>
      <c r="L27" s="464"/>
      <c r="M27" s="464"/>
      <c r="N27" s="465"/>
      <c r="P27" s="463"/>
      <c r="Q27" s="464"/>
      <c r="R27" s="464"/>
      <c r="S27" s="464"/>
      <c r="T27" s="464"/>
      <c r="U27" s="465"/>
    </row>
    <row r="28" spans="1:21" outlineLevel="1">
      <c r="A28" s="154"/>
      <c r="B28" s="248"/>
      <c r="C28" s="248"/>
      <c r="D28" s="248"/>
      <c r="E28" s="248"/>
      <c r="F28" s="248"/>
      <c r="G28" s="248"/>
      <c r="I28" s="463"/>
      <c r="J28" s="464"/>
      <c r="K28" s="464"/>
      <c r="L28" s="464"/>
      <c r="M28" s="464"/>
      <c r="N28" s="465"/>
      <c r="P28" s="463"/>
      <c r="Q28" s="464"/>
      <c r="R28" s="464"/>
      <c r="S28" s="464"/>
      <c r="T28" s="464"/>
      <c r="U28" s="465"/>
    </row>
    <row r="29" spans="1:21" ht="13.5" outlineLevel="1" thickBot="1">
      <c r="A29" s="154"/>
      <c r="B29" s="248"/>
      <c r="C29" s="248"/>
      <c r="D29" s="248"/>
      <c r="E29" s="248"/>
      <c r="F29" s="248"/>
      <c r="G29" s="248"/>
      <c r="I29" s="463"/>
      <c r="J29" s="464"/>
      <c r="K29" s="464"/>
      <c r="L29" s="464"/>
      <c r="M29" s="464"/>
      <c r="N29" s="465"/>
      <c r="P29" s="463"/>
      <c r="Q29" s="464"/>
      <c r="R29" s="464"/>
      <c r="S29" s="464"/>
      <c r="T29" s="464"/>
      <c r="U29" s="465"/>
    </row>
    <row r="30" spans="1:21" ht="13.5" outlineLevel="1" thickBot="1">
      <c r="A30" s="308"/>
      <c r="B30" s="309" t="s">
        <v>363</v>
      </c>
      <c r="C30" s="310" t="s">
        <v>364</v>
      </c>
      <c r="D30" s="410" t="s">
        <v>323</v>
      </c>
      <c r="E30" s="411"/>
      <c r="F30" s="411"/>
      <c r="G30" s="412"/>
      <c r="I30" s="463"/>
      <c r="J30" s="464"/>
      <c r="K30" s="464"/>
      <c r="L30" s="464"/>
      <c r="M30" s="464"/>
      <c r="N30" s="465"/>
      <c r="P30" s="463"/>
      <c r="Q30" s="464"/>
      <c r="R30" s="464"/>
      <c r="S30" s="464"/>
      <c r="T30" s="464"/>
      <c r="U30" s="465"/>
    </row>
    <row r="31" spans="1:21" ht="13.5" outlineLevel="1" thickBot="1">
      <c r="A31" s="432" t="s">
        <v>365</v>
      </c>
      <c r="B31" s="326" t="s">
        <v>366</v>
      </c>
      <c r="C31" s="307">
        <v>0</v>
      </c>
      <c r="D31" s="417" t="s">
        <v>367</v>
      </c>
      <c r="E31" s="417"/>
      <c r="F31" s="417"/>
      <c r="G31" s="418"/>
      <c r="I31" s="463"/>
      <c r="J31" s="464"/>
      <c r="K31" s="464"/>
      <c r="L31" s="464"/>
      <c r="M31" s="464"/>
      <c r="N31" s="465"/>
      <c r="P31" s="463"/>
      <c r="Q31" s="464"/>
      <c r="R31" s="464"/>
      <c r="S31" s="464"/>
      <c r="T31" s="464"/>
      <c r="U31" s="465"/>
    </row>
    <row r="32" spans="1:21" ht="13.5" outlineLevel="1" thickBot="1">
      <c r="A32" s="432"/>
      <c r="B32" s="326" t="s">
        <v>368</v>
      </c>
      <c r="C32" s="252">
        <v>0</v>
      </c>
      <c r="D32" s="417" t="s">
        <v>367</v>
      </c>
      <c r="E32" s="417"/>
      <c r="F32" s="417"/>
      <c r="G32" s="418"/>
      <c r="I32" s="463"/>
      <c r="J32" s="464"/>
      <c r="K32" s="464"/>
      <c r="L32" s="464"/>
      <c r="M32" s="464"/>
      <c r="N32" s="465"/>
      <c r="P32" s="463"/>
      <c r="Q32" s="464"/>
      <c r="R32" s="464"/>
      <c r="S32" s="464"/>
      <c r="T32" s="464"/>
      <c r="U32" s="465"/>
    </row>
    <row r="33" spans="1:21" ht="13.5" outlineLevel="1" thickBot="1">
      <c r="A33" s="432"/>
      <c r="B33" s="326" t="s">
        <v>369</v>
      </c>
      <c r="C33" s="252">
        <v>0</v>
      </c>
      <c r="D33" s="417" t="s">
        <v>367</v>
      </c>
      <c r="E33" s="417"/>
      <c r="F33" s="417"/>
      <c r="G33" s="418"/>
      <c r="I33" s="463"/>
      <c r="J33" s="464"/>
      <c r="K33" s="464"/>
      <c r="L33" s="464"/>
      <c r="M33" s="464"/>
      <c r="N33" s="465"/>
      <c r="P33" s="463"/>
      <c r="Q33" s="464"/>
      <c r="R33" s="464"/>
      <c r="S33" s="464"/>
      <c r="T33" s="464"/>
      <c r="U33" s="465"/>
    </row>
    <row r="34" spans="1:21" ht="13.5" outlineLevel="1" thickBot="1">
      <c r="A34" s="432"/>
      <c r="B34" s="326" t="s">
        <v>370</v>
      </c>
      <c r="C34" s="252">
        <v>0</v>
      </c>
      <c r="D34" s="417" t="s">
        <v>367</v>
      </c>
      <c r="E34" s="417"/>
      <c r="F34" s="417"/>
      <c r="G34" s="418"/>
      <c r="I34" s="463"/>
      <c r="J34" s="464"/>
      <c r="K34" s="464"/>
      <c r="L34" s="464"/>
      <c r="M34" s="464"/>
      <c r="N34" s="465"/>
      <c r="P34" s="463"/>
      <c r="Q34" s="464"/>
      <c r="R34" s="464"/>
      <c r="S34" s="464"/>
      <c r="T34" s="464"/>
      <c r="U34" s="465"/>
    </row>
    <row r="35" spans="1:21" ht="13.5" outlineLevel="1" thickBot="1">
      <c r="A35" s="432"/>
      <c r="B35" s="327" t="s">
        <v>371</v>
      </c>
      <c r="C35" s="252">
        <v>0</v>
      </c>
      <c r="D35" s="417" t="s">
        <v>367</v>
      </c>
      <c r="E35" s="417"/>
      <c r="F35" s="417"/>
      <c r="G35" s="418"/>
      <c r="I35" s="463"/>
      <c r="J35" s="464"/>
      <c r="K35" s="464"/>
      <c r="L35" s="464"/>
      <c r="M35" s="464"/>
      <c r="N35" s="465"/>
      <c r="P35" s="463"/>
      <c r="Q35" s="464"/>
      <c r="R35" s="464"/>
      <c r="S35" s="464"/>
      <c r="T35" s="464"/>
      <c r="U35" s="465"/>
    </row>
    <row r="36" spans="1:21" outlineLevel="1">
      <c r="A36" s="432"/>
      <c r="B36" s="327" t="s">
        <v>372</v>
      </c>
      <c r="C36" s="252">
        <v>0</v>
      </c>
      <c r="D36" s="417" t="s">
        <v>367</v>
      </c>
      <c r="E36" s="417"/>
      <c r="F36" s="417"/>
      <c r="G36" s="418"/>
      <c r="I36" s="463"/>
      <c r="J36" s="464"/>
      <c r="K36" s="464"/>
      <c r="L36" s="464"/>
      <c r="M36" s="464"/>
      <c r="N36" s="465"/>
      <c r="P36" s="463"/>
      <c r="Q36" s="464"/>
      <c r="R36" s="464"/>
      <c r="S36" s="464"/>
      <c r="T36" s="464"/>
      <c r="U36" s="465"/>
    </row>
    <row r="37" spans="1:21" outlineLevel="1">
      <c r="A37" s="432"/>
      <c r="B37" s="312"/>
      <c r="C37" s="252"/>
      <c r="D37" s="415"/>
      <c r="E37" s="415"/>
      <c r="F37" s="415"/>
      <c r="G37" s="416"/>
      <c r="I37" s="463"/>
      <c r="J37" s="464"/>
      <c r="K37" s="464"/>
      <c r="L37" s="464"/>
      <c r="M37" s="464"/>
      <c r="N37" s="465"/>
      <c r="P37" s="463"/>
      <c r="Q37" s="464"/>
      <c r="R37" s="464"/>
      <c r="S37" s="464"/>
      <c r="T37" s="464"/>
      <c r="U37" s="465"/>
    </row>
    <row r="38" spans="1:21" outlineLevel="1">
      <c r="A38" s="432"/>
      <c r="B38" s="312"/>
      <c r="C38" s="252"/>
      <c r="D38" s="415"/>
      <c r="E38" s="415"/>
      <c r="F38" s="415"/>
      <c r="G38" s="416"/>
      <c r="I38" s="463"/>
      <c r="J38" s="464"/>
      <c r="K38" s="464"/>
      <c r="L38" s="464"/>
      <c r="M38" s="464"/>
      <c r="N38" s="465"/>
      <c r="P38" s="463"/>
      <c r="Q38" s="464"/>
      <c r="R38" s="464"/>
      <c r="S38" s="464"/>
      <c r="T38" s="464"/>
      <c r="U38" s="465"/>
    </row>
    <row r="39" spans="1:21" outlineLevel="1">
      <c r="A39" s="432"/>
      <c r="B39" s="312"/>
      <c r="C39" s="252"/>
      <c r="D39" s="415"/>
      <c r="E39" s="415"/>
      <c r="F39" s="415"/>
      <c r="G39" s="416"/>
      <c r="I39" s="463"/>
      <c r="J39" s="464"/>
      <c r="K39" s="464"/>
      <c r="L39" s="464"/>
      <c r="M39" s="464"/>
      <c r="N39" s="465"/>
      <c r="P39" s="463"/>
      <c r="Q39" s="464"/>
      <c r="R39" s="464"/>
      <c r="S39" s="464"/>
      <c r="T39" s="464"/>
      <c r="U39" s="465"/>
    </row>
    <row r="40" spans="1:21" ht="13.5" outlineLevel="1" thickBot="1">
      <c r="A40" s="433"/>
      <c r="B40" s="313"/>
      <c r="C40" s="314"/>
      <c r="D40" s="413"/>
      <c r="E40" s="413"/>
      <c r="F40" s="413"/>
      <c r="G40" s="414"/>
      <c r="I40" s="463"/>
      <c r="J40" s="464"/>
      <c r="K40" s="464"/>
      <c r="L40" s="464"/>
      <c r="M40" s="464"/>
      <c r="N40" s="465"/>
      <c r="P40" s="463"/>
      <c r="Q40" s="464"/>
      <c r="R40" s="464"/>
      <c r="S40" s="464"/>
      <c r="T40" s="464"/>
      <c r="U40" s="465"/>
    </row>
    <row r="41" spans="1:21" outlineLevel="1">
      <c r="A41" s="154"/>
      <c r="B41" s="248"/>
      <c r="C41" s="248"/>
      <c r="D41" s="248"/>
      <c r="E41" s="248"/>
      <c r="F41" s="248"/>
      <c r="G41" s="248"/>
      <c r="I41" s="463"/>
      <c r="J41" s="464"/>
      <c r="K41" s="464"/>
      <c r="L41" s="464"/>
      <c r="M41" s="464"/>
      <c r="N41" s="465"/>
      <c r="P41" s="463"/>
      <c r="Q41" s="464"/>
      <c r="R41" s="464"/>
      <c r="S41" s="464"/>
      <c r="T41" s="464"/>
      <c r="U41" s="465"/>
    </row>
    <row r="42" spans="1:21" outlineLevel="1">
      <c r="A42" s="154"/>
      <c r="B42" s="248"/>
      <c r="C42" s="248"/>
      <c r="D42" s="248"/>
      <c r="E42" s="248"/>
      <c r="F42" s="248"/>
      <c r="G42" s="248"/>
      <c r="I42" s="463"/>
      <c r="J42" s="464"/>
      <c r="K42" s="464"/>
      <c r="L42" s="464"/>
      <c r="M42" s="464"/>
      <c r="N42" s="465"/>
      <c r="P42" s="463"/>
      <c r="Q42" s="464"/>
      <c r="R42" s="464"/>
      <c r="S42" s="464"/>
      <c r="T42" s="464"/>
      <c r="U42" s="465"/>
    </row>
    <row r="43" spans="1:21" outlineLevel="1">
      <c r="A43" s="154"/>
      <c r="B43" s="248"/>
      <c r="C43" s="248"/>
      <c r="D43" s="248"/>
      <c r="E43" s="248"/>
      <c r="F43" s="248"/>
      <c r="G43" s="248"/>
      <c r="I43" s="463"/>
      <c r="J43" s="464"/>
      <c r="K43" s="464"/>
      <c r="L43" s="464"/>
      <c r="M43" s="464"/>
      <c r="N43" s="465"/>
      <c r="P43" s="463"/>
      <c r="Q43" s="464"/>
      <c r="R43" s="464"/>
      <c r="S43" s="464"/>
      <c r="T43" s="464"/>
      <c r="U43" s="465"/>
    </row>
    <row r="44" spans="1:21" outlineLevel="1">
      <c r="A44" s="154"/>
      <c r="B44" s="248"/>
      <c r="C44" s="248"/>
      <c r="D44" s="248"/>
      <c r="E44" s="248"/>
      <c r="F44" s="248"/>
      <c r="G44" s="248"/>
      <c r="I44" s="463"/>
      <c r="J44" s="464"/>
      <c r="K44" s="464"/>
      <c r="L44" s="464"/>
      <c r="M44" s="464"/>
      <c r="N44" s="465"/>
      <c r="P44" s="463"/>
      <c r="Q44" s="464"/>
      <c r="R44" s="464"/>
      <c r="S44" s="464"/>
      <c r="T44" s="464"/>
      <c r="U44" s="465"/>
    </row>
    <row r="45" spans="1:21" outlineLevel="1">
      <c r="A45" s="154"/>
      <c r="B45" s="248"/>
      <c r="C45" s="248"/>
      <c r="D45" s="248"/>
      <c r="E45" s="248"/>
      <c r="F45" s="248"/>
      <c r="G45" s="248"/>
      <c r="I45" s="466"/>
      <c r="J45" s="467"/>
      <c r="K45" s="467"/>
      <c r="L45" s="467"/>
      <c r="M45" s="467"/>
      <c r="N45" s="468"/>
      <c r="P45" s="466"/>
      <c r="Q45" s="467"/>
      <c r="R45" s="467"/>
      <c r="S45" s="467"/>
      <c r="T45" s="467"/>
      <c r="U45" s="468"/>
    </row>
    <row r="46" spans="1:21" outlineLevel="1">
      <c r="A46" s="154"/>
      <c r="B46" s="248"/>
      <c r="C46" s="248"/>
      <c r="D46" s="248"/>
      <c r="E46" s="248"/>
      <c r="F46" s="248"/>
      <c r="G46" s="248"/>
    </row>
    <row r="47" spans="1:21">
      <c r="A47" s="154"/>
      <c r="B47" s="155"/>
    </row>
    <row r="48" spans="1:21" ht="15">
      <c r="A48" s="12" t="s">
        <v>373</v>
      </c>
    </row>
    <row r="49" spans="1:54" ht="15" outlineLevel="1">
      <c r="A49" s="12"/>
    </row>
    <row r="50" spans="1:54" ht="13.5" outlineLevel="1" thickBot="1">
      <c r="A50" s="4" t="s">
        <v>374</v>
      </c>
    </row>
    <row r="51" spans="1:54" outlineLevel="2">
      <c r="B51" s="19"/>
      <c r="C51" s="19"/>
      <c r="D51" s="19"/>
      <c r="E51" s="419" t="s">
        <v>270</v>
      </c>
      <c r="F51" s="405"/>
      <c r="G51" s="405"/>
      <c r="H51" s="405"/>
      <c r="I51" s="405"/>
      <c r="J51" s="405" t="s">
        <v>271</v>
      </c>
      <c r="K51" s="405"/>
      <c r="L51" s="405"/>
      <c r="M51" s="405"/>
      <c r="N51" s="405"/>
      <c r="O51" s="405" t="s">
        <v>272</v>
      </c>
      <c r="P51" s="405"/>
      <c r="Q51" s="405"/>
      <c r="R51" s="405"/>
      <c r="S51" s="405"/>
      <c r="T51" s="405" t="s">
        <v>273</v>
      </c>
      <c r="U51" s="405"/>
      <c r="V51" s="405"/>
      <c r="W51" s="405"/>
      <c r="X51" s="405"/>
      <c r="Y51" s="405" t="s">
        <v>375</v>
      </c>
      <c r="Z51" s="405"/>
      <c r="AA51" s="405"/>
      <c r="AB51" s="405"/>
      <c r="AC51" s="405"/>
      <c r="AD51" s="405" t="s">
        <v>376</v>
      </c>
      <c r="AE51" s="405"/>
      <c r="AF51" s="405"/>
      <c r="AG51" s="405"/>
      <c r="AH51" s="405"/>
      <c r="AI51" s="405" t="s">
        <v>377</v>
      </c>
      <c r="AJ51" s="405"/>
      <c r="AK51" s="405"/>
      <c r="AL51" s="405"/>
      <c r="AM51" s="405"/>
      <c r="AN51" s="405" t="s">
        <v>378</v>
      </c>
      <c r="AO51" s="405"/>
      <c r="AP51" s="405"/>
      <c r="AQ51" s="405"/>
      <c r="AR51" s="405"/>
      <c r="AS51" s="405" t="s">
        <v>379</v>
      </c>
      <c r="AT51" s="405"/>
      <c r="AU51" s="405"/>
      <c r="AV51" s="405"/>
      <c r="AW51" s="405"/>
      <c r="AX51" s="405" t="s">
        <v>380</v>
      </c>
      <c r="AY51" s="405"/>
      <c r="AZ51" s="405"/>
      <c r="BA51" s="405"/>
      <c r="BB51" s="409"/>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363</v>
      </c>
      <c r="C53" s="19" t="s">
        <v>381</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7" t="s">
        <v>382</v>
      </c>
      <c r="B54" s="127"/>
      <c r="C54" s="127"/>
      <c r="D54" s="124" t="s">
        <v>383</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8"/>
      <c r="B55" s="36"/>
      <c r="C55" s="121"/>
      <c r="D55" s="2" t="s">
        <v>383</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8"/>
      <c r="B56" s="36"/>
      <c r="C56" s="121"/>
      <c r="D56" s="2" t="s">
        <v>383</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8"/>
      <c r="B57" s="36"/>
      <c r="C57" s="121"/>
      <c r="D57" s="2" t="s">
        <v>383</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8"/>
      <c r="B58" s="36"/>
      <c r="C58" s="121"/>
      <c r="D58" s="2" t="s">
        <v>383</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8"/>
      <c r="B59" s="36"/>
      <c r="C59" s="121"/>
      <c r="D59" s="2" t="s">
        <v>383</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8"/>
      <c r="B60" s="36"/>
      <c r="C60" s="121"/>
      <c r="D60" s="2" t="s">
        <v>383</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8"/>
      <c r="B61" s="36"/>
      <c r="C61" s="121"/>
      <c r="D61" s="2" t="s">
        <v>383</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8"/>
      <c r="B62" s="36"/>
      <c r="C62" s="121"/>
      <c r="D62" s="2" t="s">
        <v>383</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8"/>
      <c r="B63" s="36"/>
      <c r="C63" s="121"/>
      <c r="D63" s="2" t="s">
        <v>383</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29"/>
      <c r="B64" s="122" t="s">
        <v>384</v>
      </c>
      <c r="C64" s="296" t="s">
        <v>385</v>
      </c>
      <c r="D64" s="123" t="s">
        <v>383</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0" t="s">
        <v>386</v>
      </c>
      <c r="B66" s="266"/>
      <c r="C66" s="267"/>
      <c r="D66" s="268" t="s">
        <v>383</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1"/>
      <c r="B67" s="252"/>
      <c r="C67" s="267"/>
      <c r="D67" s="269" t="s">
        <v>383</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1"/>
      <c r="B68" s="252"/>
      <c r="C68" s="267"/>
      <c r="D68" s="269" t="s">
        <v>383</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1"/>
      <c r="B69" s="252"/>
      <c r="C69" s="267"/>
      <c r="D69" s="269" t="s">
        <v>383</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1"/>
      <c r="B70" s="252"/>
      <c r="C70" s="267"/>
      <c r="D70" s="269" t="s">
        <v>383</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2"/>
      <c r="B71" s="122" t="s">
        <v>387</v>
      </c>
      <c r="C71" s="123"/>
      <c r="D71" s="270" t="s">
        <v>383</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0" t="s">
        <v>388</v>
      </c>
      <c r="B75" s="127" t="s">
        <v>389</v>
      </c>
      <c r="C75" s="274"/>
      <c r="D75" s="124" t="s">
        <v>383</v>
      </c>
      <c r="E75" s="275">
        <f>-E158*'Fixed Data'!$B$27/10^2</f>
        <v>-5.5827015681753407</v>
      </c>
      <c r="F75" s="275">
        <f>-F158*'Fixed Data'!$B$27/10^2</f>
        <v>-5.6870547948872003</v>
      </c>
      <c r="G75" s="275">
        <f>-G158*'Fixed Data'!$B$27/10^2</f>
        <v>-5.8379060996170153</v>
      </c>
      <c r="H75" s="275">
        <f>-H158*'Fixed Data'!$B$27/10^2</f>
        <v>-5.9931693439434612</v>
      </c>
      <c r="I75" s="275">
        <f>-I158*'Fixed Data'!$B$27/10^2</f>
        <v>-6.1532196294682491</v>
      </c>
      <c r="J75" s="275">
        <f>-J158*'Fixed Data'!$B$27/10^2</f>
        <v>-6.3182334127720541</v>
      </c>
      <c r="K75" s="275">
        <f>-K158*'Fixed Data'!$B$27/10^2</f>
        <v>-6.4886282028100943</v>
      </c>
      <c r="L75" s="275">
        <f>-L158*'Fixed Data'!$B$27/10^2</f>
        <v>-6.6643205432312174</v>
      </c>
      <c r="M75" s="275">
        <f>-M158*'Fixed Data'!$B$27/10^2</f>
        <v>-6.8454741285031204</v>
      </c>
      <c r="N75" s="275">
        <f>-N158*'Fixed Data'!$B$27/10^2</f>
        <v>-7.0322870334467948</v>
      </c>
      <c r="O75" s="275">
        <f>-O158*'Fixed Data'!$B$27/10^2</f>
        <v>-7.2141347021124602</v>
      </c>
      <c r="P75" s="275">
        <f>-P158*'Fixed Data'!$B$27/10^2</f>
        <v>-7.3882269681046022</v>
      </c>
      <c r="Q75" s="275">
        <f>-Q158*'Fixed Data'!$B$27/10^2</f>
        <v>-7.565034446693284</v>
      </c>
      <c r="R75" s="275">
        <f>-R158*'Fixed Data'!$B$27/10^2</f>
        <v>-7.7474784667488947</v>
      </c>
      <c r="S75" s="275">
        <f>-S158*'Fixed Data'!$B$27/10^2</f>
        <v>-7.9357618738269933</v>
      </c>
      <c r="T75" s="275">
        <f>-T158*'Fixed Data'!$B$27/10^2</f>
        <v>-8.1300942285415729</v>
      </c>
      <c r="U75" s="275">
        <f>-U158*'Fixed Data'!$B$27/10^2</f>
        <v>-8.33069341514393</v>
      </c>
      <c r="V75" s="275">
        <f>-V158*'Fixed Data'!$B$27/10^2</f>
        <v>-8.5377863328769976</v>
      </c>
      <c r="W75" s="275">
        <f>-W158*'Fixed Data'!$B$27/10^2</f>
        <v>-8.7516093353642059</v>
      </c>
      <c r="X75" s="275">
        <f>-X158*'Fixed Data'!$B$27/10^2</f>
        <v>-8.972408671132488</v>
      </c>
      <c r="Y75" s="275">
        <f>-Y158*'Fixed Data'!$B$27/10^2</f>
        <v>-9.200440968294668</v>
      </c>
      <c r="Z75" s="275">
        <f>-Z158*'Fixed Data'!$B$27/10^2</f>
        <v>-9.4359713645591867</v>
      </c>
      <c r="AA75" s="275">
        <f>-AA158*'Fixed Data'!$B$27/10^2</f>
        <v>-9.6792806687160677</v>
      </c>
      <c r="AB75" s="275">
        <f>-AB158*'Fixed Data'!$B$27/10^2</f>
        <v>-9.9269701071347143</v>
      </c>
      <c r="AC75" s="275">
        <f>-AC158*'Fixed Data'!$B$27/10^2</f>
        <v>-65.191480083184047</v>
      </c>
      <c r="AD75" s="275">
        <f>-AD158*'Fixed Data'!$B$27/10^2</f>
        <v>-82.461786595275896</v>
      </c>
      <c r="AE75" s="275">
        <f>-AE158*'Fixed Data'!$B$27/10^2</f>
        <v>-84.706100968125298</v>
      </c>
      <c r="AF75" s="275">
        <f>-AF158*'Fixed Data'!$B$27/10^2</f>
        <v>-87.025748117168334</v>
      </c>
      <c r="AG75" s="275">
        <f>-AG158*'Fixed Data'!$B$27/10^2</f>
        <v>-89.423626985621638</v>
      </c>
      <c r="AH75" s="275">
        <f>-AH158*'Fixed Data'!$B$27/10^2</f>
        <v>-91.902765926687678</v>
      </c>
      <c r="AI75" s="275">
        <f>-AI158*'Fixed Data'!$B$27/10^2</f>
        <v>-94.466329289751556</v>
      </c>
      <c r="AJ75" s="275">
        <f>-AJ158*'Fixed Data'!$B$27/10^2</f>
        <v>-97.117624342670368</v>
      </c>
      <c r="AK75" s="275">
        <f>-AK158*'Fixed Data'!$B$27/10^2</f>
        <v>-99.860108567935129</v>
      </c>
      <c r="AL75" s="275">
        <f>-AL158*'Fixed Data'!$B$27/10^2</f>
        <v>-102.69739751417495</v>
      </c>
      <c r="AM75" s="275">
        <f>-AM158*'Fixed Data'!$B$27/10^2</f>
        <v>-105.61273143779334</v>
      </c>
      <c r="AN75" s="275">
        <f>-AN158*'Fixed Data'!$B$27/10^2</f>
        <v>-108.59448530155389</v>
      </c>
      <c r="AO75" s="275">
        <f>-AO158*'Fixed Data'!$B$27/10^2</f>
        <v>-111.6700807917664</v>
      </c>
      <c r="AP75" s="275">
        <f>-AP158*'Fixed Data'!$B$27/10^2</f>
        <v>-114.85292017462923</v>
      </c>
      <c r="AQ75" s="275">
        <f>-AQ158*'Fixed Data'!$B$27/10^2</f>
        <v>-118.14838008260213</v>
      </c>
      <c r="AR75" s="275">
        <f>-AR158*'Fixed Data'!$B$27/10^2</f>
        <v>-121.42472393743705</v>
      </c>
      <c r="AS75" s="275">
        <f>-AS158*'Fixed Data'!$B$27/10^2</f>
        <v>-124.4875285196468</v>
      </c>
      <c r="AT75" s="275">
        <f>-AT158*'Fixed Data'!$B$27/10^2</f>
        <v>-127.58335170232218</v>
      </c>
      <c r="AU75" s="275">
        <f>-AU158*'Fixed Data'!$B$27/10^2</f>
        <v>-130.77628491181341</v>
      </c>
      <c r="AV75" s="275">
        <f>-AV158*'Fixed Data'!$B$27/10^2</f>
        <v>-134.01512457867045</v>
      </c>
      <c r="AW75" s="275">
        <f>-AW158*'Fixed Data'!$B$27/10^2</f>
        <v>-137.21368818200125</v>
      </c>
      <c r="AX75" s="275">
        <f>-AX158*'Fixed Data'!$B$27/10^2</f>
        <v>-140.09903648910699</v>
      </c>
      <c r="AY75" s="275">
        <f>-AY158*'Fixed Data'!$B$27/10^2</f>
        <v>-142.85353179050807</v>
      </c>
      <c r="AZ75" s="275">
        <f>-AZ158*'Fixed Data'!$B$27/10^2</f>
        <v>-145.59561503384901</v>
      </c>
      <c r="BA75" s="275">
        <f>-BA158*'Fixed Data'!$B$27/10^2</f>
        <v>-148.40369067550031</v>
      </c>
      <c r="BB75" s="275">
        <f>-BB158*'Fixed Data'!$B$27/10^2</f>
        <v>-151.28657959150215</v>
      </c>
    </row>
    <row r="76" spans="1:54" ht="19.5" customHeight="1" outlineLevel="2">
      <c r="A76" s="421"/>
      <c r="B76" s="121"/>
      <c r="C76" s="272"/>
      <c r="D76" s="2" t="s">
        <v>383</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2"/>
      <c r="B77" s="273" t="s">
        <v>390</v>
      </c>
      <c r="C77" s="271"/>
      <c r="D77" s="123" t="s">
        <v>383</v>
      </c>
      <c r="E77" s="23">
        <f t="shared" ref="E77:AJ77" si="5">SUM(E75:E76)</f>
        <v>-5.5827015681753407</v>
      </c>
      <c r="F77" s="23">
        <f t="shared" si="5"/>
        <v>-5.6870547948872003</v>
      </c>
      <c r="G77" s="23">
        <f t="shared" si="5"/>
        <v>-5.8379060996170153</v>
      </c>
      <c r="H77" s="23">
        <f t="shared" si="5"/>
        <v>-5.9931693439434612</v>
      </c>
      <c r="I77" s="23">
        <f t="shared" si="5"/>
        <v>-6.1532196294682491</v>
      </c>
      <c r="J77" s="23">
        <f t="shared" si="5"/>
        <v>-6.3182334127720541</v>
      </c>
      <c r="K77" s="23">
        <f t="shared" si="5"/>
        <v>-6.4886282028100943</v>
      </c>
      <c r="L77" s="23">
        <f t="shared" si="5"/>
        <v>-6.6643205432312174</v>
      </c>
      <c r="M77" s="23">
        <f t="shared" si="5"/>
        <v>-6.8454741285031204</v>
      </c>
      <c r="N77" s="23">
        <f t="shared" si="5"/>
        <v>-7.0322870334467948</v>
      </c>
      <c r="O77" s="23">
        <f t="shared" si="5"/>
        <v>-7.2141347021124602</v>
      </c>
      <c r="P77" s="23">
        <f t="shared" si="5"/>
        <v>-7.3882269681046022</v>
      </c>
      <c r="Q77" s="23">
        <f t="shared" si="5"/>
        <v>-7.565034446693284</v>
      </c>
      <c r="R77" s="23">
        <f t="shared" si="5"/>
        <v>-7.7474784667488947</v>
      </c>
      <c r="S77" s="23">
        <f t="shared" si="5"/>
        <v>-7.9357618738269933</v>
      </c>
      <c r="T77" s="23">
        <f t="shared" si="5"/>
        <v>-8.1300942285415729</v>
      </c>
      <c r="U77" s="23">
        <f t="shared" si="5"/>
        <v>-8.33069341514393</v>
      </c>
      <c r="V77" s="23">
        <f t="shared" si="5"/>
        <v>-8.5377863328769976</v>
      </c>
      <c r="W77" s="23">
        <f t="shared" si="5"/>
        <v>-8.7516093353642059</v>
      </c>
      <c r="X77" s="23">
        <f t="shared" si="5"/>
        <v>-8.972408671132488</v>
      </c>
      <c r="Y77" s="23">
        <f t="shared" si="5"/>
        <v>-9.200440968294668</v>
      </c>
      <c r="Z77" s="23">
        <f t="shared" si="5"/>
        <v>-9.4359713645591867</v>
      </c>
      <c r="AA77" s="23">
        <f t="shared" si="5"/>
        <v>-9.6792806687160677</v>
      </c>
      <c r="AB77" s="23">
        <f t="shared" si="5"/>
        <v>-9.9269701071347143</v>
      </c>
      <c r="AC77" s="23">
        <f t="shared" si="5"/>
        <v>-65.191480083184047</v>
      </c>
      <c r="AD77" s="23">
        <f t="shared" si="5"/>
        <v>-82.461786595275896</v>
      </c>
      <c r="AE77" s="23">
        <f t="shared" si="5"/>
        <v>-84.706100968125298</v>
      </c>
      <c r="AF77" s="23">
        <f t="shared" si="5"/>
        <v>-87.025748117168334</v>
      </c>
      <c r="AG77" s="23">
        <f t="shared" si="5"/>
        <v>-89.423626985621638</v>
      </c>
      <c r="AH77" s="23">
        <f t="shared" si="5"/>
        <v>-91.902765926687678</v>
      </c>
      <c r="AI77" s="23">
        <f t="shared" si="5"/>
        <v>-94.466329289751556</v>
      </c>
      <c r="AJ77" s="23">
        <f t="shared" si="5"/>
        <v>-97.117624342670368</v>
      </c>
      <c r="AK77" s="23">
        <f t="shared" ref="AK77:BB77" si="6">SUM(AK75:AK76)</f>
        <v>-99.860108567935129</v>
      </c>
      <c r="AL77" s="23">
        <f t="shared" si="6"/>
        <v>-102.69739751417495</v>
      </c>
      <c r="AM77" s="23">
        <f t="shared" si="6"/>
        <v>-105.61273143779334</v>
      </c>
      <c r="AN77" s="23">
        <f t="shared" si="6"/>
        <v>-108.59448530155389</v>
      </c>
      <c r="AO77" s="23">
        <f t="shared" si="6"/>
        <v>-111.6700807917664</v>
      </c>
      <c r="AP77" s="23">
        <f t="shared" si="6"/>
        <v>-114.85292017462923</v>
      </c>
      <c r="AQ77" s="23">
        <f t="shared" si="6"/>
        <v>-118.14838008260213</v>
      </c>
      <c r="AR77" s="23">
        <f t="shared" si="6"/>
        <v>-121.42472393743705</v>
      </c>
      <c r="AS77" s="23">
        <f t="shared" si="6"/>
        <v>-124.4875285196468</v>
      </c>
      <c r="AT77" s="23">
        <f t="shared" si="6"/>
        <v>-127.58335170232218</v>
      </c>
      <c r="AU77" s="23">
        <f t="shared" si="6"/>
        <v>-130.77628491181341</v>
      </c>
      <c r="AV77" s="23">
        <f t="shared" si="6"/>
        <v>-134.01512457867045</v>
      </c>
      <c r="AW77" s="23">
        <f t="shared" si="6"/>
        <v>-137.21368818200125</v>
      </c>
      <c r="AX77" s="23">
        <f t="shared" si="6"/>
        <v>-140.09903648910699</v>
      </c>
      <c r="AY77" s="23">
        <f t="shared" si="6"/>
        <v>-142.85353179050807</v>
      </c>
      <c r="AZ77" s="23">
        <f t="shared" si="6"/>
        <v>-145.59561503384901</v>
      </c>
      <c r="BA77" s="23">
        <f t="shared" si="6"/>
        <v>-148.40369067550031</v>
      </c>
      <c r="BB77" s="255">
        <f t="shared" si="6"/>
        <v>-151.28657959150215</v>
      </c>
    </row>
    <row r="78" spans="1:54" outlineLevel="2">
      <c r="B78" s="19"/>
      <c r="C78" s="19"/>
      <c r="D78" s="19"/>
      <c r="E78" s="15"/>
    </row>
    <row r="79" spans="1:54" s="7" customFormat="1" ht="13.5" outlineLevel="1" thickBot="1">
      <c r="B79" s="125"/>
      <c r="C79" s="125"/>
      <c r="D79" s="125"/>
      <c r="E79" s="247"/>
    </row>
    <row r="80" spans="1:54" outlineLevel="1">
      <c r="A80" s="4" t="s">
        <v>391</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392</v>
      </c>
      <c r="C81" s="6" t="s">
        <v>393</v>
      </c>
      <c r="D81" t="s">
        <v>394</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395</v>
      </c>
      <c r="C82" t="s">
        <v>396</v>
      </c>
      <c r="D82" t="s">
        <v>383</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397</v>
      </c>
      <c r="C83" t="s">
        <v>398</v>
      </c>
      <c r="D83" t="s">
        <v>383</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4.25" hidden="1" outlineLevel="3">
      <c r="A84" s="8"/>
      <c r="B84" t="s">
        <v>399</v>
      </c>
      <c r="C84" t="s">
        <v>400</v>
      </c>
      <c r="D84" t="s">
        <v>383</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401</v>
      </c>
      <c r="C85" t="s">
        <v>402</v>
      </c>
      <c r="D85" t="s">
        <v>383</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403</v>
      </c>
      <c r="C86" t="s">
        <v>404</v>
      </c>
      <c r="D86" t="s">
        <v>383</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405</v>
      </c>
      <c r="C87" t="s">
        <v>406</v>
      </c>
      <c r="D87" t="s">
        <v>383</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407</v>
      </c>
      <c r="C88" t="s">
        <v>408</v>
      </c>
      <c r="D88" t="s">
        <v>383</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409</v>
      </c>
      <c r="C89" t="s">
        <v>410</v>
      </c>
      <c r="D89" t="s">
        <v>383</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411</v>
      </c>
      <c r="C90" t="s">
        <v>412</v>
      </c>
      <c r="D90" t="s">
        <v>383</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413</v>
      </c>
      <c r="C91" t="s">
        <v>414</v>
      </c>
      <c r="D91" t="s">
        <v>383</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415</v>
      </c>
      <c r="C92" t="s">
        <v>416</v>
      </c>
      <c r="D92" t="s">
        <v>383</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417</v>
      </c>
      <c r="C93" t="s">
        <v>418</v>
      </c>
      <c r="D93" t="s">
        <v>383</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419</v>
      </c>
      <c r="C94" t="s">
        <v>420</v>
      </c>
      <c r="D94" t="s">
        <v>383</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421</v>
      </c>
      <c r="C95" t="s">
        <v>422</v>
      </c>
      <c r="D95" t="s">
        <v>383</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423</v>
      </c>
      <c r="C96" t="s">
        <v>424</v>
      </c>
      <c r="D96" t="s">
        <v>383</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425</v>
      </c>
      <c r="C97" t="s">
        <v>426</v>
      </c>
      <c r="D97" t="s">
        <v>383</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427</v>
      </c>
      <c r="C98" t="s">
        <v>428</v>
      </c>
      <c r="D98" t="s">
        <v>383</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429</v>
      </c>
      <c r="C99" t="s">
        <v>430</v>
      </c>
      <c r="D99" t="s">
        <v>383</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431</v>
      </c>
      <c r="C100" t="s">
        <v>432</v>
      </c>
      <c r="D100" t="s">
        <v>383</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433</v>
      </c>
      <c r="C101" t="s">
        <v>434</v>
      </c>
      <c r="D101" t="s">
        <v>383</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435</v>
      </c>
      <c r="C102" t="s">
        <v>436</v>
      </c>
      <c r="D102" t="s">
        <v>383</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437</v>
      </c>
      <c r="C103" t="s">
        <v>438</v>
      </c>
      <c r="D103" t="s">
        <v>383</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439</v>
      </c>
      <c r="C104" t="s">
        <v>440</v>
      </c>
      <c r="D104" t="s">
        <v>383</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441</v>
      </c>
      <c r="C105" t="s">
        <v>442</v>
      </c>
      <c r="D105" t="s">
        <v>383</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443</v>
      </c>
      <c r="C106" t="s">
        <v>444</v>
      </c>
      <c r="D106" t="s">
        <v>383</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445</v>
      </c>
      <c r="C107" t="s">
        <v>446</v>
      </c>
      <c r="D107" t="s">
        <v>383</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447</v>
      </c>
      <c r="C128" t="s">
        <v>448</v>
      </c>
      <c r="D128" t="s">
        <v>383</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449</v>
      </c>
      <c r="C129" t="s">
        <v>450</v>
      </c>
      <c r="D129" t="s">
        <v>383</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451</v>
      </c>
      <c r="C130" t="s">
        <v>452</v>
      </c>
      <c r="D130" t="s">
        <v>383</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453</v>
      </c>
      <c r="C131" t="s">
        <v>454</v>
      </c>
      <c r="D131" t="s">
        <v>383</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5" outlineLevel="2">
      <c r="A132" s="8"/>
      <c r="B132" t="s">
        <v>455</v>
      </c>
      <c r="C132" t="s">
        <v>456</v>
      </c>
      <c r="D132" t="s">
        <v>383</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457</v>
      </c>
      <c r="C133" s="7" t="s">
        <v>458</v>
      </c>
      <c r="D133" s="7" t="s">
        <v>383</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3.5" outlineLevel="2" thickBot="1">
      <c r="A134" s="139"/>
      <c r="B134" s="142" t="s">
        <v>459</v>
      </c>
      <c r="C134" s="143"/>
      <c r="D134" s="243"/>
      <c r="E134" s="245">
        <f t="shared" ref="E134:AJ134" si="17">E83+E77+E71</f>
        <v>-5.5827015681753407</v>
      </c>
      <c r="F134" s="245">
        <f t="shared" si="17"/>
        <v>-5.6870547948872003</v>
      </c>
      <c r="G134" s="245">
        <f t="shared" si="17"/>
        <v>-5.8379060996170153</v>
      </c>
      <c r="H134" s="245">
        <f t="shared" si="17"/>
        <v>-5.9931693439434612</v>
      </c>
      <c r="I134" s="245">
        <f t="shared" si="17"/>
        <v>-6.1532196294682491</v>
      </c>
      <c r="J134" s="245">
        <f t="shared" si="17"/>
        <v>-6.3182334127720541</v>
      </c>
      <c r="K134" s="245">
        <f t="shared" si="17"/>
        <v>-6.4886282028100943</v>
      </c>
      <c r="L134" s="245">
        <f t="shared" si="17"/>
        <v>-6.6643205432312174</v>
      </c>
      <c r="M134" s="245">
        <f t="shared" si="17"/>
        <v>-6.8454741285031204</v>
      </c>
      <c r="N134" s="245">
        <f t="shared" si="17"/>
        <v>-7.0322870334467948</v>
      </c>
      <c r="O134" s="245">
        <f t="shared" si="17"/>
        <v>-7.2141347021124602</v>
      </c>
      <c r="P134" s="245">
        <f t="shared" si="17"/>
        <v>-7.3882269681046022</v>
      </c>
      <c r="Q134" s="245">
        <f t="shared" si="17"/>
        <v>-7.565034446693284</v>
      </c>
      <c r="R134" s="245">
        <f t="shared" si="17"/>
        <v>-7.7474784667488947</v>
      </c>
      <c r="S134" s="245">
        <f t="shared" si="17"/>
        <v>-7.9357618738269933</v>
      </c>
      <c r="T134" s="245">
        <f t="shared" si="17"/>
        <v>-8.1300942285415729</v>
      </c>
      <c r="U134" s="245">
        <f t="shared" si="17"/>
        <v>-8.33069341514393</v>
      </c>
      <c r="V134" s="245">
        <f t="shared" si="17"/>
        <v>-8.5377863328769976</v>
      </c>
      <c r="W134" s="245">
        <f t="shared" si="17"/>
        <v>-8.7516093353642059</v>
      </c>
      <c r="X134" s="245">
        <f t="shared" si="17"/>
        <v>-8.972408671132488</v>
      </c>
      <c r="Y134" s="245">
        <f t="shared" si="17"/>
        <v>-9.200440968294668</v>
      </c>
      <c r="Z134" s="245">
        <f t="shared" si="17"/>
        <v>-9.4359713645591867</v>
      </c>
      <c r="AA134" s="245">
        <f t="shared" si="17"/>
        <v>-9.6792806687160677</v>
      </c>
      <c r="AB134" s="245">
        <f t="shared" si="17"/>
        <v>-9.9269701071347143</v>
      </c>
      <c r="AC134" s="245">
        <f t="shared" si="17"/>
        <v>-65.191480083184047</v>
      </c>
      <c r="AD134" s="245">
        <f t="shared" si="17"/>
        <v>-82.461786595275896</v>
      </c>
      <c r="AE134" s="245">
        <f t="shared" si="17"/>
        <v>-84.706100968125298</v>
      </c>
      <c r="AF134" s="245">
        <f t="shared" si="17"/>
        <v>-87.025748117168334</v>
      </c>
      <c r="AG134" s="245">
        <f t="shared" si="17"/>
        <v>-89.423626985621638</v>
      </c>
      <c r="AH134" s="245">
        <f t="shared" si="17"/>
        <v>-91.902765926687678</v>
      </c>
      <c r="AI134" s="245">
        <f t="shared" si="17"/>
        <v>-94.466329289751556</v>
      </c>
      <c r="AJ134" s="245">
        <f t="shared" si="17"/>
        <v>-97.117624342670368</v>
      </c>
      <c r="AK134" s="245">
        <f t="shared" ref="AK134:BB134" si="18">AK83+AK77+AK71</f>
        <v>-99.860108567935129</v>
      </c>
      <c r="AL134" s="245">
        <f t="shared" si="18"/>
        <v>-102.69739751417495</v>
      </c>
      <c r="AM134" s="245">
        <f t="shared" si="18"/>
        <v>-105.61273143779334</v>
      </c>
      <c r="AN134" s="245">
        <f t="shared" si="18"/>
        <v>-108.59448530155389</v>
      </c>
      <c r="AO134" s="245">
        <f t="shared" si="18"/>
        <v>-111.6700807917664</v>
      </c>
      <c r="AP134" s="245">
        <f t="shared" si="18"/>
        <v>-114.85292017462923</v>
      </c>
      <c r="AQ134" s="245">
        <f t="shared" si="18"/>
        <v>-118.14838008260213</v>
      </c>
      <c r="AR134" s="245">
        <f t="shared" si="18"/>
        <v>-121.42472393743705</v>
      </c>
      <c r="AS134" s="245">
        <f t="shared" si="18"/>
        <v>-124.4875285196468</v>
      </c>
      <c r="AT134" s="245">
        <f t="shared" si="18"/>
        <v>-127.58335170232218</v>
      </c>
      <c r="AU134" s="245">
        <f t="shared" si="18"/>
        <v>-130.77628491181341</v>
      </c>
      <c r="AV134" s="245">
        <f t="shared" si="18"/>
        <v>-134.01512457867045</v>
      </c>
      <c r="AW134" s="245">
        <f t="shared" si="18"/>
        <v>-137.21368818200125</v>
      </c>
      <c r="AX134" s="245">
        <f t="shared" si="18"/>
        <v>-140.09903648910699</v>
      </c>
      <c r="AY134" s="245">
        <f t="shared" si="18"/>
        <v>-142.85353179050807</v>
      </c>
      <c r="AZ134" s="245">
        <f t="shared" si="18"/>
        <v>-145.59561503384901</v>
      </c>
      <c r="BA134" s="245">
        <f t="shared" si="18"/>
        <v>-148.40369067550031</v>
      </c>
      <c r="BB134" s="245">
        <f t="shared" si="18"/>
        <v>-151.28657959150215</v>
      </c>
    </row>
    <row r="135" spans="1:54" ht="13.5" outlineLevel="2" thickBot="1">
      <c r="A135" s="138"/>
      <c r="B135" s="140" t="s">
        <v>460</v>
      </c>
      <c r="C135" s="141"/>
      <c r="D135" s="244"/>
      <c r="E135" s="245">
        <f>E133+E134</f>
        <v>-5.5827015681753407</v>
      </c>
      <c r="F135" s="245">
        <f t="shared" ref="F135:AW135" si="19">F133+F134</f>
        <v>-5.6870547948872003</v>
      </c>
      <c r="G135" s="245">
        <f t="shared" si="19"/>
        <v>-5.8379060996170153</v>
      </c>
      <c r="H135" s="245">
        <f t="shared" si="19"/>
        <v>-5.9931693439434612</v>
      </c>
      <c r="I135" s="245">
        <f t="shared" si="19"/>
        <v>-6.1532196294682491</v>
      </c>
      <c r="J135" s="245">
        <f t="shared" si="19"/>
        <v>-6.3182334127720541</v>
      </c>
      <c r="K135" s="245">
        <f t="shared" si="19"/>
        <v>-6.4886282028100943</v>
      </c>
      <c r="L135" s="245">
        <f t="shared" si="19"/>
        <v>-6.6643205432312174</v>
      </c>
      <c r="M135" s="245">
        <f t="shared" si="19"/>
        <v>-6.8454741285031204</v>
      </c>
      <c r="N135" s="245">
        <f t="shared" si="19"/>
        <v>-7.0322870334467948</v>
      </c>
      <c r="O135" s="245">
        <f t="shared" si="19"/>
        <v>-7.2141347021124602</v>
      </c>
      <c r="P135" s="245">
        <f t="shared" si="19"/>
        <v>-7.3882269681046022</v>
      </c>
      <c r="Q135" s="245">
        <f t="shared" si="19"/>
        <v>-7.565034446693284</v>
      </c>
      <c r="R135" s="245">
        <f t="shared" si="19"/>
        <v>-7.7474784667488947</v>
      </c>
      <c r="S135" s="245">
        <f t="shared" si="19"/>
        <v>-7.9357618738269933</v>
      </c>
      <c r="T135" s="245">
        <f t="shared" si="19"/>
        <v>-8.1300942285415729</v>
      </c>
      <c r="U135" s="245">
        <f t="shared" si="19"/>
        <v>-8.33069341514393</v>
      </c>
      <c r="V135" s="245">
        <f t="shared" si="19"/>
        <v>-8.5377863328769976</v>
      </c>
      <c r="W135" s="245">
        <f t="shared" si="19"/>
        <v>-8.7516093353642059</v>
      </c>
      <c r="X135" s="245">
        <f t="shared" si="19"/>
        <v>-8.972408671132488</v>
      </c>
      <c r="Y135" s="245">
        <f t="shared" si="19"/>
        <v>-9.200440968294668</v>
      </c>
      <c r="Z135" s="245">
        <f t="shared" si="19"/>
        <v>-9.4359713645591867</v>
      </c>
      <c r="AA135" s="245">
        <f t="shared" si="19"/>
        <v>-9.6792806687160677</v>
      </c>
      <c r="AB135" s="245">
        <f t="shared" si="19"/>
        <v>-9.9269701071347143</v>
      </c>
      <c r="AC135" s="245">
        <f t="shared" si="19"/>
        <v>-65.191480083184047</v>
      </c>
      <c r="AD135" s="245">
        <f t="shared" si="19"/>
        <v>-82.461786595275896</v>
      </c>
      <c r="AE135" s="245">
        <f t="shared" si="19"/>
        <v>-84.706100968125298</v>
      </c>
      <c r="AF135" s="245">
        <f t="shared" si="19"/>
        <v>-87.025748117168334</v>
      </c>
      <c r="AG135" s="245">
        <f t="shared" si="19"/>
        <v>-89.423626985621638</v>
      </c>
      <c r="AH135" s="245">
        <f t="shared" si="19"/>
        <v>-91.902765926687678</v>
      </c>
      <c r="AI135" s="245">
        <f t="shared" si="19"/>
        <v>-94.466329289751556</v>
      </c>
      <c r="AJ135" s="245">
        <f t="shared" si="19"/>
        <v>-97.117624342670368</v>
      </c>
      <c r="AK135" s="245">
        <f t="shared" si="19"/>
        <v>-99.860108567935129</v>
      </c>
      <c r="AL135" s="245">
        <f t="shared" si="19"/>
        <v>-102.69739751417495</v>
      </c>
      <c r="AM135" s="245">
        <f t="shared" si="19"/>
        <v>-105.61273143779334</v>
      </c>
      <c r="AN135" s="245">
        <f t="shared" si="19"/>
        <v>-108.59448530155389</v>
      </c>
      <c r="AO135" s="245">
        <f t="shared" si="19"/>
        <v>-111.6700807917664</v>
      </c>
      <c r="AP135" s="245">
        <f t="shared" si="19"/>
        <v>-114.85292017462923</v>
      </c>
      <c r="AQ135" s="245">
        <f t="shared" si="19"/>
        <v>-118.14838008260213</v>
      </c>
      <c r="AR135" s="245">
        <f t="shared" si="19"/>
        <v>-121.42472393743705</v>
      </c>
      <c r="AS135" s="245">
        <f t="shared" si="19"/>
        <v>-124.4875285196468</v>
      </c>
      <c r="AT135" s="245">
        <f t="shared" si="19"/>
        <v>-127.58335170232218</v>
      </c>
      <c r="AU135" s="245">
        <f t="shared" si="19"/>
        <v>-130.77628491181341</v>
      </c>
      <c r="AV135" s="245">
        <f t="shared" si="19"/>
        <v>-134.01512457867045</v>
      </c>
      <c r="AW135" s="245">
        <f t="shared" si="19"/>
        <v>-137.21368818200125</v>
      </c>
      <c r="AX135" s="245">
        <f>AX133+AX134</f>
        <v>-140.09903648910699</v>
      </c>
      <c r="AY135" s="245">
        <f>AY133+AY134</f>
        <v>-142.85353179050807</v>
      </c>
      <c r="AZ135" s="245">
        <f>AZ133+AZ134</f>
        <v>-145.59561503384901</v>
      </c>
      <c r="BA135" s="245">
        <f>BA133+BA134</f>
        <v>-148.40369067550031</v>
      </c>
      <c r="BB135" s="245">
        <f>BB133+BB134</f>
        <v>-151.28657959150215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461</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462</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463</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3" t="s">
        <v>464</v>
      </c>
      <c r="B143" s="135" t="s">
        <v>282</v>
      </c>
      <c r="C143" s="135" t="s">
        <v>389</v>
      </c>
      <c r="D143" s="135" t="s">
        <v>383</v>
      </c>
      <c r="E143" s="21">
        <f>-(E$158*'Fixed Data'!$B$25*'Fixed Data'!E$47*'Fixed Data'!$B$24*'Fixed Data'!$B$23+E$158*'Fixed Data'!$B$26)*'Fixed Data'!L42/10^6</f>
        <v>-33.287400382118861</v>
      </c>
      <c r="F143" s="21">
        <f>-(F$158*'Fixed Data'!$B$25*'Fixed Data'!F$47*'Fixed Data'!$B$24*'Fixed Data'!$B$23+F$158*'Fixed Data'!$B$26)*'Fixed Data'!M42/10^6</f>
        <v>-34.512990594292766</v>
      </c>
      <c r="G143" s="21">
        <f>-(G$158*'Fixed Data'!$B$25*'Fixed Data'!G$47*'Fixed Data'!$B$24*'Fixed Data'!$B$23+G$158*'Fixed Data'!$B$26)*'Fixed Data'!N42/10^6</f>
        <v>-35.923963826405334</v>
      </c>
      <c r="H143" s="21">
        <f>-(H$158*'Fixed Data'!$B$25*'Fixed Data'!H$47*'Fixed Data'!$B$24*'Fixed Data'!$B$23+H$158*'Fixed Data'!$B$26)*'Fixed Data'!O42/10^6</f>
        <v>-37.388068269447139</v>
      </c>
      <c r="I143" s="21">
        <f>-(I$158*'Fixed Data'!$B$25*'Fixed Data'!I$47*'Fixed Data'!$B$24*'Fixed Data'!$B$23+I$158*'Fixed Data'!$B$26)*'Fixed Data'!P42/10^6</f>
        <v>-39.039365666915245</v>
      </c>
      <c r="J143" s="21">
        <f>-(J$158*'Fixed Data'!$B$25*'Fixed Data'!J$47*'Fixed Data'!$B$24*'Fixed Data'!$B$23+J$158*'Fixed Data'!$B$26)*'Fixed Data'!Q42/10^6</f>
        <v>-40.756642197423439</v>
      </c>
      <c r="K143" s="21">
        <f>-(K$158*'Fixed Data'!$B$25*'Fixed Data'!K$47*'Fixed Data'!$B$24*'Fixed Data'!$B$23+K$158*'Fixed Data'!$B$26)*'Fixed Data'!R42/10^6</f>
        <v>-42.406531634547612</v>
      </c>
      <c r="L143" s="21">
        <f>-(L$158*'Fixed Data'!$B$25*'Fixed Data'!L$47*'Fixed Data'!$B$24*'Fixed Data'!$B$23+L$158*'Fixed Data'!$B$26)*'Fixed Data'!S42/10^6</f>
        <v>-44.26182966957041</v>
      </c>
      <c r="M143" s="21">
        <f>-(M$158*'Fixed Data'!$B$25*'Fixed Data'!M$47*'Fixed Data'!$B$24*'Fixed Data'!$B$23+M$158*'Fixed Data'!$B$26)*'Fixed Data'!T42/10^6</f>
        <v>-46.191259110225467</v>
      </c>
      <c r="N143" s="21">
        <f>-(N$158*'Fixed Data'!$B$25*'Fixed Data'!N$47*'Fixed Data'!$B$24*'Fixed Data'!$B$23+N$158*'Fixed Data'!$B$26)*'Fixed Data'!U42/10^6</f>
        <v>-48.04869621827126</v>
      </c>
      <c r="O143" s="21">
        <f>-(O$158*'Fixed Data'!$B$25*'Fixed Data'!O$47*'Fixed Data'!$B$24*'Fixed Data'!$B$23+O$158*'Fixed Data'!$B$26)*'Fixed Data'!V42/10^6</f>
        <v>-50.056576886007477</v>
      </c>
      <c r="P143" s="21">
        <f>-(P$158*'Fixed Data'!$B$25*'Fixed Data'!P$47*'Fixed Data'!$B$24*'Fixed Data'!$B$23+P$158*'Fixed Data'!$B$26)*'Fixed Data'!W42/10^6</f>
        <v>-52.048409106826035</v>
      </c>
      <c r="Q143" s="21">
        <f>-(Q$158*'Fixed Data'!$B$25*'Fixed Data'!Q$47*'Fixed Data'!$B$24*'Fixed Data'!$B$23+Q$158*'Fixed Data'!$B$26)*'Fixed Data'!X42/10^6</f>
        <v>-54.096598465435889</v>
      </c>
      <c r="R143" s="21">
        <f>-(R$158*'Fixed Data'!$B$25*'Fixed Data'!R$47*'Fixed Data'!$B$24*'Fixed Data'!$B$23+R$158*'Fixed Data'!$B$26)*'Fixed Data'!Y42/10^6</f>
        <v>-56.387604522506308</v>
      </c>
      <c r="S143" s="21">
        <f>-(S$158*'Fixed Data'!$B$25*'Fixed Data'!S$47*'Fixed Data'!$B$24*'Fixed Data'!$B$23+S$158*'Fixed Data'!$B$26)*'Fixed Data'!Z42/10^6</f>
        <v>-58.599919414742892</v>
      </c>
      <c r="T143" s="21">
        <f>-(T$158*'Fixed Data'!$B$25*'Fixed Data'!T$47*'Fixed Data'!$B$24*'Fixed Data'!$B$23+T$158*'Fixed Data'!$B$26)*'Fixed Data'!AA42/10^6</f>
        <v>-60.897495469259042</v>
      </c>
      <c r="U143" s="21">
        <f>-(U$158*'Fixed Data'!$B$25*'Fixed Data'!U$47*'Fixed Data'!$B$24*'Fixed Data'!$B$23+U$158*'Fixed Data'!$B$26)*'Fixed Data'!AB42/10^6</f>
        <v>-63.283913146625487</v>
      </c>
      <c r="V143" s="21">
        <f>-(V$158*'Fixed Data'!$B$25*'Fixed Data'!V$47*'Fixed Data'!$B$24*'Fixed Data'!$B$23+V$158*'Fixed Data'!$B$26)*'Fixed Data'!AC42/10^6</f>
        <v>-65.944079867236539</v>
      </c>
      <c r="W143" s="21">
        <f>-(W$158*'Fixed Data'!$B$25*'Fixed Data'!W$47*'Fixed Data'!$B$24*'Fixed Data'!$B$23+W$158*'Fixed Data'!$B$26)*'Fixed Data'!AD42/10^6</f>
        <v>-68.524115160832437</v>
      </c>
      <c r="X143" s="21">
        <f>-(X$158*'Fixed Data'!$B$25*'Fixed Data'!X$47*'Fixed Data'!$B$24*'Fixed Data'!$B$23+X$158*'Fixed Data'!$B$26)*'Fixed Data'!AE42/10^6</f>
        <v>-71.395273460549518</v>
      </c>
      <c r="Y143" s="21">
        <f>-(Y$158*'Fixed Data'!$B$25*'Fixed Data'!Y$47*'Fixed Data'!$B$24*'Fixed Data'!$B$23+Y$158*'Fixed Data'!$B$26)*'Fixed Data'!AF42/10^6</f>
        <v>-74.18590294664024</v>
      </c>
      <c r="Z143" s="21">
        <f>-(Z$158*'Fixed Data'!$B$25*'Fixed Data'!Z$47*'Fixed Data'!$B$24*'Fixed Data'!$B$23+Z$158*'Fixed Data'!$B$26)*'Fixed Data'!AG42/10^6</f>
        <v>-77.28639783694689</v>
      </c>
      <c r="AA143" s="21">
        <f>-(AA$158*'Fixed Data'!$B$25*'Fixed Data'!AA$47*'Fixed Data'!$B$24*'Fixed Data'!$B$23+AA$158*'Fixed Data'!$B$26)*'Fixed Data'!AH42/10^6</f>
        <v>-80.511570350071352</v>
      </c>
      <c r="AB143" s="21">
        <f>-(AB$158*'Fixed Data'!$B$25*'Fixed Data'!AB$47*'Fixed Data'!$B$24*'Fixed Data'!$B$23+AB$158*'Fixed Data'!$B$26)*'Fixed Data'!AI42/10^6</f>
        <v>-83.835688132846414</v>
      </c>
      <c r="AC143" s="21">
        <f>-(AC$158*'Fixed Data'!$B$25*'Fixed Data'!AC$47*'Fixed Data'!$B$24*'Fixed Data'!$B$23+AC$158*'Fixed Data'!$B$26)*'Fixed Data'!AJ42/10^6</f>
        <v>-558.54166186827877</v>
      </c>
      <c r="AD143" s="21">
        <f>-(AD$158*'Fixed Data'!$B$25*'Fixed Data'!AD$47*'Fixed Data'!$B$24*'Fixed Data'!$B$23+AD$158*'Fixed Data'!$B$26)*'Fixed Data'!AK42/10^6</f>
        <v>-716.70016980042988</v>
      </c>
      <c r="AE143" s="21">
        <f>-(AE$158*'Fixed Data'!$B$25*'Fixed Data'!AE$47*'Fixed Data'!$B$24*'Fixed Data'!$B$23+AE$158*'Fixed Data'!$B$26)*'Fixed Data'!AL42/10^6</f>
        <v>-746.85158749559309</v>
      </c>
      <c r="AF143" s="21">
        <f>-(AF$158*'Fixed Data'!$B$25*'Fixed Data'!AF$47*'Fixed Data'!$B$24*'Fixed Data'!$B$23+AF$158*'Fixed Data'!$B$26)*'Fixed Data'!AM42/10^6</f>
        <v>-778.18055035204611</v>
      </c>
      <c r="AG143" s="21">
        <f>-(AG$158*'Fixed Data'!$B$25*'Fixed Data'!AG$47*'Fixed Data'!$B$24*'Fixed Data'!$B$23+AG$158*'Fixed Data'!$B$26)*'Fixed Data'!AN42/10^6</f>
        <v>-810.75916650776992</v>
      </c>
      <c r="AH143" s="21">
        <f>-(AH$158*'Fixed Data'!$B$25*'Fixed Data'!AH$47*'Fixed Data'!$B$24*'Fixed Data'!$B$23+AH$158*'Fixed Data'!$B$26)*'Fixed Data'!AO42/10^6</f>
        <v>-844.67078898450256</v>
      </c>
      <c r="AI143" s="21">
        <f>-(AI$158*'Fixed Data'!$B$25*'Fixed Data'!AI$47*'Fixed Data'!$B$24*'Fixed Data'!$B$23+AI$158*'Fixed Data'!$B$26)*'Fixed Data'!AP42/10^6</f>
        <v>-880.01795943069749</v>
      </c>
      <c r="AJ143" s="21">
        <f>-(AJ$158*'Fixed Data'!$B$25*'Fixed Data'!AJ$47*'Fixed Data'!$B$24*'Fixed Data'!$B$23+AJ$158*'Fixed Data'!$B$26)*'Fixed Data'!AQ42/10^6</f>
        <v>-916.83757175090398</v>
      </c>
      <c r="AK143" s="21">
        <f>-(AK$158*'Fixed Data'!$B$25*'Fixed Data'!AK$47*'Fixed Data'!$B$24*'Fixed Data'!$B$23+AK$158*'Fixed Data'!$B$26)*'Fixed Data'!AR42/10^6</f>
        <v>-955.17662165192792</v>
      </c>
      <c r="AL143" s="21">
        <f>-(AL$158*'Fixed Data'!$B$25*'Fixed Data'!AL$47*'Fixed Data'!$B$24*'Fixed Data'!$B$23+AL$158*'Fixed Data'!$B$26)*'Fixed Data'!AS42/10^6</f>
        <v>-995.11670524110218</v>
      </c>
      <c r="AM143" s="21">
        <f>-(AM$158*'Fixed Data'!$B$25*'Fixed Data'!AM$47*'Fixed Data'!$B$24*'Fixed Data'!$B$23+AM$158*'Fixed Data'!$B$26)*'Fixed Data'!AT42/10^6</f>
        <v>-1036.5340206379349</v>
      </c>
      <c r="AN143" s="21">
        <f>-(AN$158*'Fixed Data'!$B$25*'Fixed Data'!AN$47*'Fixed Data'!$B$24*'Fixed Data'!$B$23+AN$158*'Fixed Data'!$B$26)*'Fixed Data'!AU42/10^6</f>
        <v>-1079.3411043402211</v>
      </c>
      <c r="AO143" s="21">
        <f>-(AO$158*'Fixed Data'!$B$25*'Fixed Data'!AO$47*'Fixed Data'!$B$24*'Fixed Data'!$B$23+AO$158*'Fixed Data'!$B$26)*'Fixed Data'!AV42/10^6</f>
        <v>-1123.8342699577843</v>
      </c>
      <c r="AP143" s="21">
        <f>-(AP$158*'Fixed Data'!$B$25*'Fixed Data'!AP$47*'Fixed Data'!$B$24*'Fixed Data'!$B$23+AP$158*'Fixed Data'!$B$26)*'Fixed Data'!AW42/10^6</f>
        <v>-1170.1857784394515</v>
      </c>
      <c r="AQ143" s="21">
        <f>-(AQ$158*'Fixed Data'!$B$25*'Fixed Data'!AQ$47*'Fixed Data'!$B$24*'Fixed Data'!$B$23+AQ$158*'Fixed Data'!$B$26)*'Fixed Data'!AX42/10^6</f>
        <v>-1218.493266679882</v>
      </c>
      <c r="AR143" s="21">
        <f>-(AR$158*'Fixed Data'!$B$25*'Fixed Data'!AR$47*'Fixed Data'!$B$24*'Fixed Data'!$B$23+AR$158*'Fixed Data'!$B$26)*'Fixed Data'!AY42/10^6</f>
        <v>-1267.423570694622</v>
      </c>
      <c r="AS143" s="21">
        <f>-(AS$158*'Fixed Data'!$B$25*'Fixed Data'!AS$47*'Fixed Data'!$B$24*'Fixed Data'!$B$23+AS$158*'Fixed Data'!$B$26)*'Fixed Data'!AZ42/10^6</f>
        <v>-1314.9152223026865</v>
      </c>
      <c r="AT143" s="21">
        <f>-(AT$158*'Fixed Data'!$B$25*'Fixed Data'!AT$47*'Fixed Data'!$B$24*'Fixed Data'!$B$23+AT$158*'Fixed Data'!$B$26)*'Fixed Data'!BA42/10^6</f>
        <v>-1363.5232231280818</v>
      </c>
      <c r="AU143" s="21">
        <f>-(AU$158*'Fixed Data'!$B$25*'Fixed Data'!AU$47*'Fixed Data'!$B$24*'Fixed Data'!$B$23+AU$158*'Fixed Data'!$B$26)*'Fixed Data'!BB42/10^6</f>
        <v>-1413.9532516256456</v>
      </c>
      <c r="AV143" s="21">
        <f>-(AV$158*'Fixed Data'!$B$25*'Fixed Data'!AV$47*'Fixed Data'!$B$24*'Fixed Data'!$B$23+AV$158*'Fixed Data'!$B$26)*'Fixed Data'!BC42/10^6</f>
        <v>-1465.6817343344724</v>
      </c>
      <c r="AW143" s="21">
        <f>-(AW$158*'Fixed Data'!$B$25*'Fixed Data'!AW$47*'Fixed Data'!$B$24*'Fixed Data'!$B$23+AW$158*'Fixed Data'!$B$26)*'Fixed Data'!BD42/10^6</f>
        <v>-1517.7723890719085</v>
      </c>
      <c r="AX143" s="21">
        <f>-(AX$158*'Fixed Data'!$B$25*'Fixed Data'!AX$47*'Fixed Data'!$B$24*'Fixed Data'!$B$23+AX$158*'Fixed Data'!$B$26)*'Fixed Data'!BE42/10^6</f>
        <v>-1567.1569836070562</v>
      </c>
      <c r="AY143" s="21">
        <f>-(AY$158*'Fixed Data'!$B$25*'Fixed Data'!AY$47*'Fixed Data'!$B$24*'Fixed Data'!$B$23+AY$158*'Fixed Data'!$B$26)*'Fixed Data'!BF42/10^6</f>
        <v>-1615.7810601954404</v>
      </c>
      <c r="AZ143" s="21">
        <f>-(AZ$158*'Fixed Data'!$B$25*'Fixed Data'!AZ$47*'Fixed Data'!$B$24*'Fixed Data'!$B$23+AZ$158*'Fixed Data'!$B$26)*'Fixed Data'!BG42/10^6</f>
        <v>-1664.9501321608866</v>
      </c>
      <c r="BA143" s="21">
        <f>-(BA$158*'Fixed Data'!$B$25*'Fixed Data'!BA$47*'Fixed Data'!$B$24*'Fixed Data'!$B$23+BA$158*'Fixed Data'!$B$26)*'Fixed Data'!BH42/10^6</f>
        <v>-1715.5659020409855</v>
      </c>
      <c r="BB143" s="21">
        <f>-(BB$158*'Fixed Data'!$B$25*'Fixed Data'!BB$47*'Fixed Data'!$B$24*'Fixed Data'!$B$23+BB$158*'Fixed Data'!$B$26)*'Fixed Data'!BI42/10^6</f>
        <v>-1767.7561075361648</v>
      </c>
    </row>
    <row r="144" spans="1:54" outlineLevel="2">
      <c r="A144" s="424"/>
      <c r="B144" s="135" t="s">
        <v>282</v>
      </c>
      <c r="C144" s="135"/>
      <c r="D144" s="135" t="s">
        <v>383</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4"/>
      <c r="B145" s="135" t="s">
        <v>282</v>
      </c>
      <c r="C145" s="135"/>
      <c r="D145" s="135" t="s">
        <v>383</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4"/>
      <c r="B146" s="135" t="s">
        <v>285</v>
      </c>
      <c r="C146" s="135" t="s">
        <v>465</v>
      </c>
      <c r="D146" s="135" t="s">
        <v>383</v>
      </c>
      <c r="E146" s="21">
        <f>-E$161*'Fixed Data'!$B$20*'Fixed Data'!$B$22</f>
        <v>-5.5079159790031369</v>
      </c>
      <c r="F146" s="21">
        <f>-F$161*'Fixed Data'!$B$20*'Fixed Data'!$B$22</f>
        <v>-5.6275443407268497</v>
      </c>
      <c r="G146" s="21">
        <f>-G$161*'Fixed Data'!$B$20*'Fixed Data'!$B$22</f>
        <v>-5.783540935675199</v>
      </c>
      <c r="H146" s="21">
        <f>-H$161*'Fixed Data'!$B$20*'Fixed Data'!$B$22</f>
        <v>-5.9449538181355468</v>
      </c>
      <c r="I146" s="21">
        <f>-I$161*'Fixed Data'!$B$20*'Fixed Data'!$B$22</f>
        <v>-6.1126968284349124</v>
      </c>
      <c r="J146" s="21">
        <f>-J$161*'Fixed Data'!$B$20*'Fixed Data'!$B$22</f>
        <v>-6.2871748574498376</v>
      </c>
      <c r="K146" s="21">
        <f>-K$161*'Fixed Data'!$B$20*'Fixed Data'!$B$22</f>
        <v>-6.4511893038208044</v>
      </c>
      <c r="L146" s="21">
        <f>-L$161*'Fixed Data'!$B$20*'Fixed Data'!$B$22</f>
        <v>-6.6134466721513512</v>
      </c>
      <c r="M146" s="21">
        <f>-M$161*'Fixed Data'!$B$20*'Fixed Data'!$B$22</f>
        <v>-6.7789190217084281</v>
      </c>
      <c r="N146" s="21">
        <f>-N$161*'Fixed Data'!$B$20*'Fixed Data'!$B$22</f>
        <v>-6.9499748981871212</v>
      </c>
      <c r="O146" s="21">
        <f>-O$161*'Fixed Data'!$B$20*'Fixed Data'!$B$22</f>
        <v>-7.1269712201480377</v>
      </c>
      <c r="P146" s="21">
        <f>-P$161*'Fixed Data'!$B$20*'Fixed Data'!$B$22</f>
        <v>-7.3100407636368594</v>
      </c>
      <c r="Q146" s="21">
        <f>-Q$161*'Fixed Data'!$B$20*'Fixed Data'!$B$22</f>
        <v>-7.4997865551665486</v>
      </c>
      <c r="R146" s="21">
        <f>-R$161*'Fixed Data'!$B$20*'Fixed Data'!$B$22</f>
        <v>-7.6953598482530969</v>
      </c>
      <c r="S146" s="21">
        <f>-S$161*'Fixed Data'!$B$20*'Fixed Data'!$B$22</f>
        <v>-7.8986263817446556</v>
      </c>
      <c r="T146" s="21">
        <f>-T$161*'Fixed Data'!$B$20*'Fixed Data'!$B$22</f>
        <v>-8.1101315257518518</v>
      </c>
      <c r="U146" s="21">
        <f>-U$161*'Fixed Data'!$B$20*'Fixed Data'!$B$22</f>
        <v>-8.3300993908809247</v>
      </c>
      <c r="V146" s="21">
        <f>-V$161*'Fixed Data'!$B$20*'Fixed Data'!$B$22</f>
        <v>-8.5582324938089673</v>
      </c>
      <c r="W146" s="21">
        <f>-W$161*'Fixed Data'!$B$20*'Fixed Data'!$B$22</f>
        <v>-8.7957713500627435</v>
      </c>
      <c r="X146" s="21">
        <f>-X$161*'Fixed Data'!$B$20*'Fixed Data'!$B$22</f>
        <v>-9.0431638673404322</v>
      </c>
      <c r="Y146" s="21">
        <f>-Y$161*'Fixed Data'!$B$20*'Fixed Data'!$B$22</f>
        <v>-9.3008819406326246</v>
      </c>
      <c r="Z146" s="21">
        <f>-Z$161*'Fixed Data'!$B$20*'Fixed Data'!$B$22</f>
        <v>-9.5690240414991781</v>
      </c>
      <c r="AA146" s="21">
        <f>-AA$161*'Fixed Data'!$B$20*'Fixed Data'!$B$22</f>
        <v>-9.8484330007990497</v>
      </c>
      <c r="AB146" s="21">
        <f>-AB$161*'Fixed Data'!$B$20*'Fixed Data'!$B$22</f>
        <v>-10.138199094682733</v>
      </c>
      <c r="AC146" s="21">
        <f>-AC$161*'Fixed Data'!$B$20*'Fixed Data'!$B$22</f>
        <v>-20.275956366359527</v>
      </c>
      <c r="AD146" s="21">
        <f>-AD$161*'Fixed Data'!$B$20*'Fixed Data'!$B$22</f>
        <v>-22.308577360549844</v>
      </c>
      <c r="AE146" s="21">
        <f>-AE$161*'Fixed Data'!$B$20*'Fixed Data'!$B$22</f>
        <v>-22.632737938531587</v>
      </c>
      <c r="AF146" s="21">
        <f>-AF$161*'Fixed Data'!$B$20*'Fixed Data'!$B$22</f>
        <v>-22.971109260285672</v>
      </c>
      <c r="AG146" s="21">
        <f>-AG$161*'Fixed Data'!$B$20*'Fixed Data'!$B$22</f>
        <v>-23.324405879074295</v>
      </c>
      <c r="AH146" s="21">
        <f>-AH$161*'Fixed Data'!$B$20*'Fixed Data'!$B$22</f>
        <v>-23.693381732263656</v>
      </c>
      <c r="AI146" s="21">
        <f>-AI$161*'Fixed Data'!$B$20*'Fixed Data'!$B$22</f>
        <v>-24.078832597525967</v>
      </c>
      <c r="AJ146" s="21">
        <f>-AJ$161*'Fixed Data'!$B$20*'Fixed Data'!$B$22</f>
        <v>-24.481598405845876</v>
      </c>
      <c r="AK146" s="21">
        <f>-AK$161*'Fixed Data'!$B$20*'Fixed Data'!$B$22</f>
        <v>-24.90256600016664</v>
      </c>
      <c r="AL146" s="21">
        <f>-AL$161*'Fixed Data'!$B$20*'Fixed Data'!$B$22</f>
        <v>-25.342671652022439</v>
      </c>
      <c r="AM146" s="21">
        <f>-AM$161*'Fixed Data'!$B$20*'Fixed Data'!$B$22</f>
        <v>-25.796118640645659</v>
      </c>
      <c r="AN146" s="21">
        <f>-AN$161*'Fixed Data'!$B$20*'Fixed Data'!$B$22</f>
        <v>-26.266060645922856</v>
      </c>
      <c r="AO146" s="21">
        <f>-AO$161*'Fixed Data'!$B$20*'Fixed Data'!$B$22</f>
        <v>-26.757005079267667</v>
      </c>
      <c r="AP146" s="21">
        <f>-AP$161*'Fixed Data'!$B$20*'Fixed Data'!$B$22</f>
        <v>-27.270618063825115</v>
      </c>
      <c r="AQ146" s="21">
        <f>-AQ$161*'Fixed Data'!$B$20*'Fixed Data'!$B$22</f>
        <v>-27.80815087466646</v>
      </c>
      <c r="AR146" s="21">
        <f>-AR$161*'Fixed Data'!$B$20*'Fixed Data'!$B$22</f>
        <v>-28.320265121691737</v>
      </c>
      <c r="AS146" s="21">
        <f>-AS$161*'Fixed Data'!$B$20*'Fixed Data'!$B$22</f>
        <v>-28.734145548081614</v>
      </c>
      <c r="AT146" s="21">
        <f>-AT$161*'Fixed Data'!$B$20*'Fixed Data'!$B$22</f>
        <v>-29.140563631248128</v>
      </c>
      <c r="AU146" s="21">
        <f>-AU$161*'Fixed Data'!$B$20*'Fixed Data'!$B$22</f>
        <v>-29.563242026572091</v>
      </c>
      <c r="AV146" s="21">
        <f>-AV$161*'Fixed Data'!$B$20*'Fixed Data'!$B$22</f>
        <v>-29.980626097107677</v>
      </c>
      <c r="AW146" s="21">
        <f>-AW$161*'Fixed Data'!$B$20*'Fixed Data'!$B$22</f>
        <v>-30.35699136641238</v>
      </c>
      <c r="AX146" s="21">
        <f>-AX$161*'Fixed Data'!$B$20*'Fixed Data'!$B$22</f>
        <v>-30.701127316730442</v>
      </c>
      <c r="AY146" s="21">
        <f>-AY$161*'Fixed Data'!$B$20*'Fixed Data'!$B$22</f>
        <v>-31.043205111645136</v>
      </c>
      <c r="AZ146" s="21">
        <f>-AZ$161*'Fixed Data'!$B$20*'Fixed Data'!$B$22</f>
        <v>-31.391722714286697</v>
      </c>
      <c r="BA146" s="21">
        <f>-BA$161*'Fixed Data'!$B$20*'Fixed Data'!$B$22</f>
        <v>-31.75189634766333</v>
      </c>
      <c r="BB146" s="21">
        <f>-BB$161*'Fixed Data'!$B$20*'Fixed Data'!$B$22</f>
        <v>-32.118629828553892</v>
      </c>
    </row>
    <row r="147" spans="1:54" outlineLevel="2">
      <c r="A147" s="424"/>
      <c r="B147" s="135" t="s">
        <v>285</v>
      </c>
      <c r="C147" s="135" t="s">
        <v>466</v>
      </c>
      <c r="D147" s="135" t="s">
        <v>383</v>
      </c>
      <c r="E147" s="21">
        <f>-E$162*'Fixed Data'!$B$21*'Fixed Data'!$B$22</f>
        <v>-8.2324929610104472E-2</v>
      </c>
      <c r="F147" s="21">
        <f>-F$162*'Fixed Data'!$B$21*'Fixed Data'!$B$22</f>
        <v>-8.4112974031950519E-2</v>
      </c>
      <c r="G147" s="21">
        <f>-G$162*'Fixed Data'!$B$21*'Fixed Data'!$B$22</f>
        <v>-8.6444601681110997E-2</v>
      </c>
      <c r="H147" s="21">
        <f>-H$162*'Fixed Data'!$B$21*'Fixed Data'!$B$22</f>
        <v>-8.8857184383087817E-2</v>
      </c>
      <c r="I147" s="21">
        <f>-I$162*'Fixed Data'!$B$21*'Fixed Data'!$B$22</f>
        <v>-9.136438205996042E-2</v>
      </c>
      <c r="J147" s="21">
        <f>-J$162*'Fixed Data'!$B$21*'Fixed Data'!$B$22</f>
        <v>-9.3972244974203811E-2</v>
      </c>
      <c r="K147" s="21">
        <f>-K$162*'Fixed Data'!$B$21*'Fixed Data'!$B$22</f>
        <v>-9.642371276868425E-2</v>
      </c>
      <c r="L147" s="21">
        <f>-L$162*'Fixed Data'!$B$21*'Fixed Data'!$B$22</f>
        <v>-9.8848917980049966E-2</v>
      </c>
      <c r="M147" s="21">
        <f>-M$162*'Fixed Data'!$B$21*'Fixed Data'!$B$22</f>
        <v>-0.10132217603403952</v>
      </c>
      <c r="N147" s="21">
        <f>-N$162*'Fixed Data'!$B$21*'Fixed Data'!$B$22</f>
        <v>-0.10387888972811177</v>
      </c>
      <c r="O147" s="21">
        <f>-O$162*'Fixed Data'!$B$21*'Fixed Data'!$B$22</f>
        <v>-0.10652439314975867</v>
      </c>
      <c r="P147" s="21">
        <f>-P$162*'Fixed Data'!$B$21*'Fixed Data'!$B$22</f>
        <v>-0.1092606707869134</v>
      </c>
      <c r="Q147" s="21">
        <f>-Q$162*'Fixed Data'!$B$21*'Fixed Data'!$B$22</f>
        <v>-0.11209673598891494</v>
      </c>
      <c r="R147" s="21">
        <f>-R$162*'Fixed Data'!$B$21*'Fixed Data'!$B$22</f>
        <v>-0.11501990285653642</v>
      </c>
      <c r="S147" s="21">
        <f>-S$162*'Fixed Data'!$B$21*'Fixed Data'!$B$22</f>
        <v>-0.1180580578210899</v>
      </c>
      <c r="T147" s="21">
        <f>-T$162*'Fixed Data'!$B$21*'Fixed Data'!$B$22</f>
        <v>-0.12121935275356439</v>
      </c>
      <c r="U147" s="21">
        <f>-U$162*'Fixed Data'!$B$21*'Fixed Data'!$B$22</f>
        <v>-0.12450713673489688</v>
      </c>
      <c r="V147" s="21">
        <f>-V$162*'Fixed Data'!$B$21*'Fixed Data'!$B$22</f>
        <v>-0.12791696431995042</v>
      </c>
      <c r="W147" s="21">
        <f>-W$162*'Fixed Data'!$B$21*'Fixed Data'!$B$22</f>
        <v>-0.13146737584068197</v>
      </c>
      <c r="X147" s="21">
        <f>-X$162*'Fixed Data'!$B$21*'Fixed Data'!$B$22</f>
        <v>-0.13516506734982267</v>
      </c>
      <c r="Y147" s="21">
        <f>-Y$162*'Fixed Data'!$B$21*'Fixed Data'!$B$22</f>
        <v>-0.13901709071655688</v>
      </c>
      <c r="Z147" s="21">
        <f>-Z$162*'Fixed Data'!$B$21*'Fixed Data'!$B$22</f>
        <v>-0.14302491873533998</v>
      </c>
      <c r="AA147" s="21">
        <f>-AA$162*'Fixed Data'!$B$21*'Fixed Data'!$B$22</f>
        <v>-0.14720114864678208</v>
      </c>
      <c r="AB147" s="21">
        <f>-AB$162*'Fixed Data'!$B$21*'Fixed Data'!$B$22</f>
        <v>-0.15153218286841094</v>
      </c>
      <c r="AC147" s="21">
        <f>-AC$162*'Fixed Data'!$B$21*'Fixed Data'!$B$22</f>
        <v>-0.30305776172934501</v>
      </c>
      <c r="AD147" s="21">
        <f>-AD$162*'Fixed Data'!$B$21*'Fixed Data'!$B$22</f>
        <v>-0.33343865017352142</v>
      </c>
      <c r="AE147" s="21">
        <f>-AE$162*'Fixed Data'!$B$21*'Fixed Data'!$B$22</f>
        <v>-0.33828376724784198</v>
      </c>
      <c r="AF147" s="21">
        <f>-AF$162*'Fixed Data'!$B$21*'Fixed Data'!$B$22</f>
        <v>-0.34334128748618098</v>
      </c>
      <c r="AG147" s="21">
        <f>-AG$162*'Fixed Data'!$B$21*'Fixed Data'!$B$22</f>
        <v>-0.34862189047595032</v>
      </c>
      <c r="AH147" s="21">
        <f>-AH$162*'Fixed Data'!$B$21*'Fixed Data'!$B$22</f>
        <v>-0.35413684589384598</v>
      </c>
      <c r="AI147" s="21">
        <f>-AI$162*'Fixed Data'!$B$21*'Fixed Data'!$B$22</f>
        <v>-0.35989804745521597</v>
      </c>
      <c r="AJ147" s="21">
        <f>-AJ$162*'Fixed Data'!$B$21*'Fixed Data'!$B$22</f>
        <v>-0.36591805011557155</v>
      </c>
      <c r="AK147" s="21">
        <f>-AK$162*'Fixed Data'!$B$21*'Fixed Data'!$B$22</f>
        <v>-0.37221010807987587</v>
      </c>
      <c r="AL147" s="21">
        <f>-AL$162*'Fixed Data'!$B$21*'Fixed Data'!$B$22</f>
        <v>-0.3787882167573865</v>
      </c>
      <c r="AM147" s="21">
        <f>-AM$162*'Fixed Data'!$B$21*'Fixed Data'!$B$22</f>
        <v>-0.38556573284338946</v>
      </c>
      <c r="AN147" s="21">
        <f>-AN$162*'Fixed Data'!$B$21*'Fixed Data'!$B$22</f>
        <v>-0.39258979512627656</v>
      </c>
      <c r="AO147" s="21">
        <f>-AO$162*'Fixed Data'!$B$21*'Fixed Data'!$B$22</f>
        <v>-0.39992777275735059</v>
      </c>
      <c r="AP147" s="21">
        <f>-AP$162*'Fixed Data'!$B$21*'Fixed Data'!$B$22</f>
        <v>-0.40760456996734579</v>
      </c>
      <c r="AQ147" s="21">
        <f>-AQ$162*'Fixed Data'!$B$21*'Fixed Data'!$B$22</f>
        <v>-0.41563888818050898</v>
      </c>
      <c r="AR147" s="21">
        <f>-AR$162*'Fixed Data'!$B$21*'Fixed Data'!$B$22</f>
        <v>-0.42329328407782274</v>
      </c>
      <c r="AS147" s="21">
        <f>-AS$162*'Fixed Data'!$B$21*'Fixed Data'!$B$22</f>
        <v>-0.42947941313165067</v>
      </c>
      <c r="AT147" s="21">
        <f>-AT$162*'Fixed Data'!$B$21*'Fixed Data'!$B$22</f>
        <v>-0.43555400488484775</v>
      </c>
      <c r="AU147" s="21">
        <f>-AU$162*'Fixed Data'!$B$21*'Fixed Data'!$B$22</f>
        <v>-0.44187163358044562</v>
      </c>
      <c r="AV147" s="21">
        <f>-AV$162*'Fixed Data'!$B$21*'Fixed Data'!$B$22</f>
        <v>-0.44811012985014975</v>
      </c>
      <c r="AW147" s="21">
        <f>-AW$162*'Fixed Data'!$B$21*'Fixed Data'!$B$22</f>
        <v>-0.45373553235362007</v>
      </c>
      <c r="AX147" s="21">
        <f>-AX$162*'Fixed Data'!$B$21*'Fixed Data'!$B$22</f>
        <v>-0.4588792144028907</v>
      </c>
      <c r="AY147" s="21">
        <f>-AY$162*'Fixed Data'!$B$21*'Fixed Data'!$B$22</f>
        <v>-0.46399213382645765</v>
      </c>
      <c r="AZ147" s="21">
        <f>-AZ$162*'Fixed Data'!$B$21*'Fixed Data'!$B$22</f>
        <v>-0.4692013069521655</v>
      </c>
      <c r="BA147" s="21">
        <f>-BA$162*'Fixed Data'!$B$21*'Fixed Data'!$B$22</f>
        <v>-0.47458469878484572</v>
      </c>
      <c r="BB147" s="21">
        <f>-BB$162*'Fixed Data'!$B$21*'Fixed Data'!$B$22</f>
        <v>-0.48006613822401017</v>
      </c>
    </row>
    <row r="148" spans="1:54" outlineLevel="2">
      <c r="A148" s="424"/>
      <c r="B148" s="135" t="s">
        <v>285</v>
      </c>
      <c r="C148" s="135"/>
      <c r="D148" s="135" t="s">
        <v>383</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4"/>
      <c r="B149" s="135" t="s">
        <v>285</v>
      </c>
      <c r="C149" s="135"/>
      <c r="D149" s="135" t="s">
        <v>383</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4"/>
      <c r="B150" s="135" t="s">
        <v>288</v>
      </c>
      <c r="C150" s="135" t="s">
        <v>467</v>
      </c>
      <c r="D150" s="135" t="s">
        <v>383</v>
      </c>
      <c r="E150" s="279">
        <v>-8.0577540914205681</v>
      </c>
      <c r="F150" s="279">
        <v>-8.2565980924326237</v>
      </c>
      <c r="G150" s="279">
        <v>-8.5173239259338569</v>
      </c>
      <c r="H150" s="279">
        <v>-8.7870967079356905</v>
      </c>
      <c r="I150" s="279">
        <v>-9.067154998763252</v>
      </c>
      <c r="J150" s="279">
        <v>-9.3582612438733879</v>
      </c>
      <c r="K150" s="279">
        <v>-9.6620650970289663</v>
      </c>
      <c r="L150" s="279">
        <v>-9.9778127766234235</v>
      </c>
      <c r="M150" s="279">
        <v>-10.304984685094114</v>
      </c>
      <c r="N150" s="279">
        <v>-10.644705354477988</v>
      </c>
      <c r="O150" s="279">
        <v>-10.987079984287115</v>
      </c>
      <c r="P150" s="279">
        <v>-11.328201527943216</v>
      </c>
      <c r="Q150" s="279">
        <v>-11.679846912821459</v>
      </c>
      <c r="R150" s="279">
        <v>-12.045861036907562</v>
      </c>
      <c r="S150" s="279">
        <v>-12.427123443557347</v>
      </c>
      <c r="T150" s="279">
        <v>-12.824305656529145</v>
      </c>
      <c r="U150" s="279">
        <v>-13.238221955378226</v>
      </c>
      <c r="V150" s="279">
        <v>-13.669664279216823</v>
      </c>
      <c r="W150" s="279">
        <v>-14.11947382594081</v>
      </c>
      <c r="X150" s="279">
        <v>-14.588491601532015</v>
      </c>
      <c r="Y150" s="279">
        <v>-15.076587531070368</v>
      </c>
      <c r="Z150" s="279">
        <v>-15.583507366230267</v>
      </c>
      <c r="AA150" s="279">
        <v>-16.111849159439558</v>
      </c>
      <c r="AB150" s="279">
        <v>-16.659260351509992</v>
      </c>
      <c r="AC150" s="279">
        <v>-123.69079263565992</v>
      </c>
      <c r="AD150" s="279">
        <v>-148.42049732995193</v>
      </c>
      <c r="AE150" s="279">
        <v>-154.02342455267177</v>
      </c>
      <c r="AF150" s="279">
        <v>-159.87653176393567</v>
      </c>
      <c r="AG150" s="279">
        <v>-165.99184719293385</v>
      </c>
      <c r="AH150" s="279">
        <v>-172.38203895623545</v>
      </c>
      <c r="AI150" s="279">
        <v>-179.06040800490092</v>
      </c>
      <c r="AJ150" s="279">
        <v>-186.04092767526478</v>
      </c>
      <c r="AK150" s="279">
        <v>-193.33829434440705</v>
      </c>
      <c r="AL150" s="279">
        <v>-200.9677986890301</v>
      </c>
      <c r="AM150" s="279">
        <v>-208.92415416419834</v>
      </c>
      <c r="AN150" s="279">
        <v>-217.21166555376172</v>
      </c>
      <c r="AO150" s="279">
        <v>-225.86893734562926</v>
      </c>
      <c r="AP150" s="279">
        <v>-234.92447157618864</v>
      </c>
      <c r="AQ150" s="279">
        <v>-244.39909286256417</v>
      </c>
      <c r="AR150" s="279">
        <v>-254.15789637341842</v>
      </c>
      <c r="AS150" s="279">
        <v>-263.99389228249635</v>
      </c>
      <c r="AT150" s="279">
        <v>-274.20373699786103</v>
      </c>
      <c r="AU150" s="279">
        <v>-284.88140272697473</v>
      </c>
      <c r="AV150" s="279">
        <v>-295.98863862581806</v>
      </c>
      <c r="AW150" s="279">
        <v>-307.44923125032943</v>
      </c>
      <c r="AX150" s="279">
        <v>-319.02993257077748</v>
      </c>
      <c r="AY150" s="279">
        <v>-330.91290829430818</v>
      </c>
      <c r="AZ150" s="279">
        <v>-343.24373210115789</v>
      </c>
      <c r="BA150" s="279">
        <v>-356.10313721117586</v>
      </c>
      <c r="BB150" s="279">
        <v>-369.55714714646547</v>
      </c>
    </row>
    <row r="151" spans="1:54" outlineLevel="2">
      <c r="A151" s="424"/>
      <c r="B151" s="135" t="s">
        <v>288</v>
      </c>
      <c r="C151" s="135" t="s">
        <v>468</v>
      </c>
      <c r="D151" s="135" t="s">
        <v>383</v>
      </c>
      <c r="E151" s="279">
        <v>-9.4853995432202822</v>
      </c>
      <c r="F151" s="279">
        <v>-9.7708108834826124</v>
      </c>
      <c r="G151" s="279">
        <v>-10.070047908753819</v>
      </c>
      <c r="H151" s="279">
        <v>-10.340826962863085</v>
      </c>
      <c r="I151" s="279">
        <v>-10.622711400566715</v>
      </c>
      <c r="J151" s="279">
        <v>-10.917646419700192</v>
      </c>
      <c r="K151" s="279">
        <v>-11.173317120465198</v>
      </c>
      <c r="L151" s="279">
        <v>-11.413301408571858</v>
      </c>
      <c r="M151" s="279">
        <v>-11.58400724853262</v>
      </c>
      <c r="N151" s="279">
        <v>-11.744749308950002</v>
      </c>
      <c r="O151" s="279">
        <v>-11.912755503347515</v>
      </c>
      <c r="P151" s="279">
        <v>-12.088984730275467</v>
      </c>
      <c r="Q151" s="279">
        <v>-12.271569202830012</v>
      </c>
      <c r="R151" s="279">
        <v>-12.451603021925152</v>
      </c>
      <c r="S151" s="279">
        <v>-12.640139346022409</v>
      </c>
      <c r="T151" s="279">
        <v>-12.838376472065212</v>
      </c>
      <c r="U151" s="279">
        <v>-13.046716400512956</v>
      </c>
      <c r="V151" s="279">
        <v>-13.265250986430113</v>
      </c>
      <c r="W151" s="279">
        <v>-13.495040943800067</v>
      </c>
      <c r="X151" s="279">
        <v>-13.73666994738409</v>
      </c>
      <c r="Y151" s="279">
        <v>-13.99075208066375</v>
      </c>
      <c r="Z151" s="279">
        <v>-14.246480499816151</v>
      </c>
      <c r="AA151" s="279">
        <v>-14.513706136201273</v>
      </c>
      <c r="AB151" s="279">
        <v>-14.794939074496245</v>
      </c>
      <c r="AC151" s="279">
        <v>-141.72947531174825</v>
      </c>
      <c r="AD151" s="279">
        <v>-152.34631912524637</v>
      </c>
      <c r="AE151" s="279">
        <v>-155.58539728517547</v>
      </c>
      <c r="AF151" s="279">
        <v>-158.9944978962703</v>
      </c>
      <c r="AG151" s="279">
        <v>-162.58254066672873</v>
      </c>
      <c r="AH151" s="279">
        <v>-166.35892644052592</v>
      </c>
      <c r="AI151" s="279">
        <v>-170.33355019303264</v>
      </c>
      <c r="AJ151" s="279">
        <v>-174.51682212056176</v>
      </c>
      <c r="AK151" s="279">
        <v>-178.91969922178723</v>
      </c>
      <c r="AL151" s="279">
        <v>-183.55371407088919</v>
      </c>
      <c r="AM151" s="279">
        <v>-188.43100497464306</v>
      </c>
      <c r="AN151" s="279">
        <v>-193.56434788272782</v>
      </c>
      <c r="AO151" s="279">
        <v>-198.96718981843381</v>
      </c>
      <c r="AP151" s="279">
        <v>-204.65368417796492</v>
      </c>
      <c r="AQ151" s="279">
        <v>-210.63872782396692</v>
      </c>
      <c r="AR151" s="279">
        <v>-216.93800017568367</v>
      </c>
      <c r="AS151" s="279">
        <v>-223.56800428245498</v>
      </c>
      <c r="AT151" s="279">
        <v>-230.54611012504981</v>
      </c>
      <c r="AU151" s="279">
        <v>-237.89060016026588</v>
      </c>
      <c r="AV151" s="279">
        <v>-245.62071726646673</v>
      </c>
      <c r="AW151" s="279">
        <v>-253.75671522875518</v>
      </c>
      <c r="AX151" s="279">
        <v>-262.31991179253521</v>
      </c>
      <c r="AY151" s="279">
        <v>-271.3327446186982</v>
      </c>
      <c r="AZ151" s="279">
        <v>-280.81883015140556</v>
      </c>
      <c r="BA151" s="279">
        <v>-290.77001453122665</v>
      </c>
      <c r="BB151" s="279">
        <v>-301.19663499755205</v>
      </c>
    </row>
    <row r="152" spans="1:54" outlineLevel="2">
      <c r="A152" s="424"/>
      <c r="B152" s="135" t="s">
        <v>288</v>
      </c>
      <c r="C152" s="135" t="s">
        <v>469</v>
      </c>
      <c r="D152" s="135" t="s">
        <v>383</v>
      </c>
      <c r="E152" s="279">
        <v>-15.286737686532653</v>
      </c>
      <c r="F152" s="279">
        <v>-15.617025550209291</v>
      </c>
      <c r="G152" s="279">
        <v>-16.047678343902039</v>
      </c>
      <c r="H152" s="279">
        <v>-16.493304668928591</v>
      </c>
      <c r="I152" s="279">
        <v>-16.956423929993846</v>
      </c>
      <c r="J152" s="279">
        <v>-17.438160301711839</v>
      </c>
      <c r="K152" s="279">
        <v>-17.891172277396446</v>
      </c>
      <c r="L152" s="279">
        <v>-18.339423566630071</v>
      </c>
      <c r="M152" s="279">
        <v>-18.796606964640141</v>
      </c>
      <c r="N152" s="279">
        <v>-19.269247862330147</v>
      </c>
      <c r="O152" s="279">
        <v>-19.758333231461979</v>
      </c>
      <c r="P152" s="279">
        <v>-20.264233398772713</v>
      </c>
      <c r="Q152" s="279">
        <v>-20.788613551973626</v>
      </c>
      <c r="R152" s="279">
        <v>-21.329142213451185</v>
      </c>
      <c r="S152" s="279">
        <v>-21.89096151940068</v>
      </c>
      <c r="T152" s="279">
        <v>-22.475578867322564</v>
      </c>
      <c r="U152" s="279">
        <v>-23.083617210199357</v>
      </c>
      <c r="V152" s="279">
        <v>-23.714264141962225</v>
      </c>
      <c r="W152" s="279">
        <v>-24.370941579828919</v>
      </c>
      <c r="X152" s="279">
        <v>-25.054890005342305</v>
      </c>
      <c r="Y152" s="279">
        <v>-25.767415906961681</v>
      </c>
      <c r="Z152" s="279">
        <v>-26.508798432159104</v>
      </c>
      <c r="AA152" s="279">
        <v>-27.281366292130365</v>
      </c>
      <c r="AB152" s="279">
        <v>-28.082623633263857</v>
      </c>
      <c r="AC152" s="279">
        <v>-55.997015178539428</v>
      </c>
      <c r="AD152" s="279">
        <v>-61.596982983711484</v>
      </c>
      <c r="AE152" s="279">
        <v>-62.493515037148306</v>
      </c>
      <c r="AF152" s="279">
        <v>-63.429386041041887</v>
      </c>
      <c r="AG152" s="279">
        <v>-64.406574496831112</v>
      </c>
      <c r="AH152" s="279">
        <v>-65.427168133769641</v>
      </c>
      <c r="AI152" s="279">
        <v>-66.493370335283402</v>
      </c>
      <c r="AJ152" s="279">
        <v>-67.60750688275921</v>
      </c>
      <c r="AK152" s="279">
        <v>-68.772033107440521</v>
      </c>
      <c r="AL152" s="279">
        <v>-69.989541539201085</v>
      </c>
      <c r="AM152" s="279">
        <v>-71.244088124105161</v>
      </c>
      <c r="AN152" s="279">
        <v>-72.544371891149552</v>
      </c>
      <c r="AO152" s="279">
        <v>-73.902819260428743</v>
      </c>
      <c r="AP152" s="279">
        <v>-75.324035460604748</v>
      </c>
      <c r="AQ152" s="279">
        <v>-76.811484237657851</v>
      </c>
      <c r="AR152" s="279">
        <v>-78.229349823606583</v>
      </c>
      <c r="AS152" s="279">
        <v>-79.377182310146893</v>
      </c>
      <c r="AT152" s="279">
        <v>-80.504910706251266</v>
      </c>
      <c r="AU152" s="279">
        <v>-81.677870179323335</v>
      </c>
      <c r="AV152" s="279">
        <v>-82.836742210593343</v>
      </c>
      <c r="AW152" s="279">
        <v>-83.883197934605434</v>
      </c>
      <c r="AX152" s="279">
        <v>-84.841463180541936</v>
      </c>
      <c r="AY152" s="279">
        <v>-85.794632089322747</v>
      </c>
      <c r="AZ152" s="279">
        <v>-86.766130798790812</v>
      </c>
      <c r="BA152" s="279">
        <v>-87.770352096199289</v>
      </c>
      <c r="BB152" s="279">
        <v>-88.792814301052374</v>
      </c>
    </row>
    <row r="153" spans="1:54" outlineLevel="2">
      <c r="A153" s="424"/>
      <c r="B153" s="135" t="s">
        <v>470</v>
      </c>
      <c r="C153" s="135"/>
      <c r="D153" s="135" t="s">
        <v>383</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5"/>
      <c r="B154" s="135" t="s">
        <v>470</v>
      </c>
      <c r="C154" s="135"/>
      <c r="D154" s="135" t="s">
        <v>383</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374</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463</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3" t="s">
        <v>471</v>
      </c>
      <c r="B158" s="135" t="s">
        <v>282</v>
      </c>
      <c r="C158" s="135" t="s">
        <v>389</v>
      </c>
      <c r="D158" s="135" t="s">
        <v>472</v>
      </c>
      <c r="E158" s="321">
        <v>81.740137025429661</v>
      </c>
      <c r="F158" s="321">
        <v>83.268043711163727</v>
      </c>
      <c r="G158" s="321">
        <v>85.476760435226424</v>
      </c>
      <c r="H158" s="321">
        <v>87.750075372676065</v>
      </c>
      <c r="I158" s="321">
        <v>90.093480641611322</v>
      </c>
      <c r="J158" s="321">
        <v>92.509559863045709</v>
      </c>
      <c r="K158" s="321">
        <v>95.004426070031784</v>
      </c>
      <c r="L158" s="321">
        <v>97.576857321275398</v>
      </c>
      <c r="M158" s="321">
        <v>100.22925037899941</v>
      </c>
      <c r="N158" s="321">
        <v>102.96450539160175</v>
      </c>
      <c r="O158" s="321">
        <v>105.62706099715682</v>
      </c>
      <c r="P158" s="321">
        <v>108.17606446859195</v>
      </c>
      <c r="Q158" s="321">
        <v>110.76482321746469</v>
      </c>
      <c r="R158" s="321">
        <v>113.43611041000042</v>
      </c>
      <c r="S158" s="321">
        <v>116.19289604617204</v>
      </c>
      <c r="T158" s="321">
        <v>119.03824844569785</v>
      </c>
      <c r="U158" s="321">
        <v>121.97535780034056</v>
      </c>
      <c r="V158" s="321">
        <v>125.0075462964972</v>
      </c>
      <c r="W158" s="321">
        <v>128.13827454859072</v>
      </c>
      <c r="X158" s="321">
        <v>131.3711480490673</v>
      </c>
      <c r="Y158" s="321">
        <v>134.7099242649617</v>
      </c>
      <c r="Z158" s="321">
        <v>138.15848525809534</v>
      </c>
      <c r="AA158" s="321">
        <v>141.72094254127151</v>
      </c>
      <c r="AB158" s="321">
        <v>145.34753235425865</v>
      </c>
      <c r="AC158" s="321">
        <v>954.51287334918277</v>
      </c>
      <c r="AD158" s="321">
        <v>1207.3791968540863</v>
      </c>
      <c r="AE158" s="321">
        <v>1240.2397325865761</v>
      </c>
      <c r="AF158" s="321">
        <v>1274.203266817799</v>
      </c>
      <c r="AG158" s="321">
        <v>1309.3122449503728</v>
      </c>
      <c r="AH158" s="321">
        <v>1345.6110071666828</v>
      </c>
      <c r="AI158" s="321">
        <v>1383.1458848618738</v>
      </c>
      <c r="AJ158" s="321">
        <v>1421.9653019978073</v>
      </c>
      <c r="AK158" s="321">
        <v>1462.1198819311367</v>
      </c>
      <c r="AL158" s="321">
        <v>1503.6625623725313</v>
      </c>
      <c r="AM158" s="321">
        <v>1546.3479524979678</v>
      </c>
      <c r="AN158" s="321">
        <v>1590.0058422173984</v>
      </c>
      <c r="AO158" s="321">
        <v>1635.0377311218472</v>
      </c>
      <c r="AP158" s="321">
        <v>1681.6398509213791</v>
      </c>
      <c r="AQ158" s="321">
        <v>1729.8909245548127</v>
      </c>
      <c r="AR158" s="321">
        <v>1777.8621070309275</v>
      </c>
      <c r="AS158" s="321">
        <v>1822.7067155371576</v>
      </c>
      <c r="AT158" s="321">
        <v>1868.0347718676153</v>
      </c>
      <c r="AU158" s="321">
        <v>1914.784682259505</v>
      </c>
      <c r="AV158" s="321">
        <v>1962.2067403686972</v>
      </c>
      <c r="AW158" s="321">
        <v>2009.0390891926495</v>
      </c>
      <c r="AX158" s="321">
        <v>2051.2854394782157</v>
      </c>
      <c r="AY158" s="321">
        <v>2091.6158817601258</v>
      </c>
      <c r="AZ158" s="321">
        <v>2131.7645906439293</v>
      </c>
      <c r="BA158" s="321">
        <v>2172.8795391904928</v>
      </c>
      <c r="BB158" s="321">
        <v>2215.0898798553803</v>
      </c>
    </row>
    <row r="159" spans="1:54" outlineLevel="2">
      <c r="A159" s="424"/>
      <c r="B159" s="135" t="s">
        <v>282</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4"/>
      <c r="B160" s="135" t="s">
        <v>282</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4"/>
      <c r="B161" s="135" t="s">
        <v>285</v>
      </c>
      <c r="C161" s="135" t="s">
        <v>465</v>
      </c>
      <c r="D161" s="135" t="s">
        <v>473</v>
      </c>
      <c r="E161" s="320">
        <v>0.24587257054178413</v>
      </c>
      <c r="F161" s="320">
        <v>0.2512127632605618</v>
      </c>
      <c r="G161" s="320">
        <v>0.2581764286363466</v>
      </c>
      <c r="H161" s="320">
        <v>0.26538187630119414</v>
      </c>
      <c r="I161" s="320">
        <v>0.2728698999547769</v>
      </c>
      <c r="J161" s="320">
        <v>0.28065857386710624</v>
      </c>
      <c r="K161" s="320">
        <v>0.28798015496764362</v>
      </c>
      <c r="L161" s="320">
        <v>0.29522330035926903</v>
      </c>
      <c r="M161" s="320">
        <v>0.3026099620466085</v>
      </c>
      <c r="N161" s="320">
        <v>0.31024587156600281</v>
      </c>
      <c r="O161" s="320">
        <v>0.31814696171023699</v>
      </c>
      <c r="P161" s="320">
        <v>0.32631915958273505</v>
      </c>
      <c r="Q161" s="320">
        <v>0.33478938419958443</v>
      </c>
      <c r="R161" s="320">
        <v>0.34351974764082455</v>
      </c>
      <c r="S161" s="320">
        <v>0.35259353621806655</v>
      </c>
      <c r="T161" s="320">
        <v>0.36203509517395882</v>
      </c>
      <c r="U161" s="320">
        <v>0.37185442877346347</v>
      </c>
      <c r="V161" s="320">
        <v>0.38203825740418684</v>
      </c>
      <c r="W161" s="320">
        <v>0.39264195749934366</v>
      </c>
      <c r="X161" s="320">
        <v>0.40368552359362475</v>
      </c>
      <c r="Y161" s="320">
        <v>0.41519002101097563</v>
      </c>
      <c r="Z161" s="320">
        <v>0.42715984550754799</v>
      </c>
      <c r="AA161" s="320">
        <v>0.4396326209306578</v>
      </c>
      <c r="AB161" s="320">
        <v>0.45256773733959177</v>
      </c>
      <c r="AC161" s="320">
        <v>0.90511575176427184</v>
      </c>
      <c r="AD161" s="320">
        <v>0.9958516581731458</v>
      </c>
      <c r="AE161" s="320">
        <v>1.0103221393643107</v>
      </c>
      <c r="AF161" s="320">
        <v>1.0254269860966234</v>
      </c>
      <c r="AG161" s="320">
        <v>1.0411980959240832</v>
      </c>
      <c r="AH161" s="320">
        <v>1.0576691245013812</v>
      </c>
      <c r="AI161" s="320">
        <v>1.0748755952284004</v>
      </c>
      <c r="AJ161" s="320">
        <v>1.0928550025024886</v>
      </c>
      <c r="AK161" s="320">
        <v>1.1116469348640221</v>
      </c>
      <c r="AL161" s="320">
        <v>1.1312931873385084</v>
      </c>
      <c r="AM161" s="320">
        <v>1.1515349951515246</v>
      </c>
      <c r="AN161" s="320">
        <v>1.1725131381158582</v>
      </c>
      <c r="AO161" s="320">
        <v>1.1944288264233467</v>
      </c>
      <c r="AP161" s="320">
        <v>1.2173564355695619</v>
      </c>
      <c r="AQ161" s="320">
        <v>1.2413518222922244</v>
      </c>
      <c r="AR161" s="320">
        <v>1.2642125280123513</v>
      </c>
      <c r="AS161" s="320">
        <v>1.2826880902252349</v>
      </c>
      <c r="AT161" s="320">
        <v>1.3008305345188207</v>
      </c>
      <c r="AU161" s="320">
        <v>1.3196988367890359</v>
      </c>
      <c r="AV161" s="320">
        <v>1.3383308011684836</v>
      </c>
      <c r="AW161" s="320">
        <v>1.3551316922095533</v>
      </c>
      <c r="AX161" s="320">
        <v>1.3704938711249723</v>
      </c>
      <c r="AY161" s="320">
        <v>1.38576417428166</v>
      </c>
      <c r="AZ161" s="320">
        <v>1.4013219495213702</v>
      </c>
      <c r="BA161" s="320">
        <v>1.4174000482827305</v>
      </c>
      <c r="BB161" s="320">
        <v>1.4337709776858001</v>
      </c>
    </row>
    <row r="162" spans="1:54" outlineLevel="2">
      <c r="A162" s="424"/>
      <c r="B162" s="135" t="s">
        <v>285</v>
      </c>
      <c r="C162" s="135" t="s">
        <v>466</v>
      </c>
      <c r="D162" s="135" t="s">
        <v>474</v>
      </c>
      <c r="E162" s="320">
        <v>0.54638348745403942</v>
      </c>
      <c r="F162" s="320">
        <v>0.55825058471798994</v>
      </c>
      <c r="G162" s="320">
        <v>0.57372539717669624</v>
      </c>
      <c r="H162" s="320">
        <v>0.58973750136822645</v>
      </c>
      <c r="I162" s="320">
        <v>0.60637755702225737</v>
      </c>
      <c r="J162" s="320">
        <v>0.62368571921121685</v>
      </c>
      <c r="K162" s="320">
        <v>0.6399559004220986</v>
      </c>
      <c r="L162" s="320">
        <v>0.6560517791243754</v>
      </c>
      <c r="M162" s="320">
        <v>0.67246658041619134</v>
      </c>
      <c r="N162" s="320">
        <v>0.68943526962375834</v>
      </c>
      <c r="O162" s="320">
        <v>0.70699324862764956</v>
      </c>
      <c r="P162" s="320">
        <v>0.72515368830384197</v>
      </c>
      <c r="Q162" s="320">
        <v>0.74397640947779919</v>
      </c>
      <c r="R162" s="320">
        <v>0.76337721692586391</v>
      </c>
      <c r="S162" s="320">
        <v>0.78354119049766502</v>
      </c>
      <c r="T162" s="320">
        <v>0.80452243346084396</v>
      </c>
      <c r="U162" s="320">
        <v>0.82634317337794772</v>
      </c>
      <c r="V162" s="320">
        <v>0.8489739062113939</v>
      </c>
      <c r="W162" s="320">
        <v>0.87253768255206876</v>
      </c>
      <c r="X162" s="320">
        <v>0.89707894352686723</v>
      </c>
      <c r="Y162" s="320">
        <v>0.92264449178592534</v>
      </c>
      <c r="Z162" s="320">
        <v>0.94924410213955457</v>
      </c>
      <c r="AA162" s="320">
        <v>0.97696138139178645</v>
      </c>
      <c r="AB162" s="320">
        <v>1.0057060835555636</v>
      </c>
      <c r="AC162" s="320">
        <v>2.0113683368806798</v>
      </c>
      <c r="AD162" s="320">
        <v>2.2130036842620617</v>
      </c>
      <c r="AE162" s="320">
        <v>2.2451603101678246</v>
      </c>
      <c r="AF162" s="320">
        <v>2.2787266376312112</v>
      </c>
      <c r="AG162" s="320">
        <v>2.3137735461566731</v>
      </c>
      <c r="AH162" s="320">
        <v>2.3503758316205592</v>
      </c>
      <c r="AI162" s="320">
        <v>2.3886124315901585</v>
      </c>
      <c r="AJ162" s="320">
        <v>2.4285666722269337</v>
      </c>
      <c r="AK162" s="320">
        <v>2.4703265205509046</v>
      </c>
      <c r="AL162" s="320">
        <v>2.5139848628913373</v>
      </c>
      <c r="AM162" s="320">
        <v>2.5589666550760901</v>
      </c>
      <c r="AN162" s="320">
        <v>2.6055847531952678</v>
      </c>
      <c r="AO162" s="320">
        <v>2.6542862805201555</v>
      </c>
      <c r="AP162" s="320">
        <v>2.7052365242912693</v>
      </c>
      <c r="AQ162" s="320">
        <v>2.7585596042551885</v>
      </c>
      <c r="AR162" s="320">
        <v>2.8093611724379426</v>
      </c>
      <c r="AS162" s="320">
        <v>2.850417979680647</v>
      </c>
      <c r="AT162" s="320">
        <v>2.8907345234382986</v>
      </c>
      <c r="AU162" s="320">
        <v>2.9326640825097563</v>
      </c>
      <c r="AV162" s="320">
        <v>2.9740684464667417</v>
      </c>
      <c r="AW162" s="320">
        <v>3.0114037597519845</v>
      </c>
      <c r="AX162" s="320">
        <v>3.0455419357546307</v>
      </c>
      <c r="AY162" s="320">
        <v>3.0794759428524898</v>
      </c>
      <c r="AZ162" s="320">
        <v>3.1140487775048351</v>
      </c>
      <c r="BA162" s="320">
        <v>3.1497778867528119</v>
      </c>
      <c r="BB162" s="320">
        <v>3.1861577295443348</v>
      </c>
    </row>
    <row r="163" spans="1:54" outlineLevel="2">
      <c r="A163" s="424"/>
      <c r="B163" s="135" t="s">
        <v>285</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4"/>
      <c r="B164" s="135" t="s">
        <v>285</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4"/>
      <c r="B165" s="135" t="s">
        <v>470</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4"/>
      <c r="B166" s="135" t="s">
        <v>470</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4"/>
      <c r="B167" s="135" t="s">
        <v>470</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4"/>
      <c r="B168" s="135" t="s">
        <v>470</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5"/>
      <c r="B169" s="135" t="s">
        <v>470</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475</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3" t="s">
        <v>476</v>
      </c>
      <c r="B172" s="135" t="s">
        <v>282</v>
      </c>
      <c r="C172" s="135" t="s">
        <v>389</v>
      </c>
      <c r="D172" s="135" t="s">
        <v>383</v>
      </c>
      <c r="E172" s="262">
        <f>-(E$158*'Fixed Data'!$B$25*'Fixed Data'!E$47*'Fixed Data'!$B$24*'Fixed Data'!$B$23+E$158*'Fixed Data'!$B$26)*'Fixed Data'!L44/10^6</f>
        <v>-16.670041103284294</v>
      </c>
      <c r="F172" s="262">
        <f>-(F$158*'Fixed Data'!$B$25*'Fixed Data'!F$47*'Fixed Data'!$B$24*'Fixed Data'!$B$23+F$158*'Fixed Data'!$B$26)*'Fixed Data'!M44/10^6</f>
        <v>-17.240245277886835</v>
      </c>
      <c r="G172" s="262">
        <f>-(G$158*'Fixed Data'!$B$25*'Fixed Data'!G$47*'Fixed Data'!$B$24*'Fixed Data'!$B$23+G$158*'Fixed Data'!$B$26)*'Fixed Data'!N44/10^6</f>
        <v>-17.967055206862394</v>
      </c>
      <c r="H172" s="262">
        <f>-(H$158*'Fixed Data'!$B$25*'Fixed Data'!H$47*'Fixed Data'!$B$24*'Fixed Data'!$B$23+H$158*'Fixed Data'!$B$26)*'Fixed Data'!O44/10^6</f>
        <v>-18.725788584126615</v>
      </c>
      <c r="I172" s="262">
        <f>-(I$158*'Fixed Data'!$B$25*'Fixed Data'!I$47*'Fixed Data'!$B$24*'Fixed Data'!$B$23+I$158*'Fixed Data'!$B$26)*'Fixed Data'!P44/10^6</f>
        <v>-19.518648930043007</v>
      </c>
      <c r="J172" s="262">
        <f>-(J$158*'Fixed Data'!$B$25*'Fixed Data'!J$47*'Fixed Data'!$B$24*'Fixed Data'!$B$23+J$158*'Fixed Data'!$B$26)*'Fixed Data'!Q44/10^6</f>
        <v>-20.34729920731673</v>
      </c>
      <c r="K172" s="262">
        <f>-(K$158*'Fixed Data'!$B$25*'Fixed Data'!K$47*'Fixed Data'!$B$24*'Fixed Data'!$B$23+K$158*'Fixed Data'!$B$26)*'Fixed Data'!R44/10^6</f>
        <v>-21.214254024269685</v>
      </c>
      <c r="L172" s="262">
        <f>-(L$158*'Fixed Data'!$B$25*'Fixed Data'!L$47*'Fixed Data'!$B$24*'Fixed Data'!$B$23+L$158*'Fixed Data'!$B$26)*'Fixed Data'!S44/10^6</f>
        <v>-22.120478757959859</v>
      </c>
      <c r="M172" s="262">
        <f>-(M$158*'Fixed Data'!$B$25*'Fixed Data'!M$47*'Fixed Data'!$B$24*'Fixed Data'!$B$23+M$158*'Fixed Data'!$B$26)*'Fixed Data'!T44/10^6</f>
        <v>-23.0677877882096</v>
      </c>
      <c r="N172" s="262">
        <f>-(N$158*'Fixed Data'!$B$25*'Fixed Data'!N$47*'Fixed Data'!$B$24*'Fixed Data'!$B$23+N$158*'Fixed Data'!$B$26)*'Fixed Data'!U44/10^6</f>
        <v>-24.058180136226103</v>
      </c>
      <c r="O172" s="262">
        <f>-(O$158*'Fixed Data'!$B$25*'Fixed Data'!O$47*'Fixed Data'!$B$24*'Fixed Data'!$B$23+O$158*'Fixed Data'!$B$26)*'Fixed Data'!V44/10^6</f>
        <v>-25.056141912399934</v>
      </c>
      <c r="P172" s="262">
        <f>-(P$158*'Fixed Data'!$B$25*'Fixed Data'!P$47*'Fixed Data'!$B$24*'Fixed Data'!$B$23+P$158*'Fixed Data'!$B$26)*'Fixed Data'!W44/10^6</f>
        <v>-26.051572986517776</v>
      </c>
      <c r="Q172" s="262">
        <f>-(Q$158*'Fixed Data'!$B$25*'Fixed Data'!Q$47*'Fixed Data'!$B$24*'Fixed Data'!$B$23+Q$158*'Fixed Data'!$B$26)*'Fixed Data'!X44/10^6</f>
        <v>-27.081231010579668</v>
      </c>
      <c r="R172" s="262">
        <f>-(R$158*'Fixed Data'!$B$25*'Fixed Data'!R$47*'Fixed Data'!$B$24*'Fixed Data'!$B$23+R$158*'Fixed Data'!$B$26)*'Fixed Data'!Y44/10^6</f>
        <v>-28.1566925923448</v>
      </c>
      <c r="S172" s="262">
        <f>-(S$158*'Fixed Data'!$B$25*'Fixed Data'!S$47*'Fixed Data'!$B$24*'Fixed Data'!$B$23+S$158*'Fixed Data'!$B$26)*'Fixed Data'!Z44/10^6</f>
        <v>-29.27358632530618</v>
      </c>
      <c r="T172" s="262">
        <f>-(T$158*'Fixed Data'!$B$25*'Fixed Data'!T$47*'Fixed Data'!$B$24*'Fixed Data'!$B$23+T$158*'Fixed Data'!$B$26)*'Fixed Data'!AA44/10^6</f>
        <v>-30.440299785637652</v>
      </c>
      <c r="U172" s="262">
        <f>-(U$158*'Fixed Data'!$B$25*'Fixed Data'!U$47*'Fixed Data'!$B$24*'Fixed Data'!$B$23+U$158*'Fixed Data'!$B$26)*'Fixed Data'!AB44/10^6</f>
        <v>-31.659244006031471</v>
      </c>
      <c r="V172" s="262">
        <f>-(V$158*'Fixed Data'!$B$25*'Fixed Data'!V$47*'Fixed Data'!$B$24*'Fixed Data'!$B$23+V$158*'Fixed Data'!$B$26)*'Fixed Data'!AC44/10^6</f>
        <v>-32.932955892005268</v>
      </c>
      <c r="W172" s="262">
        <f>-(W$158*'Fixed Data'!$B$25*'Fixed Data'!W$47*'Fixed Data'!$B$24*'Fixed Data'!$B$23+W$158*'Fixed Data'!$B$26)*'Fixed Data'!AD44/10^6</f>
        <v>-34.264105262965387</v>
      </c>
      <c r="X172" s="262">
        <f>-(X$158*'Fixed Data'!$B$25*'Fixed Data'!X$47*'Fixed Data'!$B$24*'Fixed Data'!$B$23+X$158*'Fixed Data'!$B$26)*'Fixed Data'!AE44/10^6</f>
        <v>-35.655502495502816</v>
      </c>
      <c r="Y172" s="262">
        <f>-(Y$158*'Fixed Data'!$B$25*'Fixed Data'!Y$47*'Fixed Data'!$B$24*'Fixed Data'!$B$23+Y$158*'Fixed Data'!$B$26)*'Fixed Data'!AF44/10^6</f>
        <v>-37.110106475311383</v>
      </c>
      <c r="Z172" s="262">
        <f>-(Z$158*'Fixed Data'!$B$25*'Fixed Data'!Z$47*'Fixed Data'!$B$24*'Fixed Data'!$B$23+Z$158*'Fixed Data'!$B$26)*'Fixed Data'!AG44/10^6</f>
        <v>-38.631023427590989</v>
      </c>
      <c r="AA172" s="262">
        <f>-(AA$158*'Fixed Data'!$B$25*'Fixed Data'!AA$47*'Fixed Data'!$B$24*'Fixed Data'!$B$23+AA$158*'Fixed Data'!$B$26)*'Fixed Data'!AH44/10^6</f>
        <v>-40.22154278261916</v>
      </c>
      <c r="AB172" s="262">
        <f>-(AB$158*'Fixed Data'!$B$25*'Fixed Data'!AB$47*'Fixed Data'!$B$24*'Fixed Data'!$B$23+AB$158*'Fixed Data'!$B$26)*'Fixed Data'!AI44/10^6</f>
        <v>-41.869560102504963</v>
      </c>
      <c r="AC172" s="262">
        <f>-(AC$158*'Fixed Data'!$B$25*'Fixed Data'!AC$47*'Fixed Data'!$B$24*'Fixed Data'!$B$23+AC$158*'Fixed Data'!$B$26)*'Fixed Data'!AJ44/10^6</f>
        <v>-278.90686379336552</v>
      </c>
      <c r="AD172" s="262">
        <f>-(AD$158*'Fixed Data'!$B$25*'Fixed Data'!AD$47*'Fixed Data'!$B$24*'Fixed Data'!$B$23+AD$158*'Fixed Data'!$B$26)*'Fixed Data'!AK44/10^6</f>
        <v>-357.82639389947872</v>
      </c>
      <c r="AE172" s="262">
        <f>-(AE$158*'Fixed Data'!$B$25*'Fixed Data'!AE$47*'Fixed Data'!$B$24*'Fixed Data'!$B$23+AE$158*'Fixed Data'!$B$26)*'Fixed Data'!AL44/10^6</f>
        <v>-372.75406043936169</v>
      </c>
      <c r="AF172" s="262">
        <f>-(AF$158*'Fixed Data'!$B$25*'Fixed Data'!AF$47*'Fixed Data'!$B$24*'Fixed Data'!$B$23+AF$158*'Fixed Data'!$B$26)*'Fixed Data'!AM44/10^6</f>
        <v>-388.29482725460332</v>
      </c>
      <c r="AG172" s="262">
        <f>-(AG$158*'Fixed Data'!$B$25*'Fixed Data'!AG$47*'Fixed Data'!$B$24*'Fixed Data'!$B$23+AG$158*'Fixed Data'!$B$26)*'Fixed Data'!AN44/10^6</f>
        <v>-404.4651809846016</v>
      </c>
      <c r="AH172" s="262">
        <f>-(AH$158*'Fixed Data'!$B$25*'Fixed Data'!AH$47*'Fixed Data'!$B$24*'Fixed Data'!$B$23+AH$158*'Fixed Data'!$B$26)*'Fixed Data'!AO44/10^6</f>
        <v>-421.29307984941238</v>
      </c>
      <c r="AI172" s="262">
        <f>-(AI$158*'Fixed Data'!$B$25*'Fixed Data'!AI$47*'Fixed Data'!$B$24*'Fixed Data'!$B$23+AI$158*'Fixed Data'!$B$26)*'Fixed Data'!AP44/10^6</f>
        <v>-438.82523801546631</v>
      </c>
      <c r="AJ172" s="262">
        <f>-(AJ$158*'Fixed Data'!$B$25*'Fixed Data'!AJ$47*'Fixed Data'!$B$24*'Fixed Data'!$B$23+AJ$158*'Fixed Data'!$B$26)*'Fixed Data'!AQ44/10^6</f>
        <v>-457.08467039550283</v>
      </c>
      <c r="AK172" s="262">
        <f>-(AK$158*'Fixed Data'!$B$25*'Fixed Data'!AK$47*'Fixed Data'!$B$24*'Fixed Data'!$B$23+AK$158*'Fixed Data'!$B$26)*'Fixed Data'!AR44/10^6</f>
        <v>-476.10147675064871</v>
      </c>
      <c r="AL172" s="262">
        <f>-(AL$158*'Fixed Data'!$B$25*'Fixed Data'!AL$47*'Fixed Data'!$B$24*'Fixed Data'!$B$23+AL$158*'Fixed Data'!$B$26)*'Fixed Data'!AS44/10^6</f>
        <v>-495.91053168008864</v>
      </c>
      <c r="AM172" s="262">
        <f>-(AM$158*'Fixed Data'!$B$25*'Fixed Data'!AM$47*'Fixed Data'!$B$24*'Fixed Data'!$B$23+AM$158*'Fixed Data'!$B$26)*'Fixed Data'!AT44/10^6</f>
        <v>-516.44884853274073</v>
      </c>
      <c r="AN172" s="262">
        <f>-(AN$158*'Fixed Data'!$B$25*'Fixed Data'!AN$47*'Fixed Data'!$B$24*'Fixed Data'!$B$23+AN$158*'Fixed Data'!$B$26)*'Fixed Data'!AU44/10^6</f>
        <v>-537.67364565003243</v>
      </c>
      <c r="AO172" s="262">
        <f>-(AO$158*'Fixed Data'!$B$25*'Fixed Data'!AO$47*'Fixed Data'!$B$24*'Fixed Data'!$B$23+AO$158*'Fixed Data'!$B$26)*'Fixed Data'!AV44/10^6</f>
        <v>-559.73324137729605</v>
      </c>
      <c r="AP172" s="262">
        <f>-(AP$158*'Fixed Data'!$B$25*'Fixed Data'!AP$47*'Fixed Data'!$B$24*'Fixed Data'!$B$23+AP$158*'Fixed Data'!$B$26)*'Fixed Data'!AW44/10^6</f>
        <v>-582.71297526451337</v>
      </c>
      <c r="AQ172" s="262">
        <f>-(AQ$158*'Fixed Data'!$B$25*'Fixed Data'!AQ$47*'Fixed Data'!$B$24*'Fixed Data'!$B$23+AQ$158*'Fixed Data'!$B$26)*'Fixed Data'!AX44/10^6</f>
        <v>-606.6604752065889</v>
      </c>
      <c r="AR172" s="262">
        <f>-(AR$158*'Fixed Data'!$B$25*'Fixed Data'!AR$47*'Fixed Data'!$B$24*'Fixed Data'!$B$23+AR$158*'Fixed Data'!$B$26)*'Fixed Data'!AY44/10^6</f>
        <v>-630.91200213608056</v>
      </c>
      <c r="AS172" s="262">
        <f>-(AS$158*'Fixed Data'!$B$25*'Fixed Data'!AS$47*'Fixed Data'!$B$24*'Fixed Data'!$B$23+AS$158*'Fixed Data'!$B$26)*'Fixed Data'!AZ44/10^6</f>
        <v>-654.44181215270783</v>
      </c>
      <c r="AT172" s="262">
        <f>-(AT$158*'Fixed Data'!$B$25*'Fixed Data'!AT$47*'Fixed Data'!$B$24*'Fixed Data'!$B$23+AT$158*'Fixed Data'!$B$26)*'Fixed Data'!BA44/10^6</f>
        <v>-678.52188315347291</v>
      </c>
      <c r="AU172" s="262">
        <f>-(AU$158*'Fixed Data'!$B$25*'Fixed Data'!AU$47*'Fixed Data'!$B$24*'Fixed Data'!$B$23+AU$158*'Fixed Data'!$B$26)*'Fixed Data'!BB44/10^6</f>
        <v>-703.503134100539</v>
      </c>
      <c r="AV172" s="262">
        <f>-(AV$158*'Fixed Data'!$B$25*'Fixed Data'!AV$47*'Fixed Data'!$B$24*'Fixed Data'!$B$23+AV$158*'Fixed Data'!$B$26)*'Fixed Data'!BC44/10^6</f>
        <v>-729.12483715182532</v>
      </c>
      <c r="AW172" s="262">
        <f>-(AW$158*'Fixed Data'!$B$25*'Fixed Data'!AW$47*'Fixed Data'!$B$24*'Fixed Data'!$B$23+AW$158*'Fixed Data'!$B$26)*'Fixed Data'!BD44/10^6</f>
        <v>-754.92123699591195</v>
      </c>
      <c r="AX172" s="262">
        <f>-(AX$158*'Fixed Data'!$B$25*'Fixed Data'!AX$47*'Fixed Data'!$B$24*'Fixed Data'!$B$23+AX$158*'Fixed Data'!$B$26)*'Fixed Data'!BE44/10^6</f>
        <v>-779.3665710138489</v>
      </c>
      <c r="AY172" s="262">
        <f>-(AY$158*'Fixed Data'!$B$25*'Fixed Data'!AY$47*'Fixed Data'!$B$24*'Fixed Data'!$B$23+AY$158*'Fixed Data'!$B$26)*'Fixed Data'!BF44/10^6</f>
        <v>-803.42899334787626</v>
      </c>
      <c r="AZ172" s="262">
        <f>-(AZ$158*'Fixed Data'!$B$25*'Fixed Data'!AZ$47*'Fixed Data'!$B$24*'Fixed Data'!$B$23+AZ$158*'Fixed Data'!$B$26)*'Fixed Data'!BG44/10^6</f>
        <v>-827.75787448079382</v>
      </c>
      <c r="BA172" s="262">
        <f>-(BA$158*'Fixed Data'!$B$25*'Fixed Data'!BA$47*'Fixed Data'!$B$24*'Fixed Data'!$B$23+BA$158*'Fixed Data'!$B$26)*'Fixed Data'!BH44/10^6</f>
        <v>-852.80148450953016</v>
      </c>
      <c r="BB172" s="262">
        <f>-(BB$158*'Fixed Data'!$B$25*'Fixed Data'!BB$47*'Fixed Data'!$B$24*'Fixed Data'!$B$23+BB$158*'Fixed Data'!$B$26)*'Fixed Data'!BI44/10^6</f>
        <v>-878.62315952517645</v>
      </c>
    </row>
    <row r="173" spans="1:54" outlineLevel="2">
      <c r="A173" s="424"/>
      <c r="B173" s="135" t="s">
        <v>282</v>
      </c>
      <c r="C173" s="135"/>
      <c r="D173" s="135" t="s">
        <v>383</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5"/>
      <c r="B174" s="135" t="s">
        <v>282</v>
      </c>
      <c r="C174" s="135"/>
      <c r="D174" s="135" t="s">
        <v>383</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3" t="s">
        <v>477</v>
      </c>
      <c r="B176" s="135" t="s">
        <v>282</v>
      </c>
      <c r="C176" s="135" t="s">
        <v>389</v>
      </c>
      <c r="D176" s="135" t="s">
        <v>383</v>
      </c>
      <c r="E176" s="262">
        <f>-(E$158*'Fixed Data'!$B$25*'Fixed Data'!E$47*'Fixed Data'!$B$24*'Fixed Data'!$B$23+E$158*'Fixed Data'!$B$26)*'Fixed Data'!L46/10^6</f>
        <v>-50.010123298006839</v>
      </c>
      <c r="F176" s="262">
        <f>-(F$158*'Fixed Data'!$B$25*'Fixed Data'!F$47*'Fixed Data'!$B$24*'Fixed Data'!$B$23+F$158*'Fixed Data'!$B$26)*'Fixed Data'!M46/10^6</f>
        <v>-51.720735821593017</v>
      </c>
      <c r="G176" s="262">
        <f>-(G$158*'Fixed Data'!$B$25*'Fixed Data'!G$47*'Fixed Data'!$B$24*'Fixed Data'!$B$23+G$158*'Fixed Data'!$B$26)*'Fixed Data'!N46/10^6</f>
        <v>-53.901165620587193</v>
      </c>
      <c r="H176" s="262">
        <f>-(H$158*'Fixed Data'!$B$25*'Fixed Data'!H$47*'Fixed Data'!$B$24*'Fixed Data'!$B$23+H$158*'Fixed Data'!$B$26)*'Fixed Data'!O46/10^6</f>
        <v>-56.177365752379842</v>
      </c>
      <c r="I176" s="262">
        <f>-(I$158*'Fixed Data'!$B$25*'Fixed Data'!I$47*'Fixed Data'!$B$24*'Fixed Data'!$B$23+I$158*'Fixed Data'!$B$26)*'Fixed Data'!P46/10^6</f>
        <v>-58.55594679012902</v>
      </c>
      <c r="J176" s="262">
        <f>-(J$158*'Fixed Data'!$B$25*'Fixed Data'!J$47*'Fixed Data'!$B$24*'Fixed Data'!$B$23+J$158*'Fixed Data'!$B$26)*'Fixed Data'!Q46/10^6</f>
        <v>-61.041897608543394</v>
      </c>
      <c r="K176" s="262">
        <f>-(K$158*'Fixed Data'!$B$25*'Fixed Data'!K$47*'Fixed Data'!$B$24*'Fixed Data'!$B$23+K$158*'Fixed Data'!$B$26)*'Fixed Data'!R46/10^6</f>
        <v>-63.642762072809063</v>
      </c>
      <c r="L176" s="262">
        <f>-(L$158*'Fixed Data'!$B$25*'Fixed Data'!L$47*'Fixed Data'!$B$24*'Fixed Data'!$B$23+L$158*'Fixed Data'!$B$26)*'Fixed Data'!S46/10^6</f>
        <v>-66.361436273879562</v>
      </c>
      <c r="M176" s="262">
        <f>-(M$158*'Fixed Data'!$B$25*'Fixed Data'!M$47*'Fixed Data'!$B$24*'Fixed Data'!$B$23+M$158*'Fixed Data'!$B$26)*'Fixed Data'!T46/10^6</f>
        <v>-69.203363350103245</v>
      </c>
      <c r="N176" s="262">
        <f>-(N$158*'Fixed Data'!$B$25*'Fixed Data'!N$47*'Fixed Data'!$B$24*'Fixed Data'!$B$23+N$158*'Fixed Data'!$B$26)*'Fixed Data'!U46/10^6</f>
        <v>-72.174540393756345</v>
      </c>
      <c r="O176" s="262">
        <f>-(O$158*'Fixed Data'!$B$25*'Fixed Data'!O$47*'Fixed Data'!$B$24*'Fixed Data'!$B$23+O$158*'Fixed Data'!$B$26)*'Fixed Data'!V46/10^6</f>
        <v>-75.168425737199797</v>
      </c>
      <c r="P176" s="262">
        <f>-(P$158*'Fixed Data'!$B$25*'Fixed Data'!P$47*'Fixed Data'!$B$24*'Fixed Data'!$B$23+P$158*'Fixed Data'!$B$26)*'Fixed Data'!W46/10^6</f>
        <v>-78.154718975230551</v>
      </c>
      <c r="Q176" s="262">
        <f>-(Q$158*'Fixed Data'!$B$25*'Fixed Data'!Q$47*'Fixed Data'!$B$24*'Fixed Data'!$B$23+Q$158*'Fixed Data'!$B$26)*'Fixed Data'!X46/10^6</f>
        <v>-81.243693031739014</v>
      </c>
      <c r="R176" s="262">
        <f>-(R$158*'Fixed Data'!$B$25*'Fixed Data'!R$47*'Fixed Data'!$B$24*'Fixed Data'!$B$23+R$158*'Fixed Data'!$B$26)*'Fixed Data'!Y46/10^6</f>
        <v>-84.470077777034405</v>
      </c>
      <c r="S176" s="262">
        <f>-(S$158*'Fixed Data'!$B$25*'Fixed Data'!S$47*'Fixed Data'!$B$24*'Fixed Data'!$B$23+S$158*'Fixed Data'!$B$26)*'Fixed Data'!Z46/10^6</f>
        <v>-87.82075895907947</v>
      </c>
      <c r="T176" s="262">
        <f>-(T$158*'Fixed Data'!$B$25*'Fixed Data'!T$47*'Fixed Data'!$B$24*'Fixed Data'!$B$23+T$158*'Fixed Data'!$B$26)*'Fixed Data'!AA46/10^6</f>
        <v>-91.320899339661523</v>
      </c>
      <c r="U176" s="262">
        <f>-(U$158*'Fixed Data'!$B$25*'Fixed Data'!U$47*'Fixed Data'!$B$24*'Fixed Data'!$B$23+U$158*'Fixed Data'!$B$26)*'Fixed Data'!AB46/10^6</f>
        <v>-94.977732035771467</v>
      </c>
      <c r="V176" s="262">
        <f>-(V$158*'Fixed Data'!$B$25*'Fixed Data'!V$47*'Fixed Data'!$B$24*'Fixed Data'!$B$23+V$158*'Fixed Data'!$B$26)*'Fixed Data'!AC46/10^6</f>
        <v>-98.798867657899279</v>
      </c>
      <c r="W176" s="262">
        <f>-(W$158*'Fixed Data'!$B$25*'Fixed Data'!W$47*'Fixed Data'!$B$24*'Fixed Data'!$B$23+W$158*'Fixed Data'!$B$26)*'Fixed Data'!AD46/10^6</f>
        <v>-102.79231578889618</v>
      </c>
      <c r="X176" s="262">
        <f>-(X$158*'Fixed Data'!$B$25*'Fixed Data'!X$47*'Fixed Data'!$B$24*'Fixed Data'!$B$23+X$158*'Fixed Data'!$B$26)*'Fixed Data'!AE46/10^6</f>
        <v>-106.96650748650845</v>
      </c>
      <c r="Y176" s="262">
        <f>-(Y$158*'Fixed Data'!$B$25*'Fixed Data'!Y$47*'Fixed Data'!$B$24*'Fixed Data'!$B$23+Y$158*'Fixed Data'!$B$26)*'Fixed Data'!AF46/10^6</f>
        <v>-111.33031942593415</v>
      </c>
      <c r="Z176" s="262">
        <f>-(Z$158*'Fixed Data'!$B$25*'Fixed Data'!Z$47*'Fixed Data'!$B$24*'Fixed Data'!$B$23+Z$158*'Fixed Data'!$B$26)*'Fixed Data'!AG46/10^6</f>
        <v>-115.8930702627506</v>
      </c>
      <c r="AA176" s="262">
        <f>-(AA$158*'Fixed Data'!$B$25*'Fixed Data'!AA$47*'Fixed Data'!$B$24*'Fixed Data'!$B$23+AA$158*'Fixed Data'!$B$26)*'Fixed Data'!AH46/10^6</f>
        <v>-120.66462836839615</v>
      </c>
      <c r="AB176" s="262">
        <f>-(AB$158*'Fixed Data'!$B$25*'Fixed Data'!AB$47*'Fixed Data'!$B$24*'Fixed Data'!$B$23+AB$158*'Fixed Data'!$B$26)*'Fixed Data'!AI46/10^6</f>
        <v>-125.60868030751487</v>
      </c>
      <c r="AC176" s="262">
        <f>-(AC$158*'Fixed Data'!$B$25*'Fixed Data'!AC$47*'Fixed Data'!$B$24*'Fixed Data'!$B$23+AC$158*'Fixed Data'!$B$26)*'Fixed Data'!AJ46/10^6</f>
        <v>-836.72059138800137</v>
      </c>
      <c r="AD176" s="262">
        <f>-(AD$158*'Fixed Data'!$B$25*'Fixed Data'!AD$47*'Fixed Data'!$B$24*'Fixed Data'!$B$23+AD$158*'Fixed Data'!$B$26)*'Fixed Data'!AK46/10^6</f>
        <v>-1073.4791817198618</v>
      </c>
      <c r="AE176" s="262">
        <f>-(AE$158*'Fixed Data'!$B$25*'Fixed Data'!AE$47*'Fixed Data'!$B$24*'Fixed Data'!$B$23+AE$158*'Fixed Data'!$B$26)*'Fixed Data'!AL46/10^6</f>
        <v>-1118.2621813543894</v>
      </c>
      <c r="AF176" s="262">
        <f>-(AF$158*'Fixed Data'!$B$25*'Fixed Data'!AF$47*'Fixed Data'!$B$24*'Fixed Data'!$B$23+AF$158*'Fixed Data'!$B$26)*'Fixed Data'!AM46/10^6</f>
        <v>-1164.8844818192285</v>
      </c>
      <c r="AG176" s="262">
        <f>-(AG$158*'Fixed Data'!$B$25*'Fixed Data'!AG$47*'Fixed Data'!$B$24*'Fixed Data'!$B$23+AG$158*'Fixed Data'!$B$26)*'Fixed Data'!AN46/10^6</f>
        <v>-1213.3955429954174</v>
      </c>
      <c r="AH176" s="262">
        <f>-(AH$158*'Fixed Data'!$B$25*'Fixed Data'!AH$47*'Fixed Data'!$B$24*'Fixed Data'!$B$23+AH$158*'Fixed Data'!$B$26)*'Fixed Data'!AO46/10^6</f>
        <v>-1263.8792396016167</v>
      </c>
      <c r="AI176" s="262">
        <f>-(AI$158*'Fixed Data'!$B$25*'Fixed Data'!AI$47*'Fixed Data'!$B$24*'Fixed Data'!$B$23+AI$158*'Fixed Data'!$B$26)*'Fixed Data'!AP46/10^6</f>
        <v>-1316.4757141096957</v>
      </c>
      <c r="AJ176" s="262">
        <f>-(AJ$158*'Fixed Data'!$B$25*'Fixed Data'!AJ$47*'Fixed Data'!$B$24*'Fixed Data'!$B$23+AJ$158*'Fixed Data'!$B$26)*'Fixed Data'!AQ46/10^6</f>
        <v>-1371.2540112580646</v>
      </c>
      <c r="AK176" s="262">
        <f>-(AK$158*'Fixed Data'!$B$25*'Fixed Data'!AK$47*'Fixed Data'!$B$24*'Fixed Data'!$B$23+AK$158*'Fixed Data'!$B$26)*'Fixed Data'!AR46/10^6</f>
        <v>-1428.3044303305337</v>
      </c>
      <c r="AL176" s="262">
        <f>-(AL$158*'Fixed Data'!$B$25*'Fixed Data'!AL$47*'Fixed Data'!$B$24*'Fixed Data'!$B$23+AL$158*'Fixed Data'!$B$26)*'Fixed Data'!AS46/10^6</f>
        <v>-1487.7315951259407</v>
      </c>
      <c r="AM176" s="262">
        <f>-(AM$158*'Fixed Data'!$B$25*'Fixed Data'!AM$47*'Fixed Data'!$B$24*'Fixed Data'!$B$23+AM$158*'Fixed Data'!$B$26)*'Fixed Data'!AT46/10^6</f>
        <v>-1549.3465456939623</v>
      </c>
      <c r="AN176" s="262">
        <f>-(AN$158*'Fixed Data'!$B$25*'Fixed Data'!AN$47*'Fixed Data'!$B$24*'Fixed Data'!$B$23+AN$158*'Fixed Data'!$B$26)*'Fixed Data'!AU46/10^6</f>
        <v>-1613.020937055277</v>
      </c>
      <c r="AO176" s="262">
        <f>-(AO$158*'Fixed Data'!$B$25*'Fixed Data'!AO$47*'Fixed Data'!$B$24*'Fixed Data'!$B$23+AO$158*'Fixed Data'!$B$26)*'Fixed Data'!AV46/10^6</f>
        <v>-1679.1997242465843</v>
      </c>
      <c r="AP176" s="262">
        <f>-(AP$158*'Fixed Data'!$B$25*'Fixed Data'!AP$47*'Fixed Data'!$B$24*'Fixed Data'!$B$23+AP$158*'Fixed Data'!$B$26)*'Fixed Data'!AW46/10^6</f>
        <v>-1748.1389259182931</v>
      </c>
      <c r="AQ176" s="262">
        <f>-(AQ$158*'Fixed Data'!$B$25*'Fixed Data'!AQ$47*'Fixed Data'!$B$24*'Fixed Data'!$B$23+AQ$158*'Fixed Data'!$B$26)*'Fixed Data'!AX46/10^6</f>
        <v>-1819.9814257553116</v>
      </c>
      <c r="AR176" s="262">
        <f>-(AR$158*'Fixed Data'!$B$25*'Fixed Data'!AR$47*'Fixed Data'!$B$24*'Fixed Data'!$B$23+AR$158*'Fixed Data'!$B$26)*'Fixed Data'!AY46/10^6</f>
        <v>-1892.7360065550486</v>
      </c>
      <c r="AS176" s="262">
        <f>-(AS$158*'Fixed Data'!$B$25*'Fixed Data'!AS$47*'Fixed Data'!$B$24*'Fixed Data'!$B$23+AS$158*'Fixed Data'!$B$26)*'Fixed Data'!AZ46/10^6</f>
        <v>-1963.3254366161302</v>
      </c>
      <c r="AT176" s="262">
        <f>-(AT$158*'Fixed Data'!$B$25*'Fixed Data'!AT$47*'Fixed Data'!$B$24*'Fixed Data'!$B$23+AT$158*'Fixed Data'!$B$26)*'Fixed Data'!BA46/10^6</f>
        <v>-2035.5656496300476</v>
      </c>
      <c r="AU176" s="262">
        <f>-(AU$158*'Fixed Data'!$B$25*'Fixed Data'!AU$47*'Fixed Data'!$B$24*'Fixed Data'!$B$23+AU$158*'Fixed Data'!$B$26)*'Fixed Data'!BB46/10^6</f>
        <v>-2110.5094024834243</v>
      </c>
      <c r="AV176" s="262">
        <f>-(AV$158*'Fixed Data'!$B$25*'Fixed Data'!AV$47*'Fixed Data'!$B$24*'Fixed Data'!$B$23+AV$158*'Fixed Data'!$B$26)*'Fixed Data'!BC46/10^6</f>
        <v>-2187.3745116499304</v>
      </c>
      <c r="AW176" s="262">
        <f>-(AW$158*'Fixed Data'!$B$25*'Fixed Data'!AW$47*'Fixed Data'!$B$24*'Fixed Data'!$B$23+AW$158*'Fixed Data'!$B$26)*'Fixed Data'!BD46/10^6</f>
        <v>-2264.7637111951531</v>
      </c>
      <c r="AX176" s="262">
        <f>-(AX$158*'Fixed Data'!$B$25*'Fixed Data'!AX$47*'Fixed Data'!$B$24*'Fixed Data'!$B$23+AX$158*'Fixed Data'!$B$26)*'Fixed Data'!BE46/10^6</f>
        <v>-2338.0997132618068</v>
      </c>
      <c r="AY176" s="262">
        <f>-(AY$158*'Fixed Data'!$B$25*'Fixed Data'!AY$47*'Fixed Data'!$B$24*'Fixed Data'!$B$23+AY$158*'Fixed Data'!$B$26)*'Fixed Data'!BF46/10^6</f>
        <v>-2410.2869802768787</v>
      </c>
      <c r="AZ176" s="262">
        <f>-(AZ$158*'Fixed Data'!$B$25*'Fixed Data'!AZ$47*'Fixed Data'!$B$24*'Fixed Data'!$B$23+AZ$158*'Fixed Data'!$B$26)*'Fixed Data'!BG46/10^6</f>
        <v>-2483.2736236889386</v>
      </c>
      <c r="BA176" s="262">
        <f>-(BA$158*'Fixed Data'!$B$25*'Fixed Data'!BA$47*'Fixed Data'!$B$24*'Fixed Data'!$B$23+BA$158*'Fixed Data'!$B$26)*'Fixed Data'!BH46/10^6</f>
        <v>-2558.4044537889004</v>
      </c>
      <c r="BB176" s="262">
        <f>-(BB$158*'Fixed Data'!$B$25*'Fixed Data'!BB$47*'Fixed Data'!$B$24*'Fixed Data'!$B$23+BB$158*'Fixed Data'!$B$26)*'Fixed Data'!BI46/10^6</f>
        <v>-2635.8694788500661</v>
      </c>
    </row>
    <row r="177" spans="1:54" outlineLevel="2">
      <c r="A177" s="424"/>
      <c r="B177" s="135" t="s">
        <v>282</v>
      </c>
      <c r="C177" s="135"/>
      <c r="D177" s="135" t="s">
        <v>383</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5"/>
      <c r="B178" s="135" t="s">
        <v>282</v>
      </c>
      <c r="C178" s="135"/>
      <c r="D178" s="135" t="s">
        <v>383</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478</v>
      </c>
      <c r="B182" s="19"/>
      <c r="C182" s="19"/>
      <c r="D182" s="19"/>
      <c r="E182" s="15"/>
    </row>
    <row r="183" spans="1:54" ht="15" outlineLevel="1">
      <c r="A183" s="12"/>
      <c r="B183" s="19"/>
      <c r="C183" s="19"/>
      <c r="D183" s="19"/>
      <c r="E183" s="15"/>
    </row>
    <row r="184" spans="1:54" s="4" customFormat="1" outlineLevel="1">
      <c r="A184" s="4" t="s">
        <v>479</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0" t="s">
        <v>480</v>
      </c>
      <c r="B186" s="150" t="s">
        <v>481</v>
      </c>
      <c r="C186" s="6" t="s">
        <v>482</v>
      </c>
      <c r="D186" s="10" t="s">
        <v>394</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1"/>
      <c r="B187" s="150" t="s">
        <v>483</v>
      </c>
      <c r="C187" s="6" t="s">
        <v>484</v>
      </c>
      <c r="D187" s="10" t="s">
        <v>394</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3" t="s">
        <v>485</v>
      </c>
      <c r="B190" s="150" t="s">
        <v>340</v>
      </c>
      <c r="C190" s="19"/>
      <c r="D190" s="135" t="s">
        <v>383</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4"/>
      <c r="B191" s="150" t="s">
        <v>486</v>
      </c>
      <c r="C191" s="19"/>
      <c r="D191" s="135" t="s">
        <v>383</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4"/>
      <c r="B192" s="150" t="s">
        <v>388</v>
      </c>
      <c r="C192" s="19"/>
      <c r="D192" s="135" t="s">
        <v>383</v>
      </c>
      <c r="E192" s="21">
        <f>E77*E186</f>
        <v>-5.5827015681753407</v>
      </c>
      <c r="F192" s="21">
        <f t="shared" ref="F192:BB192" si="22">F77*F186</f>
        <v>-5.4947389322581648</v>
      </c>
      <c r="G192" s="21">
        <f t="shared" si="22"/>
        <v>-5.4497478117267759</v>
      </c>
      <c r="H192" s="21">
        <f t="shared" si="22"/>
        <v>-5.4054953736030118</v>
      </c>
      <c r="I192" s="21">
        <f t="shared" si="22"/>
        <v>-5.3621754214223953</v>
      </c>
      <c r="J192" s="21">
        <f t="shared" si="22"/>
        <v>-5.3197829955030276</v>
      </c>
      <c r="K192" s="21">
        <f t="shared" si="22"/>
        <v>-5.2785032236594676</v>
      </c>
      <c r="L192" s="21">
        <f t="shared" si="22"/>
        <v>-5.2380957060792159</v>
      </c>
      <c r="M192" s="21">
        <f t="shared" si="22"/>
        <v>-5.1985321609646364</v>
      </c>
      <c r="N192" s="21">
        <f t="shared" si="22"/>
        <v>-5.159806801767334</v>
      </c>
      <c r="O192" s="21">
        <f t="shared" si="22"/>
        <v>-5.1142358149640659</v>
      </c>
      <c r="P192" s="21">
        <f t="shared" si="22"/>
        <v>-5.0605343938620884</v>
      </c>
      <c r="Q192" s="21">
        <f t="shared" si="22"/>
        <v>-5.0064134478035571</v>
      </c>
      <c r="R192" s="21">
        <f t="shared" si="22"/>
        <v>-4.95376990642424</v>
      </c>
      <c r="S192" s="21">
        <f t="shared" si="22"/>
        <v>-4.9025691776222056</v>
      </c>
      <c r="T192" s="21">
        <f t="shared" si="22"/>
        <v>-4.8527769735521362</v>
      </c>
      <c r="U192" s="21">
        <f t="shared" si="22"/>
        <v>-4.8043601411969563</v>
      </c>
      <c r="V192" s="21">
        <f t="shared" si="22"/>
        <v>-4.7572868126839438</v>
      </c>
      <c r="W192" s="21">
        <f t="shared" si="22"/>
        <v>-4.7115263746858602</v>
      </c>
      <c r="X192" s="21">
        <f t="shared" si="22"/>
        <v>-4.6670494267652423</v>
      </c>
      <c r="Y192" s="21">
        <f t="shared" si="22"/>
        <v>-4.6238277523923861</v>
      </c>
      <c r="Z192" s="21">
        <f t="shared" si="22"/>
        <v>-4.5818331345909247</v>
      </c>
      <c r="AA192" s="21">
        <f t="shared" si="22"/>
        <v>-4.5410406309931748</v>
      </c>
      <c r="AB192" s="21">
        <f t="shared" si="22"/>
        <v>-4.4997529345496616</v>
      </c>
      <c r="AC192" s="21">
        <f t="shared" si="22"/>
        <v>-28.551073771567651</v>
      </c>
      <c r="AD192" s="21">
        <f t="shared" si="22"/>
        <v>-34.893456727615316</v>
      </c>
      <c r="AE192" s="21">
        <f t="shared" si="22"/>
        <v>-34.631045021702327</v>
      </c>
      <c r="AF192" s="21">
        <f t="shared" si="22"/>
        <v>-34.376235902586458</v>
      </c>
      <c r="AG192" s="21">
        <f t="shared" si="22"/>
        <v>-34.128915373145148</v>
      </c>
      <c r="AH192" s="21">
        <f t="shared" si="22"/>
        <v>-33.888975372416766</v>
      </c>
      <c r="AI192" s="21">
        <f t="shared" si="22"/>
        <v>-33.656313654786409</v>
      </c>
      <c r="AJ192" s="21">
        <f t="shared" si="22"/>
        <v>-33.593119264347635</v>
      </c>
      <c r="AK192" s="21">
        <f t="shared" si="22"/>
        <v>-33.535677974509646</v>
      </c>
      <c r="AL192" s="21">
        <f t="shared" si="22"/>
        <v>-33.483995141826902</v>
      </c>
      <c r="AM192" s="21">
        <f t="shared" si="22"/>
        <v>-33.43157846629812</v>
      </c>
      <c r="AN192" s="21">
        <f t="shared" si="22"/>
        <v>-33.374222266442608</v>
      </c>
      <c r="AO192" s="21">
        <f t="shared" si="22"/>
        <v>-33.319846217769864</v>
      </c>
      <c r="AP192" s="21">
        <f t="shared" si="22"/>
        <v>-33.271392297383265</v>
      </c>
      <c r="AQ192" s="21">
        <f t="shared" si="22"/>
        <v>-33.229168962497816</v>
      </c>
      <c r="AR192" s="21">
        <f t="shared" si="22"/>
        <v>-33.155960122732694</v>
      </c>
      <c r="AS192" s="21">
        <f t="shared" si="22"/>
        <v>-33.002216121834884</v>
      </c>
      <c r="AT192" s="21">
        <f t="shared" si="22"/>
        <v>-32.837799106901414</v>
      </c>
      <c r="AU192" s="21">
        <f t="shared" si="22"/>
        <v>-32.679229289224772</v>
      </c>
      <c r="AV192" s="21">
        <f t="shared" si="22"/>
        <v>-32.51317633650843</v>
      </c>
      <c r="AW192" s="21">
        <f t="shared" si="22"/>
        <v>-32.319586689672953</v>
      </c>
      <c r="AX192" s="21">
        <f t="shared" si="22"/>
        <v>-32.03806544051988</v>
      </c>
      <c r="AY192" s="21">
        <f t="shared" si="22"/>
        <v>-31.716473502674397</v>
      </c>
      <c r="AZ192" s="21">
        <f t="shared" si="22"/>
        <v>-31.383760548834321</v>
      </c>
      <c r="BA192" s="21">
        <f t="shared" si="22"/>
        <v>-31.057333322036676</v>
      </c>
      <c r="BB192" s="21">
        <f t="shared" si="22"/>
        <v>-30.738497895535424</v>
      </c>
    </row>
    <row r="193" spans="1:54" outlineLevel="2">
      <c r="A193" s="424"/>
      <c r="B193" s="150" t="s">
        <v>487</v>
      </c>
      <c r="C193" s="19"/>
      <c r="D193" s="135" t="s">
        <v>383</v>
      </c>
      <c r="E193" s="21">
        <f t="shared" ref="E193:AJ193" si="23">SUMIF($B$143:$B$154,"Environmental",E$143:E$154)*E186</f>
        <v>-33.287400382118861</v>
      </c>
      <c r="F193" s="21">
        <f t="shared" si="23"/>
        <v>-33.345884632166928</v>
      </c>
      <c r="G193" s="21">
        <f t="shared" si="23"/>
        <v>-33.535404631524969</v>
      </c>
      <c r="H193" s="21">
        <f t="shared" si="23"/>
        <v>-33.721895454645889</v>
      </c>
      <c r="I193" s="21">
        <f t="shared" si="23"/>
        <v>-34.020551784715785</v>
      </c>
      <c r="J193" s="21">
        <f t="shared" si="23"/>
        <v>-34.315999101484373</v>
      </c>
      <c r="K193" s="21">
        <f t="shared" si="23"/>
        <v>-34.497740807561584</v>
      </c>
      <c r="L193" s="21">
        <f t="shared" si="23"/>
        <v>-34.789398023609216</v>
      </c>
      <c r="M193" s="21">
        <f t="shared" si="23"/>
        <v>-35.07817596448438</v>
      </c>
      <c r="N193" s="21">
        <f t="shared" si="23"/>
        <v>-35.25481658867561</v>
      </c>
      <c r="O193" s="21">
        <f t="shared" si="23"/>
        <v>-35.486049104400422</v>
      </c>
      <c r="P193" s="21">
        <f t="shared" si="23"/>
        <v>-35.65033472414688</v>
      </c>
      <c r="Q193" s="21">
        <f t="shared" si="23"/>
        <v>-35.800225358678794</v>
      </c>
      <c r="R193" s="21">
        <f t="shared" si="23"/>
        <v>-36.054468505823422</v>
      </c>
      <c r="S193" s="21">
        <f t="shared" si="23"/>
        <v>-36.20196312610863</v>
      </c>
      <c r="T193" s="21">
        <f t="shared" si="23"/>
        <v>-36.349143743347284</v>
      </c>
      <c r="U193" s="21">
        <f t="shared" si="23"/>
        <v>-36.496206828104079</v>
      </c>
      <c r="V193" s="21">
        <f t="shared" si="23"/>
        <v>-36.744290533359823</v>
      </c>
      <c r="W193" s="21">
        <f t="shared" si="23"/>
        <v>-36.890720724662856</v>
      </c>
      <c r="X193" s="21">
        <f t="shared" si="23"/>
        <v>-37.136657757225024</v>
      </c>
      <c r="Y193" s="21">
        <f t="shared" si="23"/>
        <v>-37.283303926740331</v>
      </c>
      <c r="Z193" s="21">
        <f t="shared" si="23"/>
        <v>-37.52802597436056</v>
      </c>
      <c r="AA193" s="21">
        <f t="shared" si="23"/>
        <v>-37.772054012897648</v>
      </c>
      <c r="AB193" s="21">
        <f t="shared" si="23"/>
        <v>-38.001513011974914</v>
      </c>
      <c r="AC193" s="21">
        <f t="shared" si="23"/>
        <v>-244.6173053924679</v>
      </c>
      <c r="AD193" s="21">
        <f t="shared" si="23"/>
        <v>-303.26951906034168</v>
      </c>
      <c r="AE193" s="21">
        <f t="shared" si="23"/>
        <v>-305.34106345919986</v>
      </c>
      <c r="AF193" s="21">
        <f t="shared" si="23"/>
        <v>-307.39084411765151</v>
      </c>
      <c r="AG193" s="21">
        <f t="shared" si="23"/>
        <v>-309.42975491471032</v>
      </c>
      <c r="AH193" s="21">
        <f t="shared" si="23"/>
        <v>-311.47079499794705</v>
      </c>
      <c r="AI193" s="21">
        <f t="shared" si="23"/>
        <v>-313.53139988745028</v>
      </c>
      <c r="AJ193" s="21">
        <f t="shared" si="23"/>
        <v>-317.13537169309359</v>
      </c>
      <c r="AK193" s="21">
        <f t="shared" ref="AK193:BB193" si="24">SUMIF($B$143:$B$154,"Environmental",AK$143:AK$154)*AK186</f>
        <v>-320.77369083478703</v>
      </c>
      <c r="AL193" s="21">
        <f t="shared" si="24"/>
        <v>-324.45304097647414</v>
      </c>
      <c r="AM193" s="21">
        <f t="shared" si="24"/>
        <v>-328.11355195708995</v>
      </c>
      <c r="AN193" s="21">
        <f t="shared" si="24"/>
        <v>-331.71269993617915</v>
      </c>
      <c r="AO193" s="21">
        <f t="shared" si="24"/>
        <v>-335.3269271746957</v>
      </c>
      <c r="AP193" s="21">
        <f t="shared" si="24"/>
        <v>-338.98755065244029</v>
      </c>
      <c r="AQ193" s="21">
        <f t="shared" si="24"/>
        <v>-342.70058218203167</v>
      </c>
      <c r="AR193" s="21">
        <f t="shared" si="24"/>
        <v>-346.07980982698501</v>
      </c>
      <c r="AS193" s="21">
        <f t="shared" si="24"/>
        <v>-348.59007054248923</v>
      </c>
      <c r="AT193" s="21">
        <f t="shared" si="24"/>
        <v>-350.94783983371167</v>
      </c>
      <c r="AU193" s="21">
        <f t="shared" si="24"/>
        <v>-353.32784185816394</v>
      </c>
      <c r="AV193" s="21">
        <f t="shared" si="24"/>
        <v>-355.58649690798183</v>
      </c>
      <c r="AW193" s="21">
        <f t="shared" si="24"/>
        <v>-357.49914570284182</v>
      </c>
      <c r="AX193" s="21">
        <f t="shared" si="24"/>
        <v>-358.37989506997394</v>
      </c>
      <c r="AY193" s="21">
        <f t="shared" si="24"/>
        <v>-358.73720824042613</v>
      </c>
      <c r="AZ193" s="21">
        <f t="shared" si="24"/>
        <v>-358.8871564664866</v>
      </c>
      <c r="BA193" s="21">
        <f t="shared" si="24"/>
        <v>-359.0267992196467</v>
      </c>
      <c r="BB193" s="21">
        <f t="shared" si="24"/>
        <v>-359.17374520623042</v>
      </c>
    </row>
    <row r="194" spans="1:54" outlineLevel="2">
      <c r="A194" s="424"/>
      <c r="B194" s="150" t="s">
        <v>488</v>
      </c>
      <c r="C194" s="19"/>
      <c r="D194" s="135" t="s">
        <v>383</v>
      </c>
      <c r="E194" s="21">
        <f t="shared" ref="E194:AJ194" si="25">SUM(E172:E174)*E186</f>
        <v>-16.670041103284294</v>
      </c>
      <c r="F194" s="21">
        <f t="shared" si="25"/>
        <v>-16.657241814383418</v>
      </c>
      <c r="G194" s="21">
        <f t="shared" si="25"/>
        <v>-16.772438289679943</v>
      </c>
      <c r="H194" s="21">
        <f t="shared" si="25"/>
        <v>-16.889588421334526</v>
      </c>
      <c r="I194" s="21">
        <f t="shared" si="25"/>
        <v>-17.009374905263034</v>
      </c>
      <c r="J194" s="21">
        <f t="shared" si="25"/>
        <v>-17.131879950602407</v>
      </c>
      <c r="K194" s="21">
        <f t="shared" si="25"/>
        <v>-17.257809317251727</v>
      </c>
      <c r="L194" s="21">
        <f t="shared" si="25"/>
        <v>-17.386496349754882</v>
      </c>
      <c r="M194" s="21">
        <f t="shared" si="25"/>
        <v>-17.517944622710473</v>
      </c>
      <c r="N194" s="21">
        <f t="shared" si="25"/>
        <v>-17.652231900466042</v>
      </c>
      <c r="O194" s="21">
        <f t="shared" si="25"/>
        <v>-17.762770400682264</v>
      </c>
      <c r="P194" s="21">
        <f t="shared" si="25"/>
        <v>-17.843913253020027</v>
      </c>
      <c r="Q194" s="21">
        <f t="shared" si="25"/>
        <v>-17.921906379911253</v>
      </c>
      <c r="R194" s="21">
        <f t="shared" si="25"/>
        <v>-18.003506176497616</v>
      </c>
      <c r="S194" s="21">
        <f t="shared" si="25"/>
        <v>-18.084688567866387</v>
      </c>
      <c r="T194" s="21">
        <f t="shared" si="25"/>
        <v>-18.169529370173777</v>
      </c>
      <c r="U194" s="21">
        <f t="shared" si="25"/>
        <v>-18.258073178699298</v>
      </c>
      <c r="V194" s="21">
        <f t="shared" si="25"/>
        <v>-18.350367490977568</v>
      </c>
      <c r="W194" s="21">
        <f t="shared" si="25"/>
        <v>-18.446462755042035</v>
      </c>
      <c r="X194" s="21">
        <f t="shared" si="25"/>
        <v>-18.546412516635794</v>
      </c>
      <c r="Y194" s="21">
        <f t="shared" si="25"/>
        <v>-18.650273482118333</v>
      </c>
      <c r="Z194" s="21">
        <f t="shared" si="25"/>
        <v>-18.758100923080057</v>
      </c>
      <c r="AA194" s="21">
        <f t="shared" si="25"/>
        <v>-18.869962166448019</v>
      </c>
      <c r="AB194" s="21">
        <f t="shared" si="25"/>
        <v>-18.978870078810989</v>
      </c>
      <c r="AC194" s="21">
        <f t="shared" si="25"/>
        <v>-122.14925069042887</v>
      </c>
      <c r="AD194" s="21">
        <f t="shared" si="25"/>
        <v>-151.41316125990153</v>
      </c>
      <c r="AE194" s="21">
        <f t="shared" si="25"/>
        <v>-152.39590184838585</v>
      </c>
      <c r="AF194" s="21">
        <f t="shared" si="25"/>
        <v>-153.38121039174385</v>
      </c>
      <c r="AG194" s="21">
        <f t="shared" si="25"/>
        <v>-154.36589186241389</v>
      </c>
      <c r="AH194" s="21">
        <f t="shared" si="25"/>
        <v>-155.35104589752493</v>
      </c>
      <c r="AI194" s="21">
        <f t="shared" si="25"/>
        <v>-156.34395833232736</v>
      </c>
      <c r="AJ194" s="21">
        <f t="shared" si="25"/>
        <v>-158.10621347493881</v>
      </c>
      <c r="AK194" s="21">
        <f t="shared" ref="AK194:BB194" si="26">SUM(AK172:AK174)*AK186</f>
        <v>-159.88752702623256</v>
      </c>
      <c r="AL194" s="21">
        <f t="shared" si="26"/>
        <v>-161.68925635398838</v>
      </c>
      <c r="AM194" s="21">
        <f t="shared" si="26"/>
        <v>-163.48123913186788</v>
      </c>
      <c r="AN194" s="21">
        <f t="shared" si="26"/>
        <v>-165.24264291048596</v>
      </c>
      <c r="AO194" s="21">
        <f t="shared" si="26"/>
        <v>-167.01183874347547</v>
      </c>
      <c r="AP194" s="21">
        <f t="shared" si="26"/>
        <v>-168.80434530809356</v>
      </c>
      <c r="AQ194" s="21">
        <f t="shared" si="26"/>
        <v>-170.62293549361524</v>
      </c>
      <c r="AR194" s="21">
        <f t="shared" si="26"/>
        <v>-172.27540245061942</v>
      </c>
      <c r="AS194" s="21">
        <f t="shared" si="26"/>
        <v>-173.49553309205828</v>
      </c>
      <c r="AT194" s="21">
        <f t="shared" si="26"/>
        <v>-174.64006856174038</v>
      </c>
      <c r="AU194" s="21">
        <f t="shared" si="26"/>
        <v>-175.7959422112549</v>
      </c>
      <c r="AV194" s="21">
        <f t="shared" si="26"/>
        <v>-176.8917088737185</v>
      </c>
      <c r="AW194" s="21">
        <f t="shared" si="26"/>
        <v>-177.81565881825028</v>
      </c>
      <c r="AX194" s="21">
        <f t="shared" si="26"/>
        <v>-178.2267589416056</v>
      </c>
      <c r="AY194" s="21">
        <f t="shared" si="26"/>
        <v>-178.37804959675091</v>
      </c>
      <c r="AZ194" s="21">
        <f t="shared" si="26"/>
        <v>-178.42676731079928</v>
      </c>
      <c r="BA194" s="21">
        <f t="shared" si="26"/>
        <v>-178.47089813860441</v>
      </c>
      <c r="BB194" s="21">
        <f t="shared" si="26"/>
        <v>-178.51918004199726</v>
      </c>
    </row>
    <row r="195" spans="1:54" outlineLevel="2">
      <c r="A195" s="424"/>
      <c r="B195" s="150" t="s">
        <v>489</v>
      </c>
      <c r="C195" s="19"/>
      <c r="D195" s="135" t="s">
        <v>383</v>
      </c>
      <c r="E195" s="21">
        <f t="shared" ref="E195:AJ195" si="27">SUM(E176:E178)*E186</f>
        <v>-50.010123298006839</v>
      </c>
      <c r="F195" s="21">
        <f t="shared" si="27"/>
        <v>-49.971725431490839</v>
      </c>
      <c r="G195" s="21">
        <f t="shared" si="27"/>
        <v>-50.317314869039834</v>
      </c>
      <c r="H195" s="21">
        <f t="shared" si="27"/>
        <v>-50.668765264003575</v>
      </c>
      <c r="I195" s="21">
        <f t="shared" si="27"/>
        <v>-51.028124715789104</v>
      </c>
      <c r="J195" s="21">
        <f t="shared" si="27"/>
        <v>-51.395639840519053</v>
      </c>
      <c r="K195" s="21">
        <f t="shared" si="27"/>
        <v>-51.773427951755188</v>
      </c>
      <c r="L195" s="21">
        <f t="shared" si="27"/>
        <v>-52.159489049264643</v>
      </c>
      <c r="M195" s="21">
        <f t="shared" si="27"/>
        <v>-52.553833857100543</v>
      </c>
      <c r="N195" s="21">
        <f t="shared" si="27"/>
        <v>-52.956695690449422</v>
      </c>
      <c r="O195" s="21">
        <f t="shared" si="27"/>
        <v>-53.288311202046785</v>
      </c>
      <c r="P195" s="21">
        <f t="shared" si="27"/>
        <v>-53.531739769798129</v>
      </c>
      <c r="Q195" s="21">
        <f t="shared" si="27"/>
        <v>-53.765719139733768</v>
      </c>
      <c r="R195" s="21">
        <f t="shared" si="27"/>
        <v>-54.010518529492849</v>
      </c>
      <c r="S195" s="21">
        <f t="shared" si="27"/>
        <v>-54.254065693196289</v>
      </c>
      <c r="T195" s="21">
        <f t="shared" si="27"/>
        <v>-54.508588100224109</v>
      </c>
      <c r="U195" s="21">
        <f t="shared" si="27"/>
        <v>-54.774219546292358</v>
      </c>
      <c r="V195" s="21">
        <f t="shared" si="27"/>
        <v>-55.051102462838102</v>
      </c>
      <c r="W195" s="21">
        <f t="shared" si="27"/>
        <v>-55.339388265126111</v>
      </c>
      <c r="X195" s="21">
        <f t="shared" si="27"/>
        <v>-55.639237549907378</v>
      </c>
      <c r="Y195" s="21">
        <f t="shared" si="27"/>
        <v>-55.950820446354996</v>
      </c>
      <c r="Z195" s="21">
        <f t="shared" si="27"/>
        <v>-56.274302759517887</v>
      </c>
      <c r="AA195" s="21">
        <f t="shared" si="27"/>
        <v>-56.609886508979791</v>
      </c>
      <c r="AB195" s="21">
        <f t="shared" si="27"/>
        <v>-56.936610236432955</v>
      </c>
      <c r="AC195" s="21">
        <f t="shared" si="27"/>
        <v>-366.44775207474862</v>
      </c>
      <c r="AD195" s="21">
        <f t="shared" si="27"/>
        <v>-454.23948378877077</v>
      </c>
      <c r="AE195" s="21">
        <f t="shared" si="27"/>
        <v>-457.18770556000015</v>
      </c>
      <c r="AF195" s="21">
        <f t="shared" si="27"/>
        <v>-460.14363119712255</v>
      </c>
      <c r="AG195" s="21">
        <f t="shared" si="27"/>
        <v>-463.09767560312326</v>
      </c>
      <c r="AH195" s="21">
        <f t="shared" si="27"/>
        <v>-466.05313771225843</v>
      </c>
      <c r="AI195" s="21">
        <f t="shared" si="27"/>
        <v>-469.0318750195334</v>
      </c>
      <c r="AJ195" s="21">
        <f t="shared" si="27"/>
        <v>-474.31864044956779</v>
      </c>
      <c r="AK195" s="21">
        <f t="shared" ref="AK195:BB195" si="28">SUM(AK176:AK178)*AK186</f>
        <v>-479.66258110508949</v>
      </c>
      <c r="AL195" s="21">
        <f t="shared" si="28"/>
        <v>-485.06776908989906</v>
      </c>
      <c r="AM195" s="21">
        <f t="shared" si="28"/>
        <v>-490.44371742591005</v>
      </c>
      <c r="AN195" s="21">
        <f t="shared" si="28"/>
        <v>-495.72792876378264</v>
      </c>
      <c r="AO195" s="21">
        <f t="shared" si="28"/>
        <v>-501.03551626464912</v>
      </c>
      <c r="AP195" s="21">
        <f t="shared" si="28"/>
        <v>-506.41303596041996</v>
      </c>
      <c r="AQ195" s="21">
        <f t="shared" si="28"/>
        <v>-511.86880651896763</v>
      </c>
      <c r="AR195" s="21">
        <f t="shared" si="28"/>
        <v>-516.8262073919451</v>
      </c>
      <c r="AS195" s="21">
        <f t="shared" si="28"/>
        <v>-520.4865993180631</v>
      </c>
      <c r="AT195" s="21">
        <f t="shared" si="28"/>
        <v>-523.92020572888077</v>
      </c>
      <c r="AU195" s="21">
        <f t="shared" si="28"/>
        <v>-527.38782667919588</v>
      </c>
      <c r="AV195" s="21">
        <f t="shared" si="28"/>
        <v>-530.6751266683317</v>
      </c>
      <c r="AW195" s="21">
        <f t="shared" si="28"/>
        <v>-533.44697650360627</v>
      </c>
      <c r="AX195" s="21">
        <f t="shared" si="28"/>
        <v>-534.68027687518622</v>
      </c>
      <c r="AY195" s="21">
        <f t="shared" si="28"/>
        <v>-535.13414884203905</v>
      </c>
      <c r="AZ195" s="21">
        <f t="shared" si="28"/>
        <v>-535.28030198554427</v>
      </c>
      <c r="BA195" s="21">
        <f t="shared" si="28"/>
        <v>-535.41269447028992</v>
      </c>
      <c r="BB195" s="21">
        <f t="shared" si="28"/>
        <v>-535.55754018177231</v>
      </c>
    </row>
    <row r="196" spans="1:54" outlineLevel="2">
      <c r="A196" s="424"/>
      <c r="B196" s="150" t="s">
        <v>285</v>
      </c>
      <c r="C196" s="19"/>
      <c r="D196" s="135" t="s">
        <v>383</v>
      </c>
      <c r="E196" s="21">
        <f t="shared" ref="E196:AJ196" si="29">SUMIF($B$143:$B$154,"Safety",E$143:E$154)*E187</f>
        <v>-5.5902409086132412</v>
      </c>
      <c r="F196" s="21">
        <f t="shared" si="29"/>
        <v>-5.6272485859692623</v>
      </c>
      <c r="G196" s="21">
        <f t="shared" si="29"/>
        <v>-5.697770426223701</v>
      </c>
      <c r="H196" s="21">
        <f t="shared" si="29"/>
        <v>-5.7702359987301417</v>
      </c>
      <c r="I196" s="21">
        <f t="shared" si="29"/>
        <v>-5.8453686362618358</v>
      </c>
      <c r="J196" s="21">
        <f t="shared" si="29"/>
        <v>-5.9233656857573971</v>
      </c>
      <c r="K196" s="21">
        <f t="shared" si="29"/>
        <v>-5.9880683639503092</v>
      </c>
      <c r="L196" s="21">
        <f t="shared" si="29"/>
        <v>-6.0479581535239566</v>
      </c>
      <c r="M196" s="21">
        <f t="shared" si="29"/>
        <v>-6.1076666456698181</v>
      </c>
      <c r="N196" s="21">
        <f t="shared" si="29"/>
        <v>-6.1692457864020538</v>
      </c>
      <c r="O196" s="21">
        <f t="shared" si="29"/>
        <v>-6.2328661407848784</v>
      </c>
      <c r="P196" s="21">
        <f t="shared" si="29"/>
        <v>-6.2984915549875531</v>
      </c>
      <c r="Q196" s="21">
        <f t="shared" si="29"/>
        <v>-6.3664834416581648</v>
      </c>
      <c r="R196" s="21">
        <f t="shared" si="29"/>
        <v>-6.4359639251769423</v>
      </c>
      <c r="S196" s="21">
        <f t="shared" si="29"/>
        <v>-6.5083394700743407</v>
      </c>
      <c r="T196" s="21">
        <f t="shared" si="29"/>
        <v>-6.5838583876132617</v>
      </c>
      <c r="U196" s="21">
        <f t="shared" si="29"/>
        <v>-6.662492368998854</v>
      </c>
      <c r="V196" s="21">
        <f t="shared" si="29"/>
        <v>-6.743798409042653</v>
      </c>
      <c r="W196" s="21">
        <f t="shared" si="29"/>
        <v>-6.8285483379179679</v>
      </c>
      <c r="X196" s="21">
        <f t="shared" si="29"/>
        <v>-6.9168572885758515</v>
      </c>
      <c r="Y196" s="21">
        <f t="shared" si="29"/>
        <v>-7.0088457817960172</v>
      </c>
      <c r="Z196" s="21">
        <f t="shared" si="29"/>
        <v>-7.1043438948917093</v>
      </c>
      <c r="AA196" s="21">
        <f t="shared" si="29"/>
        <v>-7.2037299302102724</v>
      </c>
      <c r="AB196" s="21">
        <f t="shared" si="29"/>
        <v>-7.3060907327777915</v>
      </c>
      <c r="AC196" s="21">
        <f t="shared" si="29"/>
        <v>-14.395924202708521</v>
      </c>
      <c r="AD196" s="21">
        <f t="shared" si="29"/>
        <v>-15.605009483381769</v>
      </c>
      <c r="AE196" s="21">
        <f t="shared" si="29"/>
        <v>-15.597795199195735</v>
      </c>
      <c r="AF196" s="21">
        <f t="shared" si="29"/>
        <v>-15.597034907879598</v>
      </c>
      <c r="AG196" s="21">
        <f t="shared" si="29"/>
        <v>-15.602874832762092</v>
      </c>
      <c r="AH196" s="21">
        <f t="shared" si="29"/>
        <v>-15.615469402565283</v>
      </c>
      <c r="AI196" s="21">
        <f t="shared" si="29"/>
        <v>-15.634981701263396</v>
      </c>
      <c r="AJ196" s="21">
        <f t="shared" si="29"/>
        <v>-15.69467399740085</v>
      </c>
      <c r="AK196" s="21">
        <f t="shared" ref="AK196:BB196" si="30">SUMIF($B$143:$B$154,"Safety",AK$143:AK$154)*AK187</f>
        <v>-15.76185069004401</v>
      </c>
      <c r="AL196" s="21">
        <f t="shared" si="30"/>
        <v>-15.836750908442239</v>
      </c>
      <c r="AM196" s="21">
        <f t="shared" si="30"/>
        <v>-15.915439444780956</v>
      </c>
      <c r="AN196" s="21">
        <f t="shared" si="30"/>
        <v>-15.999624540484751</v>
      </c>
      <c r="AO196" s="21">
        <f t="shared" si="30"/>
        <v>-16.091737129561547</v>
      </c>
      <c r="AP196" s="21">
        <f t="shared" si="30"/>
        <v>-16.192391252813785</v>
      </c>
      <c r="AQ196" s="21">
        <f t="shared" si="30"/>
        <v>-16.301917798340792</v>
      </c>
      <c r="AR196" s="21">
        <f t="shared" si="30"/>
        <v>-16.391340886106541</v>
      </c>
      <c r="AS196" s="21">
        <f t="shared" si="30"/>
        <v>-16.419730874860758</v>
      </c>
      <c r="AT196" s="21">
        <f t="shared" si="30"/>
        <v>-16.440547438971706</v>
      </c>
      <c r="AU196" s="21">
        <f t="shared" si="30"/>
        <v>-16.467245707846189</v>
      </c>
      <c r="AV196" s="21">
        <f t="shared" si="30"/>
        <v>-16.487704100406805</v>
      </c>
      <c r="AW196" s="21">
        <f t="shared" si="30"/>
        <v>-16.482716671017876</v>
      </c>
      <c r="AX196" s="21">
        <f t="shared" si="30"/>
        <v>-16.457920824343141</v>
      </c>
      <c r="AY196" s="21">
        <f t="shared" si="30"/>
        <v>-16.430008200333095</v>
      </c>
      <c r="AZ196" s="21">
        <f t="shared" si="30"/>
        <v>-16.403516321447885</v>
      </c>
      <c r="BA196" s="21">
        <f t="shared" si="30"/>
        <v>-16.381061976266007</v>
      </c>
      <c r="BB196" s="21">
        <f t="shared" si="30"/>
        <v>-16.359874776807061</v>
      </c>
    </row>
    <row r="197" spans="1:54" outlineLevel="2">
      <c r="A197" s="424"/>
      <c r="B197" s="150" t="s">
        <v>288</v>
      </c>
      <c r="C197" s="19"/>
      <c r="D197" s="135" t="s">
        <v>383</v>
      </c>
      <c r="E197" s="21">
        <f>SUMIF($B$143:$B$154,"Financial",E$143:E$154)*E186</f>
        <v>-32.829891321173506</v>
      </c>
      <c r="F197" s="21">
        <f t="shared" ref="F197:BB197" si="31">SUMIF($B$143:$B$154,"Financial",F$143:F$154)*F186</f>
        <v>-32.506700025241095</v>
      </c>
      <c r="G197" s="21">
        <f t="shared" si="31"/>
        <v>-32.332189949440796</v>
      </c>
      <c r="H197" s="21">
        <f t="shared" si="31"/>
        <v>-32.128307067952136</v>
      </c>
      <c r="I197" s="21">
        <f t="shared" si="31"/>
        <v>-31.935124881474593</v>
      </c>
      <c r="J197" s="21">
        <f t="shared" si="31"/>
        <v>-31.754233239848986</v>
      </c>
      <c r="K197" s="21">
        <f t="shared" si="31"/>
        <v>-31.504077033412809</v>
      </c>
      <c r="L197" s="21">
        <f t="shared" si="31"/>
        <v>-31.227843536041952</v>
      </c>
      <c r="M197" s="21">
        <f t="shared" si="31"/>
        <v>-30.897113974923016</v>
      </c>
      <c r="N197" s="21">
        <f t="shared" si="31"/>
        <v>-30.566280304382452</v>
      </c>
      <c r="O197" s="21">
        <f t="shared" si="31"/>
        <v>-30.24117836337328</v>
      </c>
      <c r="P197" s="21">
        <f t="shared" si="31"/>
        <v>-29.919401163664798</v>
      </c>
      <c r="Q197" s="21">
        <f t="shared" si="31"/>
        <v>-29.608204398994417</v>
      </c>
      <c r="R197" s="21">
        <f t="shared" si="31"/>
        <v>-29.301722365477612</v>
      </c>
      <c r="S197" s="21">
        <f t="shared" si="31"/>
        <v>-29.009935881815519</v>
      </c>
      <c r="T197" s="21">
        <f t="shared" si="31"/>
        <v>-28.733276385375174</v>
      </c>
      <c r="U197" s="21">
        <f t="shared" si="31"/>
        <v>-28.471137847784387</v>
      </c>
      <c r="V197" s="21">
        <f t="shared" si="31"/>
        <v>-28.221914191179792</v>
      </c>
      <c r="W197" s="21">
        <f t="shared" si="31"/>
        <v>-27.986949520397623</v>
      </c>
      <c r="X197" s="21">
        <f t="shared" si="31"/>
        <v>-27.765937569087146</v>
      </c>
      <c r="Y197" s="21">
        <f t="shared" si="31"/>
        <v>-27.558077404847786</v>
      </c>
      <c r="Z197" s="21">
        <f t="shared" si="31"/>
        <v>-27.356475327308743</v>
      </c>
      <c r="AA197" s="21">
        <f t="shared" si="31"/>
        <v>-27.167068788045121</v>
      </c>
      <c r="AB197" s="21">
        <f t="shared" si="31"/>
        <v>-26.987186561805871</v>
      </c>
      <c r="AC197" s="21">
        <f t="shared" si="31"/>
        <v>-140.76699210197722</v>
      </c>
      <c r="AD197" s="21">
        <f t="shared" si="31"/>
        <v>-153.33315075300874</v>
      </c>
      <c r="AE197" s="21">
        <f t="shared" si="31"/>
        <v>-152.12945270432996</v>
      </c>
      <c r="AF197" s="21">
        <f t="shared" si="31"/>
        <v>-151.01334444271578</v>
      </c>
      <c r="AG197" s="21">
        <f t="shared" si="31"/>
        <v>-149.98288997692325</v>
      </c>
      <c r="AH197" s="21">
        <f t="shared" si="31"/>
        <v>-149.0362535384192</v>
      </c>
      <c r="AI197" s="21">
        <f t="shared" si="31"/>
        <v>-148.17167639945211</v>
      </c>
      <c r="AJ197" s="21">
        <f t="shared" si="31"/>
        <v>-148.10294866463434</v>
      </c>
      <c r="AK197" s="21">
        <f t="shared" si="31"/>
        <v>-148.10960215965088</v>
      </c>
      <c r="AL197" s="21">
        <f t="shared" si="31"/>
        <v>-148.19115481439312</v>
      </c>
      <c r="AM197" s="21">
        <f t="shared" si="31"/>
        <v>-148.33450750534584</v>
      </c>
      <c r="AN197" s="21">
        <f t="shared" si="31"/>
        <v>-148.53831592861283</v>
      </c>
      <c r="AO197" s="21">
        <f t="shared" si="31"/>
        <v>-148.81250984911881</v>
      </c>
      <c r="AP197" s="21">
        <f t="shared" si="31"/>
        <v>-149.16044600904098</v>
      </c>
      <c r="AQ197" s="21">
        <f t="shared" si="31"/>
        <v>-149.58233370239248</v>
      </c>
      <c r="AR197" s="21">
        <f t="shared" si="31"/>
        <v>-149.99750769479311</v>
      </c>
      <c r="AS197" s="21">
        <f t="shared" si="31"/>
        <v>-150.29815622050128</v>
      </c>
      <c r="AT197" s="21">
        <f t="shared" si="31"/>
        <v>-150.63468632484958</v>
      </c>
      <c r="AU197" s="21">
        <f t="shared" si="31"/>
        <v>-151.04386861199717</v>
      </c>
      <c r="AV197" s="21">
        <f t="shared" si="31"/>
        <v>-151.49578201783694</v>
      </c>
      <c r="AW197" s="21">
        <f t="shared" si="31"/>
        <v>-151.94558794885623</v>
      </c>
      <c r="AX197" s="21">
        <f t="shared" si="31"/>
        <v>-152.34566376661002</v>
      </c>
      <c r="AY197" s="21">
        <f t="shared" si="31"/>
        <v>-152.75934164547473</v>
      </c>
      <c r="AZ197" s="21">
        <f t="shared" si="31"/>
        <v>-153.22217972552357</v>
      </c>
      <c r="BA197" s="21">
        <f t="shared" si="31"/>
        <v>-153.74326654364702</v>
      </c>
      <c r="BB197" s="21">
        <f t="shared" si="31"/>
        <v>-154.32513260217371</v>
      </c>
    </row>
    <row r="198" spans="1:54" outlineLevel="2">
      <c r="A198" s="425"/>
      <c r="B198" s="150" t="s">
        <v>470</v>
      </c>
      <c r="C198" s="19"/>
      <c r="D198" s="135" t="s">
        <v>383</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3" t="s">
        <v>490</v>
      </c>
      <c r="B200" s="150" t="s">
        <v>491</v>
      </c>
      <c r="C200" s="19"/>
      <c r="D200" s="135" t="s">
        <v>383</v>
      </c>
      <c r="E200" s="21">
        <f>SUM(E190:E193,E196:E198)</f>
        <v>-77.290234180080944</v>
      </c>
      <c r="F200" s="21">
        <f t="shared" ref="F200:BB200" si="33">SUM(F190:F193,F196:F198)</f>
        <v>-76.974572175635444</v>
      </c>
      <c r="G200" s="21">
        <f t="shared" si="33"/>
        <v>-77.015112818916236</v>
      </c>
      <c r="H200" s="21">
        <f t="shared" si="33"/>
        <v>-77.025933894931171</v>
      </c>
      <c r="I200" s="21">
        <f t="shared" si="33"/>
        <v>-77.163220723874616</v>
      </c>
      <c r="J200" s="21">
        <f t="shared" si="33"/>
        <v>-77.313381022593774</v>
      </c>
      <c r="K200" s="21">
        <f t="shared" si="33"/>
        <v>-77.268389428584172</v>
      </c>
      <c r="L200" s="21">
        <f t="shared" si="33"/>
        <v>-77.30329541925434</v>
      </c>
      <c r="M200" s="21">
        <f t="shared" si="33"/>
        <v>-77.281488746041845</v>
      </c>
      <c r="N200" s="21">
        <f t="shared" si="33"/>
        <v>-77.150149481227444</v>
      </c>
      <c r="O200" s="21">
        <f t="shared" si="33"/>
        <v>-77.074329423522641</v>
      </c>
      <c r="P200" s="21">
        <f t="shared" si="33"/>
        <v>-76.928761836661323</v>
      </c>
      <c r="Q200" s="21">
        <f t="shared" si="33"/>
        <v>-76.781326647134932</v>
      </c>
      <c r="R200" s="21">
        <f t="shared" si="33"/>
        <v>-76.745924702902215</v>
      </c>
      <c r="S200" s="21">
        <f t="shared" si="33"/>
        <v>-76.62280765562069</v>
      </c>
      <c r="T200" s="21">
        <f t="shared" si="33"/>
        <v>-76.519055489887862</v>
      </c>
      <c r="U200" s="21">
        <f t="shared" si="33"/>
        <v>-76.434197186084276</v>
      </c>
      <c r="V200" s="21">
        <f t="shared" si="33"/>
        <v>-76.46728994626622</v>
      </c>
      <c r="W200" s="21">
        <f t="shared" si="33"/>
        <v>-76.417744957664297</v>
      </c>
      <c r="X200" s="21">
        <f t="shared" si="33"/>
        <v>-76.486502041653267</v>
      </c>
      <c r="Y200" s="21">
        <f t="shared" si="33"/>
        <v>-76.474054865776523</v>
      </c>
      <c r="Z200" s="21">
        <f t="shared" si="33"/>
        <v>-76.570678331151939</v>
      </c>
      <c r="AA200" s="21">
        <f t="shared" si="33"/>
        <v>-76.683893362146222</v>
      </c>
      <c r="AB200" s="21">
        <f t="shared" si="33"/>
        <v>-76.794543241108244</v>
      </c>
      <c r="AC200" s="21">
        <f t="shared" si="33"/>
        <v>-428.33129546872129</v>
      </c>
      <c r="AD200" s="21">
        <f t="shared" si="33"/>
        <v>-507.10113602434751</v>
      </c>
      <c r="AE200" s="21">
        <f t="shared" si="33"/>
        <v>-507.69935638442792</v>
      </c>
      <c r="AF200" s="21">
        <f t="shared" si="33"/>
        <v>-508.37745937083338</v>
      </c>
      <c r="AG200" s="21">
        <f t="shared" si="33"/>
        <v>-509.14443509754085</v>
      </c>
      <c r="AH200" s="21">
        <f t="shared" si="33"/>
        <v>-510.01149331134832</v>
      </c>
      <c r="AI200" s="21">
        <f t="shared" si="33"/>
        <v>-510.99437164295216</v>
      </c>
      <c r="AJ200" s="21">
        <f t="shared" si="33"/>
        <v>-514.5261136194764</v>
      </c>
      <c r="AK200" s="21">
        <f t="shared" si="33"/>
        <v>-518.18082165899159</v>
      </c>
      <c r="AL200" s="21">
        <f t="shared" si="33"/>
        <v>-521.96494184113635</v>
      </c>
      <c r="AM200" s="21">
        <f t="shared" si="33"/>
        <v>-525.7950773735148</v>
      </c>
      <c r="AN200" s="21">
        <f t="shared" si="33"/>
        <v>-529.62486267171937</v>
      </c>
      <c r="AO200" s="21">
        <f t="shared" si="33"/>
        <v>-533.55102037114591</v>
      </c>
      <c r="AP200" s="21">
        <f t="shared" si="33"/>
        <v>-537.61178021167825</v>
      </c>
      <c r="AQ200" s="21">
        <f t="shared" si="33"/>
        <v>-541.81400264526269</v>
      </c>
      <c r="AR200" s="21">
        <f t="shared" si="33"/>
        <v>-545.62461853061734</v>
      </c>
      <c r="AS200" s="21">
        <f t="shared" si="33"/>
        <v>-548.31017375968611</v>
      </c>
      <c r="AT200" s="21">
        <f t="shared" si="33"/>
        <v>-550.86087270443431</v>
      </c>
      <c r="AU200" s="21">
        <f t="shared" si="33"/>
        <v>-553.51818546723212</v>
      </c>
      <c r="AV200" s="21">
        <f t="shared" si="33"/>
        <v>-556.08315936273402</v>
      </c>
      <c r="AW200" s="21">
        <f t="shared" si="33"/>
        <v>-558.24703701238889</v>
      </c>
      <c r="AX200" s="21">
        <f t="shared" si="33"/>
        <v>-559.22154510144696</v>
      </c>
      <c r="AY200" s="21">
        <f t="shared" si="33"/>
        <v>-559.64303158890834</v>
      </c>
      <c r="AZ200" s="21">
        <f t="shared" si="33"/>
        <v>-559.89661306229243</v>
      </c>
      <c r="BA200" s="21">
        <f t="shared" si="33"/>
        <v>-560.20846106159638</v>
      </c>
      <c r="BB200" s="21">
        <f t="shared" si="33"/>
        <v>-560.59725048074665</v>
      </c>
    </row>
    <row r="201" spans="1:54" outlineLevel="2">
      <c r="A201" s="424"/>
      <c r="B201" s="150" t="s">
        <v>492</v>
      </c>
      <c r="C201" s="19"/>
      <c r="D201" s="135" t="s">
        <v>383</v>
      </c>
      <c r="E201" s="21">
        <f>SUM(E190:E192,E194,E196:E198)</f>
        <v>-60.672874901246381</v>
      </c>
      <c r="F201" s="21">
        <f t="shared" ref="F201:BB201" si="34">SUM(F190:F192,F194,F196:F198)</f>
        <v>-60.285929357851941</v>
      </c>
      <c r="G201" s="21">
        <f t="shared" si="34"/>
        <v>-60.252146477071221</v>
      </c>
      <c r="H201" s="21">
        <f t="shared" si="34"/>
        <v>-60.193626861619819</v>
      </c>
      <c r="I201" s="21">
        <f t="shared" si="34"/>
        <v>-60.152043844421854</v>
      </c>
      <c r="J201" s="21">
        <f t="shared" si="34"/>
        <v>-60.129261871711819</v>
      </c>
      <c r="K201" s="21">
        <f t="shared" si="34"/>
        <v>-60.028457938274315</v>
      </c>
      <c r="L201" s="21">
        <f t="shared" si="34"/>
        <v>-59.900393745400009</v>
      </c>
      <c r="M201" s="21">
        <f t="shared" si="34"/>
        <v>-59.721257404267945</v>
      </c>
      <c r="N201" s="21">
        <f t="shared" si="34"/>
        <v>-59.547564793017884</v>
      </c>
      <c r="O201" s="21">
        <f t="shared" si="34"/>
        <v>-59.351050719804491</v>
      </c>
      <c r="P201" s="21">
        <f t="shared" si="34"/>
        <v>-59.12234036553447</v>
      </c>
      <c r="Q201" s="21">
        <f t="shared" si="34"/>
        <v>-58.903007668367394</v>
      </c>
      <c r="R201" s="21">
        <f t="shared" si="34"/>
        <v>-58.694962373576416</v>
      </c>
      <c r="S201" s="21">
        <f t="shared" si="34"/>
        <v>-58.505533097378446</v>
      </c>
      <c r="T201" s="21">
        <f t="shared" si="34"/>
        <v>-58.339441116714347</v>
      </c>
      <c r="U201" s="21">
        <f t="shared" si="34"/>
        <v>-58.196063536679496</v>
      </c>
      <c r="V201" s="21">
        <f t="shared" si="34"/>
        <v>-58.073366903883958</v>
      </c>
      <c r="W201" s="21">
        <f t="shared" si="34"/>
        <v>-57.97348698804349</v>
      </c>
      <c r="X201" s="21">
        <f t="shared" si="34"/>
        <v>-57.896256801064034</v>
      </c>
      <c r="Y201" s="21">
        <f t="shared" si="34"/>
        <v>-57.841024421154522</v>
      </c>
      <c r="Z201" s="21">
        <f t="shared" si="34"/>
        <v>-57.800753279871429</v>
      </c>
      <c r="AA201" s="21">
        <f t="shared" si="34"/>
        <v>-57.781801515696586</v>
      </c>
      <c r="AB201" s="21">
        <f t="shared" si="34"/>
        <v>-57.771900307944314</v>
      </c>
      <c r="AC201" s="21">
        <f t="shared" si="34"/>
        <v>-305.86324076668228</v>
      </c>
      <c r="AD201" s="21">
        <f t="shared" si="34"/>
        <v>-355.24477822390736</v>
      </c>
      <c r="AE201" s="21">
        <f t="shared" si="34"/>
        <v>-354.7541947736139</v>
      </c>
      <c r="AF201" s="21">
        <f t="shared" si="34"/>
        <v>-354.36782564492569</v>
      </c>
      <c r="AG201" s="21">
        <f t="shared" si="34"/>
        <v>-354.08057204524437</v>
      </c>
      <c r="AH201" s="21">
        <f t="shared" si="34"/>
        <v>-353.89174421092616</v>
      </c>
      <c r="AI201" s="21">
        <f t="shared" si="34"/>
        <v>-353.8069300878293</v>
      </c>
      <c r="AJ201" s="21">
        <f t="shared" si="34"/>
        <v>-355.49695540132166</v>
      </c>
      <c r="AK201" s="21">
        <f t="shared" si="34"/>
        <v>-357.29465785043709</v>
      </c>
      <c r="AL201" s="21">
        <f t="shared" si="34"/>
        <v>-359.20115721865068</v>
      </c>
      <c r="AM201" s="21">
        <f t="shared" si="34"/>
        <v>-361.16276454829278</v>
      </c>
      <c r="AN201" s="21">
        <f t="shared" si="34"/>
        <v>-363.15480564602615</v>
      </c>
      <c r="AO201" s="21">
        <f t="shared" si="34"/>
        <v>-365.23593193992571</v>
      </c>
      <c r="AP201" s="21">
        <f t="shared" si="34"/>
        <v>-367.42857486733158</v>
      </c>
      <c r="AQ201" s="21">
        <f t="shared" si="34"/>
        <v>-369.7363559568463</v>
      </c>
      <c r="AR201" s="21">
        <f t="shared" si="34"/>
        <v>-371.82021115425175</v>
      </c>
      <c r="AS201" s="21">
        <f t="shared" si="34"/>
        <v>-373.21563630925522</v>
      </c>
      <c r="AT201" s="21">
        <f t="shared" si="34"/>
        <v>-374.55310143246311</v>
      </c>
      <c r="AU201" s="21">
        <f t="shared" si="34"/>
        <v>-375.98628582032302</v>
      </c>
      <c r="AV201" s="21">
        <f t="shared" si="34"/>
        <v>-377.38837132847067</v>
      </c>
      <c r="AW201" s="21">
        <f t="shared" si="34"/>
        <v>-378.56355012779733</v>
      </c>
      <c r="AX201" s="21">
        <f t="shared" si="34"/>
        <v>-379.06840897307865</v>
      </c>
      <c r="AY201" s="21">
        <f t="shared" si="34"/>
        <v>-379.28387294523316</v>
      </c>
      <c r="AZ201" s="21">
        <f t="shared" si="34"/>
        <v>-379.43622390660505</v>
      </c>
      <c r="BA201" s="21">
        <f t="shared" si="34"/>
        <v>-379.65255998055409</v>
      </c>
      <c r="BB201" s="21">
        <f t="shared" si="34"/>
        <v>-379.94268531651346</v>
      </c>
    </row>
    <row r="202" spans="1:54" outlineLevel="2">
      <c r="A202" s="425"/>
      <c r="B202" s="150" t="s">
        <v>493</v>
      </c>
      <c r="C202" s="19"/>
      <c r="D202" s="135" t="s">
        <v>383</v>
      </c>
      <c r="E202" s="21">
        <f>SUM(E190:E192,E195:E198)</f>
        <v>-94.012957095968915</v>
      </c>
      <c r="F202" s="21">
        <f t="shared" ref="F202:BB202" si="35">SUM(F190:F192,F195:F198)</f>
        <v>-93.600412974959369</v>
      </c>
      <c r="G202" s="21">
        <f t="shared" si="35"/>
        <v>-93.797023056431101</v>
      </c>
      <c r="H202" s="21">
        <f t="shared" si="35"/>
        <v>-93.972803704288864</v>
      </c>
      <c r="I202" s="21">
        <f t="shared" si="35"/>
        <v>-94.170793654947929</v>
      </c>
      <c r="J202" s="21">
        <f t="shared" si="35"/>
        <v>-94.393021761628461</v>
      </c>
      <c r="K202" s="21">
        <f t="shared" si="35"/>
        <v>-94.544076572777783</v>
      </c>
      <c r="L202" s="21">
        <f t="shared" si="35"/>
        <v>-94.673386444909767</v>
      </c>
      <c r="M202" s="21">
        <f t="shared" si="35"/>
        <v>-94.757146638658014</v>
      </c>
      <c r="N202" s="21">
        <f t="shared" si="35"/>
        <v>-94.852028583001271</v>
      </c>
      <c r="O202" s="21">
        <f t="shared" si="35"/>
        <v>-94.876591521169019</v>
      </c>
      <c r="P202" s="21">
        <f t="shared" si="35"/>
        <v>-94.810166882312572</v>
      </c>
      <c r="Q202" s="21">
        <f t="shared" si="35"/>
        <v>-94.746820428189906</v>
      </c>
      <c r="R202" s="21">
        <f t="shared" si="35"/>
        <v>-94.701974726571649</v>
      </c>
      <c r="S202" s="21">
        <f t="shared" si="35"/>
        <v>-94.674910222708363</v>
      </c>
      <c r="T202" s="21">
        <f t="shared" si="35"/>
        <v>-94.67849984676468</v>
      </c>
      <c r="U202" s="21">
        <f t="shared" si="35"/>
        <v>-94.712209904272555</v>
      </c>
      <c r="V202" s="21">
        <f t="shared" si="35"/>
        <v>-94.774101875744492</v>
      </c>
      <c r="W202" s="21">
        <f t="shared" si="35"/>
        <v>-94.866412498127573</v>
      </c>
      <c r="X202" s="21">
        <f t="shared" si="35"/>
        <v>-94.989081834335622</v>
      </c>
      <c r="Y202" s="21">
        <f t="shared" si="35"/>
        <v>-95.141571385391188</v>
      </c>
      <c r="Z202" s="21">
        <f t="shared" si="35"/>
        <v>-95.316955116309259</v>
      </c>
      <c r="AA202" s="21">
        <f t="shared" si="35"/>
        <v>-95.521725858228365</v>
      </c>
      <c r="AB202" s="21">
        <f t="shared" si="35"/>
        <v>-95.729640465566277</v>
      </c>
      <c r="AC202" s="21">
        <f t="shared" si="35"/>
        <v>-550.16174215100204</v>
      </c>
      <c r="AD202" s="21">
        <f t="shared" si="35"/>
        <v>-658.0711007527766</v>
      </c>
      <c r="AE202" s="21">
        <f t="shared" si="35"/>
        <v>-659.54599848522821</v>
      </c>
      <c r="AF202" s="21">
        <f t="shared" si="35"/>
        <v>-661.13024645030441</v>
      </c>
      <c r="AG202" s="21">
        <f t="shared" si="35"/>
        <v>-662.81235578595374</v>
      </c>
      <c r="AH202" s="21">
        <f t="shared" si="35"/>
        <v>-664.59383602565981</v>
      </c>
      <c r="AI202" s="21">
        <f t="shared" si="35"/>
        <v>-666.49484677503528</v>
      </c>
      <c r="AJ202" s="21">
        <f t="shared" si="35"/>
        <v>-671.70938237595067</v>
      </c>
      <c r="AK202" s="21">
        <f t="shared" si="35"/>
        <v>-677.06971192929393</v>
      </c>
      <c r="AL202" s="21">
        <f t="shared" si="35"/>
        <v>-682.57966995456138</v>
      </c>
      <c r="AM202" s="21">
        <f t="shared" si="35"/>
        <v>-688.12524284233507</v>
      </c>
      <c r="AN202" s="21">
        <f t="shared" si="35"/>
        <v>-693.64009149932292</v>
      </c>
      <c r="AO202" s="21">
        <f t="shared" si="35"/>
        <v>-699.25960946109933</v>
      </c>
      <c r="AP202" s="21">
        <f t="shared" si="35"/>
        <v>-705.03726551965792</v>
      </c>
      <c r="AQ202" s="21">
        <f t="shared" si="35"/>
        <v>-710.98222698219877</v>
      </c>
      <c r="AR202" s="21">
        <f t="shared" si="35"/>
        <v>-716.37101609557749</v>
      </c>
      <c r="AS202" s="21">
        <f t="shared" si="35"/>
        <v>-720.20670253525998</v>
      </c>
      <c r="AT202" s="21">
        <f t="shared" si="35"/>
        <v>-723.83323859960353</v>
      </c>
      <c r="AU202" s="21">
        <f t="shared" si="35"/>
        <v>-727.57817028826389</v>
      </c>
      <c r="AV202" s="21">
        <f t="shared" si="35"/>
        <v>-731.17178912308395</v>
      </c>
      <c r="AW202" s="21">
        <f t="shared" si="35"/>
        <v>-734.19486781315334</v>
      </c>
      <c r="AX202" s="21">
        <f t="shared" si="35"/>
        <v>-735.52192690665925</v>
      </c>
      <c r="AY202" s="21">
        <f t="shared" si="35"/>
        <v>-736.03997219052121</v>
      </c>
      <c r="AZ202" s="21">
        <f t="shared" si="35"/>
        <v>-736.28975858135004</v>
      </c>
      <c r="BA202" s="21">
        <f t="shared" si="35"/>
        <v>-736.5943563122396</v>
      </c>
      <c r="BB202" s="21">
        <f t="shared" si="35"/>
        <v>-736.98104545628848</v>
      </c>
    </row>
    <row r="203" spans="1:54" outlineLevel="1">
      <c r="B203" s="19"/>
      <c r="C203" s="19"/>
      <c r="D203" s="19"/>
      <c r="E203" s="15"/>
    </row>
    <row r="204" spans="1:54" outlineLevel="1">
      <c r="A204" s="423" t="s">
        <v>494</v>
      </c>
      <c r="B204" s="150" t="s">
        <v>495</v>
      </c>
      <c r="C204" s="19"/>
      <c r="D204" s="135" t="s">
        <v>383</v>
      </c>
      <c r="E204" s="21">
        <f>E200</f>
        <v>-77.290234180080944</v>
      </c>
      <c r="F204" s="21">
        <f>F200+E204</f>
        <v>-154.26480635571639</v>
      </c>
      <c r="G204" s="21">
        <f t="shared" ref="G204:BB206" si="36">G200+F204</f>
        <v>-231.27991917463262</v>
      </c>
      <c r="H204" s="21">
        <f t="shared" si="36"/>
        <v>-308.3058530695638</v>
      </c>
      <c r="I204" s="21">
        <f t="shared" si="36"/>
        <v>-385.46907379343838</v>
      </c>
      <c r="J204" s="21">
        <f t="shared" si="36"/>
        <v>-462.78245481603216</v>
      </c>
      <c r="K204" s="21">
        <f t="shared" si="36"/>
        <v>-540.05084424461631</v>
      </c>
      <c r="L204" s="21">
        <f t="shared" si="36"/>
        <v>-617.35413966387068</v>
      </c>
      <c r="M204" s="21">
        <f t="shared" si="36"/>
        <v>-694.63562840991256</v>
      </c>
      <c r="N204" s="21">
        <f t="shared" si="36"/>
        <v>-771.78577789114001</v>
      </c>
      <c r="O204" s="21">
        <f t="shared" si="36"/>
        <v>-848.86010731466263</v>
      </c>
      <c r="P204" s="21">
        <f t="shared" si="36"/>
        <v>-925.78886915132398</v>
      </c>
      <c r="Q204" s="21">
        <f t="shared" si="36"/>
        <v>-1002.5701957984589</v>
      </c>
      <c r="R204" s="21">
        <f t="shared" si="36"/>
        <v>-1079.3161205013612</v>
      </c>
      <c r="S204" s="21">
        <f t="shared" si="36"/>
        <v>-1155.9389281569818</v>
      </c>
      <c r="T204" s="21">
        <f t="shared" si="36"/>
        <v>-1232.4579836468697</v>
      </c>
      <c r="U204" s="21">
        <f t="shared" si="36"/>
        <v>-1308.892180832954</v>
      </c>
      <c r="V204" s="21">
        <f t="shared" si="36"/>
        <v>-1385.3594707792201</v>
      </c>
      <c r="W204" s="21">
        <f t="shared" si="36"/>
        <v>-1461.7772157368845</v>
      </c>
      <c r="X204" s="21">
        <f t="shared" si="36"/>
        <v>-1538.2637177785377</v>
      </c>
      <c r="Y204" s="21">
        <f t="shared" si="36"/>
        <v>-1614.7377726443142</v>
      </c>
      <c r="Z204" s="21">
        <f t="shared" si="36"/>
        <v>-1691.308450975466</v>
      </c>
      <c r="AA204" s="21">
        <f t="shared" si="36"/>
        <v>-1767.9923443376122</v>
      </c>
      <c r="AB204" s="21">
        <f t="shared" si="36"/>
        <v>-1844.7868875787203</v>
      </c>
      <c r="AC204" s="21">
        <f t="shared" si="36"/>
        <v>-2273.1181830474416</v>
      </c>
      <c r="AD204" s="21">
        <f t="shared" si="36"/>
        <v>-2780.219319071789</v>
      </c>
      <c r="AE204" s="21">
        <f t="shared" si="36"/>
        <v>-3287.918675456217</v>
      </c>
      <c r="AF204" s="21">
        <f t="shared" si="36"/>
        <v>-3796.2961348270505</v>
      </c>
      <c r="AG204" s="21">
        <f t="shared" si="36"/>
        <v>-4305.4405699245917</v>
      </c>
      <c r="AH204" s="21">
        <f t="shared" si="36"/>
        <v>-4815.4520632359399</v>
      </c>
      <c r="AI204" s="21">
        <f t="shared" si="36"/>
        <v>-5326.4464348788924</v>
      </c>
      <c r="AJ204" s="21">
        <f t="shared" si="36"/>
        <v>-5840.9725484983692</v>
      </c>
      <c r="AK204" s="21">
        <f t="shared" si="36"/>
        <v>-6359.1533701573608</v>
      </c>
      <c r="AL204" s="21">
        <f t="shared" si="36"/>
        <v>-6881.1183119984971</v>
      </c>
      <c r="AM204" s="21">
        <f t="shared" si="36"/>
        <v>-7406.9133893720118</v>
      </c>
      <c r="AN204" s="21">
        <f t="shared" si="36"/>
        <v>-7936.5382520437315</v>
      </c>
      <c r="AO204" s="21">
        <f t="shared" si="36"/>
        <v>-8470.089272414878</v>
      </c>
      <c r="AP204" s="21">
        <f t="shared" si="36"/>
        <v>-9007.7010526265567</v>
      </c>
      <c r="AQ204" s="21">
        <f t="shared" si="36"/>
        <v>-9549.5150552718187</v>
      </c>
      <c r="AR204" s="21">
        <f t="shared" si="36"/>
        <v>-10095.139673802436</v>
      </c>
      <c r="AS204" s="21">
        <f t="shared" si="36"/>
        <v>-10643.449847562122</v>
      </c>
      <c r="AT204" s="21">
        <f t="shared" si="36"/>
        <v>-11194.310720266556</v>
      </c>
      <c r="AU204" s="21">
        <f t="shared" si="36"/>
        <v>-11747.828905733788</v>
      </c>
      <c r="AV204" s="21">
        <f t="shared" si="36"/>
        <v>-12303.912065096521</v>
      </c>
      <c r="AW204" s="21">
        <f t="shared" si="36"/>
        <v>-12862.15910210891</v>
      </c>
      <c r="AX204" s="21">
        <f t="shared" si="36"/>
        <v>-13421.380647210357</v>
      </c>
      <c r="AY204" s="21">
        <f t="shared" si="36"/>
        <v>-13981.023678799265</v>
      </c>
      <c r="AZ204" s="21">
        <f t="shared" si="36"/>
        <v>-14540.920291861557</v>
      </c>
      <c r="BA204" s="21">
        <f t="shared" si="36"/>
        <v>-15101.128752923154</v>
      </c>
      <c r="BB204" s="21">
        <f t="shared" si="36"/>
        <v>-15661.726003403901</v>
      </c>
    </row>
    <row r="205" spans="1:54" outlineLevel="1">
      <c r="A205" s="424"/>
      <c r="B205" s="150" t="s">
        <v>496</v>
      </c>
      <c r="C205" s="19"/>
      <c r="D205" s="135" t="s">
        <v>383</v>
      </c>
      <c r="E205" s="21">
        <f>E201</f>
        <v>-60.672874901246381</v>
      </c>
      <c r="F205" s="21">
        <f t="shared" ref="F205:U206" si="37">F201+E205</f>
        <v>-120.95880425909832</v>
      </c>
      <c r="G205" s="21">
        <f t="shared" si="37"/>
        <v>-181.21095073616954</v>
      </c>
      <c r="H205" s="21">
        <f t="shared" si="37"/>
        <v>-241.40457759778934</v>
      </c>
      <c r="I205" s="21">
        <f t="shared" si="37"/>
        <v>-301.55662144221117</v>
      </c>
      <c r="J205" s="21">
        <f t="shared" si="37"/>
        <v>-361.685883313923</v>
      </c>
      <c r="K205" s="21">
        <f t="shared" si="37"/>
        <v>-421.7143412521973</v>
      </c>
      <c r="L205" s="21">
        <f t="shared" si="37"/>
        <v>-481.61473499759734</v>
      </c>
      <c r="M205" s="21">
        <f t="shared" si="37"/>
        <v>-541.33599240186527</v>
      </c>
      <c r="N205" s="21">
        <f t="shared" si="37"/>
        <v>-600.88355719488311</v>
      </c>
      <c r="O205" s="21">
        <f t="shared" si="37"/>
        <v>-660.23460791468756</v>
      </c>
      <c r="P205" s="21">
        <f t="shared" si="37"/>
        <v>-719.35694828022201</v>
      </c>
      <c r="Q205" s="21">
        <f t="shared" si="37"/>
        <v>-778.25995594858944</v>
      </c>
      <c r="R205" s="21">
        <f t="shared" si="37"/>
        <v>-836.9549183221659</v>
      </c>
      <c r="S205" s="21">
        <f t="shared" si="37"/>
        <v>-895.46045141954437</v>
      </c>
      <c r="T205" s="21">
        <f t="shared" si="37"/>
        <v>-953.79989253625877</v>
      </c>
      <c r="U205" s="21">
        <f t="shared" si="37"/>
        <v>-1011.9959560729383</v>
      </c>
      <c r="V205" s="21">
        <f t="shared" si="36"/>
        <v>-1070.0693229768221</v>
      </c>
      <c r="W205" s="21">
        <f t="shared" si="36"/>
        <v>-1128.0428099648657</v>
      </c>
      <c r="X205" s="21">
        <f t="shared" si="36"/>
        <v>-1185.9390667659297</v>
      </c>
      <c r="Y205" s="21">
        <f t="shared" si="36"/>
        <v>-1243.7800911870843</v>
      </c>
      <c r="Z205" s="21">
        <f t="shared" si="36"/>
        <v>-1301.5808444669558</v>
      </c>
      <c r="AA205" s="21">
        <f t="shared" si="36"/>
        <v>-1359.3626459826523</v>
      </c>
      <c r="AB205" s="21">
        <f t="shared" si="36"/>
        <v>-1417.1345462905967</v>
      </c>
      <c r="AC205" s="21">
        <f t="shared" si="36"/>
        <v>-1722.9977870572791</v>
      </c>
      <c r="AD205" s="21">
        <f t="shared" si="36"/>
        <v>-2078.2425652811862</v>
      </c>
      <c r="AE205" s="21">
        <f t="shared" si="36"/>
        <v>-2432.9967600548002</v>
      </c>
      <c r="AF205" s="21">
        <f t="shared" si="36"/>
        <v>-2787.3645856997259</v>
      </c>
      <c r="AG205" s="21">
        <f t="shared" si="36"/>
        <v>-3141.4451577449704</v>
      </c>
      <c r="AH205" s="21">
        <f t="shared" si="36"/>
        <v>-3495.3369019558968</v>
      </c>
      <c r="AI205" s="21">
        <f t="shared" si="36"/>
        <v>-3849.143832043726</v>
      </c>
      <c r="AJ205" s="21">
        <f t="shared" si="36"/>
        <v>-4204.6407874450479</v>
      </c>
      <c r="AK205" s="21">
        <f t="shared" si="36"/>
        <v>-4561.9354452954849</v>
      </c>
      <c r="AL205" s="21">
        <f t="shared" si="36"/>
        <v>-4921.136602514136</v>
      </c>
      <c r="AM205" s="21">
        <f t="shared" si="36"/>
        <v>-5282.2993670624292</v>
      </c>
      <c r="AN205" s="21">
        <f t="shared" si="36"/>
        <v>-5645.4541727084552</v>
      </c>
      <c r="AO205" s="21">
        <f t="shared" si="36"/>
        <v>-6010.6901046483808</v>
      </c>
      <c r="AP205" s="21">
        <f t="shared" si="36"/>
        <v>-6378.1186795157128</v>
      </c>
      <c r="AQ205" s="21">
        <f t="shared" si="36"/>
        <v>-6747.8550354725594</v>
      </c>
      <c r="AR205" s="21">
        <f t="shared" si="36"/>
        <v>-7119.6752466268108</v>
      </c>
      <c r="AS205" s="21">
        <f t="shared" si="36"/>
        <v>-7492.8908829360662</v>
      </c>
      <c r="AT205" s="21">
        <f t="shared" si="36"/>
        <v>-7867.4439843685295</v>
      </c>
      <c r="AU205" s="21">
        <f t="shared" si="36"/>
        <v>-8243.4302701888519</v>
      </c>
      <c r="AV205" s="21">
        <f t="shared" si="36"/>
        <v>-8620.8186415173222</v>
      </c>
      <c r="AW205" s="21">
        <f t="shared" si="36"/>
        <v>-8999.3821916451197</v>
      </c>
      <c r="AX205" s="21">
        <f t="shared" si="36"/>
        <v>-9378.4506006181982</v>
      </c>
      <c r="AY205" s="21">
        <f t="shared" si="36"/>
        <v>-9757.7344735634306</v>
      </c>
      <c r="AZ205" s="21">
        <f t="shared" si="36"/>
        <v>-10137.170697470036</v>
      </c>
      <c r="BA205" s="21">
        <f t="shared" si="36"/>
        <v>-10516.823257450589</v>
      </c>
      <c r="BB205" s="21">
        <f t="shared" si="36"/>
        <v>-10896.765942767102</v>
      </c>
    </row>
    <row r="206" spans="1:54" outlineLevel="1">
      <c r="A206" s="425"/>
      <c r="B206" s="150" t="s">
        <v>497</v>
      </c>
      <c r="C206" s="19"/>
      <c r="D206" s="135" t="s">
        <v>383</v>
      </c>
      <c r="E206" s="21">
        <f>E202</f>
        <v>-94.012957095968915</v>
      </c>
      <c r="F206" s="21">
        <f t="shared" si="37"/>
        <v>-187.61337007092828</v>
      </c>
      <c r="G206" s="21">
        <f t="shared" si="36"/>
        <v>-281.41039312735938</v>
      </c>
      <c r="H206" s="21">
        <f t="shared" si="36"/>
        <v>-375.38319683164826</v>
      </c>
      <c r="I206" s="21">
        <f t="shared" si="36"/>
        <v>-469.55399048659621</v>
      </c>
      <c r="J206" s="21">
        <f t="shared" si="36"/>
        <v>-563.94701224822461</v>
      </c>
      <c r="K206" s="21">
        <f t="shared" si="36"/>
        <v>-658.49108882100245</v>
      </c>
      <c r="L206" s="21">
        <f t="shared" si="36"/>
        <v>-753.16447526591219</v>
      </c>
      <c r="M206" s="21">
        <f t="shared" si="36"/>
        <v>-847.9216219045702</v>
      </c>
      <c r="N206" s="21">
        <f t="shared" si="36"/>
        <v>-942.77365048757144</v>
      </c>
      <c r="O206" s="21">
        <f t="shared" si="36"/>
        <v>-1037.6502420087404</v>
      </c>
      <c r="P206" s="21">
        <f t="shared" si="36"/>
        <v>-1132.460408891053</v>
      </c>
      <c r="Q206" s="21">
        <f t="shared" si="36"/>
        <v>-1227.207229319243</v>
      </c>
      <c r="R206" s="21">
        <f t="shared" si="36"/>
        <v>-1321.9092040458147</v>
      </c>
      <c r="S206" s="21">
        <f t="shared" si="36"/>
        <v>-1416.5841142685231</v>
      </c>
      <c r="T206" s="21">
        <f t="shared" si="36"/>
        <v>-1511.2626141152878</v>
      </c>
      <c r="U206" s="21">
        <f t="shared" si="36"/>
        <v>-1605.9748240195604</v>
      </c>
      <c r="V206" s="21">
        <f t="shared" si="36"/>
        <v>-1700.7489258953049</v>
      </c>
      <c r="W206" s="21">
        <f t="shared" si="36"/>
        <v>-1795.6153383934325</v>
      </c>
      <c r="X206" s="21">
        <f t="shared" si="36"/>
        <v>-1890.6044202277681</v>
      </c>
      <c r="Y206" s="21">
        <f t="shared" si="36"/>
        <v>-1985.7459916131593</v>
      </c>
      <c r="Z206" s="21">
        <f t="shared" si="36"/>
        <v>-2081.0629467294684</v>
      </c>
      <c r="AA206" s="21">
        <f t="shared" si="36"/>
        <v>-2176.5846725876968</v>
      </c>
      <c r="AB206" s="21">
        <f t="shared" si="36"/>
        <v>-2272.314313053263</v>
      </c>
      <c r="AC206" s="21">
        <f t="shared" si="36"/>
        <v>-2822.4760552042653</v>
      </c>
      <c r="AD206" s="21">
        <f t="shared" si="36"/>
        <v>-3480.5471559570419</v>
      </c>
      <c r="AE206" s="21">
        <f t="shared" si="36"/>
        <v>-4140.0931544422701</v>
      </c>
      <c r="AF206" s="21">
        <f t="shared" si="36"/>
        <v>-4801.2234008925743</v>
      </c>
      <c r="AG206" s="21">
        <f t="shared" si="36"/>
        <v>-5464.0357566785278</v>
      </c>
      <c r="AH206" s="21">
        <f t="shared" si="36"/>
        <v>-6128.6295927041874</v>
      </c>
      <c r="AI206" s="21">
        <f t="shared" si="36"/>
        <v>-6795.1244394792229</v>
      </c>
      <c r="AJ206" s="21">
        <f t="shared" si="36"/>
        <v>-7466.8338218551735</v>
      </c>
      <c r="AK206" s="21">
        <f t="shared" si="36"/>
        <v>-8143.9035337844671</v>
      </c>
      <c r="AL206" s="21">
        <f t="shared" si="36"/>
        <v>-8826.4832037390279</v>
      </c>
      <c r="AM206" s="21">
        <f t="shared" si="36"/>
        <v>-9514.6084465813638</v>
      </c>
      <c r="AN206" s="21">
        <f t="shared" si="36"/>
        <v>-10208.248538080687</v>
      </c>
      <c r="AO206" s="21">
        <f t="shared" si="36"/>
        <v>-10907.508147541786</v>
      </c>
      <c r="AP206" s="21">
        <f t="shared" si="36"/>
        <v>-11612.545413061445</v>
      </c>
      <c r="AQ206" s="21">
        <f t="shared" si="36"/>
        <v>-12323.527640043643</v>
      </c>
      <c r="AR206" s="21">
        <f t="shared" si="36"/>
        <v>-13039.898656139221</v>
      </c>
      <c r="AS206" s="21">
        <f t="shared" si="36"/>
        <v>-13760.105358674482</v>
      </c>
      <c r="AT206" s="21">
        <f t="shared" si="36"/>
        <v>-14483.938597274086</v>
      </c>
      <c r="AU206" s="21">
        <f t="shared" si="36"/>
        <v>-15211.516767562349</v>
      </c>
      <c r="AV206" s="21">
        <f t="shared" si="36"/>
        <v>-15942.688556685433</v>
      </c>
      <c r="AW206" s="21">
        <f t="shared" si="36"/>
        <v>-16676.883424498585</v>
      </c>
      <c r="AX206" s="21">
        <f t="shared" si="36"/>
        <v>-17412.405351405243</v>
      </c>
      <c r="AY206" s="21">
        <f t="shared" si="36"/>
        <v>-18148.445323595763</v>
      </c>
      <c r="AZ206" s="21">
        <f t="shared" si="36"/>
        <v>-18884.735082177114</v>
      </c>
      <c r="BA206" s="21">
        <f t="shared" si="36"/>
        <v>-19621.329438489352</v>
      </c>
      <c r="BB206" s="21">
        <f t="shared" si="36"/>
        <v>-20358.310483945643</v>
      </c>
    </row>
    <row r="207" spans="1:54" outlineLevel="1">
      <c r="B207" s="19"/>
      <c r="C207" s="19"/>
      <c r="D207" s="19"/>
      <c r="E207" s="15"/>
    </row>
    <row r="208" spans="1:54" ht="13.5"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25" outlineLevel="1" thickTop="1" thickBot="1">
      <c r="A209" s="57"/>
      <c r="B209" s="56" t="s">
        <v>498</v>
      </c>
      <c r="C209" s="57"/>
      <c r="D209" s="56" t="s">
        <v>383</v>
      </c>
      <c r="E209" s="279">
        <v>-55.914296011330343</v>
      </c>
      <c r="F209" s="279">
        <v>-57.720216868751528</v>
      </c>
      <c r="G209" s="279">
        <v>-59.455515579978794</v>
      </c>
      <c r="H209" s="279">
        <v>-61.214285576634403</v>
      </c>
      <c r="I209" s="279">
        <v>-65.368268065794851</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3.5"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4" type="noConversion"/>
  <dataValidations count="1">
    <dataValidation type="list" allowBlank="1" showInputMessage="1" showErrorMessage="1" sqref="B7" xr:uid="{BC821BB3-8A53-455E-B48C-EF0AF1BA8DE5}">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F6CAB1-8BCA-4613-AD00-F8BBDDD28122}">
  <ds:schemaRefs>
    <ds:schemaRef ds:uri="http://schemas.microsoft.com/office/2006/documentManagement/types"/>
    <ds:schemaRef ds:uri="http://www.w3.org/XML/1998/namespace"/>
    <ds:schemaRef ds:uri="http://purl.org/dc/elements/1.1/"/>
    <ds:schemaRef ds:uri="http://schemas.microsoft.com/office/infopath/2007/PartnerControls"/>
    <ds:schemaRef ds:uri="http://purl.org/dc/terms/"/>
    <ds:schemaRef ds:uri="http://schemas.openxmlformats.org/package/2006/metadata/core-properties"/>
    <ds:schemaRef ds:uri="http://purl.org/dc/dcmitype/"/>
    <ds:schemaRef ds:uri="0f60a1eb-b3f2-4ea7-b4d3-46709e964e1b"/>
    <ds:schemaRef ds:uri="d19d380e-ea35-4b32-a7ff-93f0487c2813"/>
    <ds:schemaRef ds:uri="http://schemas.microsoft.com/office/2006/metadata/properties"/>
  </ds:schemaRefs>
</ds:datastoreItem>
</file>

<file path=customXml/itemProps2.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B391B99A-63E3-402F-8FD7-C7A8BED06A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Dean Pearson</cp:lastModifiedBy>
  <cp:revision/>
  <dcterms:created xsi:type="dcterms:W3CDTF">2018-08-02T11:53:31Z</dcterms:created>
  <dcterms:modified xsi:type="dcterms:W3CDTF">2024-12-18T10:57:33Z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