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08BF8C5F-6774-4075-BB9B-D218D3A240BE}" xr6:coauthVersionLast="47" xr6:coauthVersionMax="47" xr10:uidLastSave="{00000000-0000-0000-0000-000000000000}"/>
  <bookViews>
    <workbookView xWindow="-110" yWindow="-110" windowWidth="19420" windowHeight="11620" tabRatio="936" firstSheet="10" activeTab="10"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X82" i="68"/>
  <c r="AZ103"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W81" i="68"/>
  <c r="W82" i="68" s="1"/>
  <c r="V81" i="68"/>
  <c r="V82" i="68" s="1"/>
  <c r="BA101" i="68" s="1"/>
  <c r="U81" i="68"/>
  <c r="U82" i="68" s="1"/>
  <c r="AW100" i="68" s="1"/>
  <c r="T81" i="68"/>
  <c r="T82" i="68" s="1"/>
  <c r="AT99" i="68" s="1"/>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J82" i="68" s="1"/>
  <c r="AU89" i="68" s="1"/>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G93" i="67" l="1"/>
  <c r="AS96" i="67"/>
  <c r="AQ87" i="70"/>
  <c r="Z89" i="70"/>
  <c r="AU95" i="70"/>
  <c r="AP100" i="70"/>
  <c r="AZ104"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N128" i="71" s="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BB128" i="71" s="1"/>
  <c r="AP84" i="71"/>
  <c r="AD84" i="71"/>
  <c r="R84" i="71"/>
  <c r="F84" i="71"/>
  <c r="BA84" i="71"/>
  <c r="AO84" i="71"/>
  <c r="AC84" i="71"/>
  <c r="Q84" i="71"/>
  <c r="AZ84" i="71"/>
  <c r="AN84" i="71"/>
  <c r="AB84" i="71"/>
  <c r="P84" i="71"/>
  <c r="AY84" i="71"/>
  <c r="AM84" i="71"/>
  <c r="AA84" i="71"/>
  <c r="O84" i="71"/>
  <c r="AX84" i="71"/>
  <c r="AL84" i="71"/>
  <c r="AL128" i="71" s="1"/>
  <c r="Z84" i="71"/>
  <c r="N84" i="71"/>
  <c r="AW84" i="71"/>
  <c r="AK84" i="71"/>
  <c r="Y84" i="71"/>
  <c r="M84" i="71"/>
  <c r="AV84" i="71"/>
  <c r="AJ84" i="71"/>
  <c r="X84" i="71"/>
  <c r="L84" i="71"/>
  <c r="AU84" i="71"/>
  <c r="AI84" i="71"/>
  <c r="W84" i="71"/>
  <c r="K84" i="71"/>
  <c r="AT84" i="71"/>
  <c r="AH84" i="71"/>
  <c r="V84" i="71"/>
  <c r="J84" i="71"/>
  <c r="J128" i="71" s="1"/>
  <c r="AS84" i="71"/>
  <c r="AG84" i="71"/>
  <c r="U84" i="71"/>
  <c r="I84" i="71"/>
  <c r="AR84" i="71"/>
  <c r="AF84" i="71"/>
  <c r="AF128" i="71" s="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AS128" i="71" s="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AT128" i="71" s="1"/>
  <c r="L87" i="71"/>
  <c r="X87" i="71"/>
  <c r="AJ87" i="71"/>
  <c r="AV87" i="71"/>
  <c r="O88" i="71"/>
  <c r="AA88" i="71"/>
  <c r="AM88" i="71"/>
  <c r="AY88" i="71"/>
  <c r="S89" i="71"/>
  <c r="AE89" i="71"/>
  <c r="AQ89" i="71"/>
  <c r="AQ128" i="71" s="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Q128" i="71" s="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83" i="71"/>
  <c r="Y83" i="71"/>
  <c r="J83" i="71"/>
  <c r="J134" i="71" s="1"/>
  <c r="R83" i="71"/>
  <c r="R134" i="71" s="1"/>
  <c r="Z83" i="71"/>
  <c r="Z134" i="71" s="1"/>
  <c r="K83" i="71"/>
  <c r="K134" i="71" s="1"/>
  <c r="S83" i="71"/>
  <c r="AA83" i="71"/>
  <c r="AA134" i="71" s="1"/>
  <c r="W83" i="71"/>
  <c r="W134" i="71" s="1"/>
  <c r="L83" i="71"/>
  <c r="L134" i="71" s="1"/>
  <c r="T83" i="71"/>
  <c r="T134" i="71" s="1"/>
  <c r="O83" i="71"/>
  <c r="O134" i="71" s="1"/>
  <c r="E83" i="71"/>
  <c r="M83" i="71"/>
  <c r="M134" i="71" s="1"/>
  <c r="U83" i="71"/>
  <c r="K128" i="71"/>
  <c r="F83" i="71"/>
  <c r="F134" i="71" s="1"/>
  <c r="N83" i="71"/>
  <c r="N134" i="71" s="1"/>
  <c r="V83" i="71"/>
  <c r="V134" i="71" s="1"/>
  <c r="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H128" i="71"/>
  <c r="G134" i="71"/>
  <c r="Q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O195" i="70"/>
  <c r="AN195" i="69"/>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F64" i="68"/>
  <c r="E64" i="68"/>
  <c r="D26"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0" i="2" a="1"/>
  <c r="D15" i="2" a="1"/>
  <c r="D9" i="2" a="1"/>
  <c r="D16" i="2" a="1"/>
  <c r="D18" i="2" a="1"/>
  <c r="H9" i="2" a="1"/>
  <c r="D19" i="2" a="1"/>
  <c r="D14" i="2" a="1"/>
  <c r="D12" i="2" a="1"/>
  <c r="E9" i="2" a="1"/>
  <c r="D17" i="2" a="1"/>
  <c r="D11" i="2" a="1"/>
  <c r="D13" i="2" a="1"/>
  <c r="F82" i="68" l="1"/>
  <c r="F83" i="68"/>
  <c r="E82" i="68"/>
  <c r="E83" i="68"/>
  <c r="G82" i="68"/>
  <c r="G83" i="68"/>
  <c r="E26" i="68"/>
  <c r="H82" i="68"/>
  <c r="H83" i="68"/>
  <c r="I82" i="68"/>
  <c r="I83" i="68"/>
  <c r="E82" i="67"/>
  <c r="E83" i="67"/>
  <c r="F82" i="67"/>
  <c r="F83" i="67"/>
  <c r="G82" i="67"/>
  <c r="G83" i="67"/>
  <c r="H82" i="67"/>
  <c r="H83" i="67" s="1"/>
  <c r="F26" i="67"/>
  <c r="I82" i="67"/>
  <c r="I83" i="67" s="1"/>
  <c r="Q82" i="88"/>
  <c r="S82" i="88"/>
  <c r="S83" i="88" s="1"/>
  <c r="L82" i="88"/>
  <c r="L83" i="88" s="1"/>
  <c r="T82" i="88"/>
  <c r="T83" i="88" s="1"/>
  <c r="I82" i="88"/>
  <c r="J82" i="88"/>
  <c r="M82" i="88"/>
  <c r="U82" i="88"/>
  <c r="Y82" i="88"/>
  <c r="R82" i="88"/>
  <c r="R83" i="88" s="1"/>
  <c r="K82" i="88"/>
  <c r="K83" i="88" s="1"/>
  <c r="AA82" i="88"/>
  <c r="F82" i="88"/>
  <c r="F83" i="88" s="1"/>
  <c r="V82" i="88"/>
  <c r="V83" i="88" s="1"/>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A134"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E2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K134" i="68" s="1"/>
  <c r="AC75" i="68"/>
  <c r="AC77" i="68" s="1"/>
  <c r="U75" i="68"/>
  <c r="U77" i="68" s="1"/>
  <c r="U134"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AA134" i="67" s="1"/>
  <c r="S75" i="67"/>
  <c r="S77" i="67" s="1"/>
  <c r="K75" i="67"/>
  <c r="K77" i="67" s="1"/>
  <c r="F75" i="88"/>
  <c r="F77" i="88" s="1"/>
  <c r="F192" i="88" s="1"/>
  <c r="N75" i="88"/>
  <c r="N77" i="88" s="1"/>
  <c r="N192" i="88" s="1"/>
  <c r="V75" i="88"/>
  <c r="V77" i="88" s="1"/>
  <c r="V192" i="88" s="1"/>
  <c r="AD75" i="88"/>
  <c r="AD77" i="88" s="1"/>
  <c r="AD192" i="88" s="1"/>
  <c r="AL75" i="88"/>
  <c r="AL77" i="88" s="1"/>
  <c r="AL134"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I75" i="67"/>
  <c r="AI77"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Y134" i="68" s="1"/>
  <c r="I75" i="68"/>
  <c r="I77" i="68" s="1"/>
  <c r="F27" i="68" s="1"/>
  <c r="AQ75" i="67"/>
  <c r="AQ77"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H75" i="63"/>
  <c r="P75" i="63"/>
  <c r="X75" i="63"/>
  <c r="AF75" i="63"/>
  <c r="AN75" i="63"/>
  <c r="AV75" i="63"/>
  <c r="AW75" i="75"/>
  <c r="AW77" i="75" s="1"/>
  <c r="AV75" i="73"/>
  <c r="AV77" i="73" s="1"/>
  <c r="V75" i="72"/>
  <c r="V77" i="72" s="1"/>
  <c r="AB75" i="70"/>
  <c r="AB77" i="70" s="1"/>
  <c r="G75" i="69"/>
  <c r="G77" i="69" s="1"/>
  <c r="Q75" i="68"/>
  <c r="Q77" i="68" s="1"/>
  <c r="AD75" i="67"/>
  <c r="AD77" i="67" s="1"/>
  <c r="G75" i="67"/>
  <c r="G77" i="67" s="1"/>
  <c r="D2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G134" i="68" s="1"/>
  <c r="AI75" i="88"/>
  <c r="AI77" i="88" s="1"/>
  <c r="AI192" i="88" s="1"/>
  <c r="AP75" i="88"/>
  <c r="AP77" i="88" s="1"/>
  <c r="B26" i="74"/>
  <c r="C26" i="74"/>
  <c r="D26" i="74"/>
  <c r="C27" i="73"/>
  <c r="B26" i="71"/>
  <c r="C26" i="70"/>
  <c r="E131" i="68"/>
  <c r="E130" i="68" s="1"/>
  <c r="E132" i="68" s="1"/>
  <c r="C27" i="88"/>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D27" i="68"/>
  <c r="F26" i="68"/>
  <c r="B26" i="68"/>
  <c r="AC134" i="68"/>
  <c r="AX134" i="67"/>
  <c r="BB134" i="67"/>
  <c r="B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Q134" i="68"/>
  <c r="AW134" i="68"/>
  <c r="E134" i="68"/>
  <c r="M134" i="68"/>
  <c r="C26" i="68"/>
  <c r="G26" i="68"/>
  <c r="E131" i="67"/>
  <c r="AS134" i="67"/>
  <c r="D26" i="67"/>
  <c r="E26" i="67"/>
  <c r="AQ134" i="67"/>
  <c r="F134" i="67"/>
  <c r="AD134" i="67"/>
  <c r="AI134" i="67"/>
  <c r="Z134" i="67"/>
  <c r="AH134" i="67"/>
  <c r="AP134" i="67"/>
  <c r="AY134" i="67"/>
  <c r="B26" i="67"/>
  <c r="C26" i="67"/>
  <c r="G26" i="67"/>
  <c r="F26" i="88"/>
  <c r="G26" i="88"/>
  <c r="D26" i="88"/>
  <c r="E9" i="2"/>
  <c r="D16" i="2"/>
  <c r="D19" i="2"/>
  <c r="H9" i="2"/>
  <c r="D17" i="2"/>
  <c r="D15" i="2"/>
  <c r="D13" i="2"/>
  <c r="D9" i="2"/>
  <c r="D14" i="2"/>
  <c r="D11" i="2"/>
  <c r="D10" i="2"/>
  <c r="D12" i="2"/>
  <c r="D18" i="2"/>
  <c r="I134" i="68" l="1"/>
  <c r="AQ88" i="68"/>
  <c r="AS88" i="68"/>
  <c r="AV88" i="68"/>
  <c r="BA88" i="68"/>
  <c r="AK88" i="68"/>
  <c r="AD88" i="68"/>
  <c r="AG88" i="68"/>
  <c r="AJ88" i="68"/>
  <c r="J88" i="68"/>
  <c r="K88" i="68" s="1"/>
  <c r="AW88" i="68"/>
  <c r="AP88" i="68"/>
  <c r="AE88" i="68"/>
  <c r="BB88" i="68"/>
  <c r="AH88" i="68"/>
  <c r="AL88" i="68"/>
  <c r="AT88" i="68"/>
  <c r="AX88" i="68"/>
  <c r="AF88" i="68"/>
  <c r="AM88" i="68"/>
  <c r="AR88" i="68"/>
  <c r="AI88" i="68"/>
  <c r="AY88" i="68"/>
  <c r="AU88" i="68"/>
  <c r="AN88" i="68"/>
  <c r="AZ88" i="68"/>
  <c r="AO88" i="68"/>
  <c r="AC88" i="68"/>
  <c r="AZ87" i="68"/>
  <c r="AE87" i="68"/>
  <c r="AI87" i="68"/>
  <c r="AN87" i="68"/>
  <c r="AQ87" i="68"/>
  <c r="AU87" i="68"/>
  <c r="AC87" i="68"/>
  <c r="AJ87" i="68"/>
  <c r="AO87" i="68"/>
  <c r="AF87" i="68"/>
  <c r="AV87" i="68"/>
  <c r="BA87" i="68"/>
  <c r="AR87" i="68"/>
  <c r="AK87" i="68"/>
  <c r="I87" i="68"/>
  <c r="AW87" i="68"/>
  <c r="AD87" i="68"/>
  <c r="AG87" i="68"/>
  <c r="AL87" i="68"/>
  <c r="AP87" i="68"/>
  <c r="AS87" i="68"/>
  <c r="AX87" i="68"/>
  <c r="AY87" i="68"/>
  <c r="BB87" i="68"/>
  <c r="AH87" i="68"/>
  <c r="AT87" i="68"/>
  <c r="AM87" i="68"/>
  <c r="BB86" i="68"/>
  <c r="AY86" i="68"/>
  <c r="AV86" i="68"/>
  <c r="AS86" i="68"/>
  <c r="AP86" i="68"/>
  <c r="AM86" i="68"/>
  <c r="AJ86" i="68"/>
  <c r="AG86" i="68"/>
  <c r="AD86" i="68"/>
  <c r="BA86" i="68"/>
  <c r="AX86" i="68"/>
  <c r="AU86" i="68"/>
  <c r="AR86" i="68"/>
  <c r="AO86" i="68"/>
  <c r="AL86" i="68"/>
  <c r="AI86" i="68"/>
  <c r="AF86" i="68"/>
  <c r="AC86" i="68"/>
  <c r="H86" i="68"/>
  <c r="AZ86" i="68"/>
  <c r="AW86" i="68"/>
  <c r="AT86" i="68"/>
  <c r="AQ86" i="68"/>
  <c r="AN86" i="68"/>
  <c r="AK86" i="68"/>
  <c r="AH86" i="68"/>
  <c r="AE86" i="68"/>
  <c r="AW84" i="68"/>
  <c r="AM84" i="68"/>
  <c r="BB84" i="68"/>
  <c r="AU84" i="68"/>
  <c r="AY84" i="68"/>
  <c r="AI84" i="68"/>
  <c r="AE84" i="68"/>
  <c r="AJ84" i="68"/>
  <c r="AQ84" i="68"/>
  <c r="AV84" i="68"/>
  <c r="AF84" i="68"/>
  <c r="AN84" i="68"/>
  <c r="AR84" i="68"/>
  <c r="AZ84" i="68"/>
  <c r="AG84" i="68"/>
  <c r="AK84" i="68"/>
  <c r="AL84" i="68"/>
  <c r="AC84" i="68"/>
  <c r="AS84" i="68"/>
  <c r="AX84" i="68"/>
  <c r="AO84" i="68"/>
  <c r="F84" i="68"/>
  <c r="F128" i="68" s="1"/>
  <c r="AH84" i="68"/>
  <c r="BA84" i="68"/>
  <c r="AT84" i="68"/>
  <c r="AP84" i="68"/>
  <c r="AD84" i="68"/>
  <c r="AW85" i="68"/>
  <c r="AX85" i="68"/>
  <c r="AO85" i="68"/>
  <c r="AH85" i="68"/>
  <c r="BA85" i="68"/>
  <c r="AT85" i="68"/>
  <c r="AL85" i="68"/>
  <c r="AC85" i="68"/>
  <c r="AS85" i="68"/>
  <c r="AD85" i="68"/>
  <c r="AP85" i="68"/>
  <c r="AI85" i="68"/>
  <c r="AM85" i="68"/>
  <c r="BB85" i="68"/>
  <c r="G85" i="68"/>
  <c r="AU85" i="68"/>
  <c r="AY85" i="68"/>
  <c r="AE85" i="68"/>
  <c r="AQ85" i="68"/>
  <c r="H85" i="68"/>
  <c r="AJ85" i="68"/>
  <c r="AV85" i="68"/>
  <c r="AF85" i="68"/>
  <c r="AN85" i="68"/>
  <c r="AR85" i="68"/>
  <c r="AK85" i="68"/>
  <c r="AZ85" i="68"/>
  <c r="AG85" i="68"/>
  <c r="AY88" i="67"/>
  <c r="AL88" i="67"/>
  <c r="AI88" i="67"/>
  <c r="BB88" i="67"/>
  <c r="AM88" i="67"/>
  <c r="AS88" i="67"/>
  <c r="K88" i="67"/>
  <c r="AP88" i="67"/>
  <c r="BA88" i="67"/>
  <c r="AW88" i="67"/>
  <c r="AT88" i="67"/>
  <c r="AD88" i="67"/>
  <c r="AO88" i="67"/>
  <c r="AK88" i="67"/>
  <c r="AH88" i="67"/>
  <c r="AC88" i="67"/>
  <c r="J88" i="67"/>
  <c r="AZ88" i="67"/>
  <c r="AV88" i="67"/>
  <c r="AR88" i="67"/>
  <c r="AN88" i="67"/>
  <c r="AJ88" i="67"/>
  <c r="AF88" i="67"/>
  <c r="AG88" i="67"/>
  <c r="AQ88" i="67"/>
  <c r="AX88" i="67"/>
  <c r="AU88" i="67"/>
  <c r="AE88" i="67"/>
  <c r="AX87" i="67"/>
  <c r="AM87" i="67"/>
  <c r="BB87" i="67"/>
  <c r="AN87" i="67"/>
  <c r="AK87" i="67"/>
  <c r="AL87" i="67"/>
  <c r="AY87" i="67"/>
  <c r="AZ87" i="67"/>
  <c r="I87" i="67"/>
  <c r="AW87" i="67"/>
  <c r="AC87" i="67"/>
  <c r="AG87" i="67"/>
  <c r="AV87" i="67"/>
  <c r="AS87" i="67"/>
  <c r="AH87" i="67"/>
  <c r="AJ87" i="67"/>
  <c r="AO87" i="67"/>
  <c r="AE87" i="67"/>
  <c r="AT87" i="67"/>
  <c r="AP87" i="67"/>
  <c r="BA87" i="67"/>
  <c r="AQ87" i="67"/>
  <c r="AI87" i="67"/>
  <c r="AD87" i="67"/>
  <c r="AF87" i="67"/>
  <c r="AU87" i="67"/>
  <c r="AR87" i="67"/>
  <c r="AJ86" i="67"/>
  <c r="AF86" i="67"/>
  <c r="AC86" i="67"/>
  <c r="AK86" i="67"/>
  <c r="H86" i="67"/>
  <c r="AY86" i="67"/>
  <c r="AH86" i="67"/>
  <c r="AZ86" i="67"/>
  <c r="AU86" i="67"/>
  <c r="AQ86" i="67"/>
  <c r="AM86" i="67"/>
  <c r="AI86" i="67"/>
  <c r="AE86" i="67"/>
  <c r="BB86" i="67"/>
  <c r="AX86" i="67"/>
  <c r="AN86" i="67"/>
  <c r="AS86" i="67"/>
  <c r="AP86" i="67"/>
  <c r="AL86" i="67"/>
  <c r="AG86" i="67"/>
  <c r="AD86" i="67"/>
  <c r="AT86" i="67"/>
  <c r="I86" i="67"/>
  <c r="BA86" i="67"/>
  <c r="AV86" i="67"/>
  <c r="AR86" i="67"/>
  <c r="AO86" i="67"/>
  <c r="AW86" i="67"/>
  <c r="AU85" i="67"/>
  <c r="BB85" i="67"/>
  <c r="G85" i="67"/>
  <c r="AM85" i="67"/>
  <c r="AG85" i="67"/>
  <c r="AE85" i="67"/>
  <c r="AQ85" i="67"/>
  <c r="AS85" i="67"/>
  <c r="AN85" i="67"/>
  <c r="AZ85" i="67"/>
  <c r="AF85" i="67"/>
  <c r="AV85" i="67"/>
  <c r="AL85" i="67"/>
  <c r="AJ85" i="67"/>
  <c r="AC85" i="67"/>
  <c r="AR85" i="67"/>
  <c r="AY85" i="67"/>
  <c r="AO85" i="67"/>
  <c r="AK85" i="67"/>
  <c r="BA85" i="67"/>
  <c r="AH85" i="67"/>
  <c r="AW85" i="67"/>
  <c r="AT85" i="67"/>
  <c r="AI85" i="67"/>
  <c r="AD85" i="67"/>
  <c r="AX85" i="67"/>
  <c r="AP85" i="67"/>
  <c r="AG84" i="67"/>
  <c r="AN84" i="67"/>
  <c r="AZ84" i="67"/>
  <c r="AF84" i="67"/>
  <c r="AC84" i="67"/>
  <c r="AR84" i="67"/>
  <c r="AO84" i="67"/>
  <c r="AK84" i="67"/>
  <c r="BA84" i="67"/>
  <c r="F84" i="67"/>
  <c r="F128" i="67" s="1"/>
  <c r="AH84" i="67"/>
  <c r="AY84" i="67"/>
  <c r="AW84" i="67"/>
  <c r="AL84" i="67"/>
  <c r="AT84" i="67"/>
  <c r="AS84" i="67"/>
  <c r="AX84" i="67"/>
  <c r="AD84" i="67"/>
  <c r="AI84" i="67"/>
  <c r="AP84" i="67"/>
  <c r="BB84" i="67"/>
  <c r="G84" i="67"/>
  <c r="AJ84" i="67"/>
  <c r="AU84" i="67"/>
  <c r="AV84" i="67"/>
  <c r="AE84" i="67"/>
  <c r="AM84" i="67"/>
  <c r="AQ84" i="67"/>
  <c r="H134" i="88"/>
  <c r="AF134" i="88"/>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K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X134" i="88" s="1"/>
  <c r="AS84" i="88"/>
  <c r="AG84" i="88"/>
  <c r="AR84" i="88"/>
  <c r="AF84" i="88"/>
  <c r="AQ84" i="88"/>
  <c r="AE84" i="88"/>
  <c r="G84" i="88"/>
  <c r="BB84" i="88"/>
  <c r="AP84" i="88"/>
  <c r="AD84" i="88"/>
  <c r="F84" i="88"/>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P134" i="88" s="1"/>
  <c r="Z83" i="88"/>
  <c r="Z134" i="88" s="1"/>
  <c r="M83" i="88"/>
  <c r="AA83" i="88"/>
  <c r="J83" i="88"/>
  <c r="U83" i="88"/>
  <c r="U134" i="88" s="1"/>
  <c r="N83" i="88"/>
  <c r="N134" i="88" s="1"/>
  <c r="Y83" i="88"/>
  <c r="I83" i="88"/>
  <c r="Q83" i="88"/>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67"/>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Y134" i="88"/>
  <c r="BA134" i="88"/>
  <c r="M134" i="88"/>
  <c r="AP134" i="88"/>
  <c r="S134" i="88"/>
  <c r="AZ134" i="88"/>
  <c r="AB134" i="88"/>
  <c r="AH134" i="88"/>
  <c r="K134" i="88"/>
  <c r="AD134" i="88"/>
  <c r="F134" i="88"/>
  <c r="AJ134" i="88"/>
  <c r="AA134" i="88"/>
  <c r="AW134" i="88"/>
  <c r="E131" i="88"/>
  <c r="Q134" i="88"/>
  <c r="AY134" i="88"/>
  <c r="L134" i="88"/>
  <c r="AQ134" i="88"/>
  <c r="AG134" i="88"/>
  <c r="AT134" i="88"/>
  <c r="AI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G11" i="2"/>
  <c r="H10" i="2" a="1"/>
  <c r="E10" i="2" a="1"/>
  <c r="G10" i="2"/>
  <c r="H12" i="2" a="1"/>
  <c r="F11" i="2"/>
  <c r="F10" i="2"/>
  <c r="F12" i="2"/>
  <c r="H11" i="2" a="1"/>
  <c r="E12" i="2" a="1"/>
  <c r="E11" i="2" a="1"/>
  <c r="G12" i="2"/>
  <c r="G84" i="68" l="1"/>
  <c r="I85" i="68"/>
  <c r="M88" i="68"/>
  <c r="N88" i="68" s="1"/>
  <c r="I86" i="68"/>
  <c r="J87" i="68"/>
  <c r="L88" i="68"/>
  <c r="H12" i="2"/>
  <c r="H27" i="2" s="1"/>
  <c r="E12" i="2"/>
  <c r="E27" i="2" s="1"/>
  <c r="H84" i="67"/>
  <c r="H85" i="67"/>
  <c r="I85" i="67" s="1"/>
  <c r="L88" i="67"/>
  <c r="K87" i="67"/>
  <c r="J87" i="67"/>
  <c r="M88" i="67"/>
  <c r="J86" i="67"/>
  <c r="I84" i="67"/>
  <c r="H11" i="2"/>
  <c r="H26" i="2" s="1"/>
  <c r="E11" i="2"/>
  <c r="E26" i="2" s="1"/>
  <c r="I86" i="88"/>
  <c r="J87" i="88"/>
  <c r="H84" i="88"/>
  <c r="H85" i="88"/>
  <c r="J86" i="88"/>
  <c r="L88" i="88"/>
  <c r="E135" i="68"/>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E135" i="67"/>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O88" i="68" l="1"/>
  <c r="G128" i="68"/>
  <c r="G131" i="68" s="1"/>
  <c r="J85" i="68"/>
  <c r="J86" i="68"/>
  <c r="K87" i="68"/>
  <c r="M87" i="68"/>
  <c r="K85" i="68"/>
  <c r="K86" i="68"/>
  <c r="L87" i="68"/>
  <c r="H84" i="68"/>
  <c r="I128" i="67"/>
  <c r="L87" i="67"/>
  <c r="J85" i="67"/>
  <c r="K86" i="67"/>
  <c r="J84" i="67"/>
  <c r="H128" i="67"/>
  <c r="N88" i="67"/>
  <c r="K86" i="88"/>
  <c r="M88" i="88"/>
  <c r="I84" i="88"/>
  <c r="O88" i="88"/>
  <c r="K87" i="88"/>
  <c r="N88" i="88"/>
  <c r="I85" i="88"/>
  <c r="J85" i="88"/>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G130" i="68" l="1"/>
  <c r="G132" i="68" s="1"/>
  <c r="G133" i="68" s="1"/>
  <c r="G190" i="68" s="1"/>
  <c r="H129" i="68"/>
  <c r="L86" i="68"/>
  <c r="N86" i="68"/>
  <c r="O86" i="68" s="1"/>
  <c r="L85" i="68"/>
  <c r="N87" i="68"/>
  <c r="P88" i="68"/>
  <c r="M86" i="68"/>
  <c r="O87" i="68"/>
  <c r="H128" i="68"/>
  <c r="I84" i="68"/>
  <c r="J84" i="68"/>
  <c r="J128" i="68" s="1"/>
  <c r="J128" i="67"/>
  <c r="L86" i="67"/>
  <c r="K84" i="67"/>
  <c r="K85" i="67"/>
  <c r="L85" i="67" s="1"/>
  <c r="M87" i="67"/>
  <c r="M86" i="67"/>
  <c r="O88" i="67"/>
  <c r="P88" i="67" s="1"/>
  <c r="Q88" i="67" s="1"/>
  <c r="R88" i="67" s="1"/>
  <c r="L87" i="88"/>
  <c r="M86" i="88"/>
  <c r="L86" i="88"/>
  <c r="P88" i="88"/>
  <c r="J84" i="88"/>
  <c r="K84" i="88"/>
  <c r="K85" i="88"/>
  <c r="F135" i="68"/>
  <c r="F190" i="68"/>
  <c r="H135" i="71"/>
  <c r="H190" i="71"/>
  <c r="E135" i="69"/>
  <c r="J129" i="71"/>
  <c r="J131" i="71" s="1"/>
  <c r="I130" i="71"/>
  <c r="I132" i="71" s="1"/>
  <c r="I133" i="71" s="1"/>
  <c r="H128" i="88"/>
  <c r="J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P87" i="68" l="1"/>
  <c r="M85" i="68"/>
  <c r="H131" i="68"/>
  <c r="P86" i="68"/>
  <c r="Q86" i="68" s="1"/>
  <c r="N85" i="68"/>
  <c r="O85" i="68"/>
  <c r="I128" i="68"/>
  <c r="K84" i="68"/>
  <c r="Q88" i="68"/>
  <c r="R88" i="68" s="1"/>
  <c r="M85" i="67"/>
  <c r="N87" i="67"/>
  <c r="K128" i="67"/>
  <c r="N86" i="67"/>
  <c r="O86" i="67" s="1"/>
  <c r="O87" i="67"/>
  <c r="N85" i="67"/>
  <c r="S88" i="67"/>
  <c r="T88" i="67" s="1"/>
  <c r="L84" i="67"/>
  <c r="P87" i="67"/>
  <c r="L84" i="88"/>
  <c r="N86" i="88"/>
  <c r="M87" i="88"/>
  <c r="L85" i="88"/>
  <c r="M85" i="88"/>
  <c r="Q88" i="88"/>
  <c r="N87" i="88"/>
  <c r="O86" i="88"/>
  <c r="R88" i="88"/>
  <c r="I135" i="71"/>
  <c r="I190" i="71"/>
  <c r="G135" i="72"/>
  <c r="G190" i="72"/>
  <c r="F135" i="67"/>
  <c r="F190" i="67"/>
  <c r="J130" i="71"/>
  <c r="J132" i="71" s="1"/>
  <c r="J133" i="71" s="1"/>
  <c r="K129" i="71"/>
  <c r="K131" i="71" s="1"/>
  <c r="I128" i="88"/>
  <c r="F135" i="75"/>
  <c r="F135" i="73"/>
  <c r="F135" i="70"/>
  <c r="F135" i="69"/>
  <c r="H133" i="72"/>
  <c r="H190" i="72" s="1"/>
  <c r="K128" i="88"/>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S88" i="68" l="1"/>
  <c r="T88" i="68" s="1"/>
  <c r="U88" i="68" s="1"/>
  <c r="R86" i="68"/>
  <c r="S86" i="68" s="1"/>
  <c r="T86" i="68" s="1"/>
  <c r="U86" i="68" s="1"/>
  <c r="V86" i="68" s="1"/>
  <c r="W86" i="68" s="1"/>
  <c r="X86" i="68" s="1"/>
  <c r="Y86" i="68" s="1"/>
  <c r="Z86" i="68" s="1"/>
  <c r="AA86" i="68" s="1"/>
  <c r="AB86" i="68" s="1"/>
  <c r="P85" i="68"/>
  <c r="Q85" i="68" s="1"/>
  <c r="R85" i="68" s="1"/>
  <c r="S85" i="68" s="1"/>
  <c r="T85" i="68" s="1"/>
  <c r="U85" i="68" s="1"/>
  <c r="V85" i="68" s="1"/>
  <c r="W85" i="68" s="1"/>
  <c r="X85" i="68" s="1"/>
  <c r="Y85" i="68" s="1"/>
  <c r="Z85" i="68" s="1"/>
  <c r="AA85" i="68" s="1"/>
  <c r="AB85" i="68" s="1"/>
  <c r="I129" i="68"/>
  <c r="I131" i="68" s="1"/>
  <c r="H130" i="68"/>
  <c r="H132" i="68" s="1"/>
  <c r="H133" i="68" s="1"/>
  <c r="V88" i="68"/>
  <c r="W88" i="68" s="1"/>
  <c r="X88" i="68" s="1"/>
  <c r="Y88" i="68" s="1"/>
  <c r="Z88" i="68" s="1"/>
  <c r="AA88" i="68" s="1"/>
  <c r="AB88" i="68" s="1"/>
  <c r="M84" i="68"/>
  <c r="M128" i="68" s="1"/>
  <c r="K128" i="68"/>
  <c r="L84" i="68"/>
  <c r="Q87" i="68"/>
  <c r="M84" i="67"/>
  <c r="U88" i="67"/>
  <c r="V88" i="67" s="1"/>
  <c r="W88" i="67" s="1"/>
  <c r="X88" i="67" s="1"/>
  <c r="Y88" i="67" s="1"/>
  <c r="Z88" i="67" s="1"/>
  <c r="AA88" i="67" s="1"/>
  <c r="AB88" i="67" s="1"/>
  <c r="L128" i="67"/>
  <c r="O85" i="67"/>
  <c r="Q87" i="67"/>
  <c r="P85" i="67"/>
  <c r="Q85" i="67" s="1"/>
  <c r="R85" i="67" s="1"/>
  <c r="S85" i="67" s="1"/>
  <c r="T85" i="67" s="1"/>
  <c r="U85" i="67" s="1"/>
  <c r="V85" i="67" s="1"/>
  <c r="W85" i="67" s="1"/>
  <c r="X85" i="67" s="1"/>
  <c r="P86" i="67"/>
  <c r="N85" i="88"/>
  <c r="P85" i="88" s="1"/>
  <c r="S88" i="88"/>
  <c r="P86" i="88"/>
  <c r="Q86" i="88" s="1"/>
  <c r="O85" i="88"/>
  <c r="P87" i="88"/>
  <c r="Q87" i="88" s="1"/>
  <c r="O87" i="88"/>
  <c r="M84" i="88"/>
  <c r="J135" i="71"/>
  <c r="J190" i="71"/>
  <c r="H135" i="72"/>
  <c r="K130" i="71"/>
  <c r="K132" i="71" s="1"/>
  <c r="K133" i="71" s="1"/>
  <c r="L129" i="71"/>
  <c r="L131" i="71" s="1"/>
  <c r="L128" i="8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H131" i="67"/>
  <c r="L128" i="68" l="1"/>
  <c r="J129" i="68"/>
  <c r="J131" i="68" s="1"/>
  <c r="I130" i="68"/>
  <c r="I132" i="68" s="1"/>
  <c r="I133" i="68" s="1"/>
  <c r="H190" i="68"/>
  <c r="H135" i="68"/>
  <c r="N84" i="68"/>
  <c r="U87" i="68"/>
  <c r="V87" i="68" s="1"/>
  <c r="W87" i="68" s="1"/>
  <c r="X87" i="68" s="1"/>
  <c r="Y87" i="68" s="1"/>
  <c r="Z87" i="68" s="1"/>
  <c r="AA87" i="68" s="1"/>
  <c r="AB87" i="68" s="1"/>
  <c r="R87" i="68"/>
  <c r="S87" i="68" s="1"/>
  <c r="T87" i="68" s="1"/>
  <c r="M128" i="67"/>
  <c r="N84" i="67"/>
  <c r="Q86" i="67"/>
  <c r="R86" i="67" s="1"/>
  <c r="S86" i="67" s="1"/>
  <c r="T86" i="67" s="1"/>
  <c r="U86" i="67" s="1"/>
  <c r="V86" i="67" s="1"/>
  <c r="W86" i="67" s="1"/>
  <c r="X86" i="67" s="1"/>
  <c r="Y86" i="67" s="1"/>
  <c r="Z86" i="67" s="1"/>
  <c r="AA86" i="67" s="1"/>
  <c r="AB86" i="67" s="1"/>
  <c r="R87" i="67"/>
  <c r="S87" i="67" s="1"/>
  <c r="T87" i="67" s="1"/>
  <c r="U87" i="67" s="1"/>
  <c r="V87" i="67" s="1"/>
  <c r="W87" i="67" s="1"/>
  <c r="X87" i="67" s="1"/>
  <c r="Y87" i="67" s="1"/>
  <c r="Z87" i="67" s="1"/>
  <c r="AA87" i="67" s="1"/>
  <c r="AB87" i="67" s="1"/>
  <c r="AB85" i="67"/>
  <c r="Y85" i="67"/>
  <c r="Z85" i="67" s="1"/>
  <c r="AA85" i="67" s="1"/>
  <c r="R86" i="88"/>
  <c r="S86" i="88" s="1"/>
  <c r="T86" i="88" s="1"/>
  <c r="U86" i="88" s="1"/>
  <c r="V86" i="88" s="1"/>
  <c r="W86" i="88" s="1"/>
  <c r="X86" i="88" s="1"/>
  <c r="Y86" i="88" s="1"/>
  <c r="Z86" i="88" s="1"/>
  <c r="AA86" i="88" s="1"/>
  <c r="AB86" i="88" s="1"/>
  <c r="Q85" i="88"/>
  <c r="R85" i="88" s="1"/>
  <c r="S85" i="88" s="1"/>
  <c r="T85" i="88" s="1"/>
  <c r="U85" i="88" s="1"/>
  <c r="V85" i="88" s="1"/>
  <c r="W85" i="88" s="1"/>
  <c r="X85" i="88" s="1"/>
  <c r="Y85" i="88" s="1"/>
  <c r="Z85" i="88" s="1"/>
  <c r="AA85" i="88" s="1"/>
  <c r="AB85" i="88" s="1"/>
  <c r="N84" i="88"/>
  <c r="S87" i="88"/>
  <c r="T87" i="88" s="1"/>
  <c r="R87" i="88"/>
  <c r="T88" i="88"/>
  <c r="U88" i="88" s="1"/>
  <c r="V88" i="88" s="1"/>
  <c r="W88" i="88" s="1"/>
  <c r="G135" i="70"/>
  <c r="G190" i="70"/>
  <c r="K135" i="71"/>
  <c r="K190" i="71"/>
  <c r="G135" i="67"/>
  <c r="G190" i="67"/>
  <c r="G135" i="75"/>
  <c r="L130" i="71"/>
  <c r="L132" i="71" s="1"/>
  <c r="L133" i="71" s="1"/>
  <c r="M129" i="71"/>
  <c r="M131" i="71" s="1"/>
  <c r="G135" i="73"/>
  <c r="G135" i="69"/>
  <c r="I133" i="72"/>
  <c r="I190" i="72" s="1"/>
  <c r="M128" i="88"/>
  <c r="AP191" i="88"/>
  <c r="AP192" i="88"/>
  <c r="AP198" i="88"/>
  <c r="AP197" i="88"/>
  <c r="H130" i="75"/>
  <c r="H132" i="75" s="1"/>
  <c r="I129" i="75"/>
  <c r="H130" i="74"/>
  <c r="H132" i="74" s="1"/>
  <c r="I129" i="74"/>
  <c r="H130" i="73"/>
  <c r="H132" i="73" s="1"/>
  <c r="I129" i="73"/>
  <c r="J131" i="72"/>
  <c r="H130" i="70"/>
  <c r="H132" i="70" s="1"/>
  <c r="I129" i="70"/>
  <c r="H130" i="69"/>
  <c r="H132" i="69" s="1"/>
  <c r="I129" i="69"/>
  <c r="H130" i="67"/>
  <c r="H132" i="67" s="1"/>
  <c r="I129" i="67"/>
  <c r="N128" i="68" l="1"/>
  <c r="O84" i="68"/>
  <c r="I190" i="68"/>
  <c r="I135" i="68"/>
  <c r="J130" i="68"/>
  <c r="J132" i="68" s="1"/>
  <c r="J133" i="68" s="1"/>
  <c r="J135" i="68" s="1"/>
  <c r="K129" i="68"/>
  <c r="K131" i="68" s="1"/>
  <c r="L129" i="68" s="1"/>
  <c r="N128" i="67"/>
  <c r="O84" i="67"/>
  <c r="U87" i="88"/>
  <c r="V87" i="88" s="1"/>
  <c r="W87" i="88" s="1"/>
  <c r="X87" i="88" s="1"/>
  <c r="Y87" i="88" s="1"/>
  <c r="Z87" i="88" s="1"/>
  <c r="AA87" i="88" s="1"/>
  <c r="AB87" i="88" s="1"/>
  <c r="X88" i="88"/>
  <c r="Y88" i="88" s="1"/>
  <c r="Z88" i="88" s="1"/>
  <c r="AA88" i="88" s="1"/>
  <c r="AB88" i="88" s="1"/>
  <c r="N128" i="88"/>
  <c r="O84" i="88"/>
  <c r="L135" i="71"/>
  <c r="L190" i="71"/>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I131" i="67"/>
  <c r="J190" i="68" l="1"/>
  <c r="K130" i="68"/>
  <c r="K132" i="68" s="1"/>
  <c r="O128" i="68"/>
  <c r="P84" i="68"/>
  <c r="O128" i="67"/>
  <c r="P84" i="67"/>
  <c r="P84" i="88"/>
  <c r="Q84" i="88" s="1"/>
  <c r="R84" i="88" s="1"/>
  <c r="S84" i="88" s="1"/>
  <c r="T84" i="88" s="1"/>
  <c r="U84" i="88" s="1"/>
  <c r="V84" i="88" s="1"/>
  <c r="W84" i="88" s="1"/>
  <c r="X84" i="88" s="1"/>
  <c r="Y84" i="88" s="1"/>
  <c r="Z84" i="88" s="1"/>
  <c r="AA84" i="88" s="1"/>
  <c r="AB84" i="88" s="1"/>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P128" i="68" l="1"/>
  <c r="Q84" i="68"/>
  <c r="P128" i="67"/>
  <c r="Q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Q128" i="68" l="1"/>
  <c r="R84" i="68"/>
  <c r="Q128" i="67"/>
  <c r="R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R128" i="68" l="1"/>
  <c r="S84" i="68"/>
  <c r="R128" i="67"/>
  <c r="S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S128" i="68" l="1"/>
  <c r="T84" i="68"/>
  <c r="S128" i="67"/>
  <c r="T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T128" i="68" l="1"/>
  <c r="U84" i="68"/>
  <c r="T128" i="67"/>
  <c r="U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U128" i="68" l="1"/>
  <c r="V84" i="68"/>
  <c r="U128" i="67"/>
  <c r="V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V128" i="68" l="1"/>
  <c r="W84" i="68"/>
  <c r="V128" i="67"/>
  <c r="W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W128" i="68" l="1"/>
  <c r="X84" i="68"/>
  <c r="W128" i="67"/>
  <c r="X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X128" i="68" l="1"/>
  <c r="Y84" i="68"/>
  <c r="X128" i="67"/>
  <c r="Y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Y128" i="68" l="1"/>
  <c r="Z84" i="68"/>
  <c r="Y128" i="67"/>
  <c r="Z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Z128" i="68" l="1"/>
  <c r="AA84" i="68"/>
  <c r="Z128" i="67"/>
  <c r="AA84"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AA128" i="68" l="1"/>
  <c r="AB84" i="68"/>
  <c r="AB128" i="68" s="1"/>
  <c r="AA128" i="67"/>
  <c r="AB84" i="67"/>
  <c r="AB128" i="67" s="1"/>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95" i="68" s="1"/>
  <c r="N176" i="72"/>
  <c r="N176" i="71"/>
  <c r="AE146" i="68"/>
  <c r="F176" i="71"/>
  <c r="F176" i="88"/>
  <c r="F195" i="88" s="1"/>
  <c r="F176" i="70"/>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95" i="68" s="1"/>
  <c r="I176" i="67"/>
  <c r="I195" i="67" s="1"/>
  <c r="R146" i="72"/>
  <c r="AP146" i="67"/>
  <c r="V176" i="73"/>
  <c r="V176" i="63"/>
  <c r="V195" i="63" s="1"/>
  <c r="V176" i="71"/>
  <c r="V176" i="72"/>
  <c r="V176" i="75"/>
  <c r="V176" i="70"/>
  <c r="V176" i="67"/>
  <c r="V195" i="67" s="1"/>
  <c r="V176" i="88"/>
  <c r="V195" i="88" s="1"/>
  <c r="V176" i="69"/>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AW195" i="68" s="1"/>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Z196" i="88" s="1"/>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96" i="88" s="1"/>
  <c r="AO146" i="63"/>
  <c r="Q146" i="68"/>
  <c r="W146" i="68"/>
  <c r="W196" i="68" s="1"/>
  <c r="AM146" i="88"/>
  <c r="AH146" i="70"/>
  <c r="AF146" i="63"/>
  <c r="AF196" i="63" s="1"/>
  <c r="AF201" i="63" s="1"/>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95" i="68" s="1"/>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95" i="68" s="1"/>
  <c r="G176" i="70"/>
  <c r="P146" i="70"/>
  <c r="U146" i="69"/>
  <c r="AX146" i="73"/>
  <c r="AP146" i="69"/>
  <c r="AC146" i="67"/>
  <c r="J143" i="63"/>
  <c r="J193" i="63" s="1"/>
  <c r="J143" i="88"/>
  <c r="J193" i="88" s="1"/>
  <c r="J143" i="67"/>
  <c r="J193" i="67" s="1"/>
  <c r="J200" i="67" s="1"/>
  <c r="J193" i="71"/>
  <c r="J143" i="70"/>
  <c r="J193" i="70" s="1"/>
  <c r="J143" i="73"/>
  <c r="J193" i="73" s="1"/>
  <c r="J143" i="68"/>
  <c r="J193" i="68" s="1"/>
  <c r="J143" i="69"/>
  <c r="J193" i="69" s="1"/>
  <c r="J143" i="75"/>
  <c r="J193" i="75" s="1"/>
  <c r="AA176" i="69"/>
  <c r="AA176" i="73"/>
  <c r="AA176" i="75"/>
  <c r="AA176" i="63"/>
  <c r="AA195" i="63" s="1"/>
  <c r="AA176" i="88"/>
  <c r="AA195" i="88" s="1"/>
  <c r="AA176" i="72"/>
  <c r="AA176" i="67"/>
  <c r="AA195" i="67" s="1"/>
  <c r="AA176" i="70"/>
  <c r="AA176" i="71"/>
  <c r="AA176" i="68"/>
  <c r="AA195" i="68" s="1"/>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202"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AD195" i="68" s="1"/>
  <c r="W176" i="88"/>
  <c r="W195" i="88" s="1"/>
  <c r="W176" i="63"/>
  <c r="W195" i="63" s="1"/>
  <c r="W176" i="69"/>
  <c r="W176" i="67"/>
  <c r="W195" i="67" s="1"/>
  <c r="W176" i="73"/>
  <c r="W176" i="68"/>
  <c r="W195" i="68" s="1"/>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200"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95" i="68" s="1"/>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200"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95" i="68" s="1"/>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K196" i="68" l="1"/>
  <c r="AK200" i="68" s="1"/>
  <c r="AQ200" i="68"/>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22" i="68" s="1"/>
  <c r="W200" i="68"/>
  <c r="W201" i="68"/>
  <c r="AH200" i="68"/>
  <c r="AK202" i="68"/>
  <c r="AK201" i="68"/>
  <c r="AX202" i="68"/>
  <c r="AX201" i="68"/>
  <c r="AX200" i="68"/>
  <c r="AM202" i="67"/>
  <c r="AM201" i="67"/>
  <c r="AJ202" i="67"/>
  <c r="AJ201" i="67"/>
  <c r="AM200" i="67"/>
  <c r="AV202" i="67"/>
  <c r="AV200" i="67"/>
  <c r="AV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AQ200" i="75" l="1"/>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W202" i="69"/>
  <c r="W222" i="69" s="1"/>
  <c r="W200" i="69"/>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F205" i="68" s="1"/>
  <c r="AN202" i="68"/>
  <c r="AN222" i="68" s="1"/>
  <c r="AN201" i="68"/>
  <c r="AY202" i="68"/>
  <c r="AY201" i="68"/>
  <c r="AY221" i="68" s="1"/>
  <c r="Z202" i="68"/>
  <c r="Z201" i="68"/>
  <c r="J201" i="68"/>
  <c r="Q201" i="68"/>
  <c r="I200" i="68"/>
  <c r="E200" i="68"/>
  <c r="E204" i="68" s="1"/>
  <c r="F204" i="68" s="1"/>
  <c r="AJ202" i="68"/>
  <c r="AJ201" i="68"/>
  <c r="AJ221" i="68" s="1"/>
  <c r="AD202" i="68"/>
  <c r="AD201" i="68"/>
  <c r="AD221" i="68" s="1"/>
  <c r="AM202" i="68"/>
  <c r="AM201" i="68"/>
  <c r="V202" i="68"/>
  <c r="V201" i="68"/>
  <c r="AD200" i="68"/>
  <c r="O200" i="68"/>
  <c r="I201" i="68"/>
  <c r="H200" i="68"/>
  <c r="P201" i="68"/>
  <c r="Y202" i="68"/>
  <c r="Y201" i="68"/>
  <c r="Y221" i="68" s="1"/>
  <c r="AW202" i="68"/>
  <c r="AW201" i="68"/>
  <c r="AP202" i="68"/>
  <c r="AP201" i="68"/>
  <c r="AP221" i="68" s="1"/>
  <c r="L200" i="68"/>
  <c r="X201" i="68"/>
  <c r="O201" i="68"/>
  <c r="G201" i="68"/>
  <c r="R200" i="68"/>
  <c r="AT202" i="68"/>
  <c r="AT201" i="68"/>
  <c r="AT221" i="68" s="1"/>
  <c r="AZ202" i="68"/>
  <c r="AZ201" i="68"/>
  <c r="AI202" i="68"/>
  <c r="AI201" i="68"/>
  <c r="F216" i="68"/>
  <c r="F202" i="68"/>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U200" i="68"/>
  <c r="K201" i="68"/>
  <c r="AZ200" i="68"/>
  <c r="Q200" i="68"/>
  <c r="AP200" i="68"/>
  <c r="AI200" i="68"/>
  <c r="AR200" i="68"/>
  <c r="AU202" i="67"/>
  <c r="AU201" i="67"/>
  <c r="AU221" i="67" s="1"/>
  <c r="AK202" i="67"/>
  <c r="AK201" i="67"/>
  <c r="AK200" i="67"/>
  <c r="Y202" i="67"/>
  <c r="Y201" i="67"/>
  <c r="F216" i="67"/>
  <c r="F202" i="67"/>
  <c r="F222" i="67" s="1"/>
  <c r="AL202" i="67"/>
  <c r="AL201" i="67"/>
  <c r="AL200" i="67"/>
  <c r="X200" i="67"/>
  <c r="F200" i="67"/>
  <c r="O200" i="67"/>
  <c r="H201" i="67"/>
  <c r="T200" i="67"/>
  <c r="AB202" i="67"/>
  <c r="AB201" i="67"/>
  <c r="AB200" i="67"/>
  <c r="Z202" i="67"/>
  <c r="Z201" i="67"/>
  <c r="Z200" i="67"/>
  <c r="AF202" i="67"/>
  <c r="AF222" i="67" s="1"/>
  <c r="AF201" i="67"/>
  <c r="AA202" i="67"/>
  <c r="AA201" i="67"/>
  <c r="AA221" i="67" s="1"/>
  <c r="T201" i="67"/>
  <c r="S200" i="67"/>
  <c r="AX202" i="67"/>
  <c r="AX201" i="67"/>
  <c r="AX200" i="67"/>
  <c r="V202" i="67"/>
  <c r="V201" i="67"/>
  <c r="AH202" i="67"/>
  <c r="AH201" i="67"/>
  <c r="U202" i="67"/>
  <c r="U201" i="67"/>
  <c r="P200" i="67"/>
  <c r="R200" i="67"/>
  <c r="L201" i="67"/>
  <c r="L200" i="67"/>
  <c r="V200" i="67"/>
  <c r="W202" i="67"/>
  <c r="W200" i="67"/>
  <c r="W201" i="67"/>
  <c r="M200" i="67"/>
  <c r="BB202" i="67"/>
  <c r="BB201" i="67"/>
  <c r="BB200" i="67"/>
  <c r="AP202" i="67"/>
  <c r="AP201" i="67"/>
  <c r="AZ202" i="67"/>
  <c r="AZ201" i="67"/>
  <c r="AQ202" i="67"/>
  <c r="AQ201" i="67"/>
  <c r="E202" i="67"/>
  <c r="E201" i="67"/>
  <c r="Y200" i="67"/>
  <c r="AU200" i="67"/>
  <c r="AF200" i="67"/>
  <c r="AF220" i="67" s="1"/>
  <c r="F201" i="67"/>
  <c r="Q201" i="67"/>
  <c r="AS202" i="67"/>
  <c r="AS201" i="67"/>
  <c r="AS200" i="67"/>
  <c r="AE202" i="67"/>
  <c r="AE201" i="67"/>
  <c r="AE200" i="67"/>
  <c r="AG202" i="67"/>
  <c r="AG201" i="67"/>
  <c r="BA202" i="67"/>
  <c r="BA201" i="67"/>
  <c r="BA221" i="67" s="1"/>
  <c r="AT202" i="67"/>
  <c r="AT201" i="67"/>
  <c r="AT221" i="67" s="1"/>
  <c r="AD202" i="67"/>
  <c r="AD201" i="67"/>
  <c r="AD200" i="67"/>
  <c r="AO202" i="67"/>
  <c r="AO201" i="67"/>
  <c r="P201" i="67"/>
  <c r="AA200" i="67"/>
  <c r="G201" i="67"/>
  <c r="I201" i="67"/>
  <c r="N200" i="67"/>
  <c r="G200" i="67"/>
  <c r="I200" i="67"/>
  <c r="Q200" i="67"/>
  <c r="AW202" i="67"/>
  <c r="AW201" i="67"/>
  <c r="AW221" i="67" s="1"/>
  <c r="AI202" i="67"/>
  <c r="AI201" i="67"/>
  <c r="AR202" i="67"/>
  <c r="AR201" i="67"/>
  <c r="AN202" i="67"/>
  <c r="AN201" i="67"/>
  <c r="K202" i="67"/>
  <c r="K222" i="67" s="1"/>
  <c r="K201" i="67"/>
  <c r="AY202" i="67"/>
  <c r="AY201" i="67"/>
  <c r="AY221" i="67" s="1"/>
  <c r="M201" i="67"/>
  <c r="AC200" i="67"/>
  <c r="AW200" i="67"/>
  <c r="O201" i="67"/>
  <c r="O221" i="67" s="1"/>
  <c r="AQ200" i="67"/>
  <c r="AC201" i="67"/>
  <c r="N201" i="67"/>
  <c r="R201" i="67"/>
  <c r="E202" i="88"/>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V220" i="67" s="1"/>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Q221" i="68" s="1"/>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R221"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D221" i="69"/>
  <c r="AS216" i="75"/>
  <c r="AS222" i="75" s="1"/>
  <c r="AS201" i="75"/>
  <c r="AS200" i="75"/>
  <c r="AB216" i="72"/>
  <c r="AT216" i="73"/>
  <c r="E216" i="69"/>
  <c r="E205" i="69"/>
  <c r="F205" i="69" s="1"/>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V221" i="72"/>
  <c r="AJ216" i="70"/>
  <c r="AJ221" i="70"/>
  <c r="AY216" i="71"/>
  <c r="AY221" i="71"/>
  <c r="R216" i="67"/>
  <c r="AK216" i="70"/>
  <c r="I216" i="72"/>
  <c r="F135" i="88"/>
  <c r="AR216" i="72"/>
  <c r="AR221"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W220"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D221" i="67"/>
  <c r="AW202" i="75"/>
  <c r="E216" i="73"/>
  <c r="E205" i="73"/>
  <c r="W216" i="75"/>
  <c r="W222" i="75" s="1"/>
  <c r="W200" i="75"/>
  <c r="W201" i="75"/>
  <c r="AL216" i="74"/>
  <c r="AL216" i="67"/>
  <c r="AR202" i="75"/>
  <c r="AV216" i="75"/>
  <c r="AV201" i="75"/>
  <c r="AV200" i="75"/>
  <c r="AV202" i="75"/>
  <c r="AE216" i="75"/>
  <c r="AE222" i="75" s="1"/>
  <c r="AE201" i="75"/>
  <c r="AE200" i="75"/>
  <c r="E216" i="67"/>
  <c r="E206" i="67"/>
  <c r="E205"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W220" i="67"/>
  <c r="W221" i="67"/>
  <c r="AI216" i="74"/>
  <c r="T216" i="71"/>
  <c r="AG216" i="75"/>
  <c r="AG220" i="75" s="1"/>
  <c r="AG201" i="75"/>
  <c r="AG202" i="75"/>
  <c r="O216" i="68"/>
  <c r="K216" i="70"/>
  <c r="AB216" i="67"/>
  <c r="AO216" i="73"/>
  <c r="AR216" i="68"/>
  <c r="N216" i="74"/>
  <c r="W216" i="70"/>
  <c r="W220" i="70"/>
  <c r="AC216" i="72"/>
  <c r="AQ216" i="69"/>
  <c r="AQ221" i="69"/>
  <c r="AF216" i="67"/>
  <c r="V216" i="73"/>
  <c r="P216" i="74"/>
  <c r="M200" i="75"/>
  <c r="T216" i="70"/>
  <c r="L216" i="70"/>
  <c r="AR216" i="71"/>
  <c r="K216" i="68"/>
  <c r="AD216" i="74"/>
  <c r="J216" i="75"/>
  <c r="J220" i="75" s="1"/>
  <c r="AZ216" i="71"/>
  <c r="L216" i="67"/>
  <c r="AI216" i="68"/>
  <c r="AR216" i="69"/>
  <c r="O216" i="74"/>
  <c r="AF220" i="69"/>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V221" i="68"/>
  <c r="I216" i="69"/>
  <c r="T216" i="67"/>
  <c r="BA216" i="69"/>
  <c r="BA221" i="69"/>
  <c r="AG216" i="70"/>
  <c r="L216" i="69"/>
  <c r="AM216" i="72"/>
  <c r="AJ221" i="67"/>
  <c r="Z220" i="71"/>
  <c r="Z220" i="68"/>
  <c r="O221" i="68"/>
  <c r="F221" i="73"/>
  <c r="F221" i="69"/>
  <c r="F221" i="71"/>
  <c r="F221" i="68"/>
  <c r="F221" i="67"/>
  <c r="AF220" i="70"/>
  <c r="AF220" i="73"/>
  <c r="AF220" i="68"/>
  <c r="AF220" i="71"/>
  <c r="AN222" i="69"/>
  <c r="AN222" i="67"/>
  <c r="K222" i="68"/>
  <c r="K222" i="73"/>
  <c r="K222" i="70"/>
  <c r="K222" i="69"/>
  <c r="K222" i="71"/>
  <c r="Z222" i="71"/>
  <c r="Z222" i="67"/>
  <c r="Z222" i="68"/>
  <c r="Z222" i="70"/>
  <c r="Z222" i="72"/>
  <c r="T222" i="69"/>
  <c r="AM220" i="70"/>
  <c r="AM220" i="67"/>
  <c r="M222" i="73"/>
  <c r="M222" i="69"/>
  <c r="M222" i="71"/>
  <c r="M222" i="72"/>
  <c r="M222" i="67"/>
  <c r="AP221" i="67"/>
  <c r="AQ221" i="68"/>
  <c r="AQ221" i="73"/>
  <c r="AQ221" i="72"/>
  <c r="AD221" i="70"/>
  <c r="F220" i="72"/>
  <c r="F220" i="69"/>
  <c r="F220" i="70"/>
  <c r="F220" i="68"/>
  <c r="BA221" i="73"/>
  <c r="BA221" i="68"/>
  <c r="L222" i="67"/>
  <c r="L222" i="71"/>
  <c r="L222" i="72"/>
  <c r="L222" i="70"/>
  <c r="L222" i="69"/>
  <c r="L222" i="68"/>
  <c r="L222" i="73"/>
  <c r="E205" i="63"/>
  <c r="AT221" i="69"/>
  <c r="AT221" i="70"/>
  <c r="Y221" i="67"/>
  <c r="W221" i="68"/>
  <c r="AU221" i="69"/>
  <c r="AF222" i="71"/>
  <c r="AF222" i="69"/>
  <c r="AF222" i="72"/>
  <c r="F222" i="70"/>
  <c r="F222" i="68"/>
  <c r="AW221" i="68"/>
  <c r="W220" i="68"/>
  <c r="AY221" i="73"/>
  <c r="V221" i="71"/>
  <c r="V221" i="69"/>
  <c r="V221" i="67"/>
  <c r="AN220" i="67"/>
  <c r="AN220" i="72"/>
  <c r="L216" i="88"/>
  <c r="AJ216" i="88"/>
  <c r="I216" i="88"/>
  <c r="E216" i="88"/>
  <c r="E20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G205" i="68" l="1"/>
  <c r="F206" i="68"/>
  <c r="G206" i="68" s="1"/>
  <c r="AM220" i="72"/>
  <c r="AM220" i="73"/>
  <c r="E221" i="68"/>
  <c r="F205" i="67"/>
  <c r="G205" i="67" s="1"/>
  <c r="G204" i="68"/>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H205" i="67"/>
  <c r="I205" i="67" s="1"/>
  <c r="J205" i="67" s="1"/>
  <c r="K205" i="67" s="1"/>
  <c r="L205" i="67" s="1"/>
  <c r="M205" i="67" s="1"/>
  <c r="D13" i="67" s="1"/>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H204" i="68"/>
  <c r="I204" i="68" s="1"/>
  <c r="J204" i="68" s="1"/>
  <c r="K204" i="68" s="1"/>
  <c r="L204" i="68" s="1"/>
  <c r="M204" i="68" s="1"/>
  <c r="B13" i="68" s="1"/>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H205" i="68"/>
  <c r="I205" i="68" s="1"/>
  <c r="J205" i="68" s="1"/>
  <c r="K205" i="68" s="1"/>
  <c r="L205" i="68" s="1"/>
  <c r="M205" i="68" s="1"/>
  <c r="D13" i="68" s="1"/>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H206" i="68"/>
  <c r="I206" i="68" s="1"/>
  <c r="J206" i="68" s="1"/>
  <c r="K206" i="68" s="1"/>
  <c r="L206" i="68" s="1"/>
  <c r="M206" i="68" s="1"/>
  <c r="F13" i="68" s="1"/>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I12" i="2" a="1"/>
  <c r="W12" i="2" a="1"/>
  <c r="I11" i="2" a="1"/>
  <c r="W11" i="2" a="1"/>
  <c r="P11" i="2" a="1"/>
  <c r="P12" i="2" a="1"/>
  <c r="P12" i="2" l="1"/>
  <c r="I12" i="2"/>
  <c r="W12" i="2"/>
  <c r="I11" i="2"/>
  <c r="P11" i="2"/>
  <c r="W11" i="2"/>
  <c r="N204" i="72"/>
  <c r="O204" i="72" s="1"/>
  <c r="P204" i="72" s="1"/>
  <c r="Q204" i="72" s="1"/>
  <c r="R204" i="72" s="1"/>
  <c r="B14" i="72" s="1"/>
  <c r="G202" i="88"/>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G222"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2" i="2" a="1"/>
  <c r="J11" i="2" a="1"/>
  <c r="Q11" i="2" a="1"/>
  <c r="Q12" i="2" a="1"/>
  <c r="X11" i="2" a="1"/>
  <c r="J12" i="2" a="1"/>
  <c r="X12" i="2" l="1"/>
  <c r="J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K11" i="2" a="1"/>
  <c r="Y11" i="2" a="1"/>
  <c r="R12" i="2" a="1"/>
  <c r="K12" i="2" a="1"/>
  <c r="Y12" i="2" a="1"/>
  <c r="R11" i="2" a="1"/>
  <c r="Y12" i="2" l="1"/>
  <c r="K12" i="2"/>
  <c r="R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Z12" i="2" a="1"/>
  <c r="S12" i="2" a="1"/>
  <c r="L11" i="2" a="1"/>
  <c r="L12" i="2" a="1"/>
  <c r="S11" i="2" a="1"/>
  <c r="Z11" i="2" a="1"/>
  <c r="AC204" i="67" l="1"/>
  <c r="AD204" i="67" s="1"/>
  <c r="AE204" i="67" s="1"/>
  <c r="AF204" i="67" s="1"/>
  <c r="AG204" i="67" s="1"/>
  <c r="AH204" i="67" s="1"/>
  <c r="AI204" i="67" s="1"/>
  <c r="AJ204" i="67" s="1"/>
  <c r="AK204" i="67" s="1"/>
  <c r="AL204" i="67" s="1"/>
  <c r="B17" i="67" s="1"/>
  <c r="L12" i="2"/>
  <c r="Z12" i="2"/>
  <c r="S12" i="2"/>
  <c r="S11" i="2"/>
  <c r="L11" i="2"/>
  <c r="Z11" i="2"/>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AM204" i="67"/>
  <c r="AN204" i="67" s="1"/>
  <c r="AO204" i="67" s="1"/>
  <c r="AP204" i="67" s="1"/>
  <c r="AQ204" i="67" s="1"/>
  <c r="AR204" i="67" s="1"/>
  <c r="AS204" i="67" s="1"/>
  <c r="AT204" i="67" s="1"/>
  <c r="AU204" i="67" s="1"/>
  <c r="AV204" i="67" s="1"/>
  <c r="B18" i="67"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T12" i="2" a="1"/>
  <c r="M12" i="2" a="1"/>
  <c r="T11" i="2" a="1"/>
  <c r="AA11" i="2" a="1"/>
  <c r="N11" i="2" a="1"/>
  <c r="M11" i="2" a="1"/>
  <c r="AA12" i="2" a="1"/>
  <c r="M11" i="2" l="1"/>
  <c r="T12" i="2"/>
  <c r="M12" i="2"/>
  <c r="AA12" i="2"/>
  <c r="AA11" i="2"/>
  <c r="N11" i="2"/>
  <c r="T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W204" i="67"/>
  <c r="AX204" i="67" s="1"/>
  <c r="AY204" i="67" s="1"/>
  <c r="AZ204" i="67" s="1"/>
  <c r="BA204" i="67" s="1"/>
  <c r="BB204" i="67"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2" i="2" a="1"/>
  <c r="N12" i="2" a="1"/>
  <c r="U11" i="2" a="1"/>
  <c r="AB11" i="2" a="1"/>
  <c r="AB12" i="2" a="1"/>
  <c r="N12" i="2" l="1"/>
  <c r="AB12" i="2"/>
  <c r="U12" i="2"/>
  <c r="U11" i="2"/>
  <c r="AB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W10" i="2" a="1"/>
  <c r="I10" i="2" a="1"/>
  <c r="W10" i="2" l="1"/>
  <c r="I10" i="2"/>
  <c r="O202" i="88"/>
  <c r="O201" i="88"/>
  <c r="O221" i="88" s="1"/>
  <c r="O200" i="88"/>
  <c r="O220" i="88" s="1"/>
  <c r="D13" i="88"/>
  <c r="M226" i="88"/>
  <c r="N206" i="88"/>
  <c r="O210" i="88"/>
  <c r="O222"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W9" i="2" a="1"/>
  <c r="I9" i="2" a="1"/>
  <c r="P10"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O226" i="88"/>
  <c r="P206" i="88"/>
  <c r="Q210" i="88"/>
  <c r="Q222"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02" i="88"/>
  <c r="S222" i="88" s="1"/>
  <c r="S201" i="88"/>
  <c r="S221" i="88" s="1"/>
  <c r="R206" i="88"/>
  <c r="F14" i="88" s="1"/>
  <c r="S210" i="88"/>
  <c r="S22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X10" i="2" a="1"/>
  <c r="J10" i="2" a="1"/>
  <c r="X10" i="2" l="1"/>
  <c r="J10" i="2"/>
  <c r="T202" i="88"/>
  <c r="T201" i="88"/>
  <c r="T200" i="88"/>
  <c r="D14" i="88"/>
  <c r="T210" i="88"/>
  <c r="T222" i="88"/>
  <c r="T220" i="88"/>
  <c r="T221"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X9"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01" i="88"/>
  <c r="V221" i="88" s="1"/>
  <c r="V200" i="88"/>
  <c r="V220" i="88" s="1"/>
  <c r="U206" i="88"/>
  <c r="W135" i="88"/>
  <c r="X130" i="88"/>
  <c r="X132" i="88" s="1"/>
  <c r="X133" i="88" s="1"/>
  <c r="X190" i="88" s="1"/>
  <c r="Y129" i="88"/>
  <c r="Y131" i="88" s="1"/>
  <c r="V210" i="88"/>
  <c r="V222"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00" i="88"/>
  <c r="X220" i="88" s="1"/>
  <c r="V226" i="88"/>
  <c r="X210" i="88"/>
  <c r="X222"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Y10" i="2" a="1"/>
  <c r="K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R10" i="2" a="1"/>
  <c r="Y9" i="2" a="1"/>
  <c r="K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02" i="88"/>
  <c r="AA222" i="88" s="1"/>
  <c r="AA201" i="88"/>
  <c r="Y226" i="88"/>
  <c r="Z206" i="88"/>
  <c r="AB135" i="88"/>
  <c r="AD129" i="88"/>
  <c r="AD131" i="88" s="1"/>
  <c r="AC130" i="88"/>
  <c r="AC132" i="88" s="1"/>
  <c r="AC133" i="88" s="1"/>
  <c r="AC190" i="88" s="1"/>
  <c r="AA210" i="88"/>
  <c r="AA220" i="88"/>
  <c r="AA221"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01" i="88"/>
  <c r="AC221" i="88" s="1"/>
  <c r="AC200" i="88"/>
  <c r="AC220" i="88" s="1"/>
  <c r="AA226" i="88"/>
  <c r="AB206" i="88"/>
  <c r="F16" i="88" s="1"/>
  <c r="AD135" i="88"/>
  <c r="AF129" i="88"/>
  <c r="AF131" i="88" s="1"/>
  <c r="AE130" i="88"/>
  <c r="AE132" i="88" s="1"/>
  <c r="AE133" i="88" s="1"/>
  <c r="AE190" i="88" s="1"/>
  <c r="AC210" i="88"/>
  <c r="AC222"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S10" i="2" a="1"/>
  <c r="Z9" i="2" a="1"/>
  <c r="L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00" i="88"/>
  <c r="AF202" i="88"/>
  <c r="AF222" i="88" s="1"/>
  <c r="AD226" i="88"/>
  <c r="AE206" i="88"/>
  <c r="AG135" i="88"/>
  <c r="AH130" i="88"/>
  <c r="AH132" i="88" s="1"/>
  <c r="AH133" i="88" s="1"/>
  <c r="AH190" i="88" s="1"/>
  <c r="AI129" i="88"/>
  <c r="AI131" i="88" s="1"/>
  <c r="AF210" i="88"/>
  <c r="AF220" i="88"/>
  <c r="AF221"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02" i="88"/>
  <c r="AH201" i="88"/>
  <c r="AH221" i="88" s="1"/>
  <c r="AF226" i="88"/>
  <c r="AG206" i="88"/>
  <c r="AH210" i="88"/>
  <c r="AH222" i="88"/>
  <c r="AH22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02" i="88"/>
  <c r="AI222" i="88" s="1"/>
  <c r="AI201" i="88"/>
  <c r="AI221" i="88" s="1"/>
  <c r="AG226" i="88"/>
  <c r="AH206" i="88"/>
  <c r="AI210" i="88"/>
  <c r="AI22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01" i="88"/>
  <c r="AJ221" i="88" s="1"/>
  <c r="AJ200" i="88"/>
  <c r="AJ220" i="88" s="1"/>
  <c r="AH226" i="88"/>
  <c r="AI206" i="88"/>
  <c r="AK135" i="88"/>
  <c r="AL130" i="88"/>
  <c r="AL132" i="88" s="1"/>
  <c r="AL133" i="88" s="1"/>
  <c r="AL190" i="88" s="1"/>
  <c r="AM129" i="88"/>
  <c r="AM131" i="88" s="1"/>
  <c r="AJ210" i="88"/>
  <c r="AJ222"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AA10" i="2" a="1"/>
  <c r="M10" i="2" a="1"/>
  <c r="AA10" i="2" l="1"/>
  <c r="M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T10" i="2" a="1"/>
  <c r="M9"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O206" i="88"/>
  <c r="AN226" i="88"/>
  <c r="AS129" i="88"/>
  <c r="AS131" i="88" s="1"/>
  <c r="AR130" i="88"/>
  <c r="AR132" i="88" s="1"/>
  <c r="AR133" i="88" s="1"/>
  <c r="AR190" i="88" s="1"/>
  <c r="AQ135" i="88"/>
  <c r="AP210" i="88"/>
  <c r="AP221"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01" i="88"/>
  <c r="AR221" i="88" s="1"/>
  <c r="AR200" i="88"/>
  <c r="AR220" i="88" s="1"/>
  <c r="AP226" i="88"/>
  <c r="AQ206" i="88"/>
  <c r="AS135" i="88"/>
  <c r="AR210" i="88"/>
  <c r="AR222"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01" i="88"/>
  <c r="AS200" i="88"/>
  <c r="AS220" i="88" s="1"/>
  <c r="AQ226" i="88"/>
  <c r="AR206" i="88"/>
  <c r="AU130" i="88"/>
  <c r="AU132" i="88" s="1"/>
  <c r="AU133" i="88" s="1"/>
  <c r="AU190" i="88" s="1"/>
  <c r="AV129" i="88"/>
  <c r="AV131" i="88" s="1"/>
  <c r="AT135" i="88"/>
  <c r="AS210" i="88"/>
  <c r="AS222" i="88"/>
  <c r="AS221"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01" i="88"/>
  <c r="AU221" i="88" s="1"/>
  <c r="AU200" i="88"/>
  <c r="AU220" i="88" s="1"/>
  <c r="AS226" i="88"/>
  <c r="AT206" i="88"/>
  <c r="AW130" i="88"/>
  <c r="AW132" i="88" s="1"/>
  <c r="AW133" i="88" s="1"/>
  <c r="AW190" i="88" s="1"/>
  <c r="AX129" i="88"/>
  <c r="AX131" i="88" s="1"/>
  <c r="AU210" i="88"/>
  <c r="AU222"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02" i="88"/>
  <c r="AV222" i="88" s="1"/>
  <c r="AT226" i="88"/>
  <c r="AU206" i="88"/>
  <c r="AV210" i="88"/>
  <c r="AV22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AB10" i="2" a="1"/>
  <c r="N10" i="2" a="1"/>
  <c r="N10" i="2" l="1"/>
  <c r="AB10" i="2"/>
  <c r="AX200" i="88"/>
  <c r="AX220" i="88" s="1"/>
  <c r="AX201" i="88"/>
  <c r="AX202" i="88"/>
  <c r="AX222" i="88" s="1"/>
  <c r="D18" i="88"/>
  <c r="AV226" i="88"/>
  <c r="AW206" i="88"/>
  <c r="AZ130" i="88"/>
  <c r="AZ132" i="88" s="1"/>
  <c r="AZ133" i="88" s="1"/>
  <c r="AZ190" i="88" s="1"/>
  <c r="BA129" i="88"/>
  <c r="BA131" i="88" s="1"/>
  <c r="AX210" i="88"/>
  <c r="AX221"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U10" i="2" a="1"/>
  <c r="N9" i="2" a="1"/>
  <c r="AB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R220" i="74" s="1"/>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20" i="74" s="1"/>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20" i="74" s="1"/>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20" i="74" s="1"/>
  <c r="AM202" i="74"/>
  <c r="AM201" i="74"/>
  <c r="W200" i="74"/>
  <c r="W202" i="74"/>
  <c r="W222" i="74" s="1"/>
  <c r="W201" i="74"/>
  <c r="W221" i="74" s="1"/>
  <c r="AI202" i="74"/>
  <c r="AI222" i="74" s="1"/>
  <c r="AI201" i="74"/>
  <c r="AI221" i="74" s="1"/>
  <c r="AI200" i="74"/>
  <c r="AD201" i="74"/>
  <c r="AD221" i="74" s="1"/>
  <c r="AD202" i="74"/>
  <c r="AD222" i="74" s="1"/>
  <c r="AD200" i="74"/>
  <c r="AD220" i="74" s="1"/>
  <c r="AV200" i="74"/>
  <c r="AV220" i="74" s="1"/>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P220" i="74"/>
  <c r="AW220" i="74"/>
  <c r="AP220" i="74"/>
  <c r="O220" i="74"/>
  <c r="Z220" i="74"/>
  <c r="AH220" i="74"/>
  <c r="M220" i="74"/>
  <c r="AJ220" i="74"/>
  <c r="W220" i="74"/>
  <c r="AO220" i="74"/>
  <c r="AX220" i="74"/>
  <c r="AU220" i="74"/>
  <c r="AC220" i="74"/>
  <c r="Y220" i="74"/>
  <c r="AI220" i="74"/>
  <c r="H220" i="74"/>
  <c r="BB220" i="74"/>
  <c r="Q220" i="74"/>
  <c r="T220" i="74"/>
  <c r="E204" i="74"/>
  <c r="E224" i="74" s="1"/>
  <c r="E220" i="74"/>
  <c r="AT220" i="74"/>
  <c r="AN220" i="74"/>
  <c r="U220" i="74"/>
  <c r="AF220" i="74"/>
  <c r="X220" i="74"/>
  <c r="R220" i="74"/>
  <c r="V220" i="74"/>
  <c r="I220" i="74"/>
  <c r="AK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<sst xmlns="http://schemas.openxmlformats.org/spreadsheetml/2006/main" count="4854" uniqueCount="559">
  <si>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</si>
  <si>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</si>
  <si>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</si>
  <si>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</si>
  <si>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</si>
  <si>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</si>
  <si>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</si>
  <si>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</si>
  <si>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</si>
  <si>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</si>
  <si>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</si>
  <si>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</si>
  <si>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</si>
  <si>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</si>
  <si>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</si>
  <si>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</si>
  <si>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</si>
  <si>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</si>
  <si>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</si>
  <si>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</si>
  <si>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</si>
  <si>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</si>
  <si>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</si>
  <si>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</si>
  <si>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</si>
  <si>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</si>
  <si>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</si>
  <si>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</si>
  <si>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</si>
  <si>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</si>
  <si>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</si>
  <si>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</si>
  <si>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</si>
  <si>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</si>
  <si>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</si>
  <si>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</si>
  <si>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</si>
  <si>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</si>
  <si>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</si>
  <si>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</si>
  <si>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</si>
  <si>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</si>
  <si>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</si>
  <si>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</si>
  <si>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</si>
  <si>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</si>
  <si>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</si>
  <si>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</si>
  <si>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</si>
  <si>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</si>
  <si>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</si>
  <si>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</si>
  <si>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</si>
  <si>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</si>
  <si>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</si>
  <si>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</si>
  <si>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</si>
  <si>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</si>
  <si>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</si>
  <si>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</si>
  <si>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</si>
  <si>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</si>
  <si>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</si>
  <si>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</si>
  <si>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</si>
  <si>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</si>
  <si>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</si>
  <si>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</si>
  <si>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</si>
  <si>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</si>
  <si>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</si>
  <si>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</si>
  <si>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</si>
  <si>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</si>
  <si>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</si>
  <si>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</si>
  <si>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</si>
  <si>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</si>
  <si>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</si>
  <si>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</si>
  <si>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</si>
  <si>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</si>
  <si>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</si>
  <si>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</si>
  <si>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</si>
  <si>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</si>
  <si>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</si>
  <si>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</si>
  <si>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</si>
  <si>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</si>
  <si>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</si>
  <si>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</si>
  <si>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</si>
  <si>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</si>
  <si>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</si>
  <si>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</si>
  <si>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</si>
  <si>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</si>
  <si>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</si>
  <si>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</si>
  <si>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</si>
  <si>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</si>
  <si>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</si>
  <si>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</si>
  <si>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</si>
  <si>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</si>
  <si>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</si>
  <si>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</si>
  <si>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</si>
  <si>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</si>
  <si>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</si>
  <si>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</si>
  <si>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</si>
  <si>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</si>
  <si>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</si>
  <si>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</si>
  <si>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</si>
  <si>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</si>
  <si>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</si>
  <si>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</si>
  <si>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</si>
  <si>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</si>
  <si>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</si>
  <si>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</si>
  <si>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</si>
  <si>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</si>
  <si>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</si>
  <si>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</si>
  <si>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</si>
  <si>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</si>
  <si>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</si>
  <si>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</si>
  <si>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</si>
  <si>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</si>
  <si>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</si>
  <si>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</si>
  <si>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</si>
  <si>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</si>
  <si>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</si>
  <si>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</si>
  <si>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</si>
  <si>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</si>
  <si>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</si>
  <si>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</si>
  <si>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</si>
  <si>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</si>
  <si>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</si>
  <si>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</si>
  <si>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</si>
  <si>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</si>
  <si>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</si>
  <si>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The purpose of this investment is to selectively identify and replace risers and laterals serving multi-occupancy buildings where these are beneficial based on historic and future forecast performance.</t>
  </si>
  <si>
    <t>If investment is to replace an existing asset / investment expenditure type, please state the condition of the asset / investment expenditure type</t>
  </si>
  <si>
    <t>Replace riser investments</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</si>
  <si>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</si>
  <si>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</si>
  <si>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</si>
  <si>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</si>
  <si>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</si>
  <si>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</si>
  <si>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</si>
  <si>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Baseline (Do Nothing)</t>
  </si>
  <si>
    <t>The option to do nothing is used as the baseline against which all other options are measured. It does not include any capital investment but instead considers the cost of ongoing maintenance activities and repairs on failure. These are included within the financial risk element of the NARM modelling. There are no direct benefits accrued under this option. However, it does include societal impacts associated with leakage, injury, and fatality.</t>
  </si>
  <si>
    <t>In Summary, the Baseline and Deferred option were rejected as they make no account to intervene on any of our assets to counteract this deterioration in asset health and service levels. Neither do they seek to address current or potential retrospective compliance issues regarding replacement of PE Risers for buildings over 18m (for the prevention of combustible materials being externally installed). Nor do they address compliance regarding unventilated voids. With their minimal approach, they overlook critical factors such as the potential risk of not carrying out timely replacements and the need for ongoing maintenance of Risers, thereby risking asset integrity and escalating long-term costs and risks.</t>
  </si>
  <si>
    <t>Preferred</t>
  </si>
  <si>
    <t>This Preferred option represents a more pragmatic approach that lies between the two ends of the spectrum described by Min (Do Minimum) and Max (Enhanced). This option looks to expand on Do Minimum by extending the application to buildings above 18m in height with external PE Risers. This approach also includes Risers with below-ground entries. If these failed, they would likely require immediate, full isolation of the Riser and significant interruption time consequences.</t>
  </si>
  <si>
    <t>This option was selected as our Preferred option as it meets all objectives and is the best balance of managing service levels whilst keeping bills as low as possible in line with customer expectations. In particular, it maintains compliance in relation to Risers associated with unventilated voids and PE replacement on buildings over 18m in respect of prevention of combustible materials being installed externally (including retrospectively). This balanced programme of work will allow us to continue to provide a safe, resilient and compliant network for our customers whilst providing value for money.</t>
  </si>
  <si>
    <t>Max - Carry out additional sites 110 Risers (Enhanced)</t>
  </si>
  <si>
    <t xml:space="preserve">This option explores the possibility of increasing the rate of intervention. Unlike the previous option, this strategy would encompass enhanced risk reduction activity based on Riser scores. The rationale behind this methodology lies in the recognition that the replacement risk model provides a comprehensive indication of potential failure risks. This approach seeks to pre-emptively address deterioration before it manifests in critical condition scores, thereby reducing the likelihood of unplanned disruptions and enhancing overall safety and reliability. In this scenario, we would replace 110 Risers (at a cost of £9.90m), 53 of which fall within five high-rise buildings.
This forward-looking perspective could result in a more streamlined and effective investment regime, potentially lowering long-term disruption by mitigating the need for emergency repairs.
This approach does allow for replacement of PE Risers relating to the prevention of combustible materials being externally installed, including retrospective replacement should the HSE change policy and mandate this in RIIO-GD3. </t>
  </si>
  <si>
    <t>The Do Maximum option was rejected based on not meeting the efficiency objective. This is due to the proposal of a significant increase in the rate of risk profile-based interventions.</t>
  </si>
  <si>
    <t>Min - Carry out risk and below entry work (Do Minimum)</t>
  </si>
  <si>
    <t xml:space="preserve">A ‘do minimum’ option has also been considered. This would involve replacing 35 Risers that meet the Riser risk modelling factors: Risers with below-ground entries and buildings with non-compliances around Risers in unventilated voids, where it is not possible for the building owner to install ventilation.
The building regulations were amended in 2018 to prevent combustible materials being externally installed on new buildings (ref. https://www.gov.uk/guidance/ban-on-combustible-materials). It is possible that the HSE may change policy and mandate for retrospective application of this to buildings predating 2018 during RIIO-GD3. This Do Minimum option does not include any provision for replacement of (PE) Risers on these types of building; and with the withdrawal of the MOB reopener, there is no scope for replacement provided here. </t>
  </si>
  <si>
    <t>The Do Minimum option was rejected based on not meeting the compliance objective. This focuses on risk score and Risers with below-ground entries but fails to consider a broader range of potential HSE requirements.</t>
  </si>
  <si>
    <t>N</t>
  </si>
  <si>
    <t>N/A</t>
  </si>
  <si>
    <t>Deferred investment</t>
  </si>
  <si>
    <t>This option considered the deferral of the preferred option into RIIO-GD4</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</si>
  <si>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</si>
  <si>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</si>
  <si>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</si>
  <si>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</si>
  <si>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</si>
  <si>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</si>
  <si>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</si>
  <si>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</si>
  <si>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</si>
  <si>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</si>
  <si>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</si>
  <si>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</si>
  <si>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</si>
  <si>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</si>
  <si>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</si>
  <si>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</si>
  <si>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</si>
  <si>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</si>
  <si>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</si>
  <si>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</si>
  <si>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</si>
  <si>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</si>
  <si>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</si>
  <si>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</si>
  <si>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</si>
  <si>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</si>
  <si>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</si>
  <si>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</si>
  <si>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</si>
  <si>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</si>
  <si>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</si>
  <si>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</si>
  <si>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</si>
  <si>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</si>
  <si>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</si>
  <si>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</si>
  <si>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</si>
  <si>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</si>
  <si>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</si>
  <si>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</si>
  <si>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</si>
  <si>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</si>
  <si>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</si>
  <si>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</si>
  <si>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</si>
  <si>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</si>
  <si>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</si>
  <si>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</si>
  <si>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</si>
  <si>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</si>
  <si>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</si>
  <si>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</si>
  <si>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</si>
  <si>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</si>
  <si>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</si>
  <si>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</si>
  <si>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</si>
  <si>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</si>
  <si>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</si>
  <si>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</si>
  <si>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</si>
  <si>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</si>
  <si>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</si>
  <si>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</si>
  <si>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</si>
  <si>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</si>
  <si>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</si>
  <si>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</si>
  <si>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</si>
  <si>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</si>
  <si>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</si>
  <si>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</si>
  <si>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</si>
  <si>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</si>
  <si>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</si>
  <si>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</si>
  <si>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</si>
  <si>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</si>
  <si>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</si>
  <si>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</si>
  <si>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</si>
  <si>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</si>
  <si>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</si>
  <si>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</si>
  <si>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</si>
  <si>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</si>
  <si>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</si>
  <si>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</si>
  <si>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</si>
  <si>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</si>
  <si>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</si>
  <si>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</si>
  <si>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</si>
  <si>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</si>
  <si>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</si>
  <si>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</si>
  <si>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</si>
  <si>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</si>
  <si>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</si>
  <si>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</si>
  <si>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</si>
  <si>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</si>
  <si>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</si>
  <si>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</si>
  <si>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</si>
  <si>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</si>
  <si>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</si>
  <si>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</si>
  <si>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</si>
  <si>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</si>
  <si>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</si>
  <si>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</si>
  <si>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</si>
  <si>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</si>
  <si>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</si>
  <si>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</si>
  <si>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</si>
  <si>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</si>
  <si>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</si>
  <si>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</si>
  <si>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</si>
  <si>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</si>
  <si>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</si>
  <si>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</si>
  <si>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</si>
  <si>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</si>
  <si>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</si>
  <si>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</si>
  <si>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</si>
  <si>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</si>
  <si>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</si>
  <si>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</si>
  <si>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</si>
  <si>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</si>
  <si>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</si>
  <si>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</si>
  <si>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</si>
  <si>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</si>
  <si>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</si>
  <si>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</si>
  <si>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</si>
  <si>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</si>
  <si>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</si>
  <si>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</si>
  <si>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</si>
  <si>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</si>
  <si>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Failure to secure adequate resources leading to failure to achieve required workloads.</t>
  </si>
  <si>
    <t>Low</t>
  </si>
  <si>
    <t>&lt;=20%</t>
  </si>
  <si>
    <t xml:space="preserve">Our DSP contracting strategy is robust and stable, working directly with and providing support to the individuals, teams and organisations actually involved with doing the projects </t>
  </si>
  <si>
    <t xml:space="preserve">We mitigate the risk of specialist resource requirement by distributing the workload across the 5 years.
We have several specialist contractors that we can call upon to provide support and delivery as well as our inhouse specialist teams. 
Although we employ our inhouse project managers, we have a framework of project managers if we needed to draft additional support. </t>
  </si>
  <si>
    <t>Failure to gain access to carry out riser replacements in the chosen locations leading to failure to achieve required workloads.</t>
  </si>
  <si>
    <t>Our regionally-based BOL model means that we have developed closer local relationships with Councils and other owners of multi-occupancy buildings</t>
  </si>
  <si>
    <t>Building Regulation: There has been a lot of focus on MOBs since the Grenfell incident. The potential for additional and retrospective changes are very possible. The engineering team for MOBs keep abreast of any changes and adapt policy and strategies in accordance with any change. Leading to failure to achieve required workloads set out by policy and legislation (including retrospective changes).</t>
  </si>
  <si>
    <t xml:space="preserve">We have factored in the legislative changes we foresee by including the PE Riser into the programme of works for our Preferred Option. </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</si>
  <si>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</si>
  <si>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</si>
  <si>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</si>
  <si>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</si>
  <si>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</si>
  <si>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A22.p.NGN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</si>
  <si>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</si>
  <si>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</si>
  <si>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Repex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</si>
  <si>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</si>
  <si>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</si>
  <si>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</si>
  <si>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</si>
  <si>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CV6.09</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</si>
  <si>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</si>
  <si>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</si>
  <si>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</si>
  <si>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</si>
  <si>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</si>
  <si>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</si>
  <si>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</si>
  <si>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</si>
  <si>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</si>
  <si>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</si>
  <si>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</si>
  <si>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We proactively manage the risk on our MOBs by specifically targeting areas of higher probability of failure and areas of criticality. We use an ongoing programme of surveys to regularly reassess risk and then carry out remedial work on a planned and reactive basis as required. 
The primary drivers for Riser investment are the need to address asset health alongside safety and legislative concerns. This will enhance the security of our network, in line with Ofgem’s guidelines. 
The decision on the investment centres around three main drivers:
1) Our Riser risk ranking model, which we implemented in 2012 and has been used to prioritise buildings to be surveyed based on the predicted Riser risk score.
2) Risers with below-ground entries. If these failed, they would likely require immediate, full isolation of the Riser and significant interruption-time consequences.
3) Buildings above 18m in height with external PE Risers. The building regulations were amended in 2018 to prevent combustible materials being externally installed on new buildings. This ensures that the entire population of Risers are considered regardless of their risk profile.
A22.p NGN RIIO-GD3 Investment Decision Pack - Risers</t>
  </si>
  <si>
    <t>Expenditure Profile - Summary</t>
  </si>
  <si>
    <t>Post RIIO3</t>
  </si>
  <si>
    <t>(£m)</t>
  </si>
  <si>
    <t>Capitalised costs</t>
  </si>
  <si>
    <t>Non-capitalised costs</t>
  </si>
  <si>
    <t>Asset Class</t>
  </si>
  <si>
    <t>Unit</t>
  </si>
  <si>
    <t>Output</t>
  </si>
  <si>
    <t>Ongoing maintenance</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</si>
  <si>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</si>
  <si>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</si>
  <si>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</si>
  <si>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</si>
  <si>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</si>
  <si>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</si>
  <si>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</si>
  <si>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</si>
  <si>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</si>
  <si>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</si>
  <si>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</si>
  <si>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</si>
  <si>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</si>
  <si>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</si>
  <si>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</si>
  <si>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</si>
  <si>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</si>
  <si>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</si>
  <si>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</si>
  <si>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</si>
  <si>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</si>
  <si>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</si>
  <si>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</si>
  <si>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</si>
  <si>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</si>
  <si>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</si>
  <si>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</si>
  <si>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</si>
  <si>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</si>
  <si>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</si>
  <si>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</si>
  <si>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</si>
  <si>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</si>
  <si>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</si>
  <si>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</si>
  <si>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</si>
  <si>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</si>
  <si>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</si>
  <si>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</si>
  <si>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</si>
  <si>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</si>
  <si>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</si>
  <si>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</si>
  <si>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</si>
  <si>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</si>
  <si>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</si>
  <si>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</si>
  <si>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</si>
  <si>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</si>
  <si>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</si>
  <si>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</si>
  <si>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</si>
  <si>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</si>
  <si>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</si>
  <si>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</si>
  <si>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</si>
  <si>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</si>
  <si>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</si>
  <si>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</si>
  <si>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</si>
  <si>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</si>
  <si>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</si>
  <si>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</si>
  <si>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</si>
  <si>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</si>
  <si>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</si>
  <si>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</si>
  <si>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</si>
  <si>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</si>
  <si>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</si>
  <si>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</si>
  <si>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</si>
  <si>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</si>
  <si>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</si>
  <si>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</si>
  <si>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</si>
  <si>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</si>
  <si>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</si>
  <si>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</si>
  <si>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</si>
  <si>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</si>
  <si>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</si>
  <si>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</si>
  <si>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</si>
  <si>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</si>
  <si>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</si>
  <si>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</si>
  <si>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</si>
  <si>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</si>
  <si>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</si>
  <si>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</si>
  <si>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</si>
  <si>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</si>
  <si>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</si>
  <si>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</si>
  <si>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</si>
  <si>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</si>
  <si>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</si>
  <si>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</si>
  <si>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</si>
  <si>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</si>
  <si>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</si>
  <si>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</si>
  <si>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</si>
  <si>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</si>
  <si>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</si>
  <si>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</si>
  <si>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</si>
  <si>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</si>
  <si>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</si>
  <si>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</si>
  <si>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</si>
  <si>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</si>
  <si>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</si>
  <si>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</si>
  <si>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</si>
  <si>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</si>
  <si>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</si>
  <si>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</si>
  <si>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</si>
  <si>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</si>
  <si>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</si>
  <si>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</si>
  <si>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</si>
  <si>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</si>
  <si>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</si>
  <si>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</si>
  <si>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</si>
  <si>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</si>
  <si>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</si>
  <si>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</si>
  <si>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</si>
  <si>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</si>
  <si>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</si>
  <si>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</si>
  <si>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</si>
  <si>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</si>
  <si>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</si>
  <si>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Prefered</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</si>
  <si>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</si>
  <si>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Riser Replacement Steel</t>
  </si>
  <si>
    <t>Please see further discussion in A22.p NGN RIIO-GD3 Investment Decision Pack - Risers</t>
  </si>
  <si>
    <t>Riser Replacement PE</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</si>
  <si>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</si>
  <si>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</si>
  <si>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</si>
  <si>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</si>
  <si>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</si>
  <si>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</si>
  <si>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</si>
  <si>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</si>
  <si>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</si>
  <si>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</si>
  <si>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</si>
  <si>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</si>
  <si>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</si>
  <si>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</si>
  <si>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</si>
  <si>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</si>
  <si>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</si>
  <si>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</si>
  <si>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</si>
  <si>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</si>
  <si>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</si>
  <si>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</si>
  <si>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</si>
  <si>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</si>
  <si>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</si>
  <si>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</si>
  <si>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</si>
  <si>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</si>
  <si>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</si>
  <si>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</si>
  <si>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</si>
  <si>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</si>
  <si>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</si>
  <si>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</si>
  <si>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</si>
  <si>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</si>
  <si>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</si>
  <si>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</si>
  <si>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</si>
  <si>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</si>
  <si>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</si>
  <si>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</si>
  <si>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</si>
  <si>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</si>
  <si>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</si>
  <si>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Max</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</si>
  <si>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</si>
  <si>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MIN</t>
  </si>
  <si>
    <r>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t>
    </r>
    <r>
      <rPr>
        <b/>
        <sz val="10"/>
        <color theme="1"/>
        <rFont val="Verdana"/>
        <family val="2"/>
      </rPr>
      <t xml:space="preserve"> (This option places our compliance with regulations at risk</t>
    </r>
    <r>
      <rPr>
        <sz val="10"/>
        <color theme="1"/>
        <rFont val="Verdana"/>
        <family val="2"/>
      </rPr>
      <t>)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</si>
</sst>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53">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s>
  <fills count="23">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cellStyleXfs>
  <cellXfs count="471">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2" fontId="12" fillId="4" borderId="1" xfId="0" quotePrefix="1" applyNumberFormat="1" applyFont="1" applyFill="1" applyBorder="1" applyAlignment="1">
      <alignment horizontal="center" vertical="center"/>
    </xf>
    <xf numFmtId="169" fontId="0" fillId="5" borderId="14" xfId="0" applyNumberFormat="1" applyFill="1" applyBorder="1" applyAlignment="1" applyProtection="1">
      <alignment horizontal="left" vertical="center"/>
      <protection locked="0"/>
    </xf>
    <xf numFmtId="169" fontId="0" fillId="5" borderId="14" xfId="0" applyNumberFormat="1" applyFill="1" applyBorder="1" applyAlignment="1" applyProtection="1">
      <alignment vertical="center"/>
      <protection locked="0"/>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40" fillId="0" borderId="1" xfId="6" applyFont="1" applyFill="1" applyBorder="1" applyAlignment="1" applyProtection="1">
      <alignment horizontal="left" vertical="center"/>
    </xf>
    <xf numFmtId="0" fontId="12" fillId="16" borderId="1" xfId="14" applyFont="1" applyFill="1" applyBorder="1" applyAlignment="1">
      <alignment horizontal="center"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13" fillId="0" borderId="4" xfId="14" applyFont="1" applyBorder="1" applyAlignment="1">
      <alignment horizontal="center"/>
    </xf>
    <xf numFmtId="0" fontId="13" fillId="0" borderId="3" xfId="14" applyFont="1" applyBorder="1" applyAlignment="1">
      <alignment horizontal="center"/>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4" fillId="0" borderId="1" xfId="14" applyFont="1" applyBorder="1" applyAlignment="1">
      <alignment horizontal="left" vertical="center"/>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left" vertical="center"/>
      <protection locked="0"/>
    </xf>
    <xf numFmtId="169" fontId="0" fillId="5" borderId="47" xfId="0" applyNumberFormat="1" applyFill="1" applyBorder="1" applyAlignment="1" applyProtection="1">
      <alignment horizontal="left"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0" fillId="0" borderId="0" xfId="0" applyAlignment="1">
      <alignment horizontal="center" wrapText="1"/>
    </xf>
    <xf numFmtId="0" fontId="12" fillId="0" borderId="1" xfId="0" applyFont="1" applyBorder="1" applyAlignment="1">
      <alignment horizontal="center"/>
    </xf>
    <xf numFmtId="169" fontId="0" fillId="5" borderId="58" xfId="0" applyNumberFormat="1" applyFill="1" applyBorder="1" applyAlignment="1" applyProtection="1">
      <alignment horizontal="center" vertical="center"/>
      <protection locked="0"/>
    </xf>
    <xf numFmtId="169" fontId="0" fillId="5" borderId="21" xfId="0" applyNumberFormat="1" applyFill="1" applyBorder="1" applyAlignment="1" applyProtection="1">
      <alignment horizontal="center" vertical="center"/>
      <protection locked="0"/>
    </xf>
    <xf numFmtId="169" fontId="0" fillId="5" borderId="32" xfId="0" applyNumberFormat="1" applyFill="1" applyBorder="1" applyAlignment="1" applyProtection="1">
      <alignment horizontal="center" vertical="center"/>
      <protection locked="0"/>
    </xf>
    <xf numFmtId="169" fontId="0" fillId="5" borderId="59" xfId="0" applyNumberFormat="1" applyFill="1" applyBorder="1" applyAlignment="1" applyProtection="1">
      <alignment horizontal="center" vertical="center"/>
      <protection locked="0"/>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169" fontId="0" fillId="5" borderId="18"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1" defaultTableStyle="TableStyleMedium2" defaultPivotStyle="PivotStyleLight16">
    <tableStyle name="Invisible" pivot="0" table="0" count="0" xr9:uid="{0E40B00E-0042-406E-B3E1-2DA737171C5A}"/>
  </tableStyles>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21" t="s">
        <v>0</v>
      </c>
      <c r="B7" s="321"/>
      <c r="C7" s="321"/>
      <c r="D7" s="321"/>
      <c r="E7" s="321"/>
      <c r="F7" s="321"/>
      <c r="G7" s="321"/>
      <c r="H7" s="321"/>
      <c r="I7" s="321"/>
      <c r="J7" s="321"/>
    </row>
    <row r="8" spans="1:10">
      <c r="A8" s="322"/>
      <c r="B8" s="322"/>
      <c r="C8" s="322"/>
      <c r="D8" s="322"/>
      <c r="E8" s="322"/>
      <c r="F8" s="322"/>
      <c r="G8" s="322"/>
      <c r="H8" s="322"/>
      <c r="I8" s="322"/>
      <c r="J8" s="322"/>
    </row>
    <row r="9" spans="1:10">
      <c r="A9" s="323"/>
      <c r="B9" s="323"/>
      <c r="C9" s="323"/>
      <c r="D9" s="323"/>
      <c r="E9" s="323"/>
      <c r="F9" s="323"/>
      <c r="G9" s="323"/>
      <c r="H9" s="323"/>
      <c r="I9" s="323"/>
      <c r="J9" s="323"/>
    </row>
    <row r="10" spans="1:10">
      <c r="A10" s="324" t="s">
        <v>1</v>
      </c>
      <c r="B10" s="325"/>
      <c r="C10" s="327"/>
      <c r="D10" s="328"/>
      <c r="E10" s="330" t="s">
        <v>2</v>
      </c>
      <c r="F10" s="330"/>
      <c r="G10" s="332"/>
      <c r="H10" s="332"/>
      <c r="I10" s="332"/>
      <c r="J10" s="332"/>
    </row>
    <row r="11" spans="1:10">
      <c r="A11" s="326"/>
      <c r="B11" s="326"/>
      <c r="C11" s="329"/>
      <c r="D11" s="329"/>
      <c r="E11" s="331"/>
      <c r="F11" s="331"/>
      <c r="G11" s="319"/>
      <c r="H11" s="319"/>
      <c r="I11" s="319"/>
      <c r="J11" s="319"/>
    </row>
    <row r="12" spans="1:10">
      <c r="A12" s="326"/>
      <c r="B12" s="326"/>
      <c r="C12" s="329"/>
      <c r="D12" s="329"/>
      <c r="E12" s="331"/>
      <c r="F12" s="331"/>
      <c r="G12" s="319"/>
      <c r="H12" s="319"/>
      <c r="I12" s="319"/>
      <c r="J12" s="319"/>
    </row>
    <row r="13" spans="1:10">
      <c r="A13" s="326"/>
      <c r="B13" s="326"/>
      <c r="C13" s="329"/>
      <c r="D13" s="329"/>
      <c r="E13" s="331"/>
      <c r="F13" s="331"/>
      <c r="G13" s="319"/>
      <c r="H13" s="319"/>
      <c r="I13" s="319"/>
      <c r="J13" s="319"/>
    </row>
    <row r="14" spans="1:10">
      <c r="A14" s="326"/>
      <c r="B14" s="326"/>
      <c r="C14" s="329"/>
      <c r="D14" s="329"/>
      <c r="E14" s="331" t="s">
        <v>3</v>
      </c>
      <c r="F14" s="331"/>
      <c r="G14" s="319" t="s">
        <v>4</v>
      </c>
      <c r="H14" s="319"/>
      <c r="I14" s="319"/>
      <c r="J14" s="319"/>
    </row>
    <row r="15" spans="1:10">
      <c r="A15" s="326"/>
      <c r="B15" s="326"/>
      <c r="C15" s="329"/>
      <c r="D15" s="329"/>
      <c r="E15" s="331"/>
      <c r="F15" s="331"/>
      <c r="G15" s="319"/>
      <c r="H15" s="319"/>
      <c r="I15" s="319"/>
      <c r="J15" s="319"/>
    </row>
    <row r="16" spans="1:10">
      <c r="A16" s="326"/>
      <c r="B16" s="326"/>
      <c r="C16" s="329"/>
      <c r="D16" s="329"/>
      <c r="E16" s="331"/>
      <c r="F16" s="331"/>
      <c r="G16" s="319"/>
      <c r="H16" s="319"/>
      <c r="I16" s="319"/>
      <c r="J16" s="319"/>
    </row>
    <row r="17" spans="1:10">
      <c r="A17" s="326"/>
      <c r="B17" s="326"/>
      <c r="C17" s="329"/>
      <c r="D17" s="329"/>
      <c r="E17" s="331"/>
      <c r="F17" s="331"/>
      <c r="G17" s="319"/>
      <c r="H17" s="319"/>
      <c r="I17" s="319"/>
      <c r="J17" s="319"/>
    </row>
    <row r="18" spans="1:10">
      <c r="A18" s="326"/>
      <c r="B18" s="326"/>
      <c r="C18" s="329"/>
      <c r="D18" s="329"/>
      <c r="E18" s="331" t="s">
        <v>5</v>
      </c>
      <c r="F18" s="331"/>
      <c r="G18" s="319"/>
      <c r="H18" s="319"/>
      <c r="I18" s="319"/>
      <c r="J18" s="319"/>
    </row>
    <row r="19" spans="1:10">
      <c r="A19" s="326"/>
      <c r="B19" s="326"/>
      <c r="C19" s="329"/>
      <c r="D19" s="329"/>
      <c r="E19" s="331"/>
      <c r="F19" s="331"/>
      <c r="G19" s="319"/>
      <c r="H19" s="319"/>
      <c r="I19" s="319"/>
      <c r="J19" s="319"/>
    </row>
    <row r="20" spans="1:10">
      <c r="A20" s="326"/>
      <c r="B20" s="326"/>
      <c r="C20" s="329"/>
      <c r="D20" s="329"/>
      <c r="E20" s="331"/>
      <c r="F20" s="331"/>
      <c r="G20" s="319"/>
      <c r="H20" s="319"/>
      <c r="I20" s="319"/>
      <c r="J20" s="319"/>
    </row>
    <row r="21" spans="1:10">
      <c r="A21" s="326"/>
      <c r="B21" s="326"/>
      <c r="C21" s="329"/>
      <c r="D21" s="329"/>
      <c r="E21" s="331"/>
      <c r="F21" s="331"/>
      <c r="G21" s="319"/>
      <c r="H21" s="319"/>
      <c r="I21" s="319"/>
      <c r="J21" s="319"/>
    </row>
    <row r="22" spans="1:10">
      <c r="A22" s="326"/>
      <c r="B22" s="326"/>
      <c r="C22" s="329"/>
      <c r="D22" s="329"/>
      <c r="E22" s="331" t="s">
        <v>6</v>
      </c>
      <c r="F22" s="331"/>
      <c r="G22" s="320"/>
      <c r="H22" s="319"/>
      <c r="I22" s="319"/>
      <c r="J22" s="319"/>
    </row>
    <row r="23" spans="1:10">
      <c r="A23" s="326"/>
      <c r="B23" s="326"/>
      <c r="C23" s="329"/>
      <c r="D23" s="329"/>
      <c r="E23" s="331"/>
      <c r="F23" s="331"/>
      <c r="G23" s="319"/>
      <c r="H23" s="319"/>
      <c r="I23" s="319"/>
      <c r="J23" s="319"/>
    </row>
    <row r="24" spans="1:10">
      <c r="A24" s="326"/>
      <c r="B24" s="326"/>
      <c r="C24" s="329"/>
      <c r="D24" s="329"/>
      <c r="E24" s="331"/>
      <c r="F24" s="331"/>
      <c r="G24" s="319"/>
      <c r="H24" s="319"/>
      <c r="I24" s="319"/>
      <c r="J24" s="319"/>
    </row>
    <row r="25" spans="1:10">
      <c r="A25" s="326"/>
      <c r="B25" s="326"/>
      <c r="C25" s="329"/>
      <c r="D25" s="329"/>
      <c r="E25" s="331"/>
      <c r="F25" s="331"/>
      <c r="G25" s="319"/>
      <c r="H25" s="319"/>
      <c r="I25" s="319"/>
      <c r="J25" s="319"/>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34" sqref="A34"/>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6" spans="1:19">
      <c r="A6" s="4" t="s">
        <v>496</v>
      </c>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460" t="s">
        <v>499</v>
      </c>
      <c r="C23" s="460"/>
      <c r="D23" s="460"/>
      <c r="E23" s="460"/>
      <c r="F23" s="460"/>
      <c r="G23" s="460"/>
      <c r="H23" s="460"/>
      <c r="I23" s="460"/>
      <c r="J23" s="460"/>
      <c r="K23" s="460"/>
      <c r="L23" s="460"/>
      <c r="M23" s="460"/>
      <c r="N23" s="460"/>
      <c r="O23" s="460"/>
      <c r="P23" s="460"/>
      <c r="Q23" s="460"/>
      <c r="R23" s="460"/>
      <c r="S23" s="460"/>
    </row>
    <row r="24" spans="1:19">
      <c r="A24" s="158" t="s">
        <v>481</v>
      </c>
      <c r="B24" s="460" t="s">
        <v>500</v>
      </c>
      <c r="C24" s="460"/>
      <c r="D24" s="460"/>
      <c r="E24" s="460"/>
      <c r="F24" s="460"/>
      <c r="G24" s="460"/>
      <c r="H24" s="460"/>
      <c r="I24" s="460"/>
      <c r="J24" s="460"/>
      <c r="K24" s="460"/>
      <c r="L24" s="460"/>
      <c r="M24" s="460"/>
      <c r="N24" s="460"/>
      <c r="O24" s="460"/>
      <c r="P24" s="460"/>
      <c r="Q24" s="460"/>
      <c r="R24" s="460"/>
      <c r="S24" s="460"/>
    </row>
    <row r="25" spans="1:19">
      <c r="A25" s="159" t="s">
        <v>383</v>
      </c>
      <c r="B25" s="460" t="s">
        <v>501</v>
      </c>
      <c r="C25" s="460"/>
      <c r="D25" s="460"/>
      <c r="E25" s="460"/>
      <c r="F25" s="460"/>
      <c r="G25" s="460"/>
      <c r="H25" s="460"/>
      <c r="I25" s="460"/>
      <c r="J25" s="460"/>
      <c r="K25" s="460"/>
      <c r="L25" s="460"/>
      <c r="M25" s="460"/>
      <c r="N25" s="460"/>
      <c r="O25" s="460"/>
      <c r="P25" s="460"/>
      <c r="Q25" s="460"/>
      <c r="R25" s="460"/>
      <c r="S25" s="460"/>
    </row>
    <row r="26" spans="1:19">
      <c r="A26" s="159" t="s">
        <v>459</v>
      </c>
      <c r="B26" s="460" t="s">
        <v>501</v>
      </c>
      <c r="C26" s="460"/>
      <c r="D26" s="460"/>
      <c r="E26" s="460"/>
      <c r="F26" s="460"/>
      <c r="G26" s="460"/>
      <c r="H26" s="460"/>
      <c r="I26" s="460"/>
      <c r="J26" s="460"/>
      <c r="K26" s="460"/>
      <c r="L26" s="460"/>
      <c r="M26" s="460"/>
      <c r="N26" s="460"/>
      <c r="O26" s="460"/>
      <c r="P26" s="460"/>
      <c r="Q26" s="460"/>
      <c r="R26" s="460"/>
      <c r="S26" s="460"/>
    </row>
    <row r="27" spans="1:19">
      <c r="A27" s="159" t="s">
        <v>460</v>
      </c>
      <c r="B27" s="460" t="s">
        <v>501</v>
      </c>
      <c r="C27" s="460"/>
      <c r="D27" s="460"/>
      <c r="E27" s="460"/>
      <c r="F27" s="460"/>
      <c r="G27" s="460"/>
      <c r="H27" s="460"/>
      <c r="I27" s="460"/>
      <c r="J27" s="460"/>
      <c r="K27" s="460"/>
      <c r="L27" s="460"/>
      <c r="M27" s="460"/>
      <c r="N27" s="460"/>
      <c r="O27" s="460"/>
      <c r="P27" s="460"/>
      <c r="Q27" s="460"/>
      <c r="R27" s="460"/>
      <c r="S27" s="460"/>
    </row>
    <row r="31" spans="1:19">
      <c r="A31" s="4" t="s">
        <v>502</v>
      </c>
    </row>
    <row r="32" spans="1:19">
      <c r="A32" t="s">
        <v>503</v>
      </c>
    </row>
    <row r="34" spans="1:1">
      <c r="A34" s="4" t="s">
        <v>504</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abSelected="1" topLeftCell="A183" zoomScale="70" zoomScaleNormal="70" workbookViewId="0">
      <selection activeCell="H241" sqref="H241"/>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t="s">
        <v>505</v>
      </c>
      <c r="E4" s="53" t="s">
        <v>335</v>
      </c>
      <c r="F4" s="91">
        <v>45632</v>
      </c>
      <c r="G4" s="28"/>
      <c r="H4" s="10"/>
      <c r="I4" s="405"/>
      <c r="J4" s="406"/>
      <c r="K4" s="406"/>
      <c r="L4" s="406"/>
      <c r="M4" s="406"/>
      <c r="N4" s="407"/>
      <c r="P4" s="411"/>
      <c r="Q4" s="412"/>
      <c r="R4" s="412"/>
      <c r="S4" s="412"/>
      <c r="T4" s="412"/>
      <c r="U4" s="413"/>
    </row>
    <row r="5" spans="1:21" ht="13.5" customHeight="1" outlineLevel="1">
      <c r="A5" s="13" t="s">
        <v>336</v>
      </c>
      <c r="B5" s="88" t="s">
        <v>337</v>
      </c>
      <c r="E5" s="14"/>
      <c r="H5" s="10"/>
      <c r="I5" s="414" t="s">
        <v>165</v>
      </c>
      <c r="J5" s="415"/>
      <c r="K5" s="415"/>
      <c r="L5" s="415"/>
      <c r="M5" s="415"/>
      <c r="N5" s="416"/>
      <c r="P5" s="414" t="s">
        <v>506</v>
      </c>
      <c r="Q5" s="426"/>
      <c r="R5" s="426"/>
      <c r="S5" s="426"/>
      <c r="T5" s="426"/>
      <c r="U5" s="427"/>
    </row>
    <row r="6" spans="1:21" outlineLevel="1">
      <c r="A6" s="13" t="s">
        <v>339</v>
      </c>
      <c r="B6" s="88" t="s">
        <v>340</v>
      </c>
      <c r="E6" s="53" t="s">
        <v>341</v>
      </c>
      <c r="F6" s="90" t="s">
        <v>342</v>
      </c>
      <c r="H6" s="10"/>
      <c r="I6" s="417"/>
      <c r="J6" s="418"/>
      <c r="K6" s="418"/>
      <c r="L6" s="418"/>
      <c r="M6" s="418"/>
      <c r="N6" s="419"/>
      <c r="P6" s="428"/>
      <c r="Q6" s="429"/>
      <c r="R6" s="429"/>
      <c r="S6" s="429"/>
      <c r="T6" s="429"/>
      <c r="U6" s="430"/>
    </row>
    <row r="7" spans="1:21" outlineLevel="1">
      <c r="A7" s="13" t="s">
        <v>343</v>
      </c>
      <c r="B7" s="88" t="s">
        <v>160</v>
      </c>
      <c r="E7" s="14"/>
      <c r="H7" s="10"/>
      <c r="I7" s="417"/>
      <c r="J7" s="418"/>
      <c r="K7" s="418"/>
      <c r="L7" s="418"/>
      <c r="M7" s="418"/>
      <c r="N7" s="419"/>
      <c r="P7" s="428"/>
      <c r="Q7" s="429"/>
      <c r="R7" s="429"/>
      <c r="S7" s="429"/>
      <c r="T7" s="429"/>
      <c r="U7" s="430"/>
    </row>
    <row r="8" spans="1:21" ht="41" outlineLevel="1" thickBot="1">
      <c r="A8" s="34" t="s">
        <v>344</v>
      </c>
      <c r="B8" s="89" t="s">
        <v>345</v>
      </c>
      <c r="E8" s="14"/>
      <c r="H8" s="10"/>
      <c r="I8" s="417"/>
      <c r="J8" s="418"/>
      <c r="K8" s="418"/>
      <c r="L8" s="418"/>
      <c r="M8" s="418"/>
      <c r="N8" s="419"/>
      <c r="P8" s="428"/>
      <c r="Q8" s="429"/>
      <c r="R8" s="429"/>
      <c r="S8" s="429"/>
      <c r="T8" s="429"/>
      <c r="U8" s="430"/>
    </row>
    <row r="9" spans="1:21" outlineLevel="1">
      <c r="E9" s="14"/>
      <c r="H9" s="10"/>
      <c r="I9" s="417"/>
      <c r="J9" s="418"/>
      <c r="K9" s="418"/>
      <c r="L9" s="418"/>
      <c r="M9" s="418"/>
      <c r="N9" s="419"/>
      <c r="P9" s="428"/>
      <c r="Q9" s="429"/>
      <c r="R9" s="429"/>
      <c r="S9" s="429"/>
      <c r="T9" s="429"/>
      <c r="U9" s="430"/>
    </row>
    <row r="10" spans="1:21" ht="14" outlineLevel="1" thickBot="1">
      <c r="A10" s="32" t="s">
        <v>346</v>
      </c>
      <c r="B10" s="35">
        <f>Baseline!B10</f>
        <v>2027</v>
      </c>
      <c r="E10" s="14"/>
      <c r="H10" s="10"/>
      <c r="I10" s="417"/>
      <c r="J10" s="418"/>
      <c r="K10" s="418"/>
      <c r="L10" s="418"/>
      <c r="M10" s="418"/>
      <c r="N10" s="419"/>
      <c r="P10" s="428"/>
      <c r="Q10" s="429"/>
      <c r="R10" s="429"/>
      <c r="S10" s="429"/>
      <c r="T10" s="429"/>
      <c r="U10" s="430"/>
    </row>
    <row r="11" spans="1:21" outlineLevel="1">
      <c r="A11" s="16"/>
      <c r="H11" s="10"/>
      <c r="I11" s="417"/>
      <c r="J11" s="418"/>
      <c r="K11" s="418"/>
      <c r="L11" s="418"/>
      <c r="M11" s="418"/>
      <c r="N11" s="419"/>
      <c r="P11" s="428"/>
      <c r="Q11" s="429"/>
      <c r="R11" s="429"/>
      <c r="S11" s="429"/>
      <c r="T11" s="429"/>
      <c r="U11" s="430"/>
    </row>
    <row r="12" spans="1:21" ht="40.5" outlineLevel="1">
      <c r="A12" s="26" t="s">
        <v>347</v>
      </c>
      <c r="B12" s="26" t="s">
        <v>348</v>
      </c>
      <c r="C12" s="26" t="s">
        <v>349</v>
      </c>
      <c r="D12" s="26" t="s">
        <v>350</v>
      </c>
      <c r="E12" s="26" t="s">
        <v>351</v>
      </c>
      <c r="F12" s="26" t="s">
        <v>352</v>
      </c>
      <c r="G12" s="26" t="s">
        <v>353</v>
      </c>
      <c r="I12" s="417"/>
      <c r="J12" s="418"/>
      <c r="K12" s="418"/>
      <c r="L12" s="418"/>
      <c r="M12" s="418"/>
      <c r="N12" s="419"/>
      <c r="P12" s="428"/>
      <c r="Q12" s="429"/>
      <c r="R12" s="429"/>
      <c r="S12" s="429"/>
      <c r="T12" s="429"/>
      <c r="U12" s="430"/>
    </row>
    <row r="13" spans="1:21" outlineLevel="1">
      <c r="A13" s="58">
        <v>2035</v>
      </c>
      <c r="B13" s="21">
        <f t="shared" ref="B13:B18" si="0">INDEX($E$204:$AW$204,1,MATCH($A13,$E$53:$BB$53,0))</f>
        <v>-15.169536503303702</v>
      </c>
      <c r="C13" s="21">
        <f>B13-Baseline!B13</f>
        <v>-3.8144590379821537</v>
      </c>
      <c r="D13" s="21">
        <f t="shared" ref="D13:D18" si="1">INDEX($E$205:$AW$205,1,MATCH($A13,$E$53:$BB$53,0))</f>
        <v>-13.224075827008319</v>
      </c>
      <c r="E13" s="21">
        <f>D13-Baseline!D13</f>
        <v>-3.8644197472093076</v>
      </c>
      <c r="F13" s="21">
        <f t="shared" ref="F13:F18" si="2">INDEX($E$206:$AW$206,1,MATCH($A13,$E$53:$BB$53,0))</f>
        <v>-17.115059211849605</v>
      </c>
      <c r="G13" s="21">
        <f>F13-Baseline!F13</f>
        <v>-3.7645679806023029</v>
      </c>
      <c r="I13" s="417"/>
      <c r="J13" s="418"/>
      <c r="K13" s="418"/>
      <c r="L13" s="418"/>
      <c r="M13" s="418"/>
      <c r="N13" s="419"/>
      <c r="P13" s="428"/>
      <c r="Q13" s="429"/>
      <c r="R13" s="429"/>
      <c r="S13" s="429"/>
      <c r="T13" s="429"/>
      <c r="U13" s="430"/>
    </row>
    <row r="14" spans="1:21" outlineLevel="1">
      <c r="A14" s="58">
        <v>2040</v>
      </c>
      <c r="B14" s="21">
        <f t="shared" si="0"/>
        <v>-23.54054594821773</v>
      </c>
      <c r="C14" s="21">
        <f>B14-Baseline!B14</f>
        <v>-5.3994636455586367</v>
      </c>
      <c r="D14" s="21">
        <f t="shared" si="1"/>
        <v>-20.59835300099785</v>
      </c>
      <c r="E14" s="21">
        <f>D14-Baseline!D14</f>
        <v>-5.4909808919049397</v>
      </c>
      <c r="F14" s="21">
        <f t="shared" si="2"/>
        <v>-26.485607632516299</v>
      </c>
      <c r="G14" s="21">
        <f>F14-Baseline!F14</f>
        <v>-5.3078990078660837</v>
      </c>
      <c r="I14" s="417"/>
      <c r="J14" s="418"/>
      <c r="K14" s="418"/>
      <c r="L14" s="418"/>
      <c r="M14" s="418"/>
      <c r="N14" s="419"/>
      <c r="P14" s="428"/>
      <c r="Q14" s="429"/>
      <c r="R14" s="429"/>
      <c r="S14" s="429"/>
      <c r="T14" s="429"/>
      <c r="U14" s="430"/>
    </row>
    <row r="15" spans="1:21" outlineLevel="1">
      <c r="A15" s="58">
        <v>2045</v>
      </c>
      <c r="B15" s="21">
        <f t="shared" si="0"/>
        <v>-31.403186687395777</v>
      </c>
      <c r="C15" s="21">
        <f>B15-Baseline!B15</f>
        <v>-6.0262726426716497</v>
      </c>
      <c r="D15" s="21">
        <f t="shared" si="1"/>
        <v>-27.507105546033866</v>
      </c>
      <c r="E15" s="21">
        <f>D15-Baseline!D15</f>
        <v>-6.1575309287799556</v>
      </c>
      <c r="F15" s="21">
        <f t="shared" si="2"/>
        <v>-35.300787673436972</v>
      </c>
      <c r="G15" s="21">
        <f>F15-Baseline!F15</f>
        <v>-5.8950231681231458</v>
      </c>
      <c r="I15" s="417"/>
      <c r="J15" s="418"/>
      <c r="K15" s="418"/>
      <c r="L15" s="418"/>
      <c r="M15" s="418"/>
      <c r="N15" s="419"/>
      <c r="P15" s="428"/>
      <c r="Q15" s="429"/>
      <c r="R15" s="429"/>
      <c r="S15" s="429"/>
      <c r="T15" s="429"/>
      <c r="U15" s="430"/>
    </row>
    <row r="16" spans="1:21" outlineLevel="1">
      <c r="A16" s="58">
        <v>2050</v>
      </c>
      <c r="B16" s="21">
        <f t="shared" si="0"/>
        <v>-39.181070966846335</v>
      </c>
      <c r="C16" s="21">
        <f>B16-Baseline!B16</f>
        <v>-6.0222288510900484</v>
      </c>
      <c r="D16" s="21">
        <f t="shared" si="1"/>
        <v>-34.373774702091026</v>
      </c>
      <c r="E16" s="21">
        <f>D16-Baseline!D16</f>
        <v>-6.1914162930841385</v>
      </c>
      <c r="F16" s="21">
        <f t="shared" si="2"/>
        <v>-43.987682615282203</v>
      </c>
      <c r="G16" s="21">
        <f>F16-Baseline!F16</f>
        <v>-5.8531419731796248</v>
      </c>
      <c r="I16" s="417"/>
      <c r="J16" s="418"/>
      <c r="K16" s="418"/>
      <c r="L16" s="418"/>
      <c r="M16" s="418"/>
      <c r="N16" s="419"/>
      <c r="P16" s="428"/>
      <c r="Q16" s="429"/>
      <c r="R16" s="429"/>
      <c r="S16" s="429"/>
      <c r="T16" s="429"/>
      <c r="U16" s="430"/>
    </row>
    <row r="17" spans="1:21" outlineLevel="1">
      <c r="A17" s="58">
        <v>2060</v>
      </c>
      <c r="B17" s="21">
        <f t="shared" si="0"/>
        <v>-56.301804784317156</v>
      </c>
      <c r="C17" s="21">
        <f>B17-Baseline!B17</f>
        <v>-5.4432952321853278</v>
      </c>
      <c r="D17" s="21">
        <f t="shared" si="1"/>
        <v>-49.792279424470806</v>
      </c>
      <c r="E17" s="21">
        <f>D17-Baseline!D17</f>
        <v>-5.683214110833255</v>
      </c>
      <c r="F17" s="21">
        <f t="shared" si="2"/>
        <v>-62.794893333914786</v>
      </c>
      <c r="G17" s="21">
        <f>F17-Baseline!F17</f>
        <v>-5.2041313163886613</v>
      </c>
      <c r="I17" s="417"/>
      <c r="J17" s="418"/>
      <c r="K17" s="418"/>
      <c r="L17" s="418"/>
      <c r="M17" s="418"/>
      <c r="N17" s="419"/>
      <c r="P17" s="428"/>
      <c r="Q17" s="429"/>
      <c r="R17" s="429"/>
      <c r="S17" s="429"/>
      <c r="T17" s="429"/>
      <c r="U17" s="430"/>
    </row>
    <row r="18" spans="1:21" outlineLevel="1">
      <c r="A18" s="58">
        <v>2070</v>
      </c>
      <c r="B18" s="21">
        <f t="shared" si="0"/>
        <v>-77.661178397223921</v>
      </c>
      <c r="C18" s="21">
        <f>B18-Baseline!B18</f>
        <v>-4.7537932351345376</v>
      </c>
      <c r="D18" s="21">
        <f t="shared" si="1"/>
        <v>-69.566028966322705</v>
      </c>
      <c r="E18" s="21">
        <f>D18-Baseline!D18</f>
        <v>-5.0593828410899846</v>
      </c>
      <c r="F18" s="21">
        <f t="shared" si="2"/>
        <v>-85.712704339809022</v>
      </c>
      <c r="G18" s="21">
        <f>F18-Baseline!F18</f>
        <v>-4.4500844173650052</v>
      </c>
      <c r="I18" s="420"/>
      <c r="J18" s="421"/>
      <c r="K18" s="421"/>
      <c r="L18" s="421"/>
      <c r="M18" s="421"/>
      <c r="N18" s="422"/>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f>Baseline!B20</f>
        <v>1</v>
      </c>
      <c r="E20" s="154"/>
      <c r="I20" s="423" t="s">
        <v>355</v>
      </c>
      <c r="J20" s="424"/>
      <c r="K20" s="424"/>
      <c r="L20" s="424"/>
      <c r="M20" s="424"/>
      <c r="N20" s="425"/>
      <c r="P20" s="423" t="s">
        <v>356</v>
      </c>
      <c r="Q20" s="424"/>
      <c r="R20" s="424"/>
      <c r="S20" s="424"/>
      <c r="T20" s="424"/>
      <c r="U20" s="425"/>
    </row>
    <row r="21" spans="1:21" ht="12.75" customHeight="1" outlineLevel="1">
      <c r="A21" s="154"/>
      <c r="B21" s="155"/>
      <c r="I21" s="414" t="s">
        <v>357</v>
      </c>
      <c r="J21" s="415"/>
      <c r="K21" s="415"/>
      <c r="L21" s="415"/>
      <c r="M21" s="415"/>
      <c r="N21" s="416"/>
      <c r="P21" s="414" t="s">
        <v>166</v>
      </c>
      <c r="Q21" s="415"/>
      <c r="R21" s="415"/>
      <c r="S21" s="415"/>
      <c r="T21" s="415"/>
      <c r="U21" s="416"/>
    </row>
    <row r="22" spans="1:21" ht="12.75" customHeight="1" outlineLevel="1">
      <c r="A22" s="154"/>
      <c r="B22" s="155"/>
      <c r="I22" s="417"/>
      <c r="J22" s="418"/>
      <c r="K22" s="418"/>
      <c r="L22" s="418"/>
      <c r="M22" s="418"/>
      <c r="N22" s="419"/>
      <c r="P22" s="417"/>
      <c r="Q22" s="418"/>
      <c r="R22" s="418"/>
      <c r="S22" s="418"/>
      <c r="T22" s="418"/>
      <c r="U22" s="419"/>
    </row>
    <row r="23" spans="1:21" outlineLevel="1">
      <c r="A23" s="154"/>
      <c r="B23" s="449" t="s">
        <v>358</v>
      </c>
      <c r="C23" s="450"/>
      <c r="D23" s="450"/>
      <c r="E23" s="450"/>
      <c r="F23" s="450"/>
      <c r="G23" s="451"/>
      <c r="I23" s="417"/>
      <c r="J23" s="418"/>
      <c r="K23" s="418"/>
      <c r="L23" s="418"/>
      <c r="M23" s="418"/>
      <c r="N23" s="419"/>
      <c r="P23" s="417"/>
      <c r="Q23" s="418"/>
      <c r="R23" s="418"/>
      <c r="S23" s="418"/>
      <c r="T23" s="418"/>
      <c r="U23" s="419"/>
    </row>
    <row r="24" spans="1:21" outlineLevel="1">
      <c r="B24" s="17">
        <v>2027</v>
      </c>
      <c r="C24" s="17">
        <v>2028</v>
      </c>
      <c r="D24" s="17">
        <v>2029</v>
      </c>
      <c r="E24" s="17">
        <v>2030</v>
      </c>
      <c r="F24" s="17">
        <v>2031</v>
      </c>
      <c r="G24" s="17" t="s">
        <v>359</v>
      </c>
      <c r="I24" s="417"/>
      <c r="J24" s="418"/>
      <c r="K24" s="418"/>
      <c r="L24" s="418"/>
      <c r="M24" s="418"/>
      <c r="N24" s="419"/>
      <c r="P24" s="417"/>
      <c r="Q24" s="418"/>
      <c r="R24" s="418"/>
      <c r="S24" s="418"/>
      <c r="T24" s="418"/>
      <c r="U24" s="419"/>
    </row>
    <row r="25" spans="1:21" ht="14" outlineLevel="1" thickBot="1">
      <c r="B25" s="30" t="s">
        <v>360</v>
      </c>
      <c r="C25" s="30" t="s">
        <v>360</v>
      </c>
      <c r="D25" s="30" t="s">
        <v>360</v>
      </c>
      <c r="E25" s="30" t="s">
        <v>360</v>
      </c>
      <c r="F25" s="30" t="s">
        <v>360</v>
      </c>
      <c r="G25" s="30" t="s">
        <v>360</v>
      </c>
      <c r="I25" s="417"/>
      <c r="J25" s="418"/>
      <c r="K25" s="418"/>
      <c r="L25" s="418"/>
      <c r="M25" s="418"/>
      <c r="N25" s="419"/>
      <c r="P25" s="417"/>
      <c r="Q25" s="418"/>
      <c r="R25" s="418"/>
      <c r="S25" s="418"/>
      <c r="T25" s="418"/>
      <c r="U25" s="419"/>
    </row>
    <row r="26" spans="1:21" outlineLevel="1">
      <c r="A26" s="54" t="s">
        <v>361</v>
      </c>
      <c r="B26" s="21">
        <f>E64</f>
        <v>-1.48</v>
      </c>
      <c r="C26" s="21">
        <f>F64</f>
        <v>-1.48</v>
      </c>
      <c r="D26" s="21">
        <f>G64</f>
        <v>-1.48</v>
      </c>
      <c r="E26" s="21">
        <f>H64</f>
        <v>-1.48</v>
      </c>
      <c r="F26" s="21">
        <f>I64</f>
        <v>-1.48</v>
      </c>
      <c r="G26" s="21">
        <f>SUM(J64:BB64)</f>
        <v>0</v>
      </c>
      <c r="I26" s="417"/>
      <c r="J26" s="418"/>
      <c r="K26" s="418"/>
      <c r="L26" s="418"/>
      <c r="M26" s="418"/>
      <c r="N26" s="419"/>
      <c r="P26" s="417"/>
      <c r="Q26" s="418"/>
      <c r="R26" s="418"/>
      <c r="S26" s="418"/>
      <c r="T26" s="418"/>
      <c r="U26" s="419"/>
    </row>
    <row r="27" spans="1:21" outlineLevel="1">
      <c r="A27" s="54" t="s">
        <v>362</v>
      </c>
      <c r="B27" s="21">
        <f>E71+E77</f>
        <v>-7.6997834474016813E-2</v>
      </c>
      <c r="C27" s="21">
        <f>F71+F77</f>
        <v>-7.7274980496935916E-2</v>
      </c>
      <c r="D27" s="21">
        <f>G71+G77</f>
        <v>-7.7609520616098354E-2</v>
      </c>
      <c r="E27" s="21">
        <f>H71+H77</f>
        <v>-7.7936060570647989E-2</v>
      </c>
      <c r="F27" s="21">
        <f>I71+I77</f>
        <v>-7.7677706275675953E-2</v>
      </c>
      <c r="G27" s="21">
        <f>SUM(J71:BB71)+SUM(J77:BB77)</f>
        <v>-4.428818436584268</v>
      </c>
      <c r="I27" s="417"/>
      <c r="J27" s="418"/>
      <c r="K27" s="418"/>
      <c r="L27" s="418"/>
      <c r="M27" s="418"/>
      <c r="N27" s="419"/>
      <c r="P27" s="417"/>
      <c r="Q27" s="418"/>
      <c r="R27" s="418"/>
      <c r="S27" s="418"/>
      <c r="T27" s="418"/>
      <c r="U27" s="419"/>
    </row>
    <row r="28" spans="1:21" outlineLevel="1">
      <c r="A28" s="154"/>
      <c r="B28" s="248"/>
      <c r="C28" s="248"/>
      <c r="D28" s="248"/>
      <c r="E28" s="248"/>
      <c r="F28" s="248"/>
      <c r="G28" s="248"/>
      <c r="I28" s="417"/>
      <c r="J28" s="418"/>
      <c r="K28" s="418"/>
      <c r="L28" s="418"/>
      <c r="M28" s="418"/>
      <c r="N28" s="419"/>
      <c r="P28" s="417"/>
      <c r="Q28" s="418"/>
      <c r="R28" s="418"/>
      <c r="S28" s="418"/>
      <c r="T28" s="418"/>
      <c r="U28" s="419"/>
    </row>
    <row r="29" spans="1:21" ht="14" outlineLevel="1" thickBot="1">
      <c r="A29" s="154"/>
      <c r="B29" s="248"/>
      <c r="C29" s="248"/>
      <c r="D29" s="248"/>
      <c r="E29" s="248"/>
      <c r="F29" s="248"/>
      <c r="G29" s="248"/>
      <c r="I29" s="417"/>
      <c r="J29" s="418"/>
      <c r="K29" s="418"/>
      <c r="L29" s="418"/>
      <c r="M29" s="418"/>
      <c r="N29" s="419"/>
      <c r="P29" s="417"/>
      <c r="Q29" s="418"/>
      <c r="R29" s="418"/>
      <c r="S29" s="418"/>
      <c r="T29" s="418"/>
      <c r="U29" s="419"/>
    </row>
    <row r="30" spans="1:21" ht="14" outlineLevel="1" thickBot="1">
      <c r="A30" s="308"/>
      <c r="B30" s="309" t="s">
        <v>363</v>
      </c>
      <c r="C30" s="310" t="s">
        <v>364</v>
      </c>
      <c r="D30" s="453" t="s">
        <v>322</v>
      </c>
      <c r="E30" s="454"/>
      <c r="F30" s="454"/>
      <c r="G30" s="455"/>
      <c r="I30" s="417"/>
      <c r="J30" s="418"/>
      <c r="K30" s="418"/>
      <c r="L30" s="418"/>
      <c r="M30" s="418"/>
      <c r="N30" s="419"/>
      <c r="P30" s="417"/>
      <c r="Q30" s="418"/>
      <c r="R30" s="418"/>
      <c r="S30" s="418"/>
      <c r="T30" s="418"/>
      <c r="U30" s="419"/>
    </row>
    <row r="31" spans="1:21" outlineLevel="1">
      <c r="A31" s="446" t="s">
        <v>365</v>
      </c>
      <c r="B31" s="318" t="s">
        <v>507</v>
      </c>
      <c r="C31" s="307">
        <v>33</v>
      </c>
      <c r="D31" s="461" t="s">
        <v>508</v>
      </c>
      <c r="E31" s="462"/>
      <c r="F31" s="462"/>
      <c r="G31" s="463"/>
      <c r="I31" s="417"/>
      <c r="J31" s="418"/>
      <c r="K31" s="418"/>
      <c r="L31" s="418"/>
      <c r="M31" s="418"/>
      <c r="N31" s="419"/>
      <c r="P31" s="417"/>
      <c r="Q31" s="418"/>
      <c r="R31" s="418"/>
      <c r="S31" s="418"/>
      <c r="T31" s="418"/>
      <c r="U31" s="419"/>
    </row>
    <row r="32" spans="1:21" outlineLevel="1">
      <c r="A32" s="446"/>
      <c r="B32" s="318" t="s">
        <v>509</v>
      </c>
      <c r="C32" s="252">
        <v>24</v>
      </c>
      <c r="D32" s="431"/>
      <c r="E32" s="432"/>
      <c r="F32" s="432"/>
      <c r="G32" s="464"/>
      <c r="I32" s="417"/>
      <c r="J32" s="418"/>
      <c r="K32" s="418"/>
      <c r="L32" s="418"/>
      <c r="M32" s="418"/>
      <c r="N32" s="419"/>
      <c r="P32" s="417"/>
      <c r="Q32" s="418"/>
      <c r="R32" s="418"/>
      <c r="S32" s="418"/>
      <c r="T32" s="418"/>
      <c r="U32" s="419"/>
    </row>
    <row r="33" spans="1:21" outlineLevel="1">
      <c r="A33" s="446"/>
      <c r="B33" s="312"/>
      <c r="C33" s="252"/>
      <c r="D33" s="395"/>
      <c r="E33" s="395"/>
      <c r="F33" s="395"/>
      <c r="G33" s="396"/>
      <c r="I33" s="417"/>
      <c r="J33" s="418"/>
      <c r="K33" s="418"/>
      <c r="L33" s="418"/>
      <c r="M33" s="418"/>
      <c r="N33" s="419"/>
      <c r="P33" s="417"/>
      <c r="Q33" s="418"/>
      <c r="R33" s="418"/>
      <c r="S33" s="418"/>
      <c r="T33" s="418"/>
      <c r="U33" s="419"/>
    </row>
    <row r="34" spans="1:21" outlineLevel="1">
      <c r="A34" s="446"/>
      <c r="B34" s="312"/>
      <c r="C34" s="252"/>
      <c r="D34" s="395"/>
      <c r="E34" s="395"/>
      <c r="F34" s="395"/>
      <c r="G34" s="396"/>
      <c r="I34" s="417"/>
      <c r="J34" s="418"/>
      <c r="K34" s="418"/>
      <c r="L34" s="418"/>
      <c r="M34" s="418"/>
      <c r="N34" s="419"/>
      <c r="P34" s="417"/>
      <c r="Q34" s="418"/>
      <c r="R34" s="418"/>
      <c r="S34" s="418"/>
      <c r="T34" s="418"/>
      <c r="U34" s="419"/>
    </row>
    <row r="35" spans="1:21" outlineLevel="1">
      <c r="A35" s="446"/>
      <c r="B35" s="312"/>
      <c r="C35" s="252"/>
      <c r="D35" s="395"/>
      <c r="E35" s="395"/>
      <c r="F35" s="395"/>
      <c r="G35" s="396"/>
      <c r="I35" s="417"/>
      <c r="J35" s="418"/>
      <c r="K35" s="418"/>
      <c r="L35" s="418"/>
      <c r="M35" s="418"/>
      <c r="N35" s="419"/>
      <c r="P35" s="417"/>
      <c r="Q35" s="418"/>
      <c r="R35" s="418"/>
      <c r="S35" s="418"/>
      <c r="T35" s="418"/>
      <c r="U35" s="419"/>
    </row>
    <row r="36" spans="1:21" outlineLevel="1">
      <c r="A36" s="446"/>
      <c r="B36" s="312"/>
      <c r="C36" s="252"/>
      <c r="D36" s="395"/>
      <c r="E36" s="395"/>
      <c r="F36" s="395"/>
      <c r="G36" s="396"/>
      <c r="I36" s="417"/>
      <c r="J36" s="418"/>
      <c r="K36" s="418"/>
      <c r="L36" s="418"/>
      <c r="M36" s="418"/>
      <c r="N36" s="419"/>
      <c r="P36" s="417"/>
      <c r="Q36" s="418"/>
      <c r="R36" s="418"/>
      <c r="S36" s="418"/>
      <c r="T36" s="418"/>
      <c r="U36" s="419"/>
    </row>
    <row r="37" spans="1:21" outlineLevel="1">
      <c r="A37" s="446"/>
      <c r="B37" s="312"/>
      <c r="C37" s="252"/>
      <c r="D37" s="395"/>
      <c r="E37" s="395"/>
      <c r="F37" s="395"/>
      <c r="G37" s="396"/>
      <c r="I37" s="417"/>
      <c r="J37" s="418"/>
      <c r="K37" s="418"/>
      <c r="L37" s="418"/>
      <c r="M37" s="418"/>
      <c r="N37" s="419"/>
      <c r="P37" s="417"/>
      <c r="Q37" s="418"/>
      <c r="R37" s="418"/>
      <c r="S37" s="418"/>
      <c r="T37" s="418"/>
      <c r="U37" s="419"/>
    </row>
    <row r="38" spans="1:21" outlineLevel="1">
      <c r="A38" s="446"/>
      <c r="B38" s="312"/>
      <c r="C38" s="252"/>
      <c r="D38" s="395"/>
      <c r="E38" s="395"/>
      <c r="F38" s="395"/>
      <c r="G38" s="396"/>
      <c r="I38" s="417"/>
      <c r="J38" s="418"/>
      <c r="K38" s="418"/>
      <c r="L38" s="418"/>
      <c r="M38" s="418"/>
      <c r="N38" s="419"/>
      <c r="P38" s="417"/>
      <c r="Q38" s="418"/>
      <c r="R38" s="418"/>
      <c r="S38" s="418"/>
      <c r="T38" s="418"/>
      <c r="U38" s="419"/>
    </row>
    <row r="39" spans="1:21" outlineLevel="1">
      <c r="A39" s="446"/>
      <c r="B39" s="312"/>
      <c r="C39" s="252"/>
      <c r="D39" s="395"/>
      <c r="E39" s="395"/>
      <c r="F39" s="395"/>
      <c r="G39" s="396"/>
      <c r="I39" s="417"/>
      <c r="J39" s="418"/>
      <c r="K39" s="418"/>
      <c r="L39" s="418"/>
      <c r="M39" s="418"/>
      <c r="N39" s="419"/>
      <c r="P39" s="417"/>
      <c r="Q39" s="418"/>
      <c r="R39" s="418"/>
      <c r="S39" s="418"/>
      <c r="T39" s="418"/>
      <c r="U39" s="419"/>
    </row>
    <row r="40" spans="1:21" ht="14" outlineLevel="1" thickBot="1">
      <c r="A40" s="447"/>
      <c r="B40" s="313"/>
      <c r="C40" s="314"/>
      <c r="D40" s="456"/>
      <c r="E40" s="456"/>
      <c r="F40" s="456"/>
      <c r="G40" s="457"/>
      <c r="I40" s="417"/>
      <c r="J40" s="418"/>
      <c r="K40" s="418"/>
      <c r="L40" s="418"/>
      <c r="M40" s="418"/>
      <c r="N40" s="419"/>
      <c r="P40" s="417"/>
      <c r="Q40" s="418"/>
      <c r="R40" s="418"/>
      <c r="S40" s="418"/>
      <c r="T40" s="418"/>
      <c r="U40" s="419"/>
    </row>
    <row r="41" spans="1:21" outlineLevel="1">
      <c r="A41" s="154"/>
      <c r="B41" s="248"/>
      <c r="C41" s="248"/>
      <c r="D41" s="248"/>
      <c r="E41" s="248"/>
      <c r="F41" s="248"/>
      <c r="G41" s="248"/>
      <c r="I41" s="417"/>
      <c r="J41" s="418"/>
      <c r="K41" s="418"/>
      <c r="L41" s="418"/>
      <c r="M41" s="418"/>
      <c r="N41" s="419"/>
      <c r="P41" s="417"/>
      <c r="Q41" s="418"/>
      <c r="R41" s="418"/>
      <c r="S41" s="418"/>
      <c r="T41" s="418"/>
      <c r="U41" s="419"/>
    </row>
    <row r="42" spans="1:21" outlineLevel="1">
      <c r="A42" s="154"/>
      <c r="B42" s="248"/>
      <c r="C42" s="248"/>
      <c r="D42" s="248"/>
      <c r="E42" s="248"/>
      <c r="F42" s="248"/>
      <c r="G42" s="248"/>
      <c r="I42" s="417"/>
      <c r="J42" s="418"/>
      <c r="K42" s="418"/>
      <c r="L42" s="418"/>
      <c r="M42" s="418"/>
      <c r="N42" s="419"/>
      <c r="P42" s="417"/>
      <c r="Q42" s="418"/>
      <c r="R42" s="418"/>
      <c r="S42" s="418"/>
      <c r="T42" s="418"/>
      <c r="U42" s="419"/>
    </row>
    <row r="43" spans="1:21" outlineLevel="1">
      <c r="A43" s="154"/>
      <c r="B43" s="248"/>
      <c r="C43" s="248"/>
      <c r="D43" s="248"/>
      <c r="E43" s="248"/>
      <c r="F43" s="248"/>
      <c r="G43" s="248"/>
      <c r="I43" s="417"/>
      <c r="J43" s="418"/>
      <c r="K43" s="418"/>
      <c r="L43" s="418"/>
      <c r="M43" s="418"/>
      <c r="N43" s="419"/>
      <c r="P43" s="417"/>
      <c r="Q43" s="418"/>
      <c r="R43" s="418"/>
      <c r="S43" s="418"/>
      <c r="T43" s="418"/>
      <c r="U43" s="419"/>
    </row>
    <row r="44" spans="1:21" outlineLevel="1">
      <c r="A44" s="154"/>
      <c r="B44" s="248"/>
      <c r="C44" s="248"/>
      <c r="D44" s="248"/>
      <c r="E44" s="248"/>
      <c r="F44" s="248"/>
      <c r="G44" s="248"/>
      <c r="I44" s="417"/>
      <c r="J44" s="418"/>
      <c r="K44" s="418"/>
      <c r="L44" s="418"/>
      <c r="M44" s="418"/>
      <c r="N44" s="419"/>
      <c r="P44" s="417"/>
      <c r="Q44" s="418"/>
      <c r="R44" s="418"/>
      <c r="S44" s="418"/>
      <c r="T44" s="418"/>
      <c r="U44" s="419"/>
    </row>
    <row r="45" spans="1:21" outlineLevel="1">
      <c r="A45" s="154"/>
      <c r="B45" s="248"/>
      <c r="C45" s="248"/>
      <c r="D45" s="248"/>
      <c r="E45" s="248"/>
      <c r="F45" s="248"/>
      <c r="G45" s="248"/>
      <c r="I45" s="420"/>
      <c r="J45" s="421"/>
      <c r="K45" s="421"/>
      <c r="L45" s="421"/>
      <c r="M45" s="421"/>
      <c r="N45" s="422"/>
      <c r="P45" s="420"/>
      <c r="Q45" s="421"/>
      <c r="R45" s="421"/>
      <c r="S45" s="421"/>
      <c r="T45" s="421"/>
      <c r="U45" s="422"/>
    </row>
    <row r="46" spans="1:21" outlineLevel="1">
      <c r="A46" s="154"/>
      <c r="B46" s="248"/>
      <c r="C46" s="248"/>
      <c r="D46" s="248"/>
      <c r="E46" s="248"/>
      <c r="F46" s="248"/>
      <c r="G46" s="248"/>
    </row>
    <row r="47" spans="1:21">
      <c r="A47" s="154"/>
      <c r="B47" s="155"/>
    </row>
    <row r="48" spans="1:21" ht="15">
      <c r="A48" s="12" t="s">
        <v>367</v>
      </c>
    </row>
    <row r="49" spans="1:54" ht="15" outlineLevel="1">
      <c r="A49" s="12"/>
      <c r="AV49" s="295"/>
      <c r="AW49" s="294"/>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t="s">
        <v>302</v>
      </c>
      <c r="C54" s="127" t="s">
        <v>280</v>
      </c>
      <c r="D54" s="124" t="s">
        <v>377</v>
      </c>
      <c r="E54" s="242">
        <v>-1.48</v>
      </c>
      <c r="F54" s="242">
        <v>-1.48</v>
      </c>
      <c r="G54" s="242">
        <v>-1.48</v>
      </c>
      <c r="H54" s="242">
        <v>-1.48</v>
      </c>
      <c r="I54" s="242">
        <v>-1.48</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-1.48</v>
      </c>
      <c r="F64" s="23">
        <f t="shared" ref="F64:BB64" si="3">SUM(F54:F63)</f>
        <v>-1.48</v>
      </c>
      <c r="G64" s="23">
        <f t="shared" si="3"/>
        <v>-1.48</v>
      </c>
      <c r="H64" s="23">
        <f t="shared" si="3"/>
        <v>-1.48</v>
      </c>
      <c r="I64" s="23">
        <f t="shared" si="3"/>
        <v>-1.48</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-7.6997834474016813E-2</v>
      </c>
      <c r="F75" s="275">
        <f>-F158*'Fixed Data'!$B$27/10^2</f>
        <v>-7.7274980496935916E-2</v>
      </c>
      <c r="G75" s="275">
        <f>-G158*'Fixed Data'!$B$27/10^2</f>
        <v>-7.7609520616098354E-2</v>
      </c>
      <c r="H75" s="275">
        <f>-H158*'Fixed Data'!$B$27/10^2</f>
        <v>-7.7936060570647989E-2</v>
      </c>
      <c r="I75" s="275">
        <f>-I158*'Fixed Data'!$B$27/10^2</f>
        <v>-7.7677706275675953E-2</v>
      </c>
      <c r="J75" s="275">
        <f>-J158*'Fixed Data'!$B$27/10^2</f>
        <v>-7.7755177982179471E-2</v>
      </c>
      <c r="K75" s="275">
        <f>-K158*'Fixed Data'!$B$27/10^2</f>
        <v>-7.8548697591314595E-2</v>
      </c>
      <c r="L75" s="275">
        <f>-L158*'Fixed Data'!$B$27/10^2</f>
        <v>-7.935081261798943E-2</v>
      </c>
      <c r="M75" s="275">
        <f>-M158*'Fixed Data'!$B$27/10^2</f>
        <v>-8.0161641257130628E-2</v>
      </c>
      <c r="N75" s="275">
        <f>-N158*'Fixed Data'!$B$27/10^2</f>
        <v>-8.0981304522459968E-2</v>
      </c>
      <c r="O75" s="275">
        <f>-O158*'Fixed Data'!$B$27/10^2</f>
        <v>-8.1809926358431137E-2</v>
      </c>
      <c r="P75" s="275">
        <f>-P158*'Fixed Data'!$B$27/10^2</f>
        <v>-8.2647633757602493E-2</v>
      </c>
      <c r="Q75" s="275">
        <f>-Q158*'Fixed Data'!$B$27/10^2</f>
        <v>-8.3494556883673465E-2</v>
      </c>
      <c r="R75" s="275">
        <f>-R158*'Fixed Data'!$B$27/10^2</f>
        <v>-8.4350829200514732E-2</v>
      </c>
      <c r="S75" s="275">
        <f>-S158*'Fixed Data'!$B$27/10^2</f>
        <v>-8.5216587607460495E-2</v>
      </c>
      <c r="T75" s="275">
        <f>-T158*'Fixed Data'!$B$27/10^2</f>
        <v>-8.6091972581208667E-2</v>
      </c>
      <c r="U75" s="275">
        <f>-U158*'Fixed Data'!$B$27/10^2</f>
        <v>-8.6977128324644395E-2</v>
      </c>
      <c r="V75" s="275">
        <f>-V158*'Fixed Data'!$B$27/10^2</f>
        <v>-8.7872202922951781E-2</v>
      </c>
      <c r="W75" s="275">
        <f>-W158*'Fixed Data'!$B$27/10^2</f>
        <v>-8.877734850736943E-2</v>
      </c>
      <c r="X75" s="275">
        <f>-X158*'Fixed Data'!$B$27/10^2</f>
        <v>-8.9692721427006378E-2</v>
      </c>
      <c r="Y75" s="275">
        <f>-Y158*'Fixed Data'!$B$27/10^2</f>
        <v>-9.0618482429084324E-2</v>
      </c>
      <c r="Z75" s="275">
        <f>-Z158*'Fixed Data'!$B$27/10^2</f>
        <v>-9.1554796848082584E-2</v>
      </c>
      <c r="AA75" s="275">
        <f>-AA158*'Fixed Data'!$B$27/10^2</f>
        <v>-9.2501834804191677E-2</v>
      </c>
      <c r="AB75" s="275">
        <f>-AB158*'Fixed Data'!$B$27/10^2</f>
        <v>-9.3459771411590106E-2</v>
      </c>
      <c r="AC75" s="275">
        <f>-AC158*'Fixed Data'!$B$27/10^2</f>
        <v>-9.4428786997033179E-2</v>
      </c>
      <c r="AD75" s="275">
        <f>-AD158*'Fixed Data'!$B$27/10^2</f>
        <v>-9.5409067329241135E-2</v>
      </c>
      <c r="AE75" s="275">
        <f>-AE158*'Fixed Data'!$B$27/10^2</f>
        <v>-9.640080385970555E-2</v>
      </c>
      <c r="AF75" s="275">
        <f>-AF158*'Fixed Data'!$B$27/10^2</f>
        <v>-9.7404193975424921E-2</v>
      </c>
      <c r="AG75" s="275">
        <f>-AG158*'Fixed Data'!$B$27/10^2</f>
        <v>-9.8419441264247245E-2</v>
      </c>
      <c r="AH75" s="275">
        <f>-AH158*'Fixed Data'!$B$27/10^2</f>
        <v>-9.9446755793378874E-2</v>
      </c>
      <c r="AI75" s="275">
        <f>-AI158*'Fixed Data'!$B$27/10^2</f>
        <v>-0.10048635440182392</v>
      </c>
      <c r="AJ75" s="275">
        <f>-AJ158*'Fixed Data'!$B$27/10^2</f>
        <v>-0.10153846100737296</v>
      </c>
      <c r="AK75" s="275">
        <f>-AK158*'Fixed Data'!$B$27/10^2</f>
        <v>-0.10260330692897206</v>
      </c>
      <c r="AL75" s="275">
        <f>-AL158*'Fixed Data'!$B$27/10^2</f>
        <v>-0.10368113122517628</v>
      </c>
      <c r="AM75" s="275">
        <f>-AM158*'Fixed Data'!$B$27/10^2</f>
        <v>-0.104772181049557</v>
      </c>
      <c r="AN75" s="275">
        <f>-AN158*'Fixed Data'!$B$27/10^2</f>
        <v>-0.10587671202392986</v>
      </c>
      <c r="AO75" s="275">
        <f>-AO158*'Fixed Data'!$B$27/10^2</f>
        <v>-0.10699498863026248</v>
      </c>
      <c r="AP75" s="275">
        <f>-AP158*'Fixed Data'!$B$27/10^2</f>
        <v>-0.10812728462228767</v>
      </c>
      <c r="AQ75" s="275">
        <f>-AQ158*'Fixed Data'!$B$27/10^2</f>
        <v>-0.10927388345777919</v>
      </c>
      <c r="AR75" s="275">
        <f>-AR158*'Fixed Data'!$B$27/10^2</f>
        <v>-0.11043507875254065</v>
      </c>
      <c r="AS75" s="275">
        <f>-AS158*'Fixed Data'!$B$27/10^2</f>
        <v>-0.11161117475726311</v>
      </c>
      <c r="AT75" s="275">
        <f>-AT158*'Fixed Data'!$B$27/10^2</f>
        <v>-0.11280248685835974</v>
      </c>
      <c r="AU75" s="275">
        <f>-AU158*'Fixed Data'!$B$27/10^2</f>
        <v>-0.11400934210406398</v>
      </c>
      <c r="AV75" s="275">
        <f>-AV158*'Fixed Data'!$B$27/10^2</f>
        <v>-0.11523207975701834</v>
      </c>
      <c r="AW75" s="275">
        <f>-AW158*'Fixed Data'!$B$27/10^2</f>
        <v>-0.11647105187476151</v>
      </c>
      <c r="AX75" s="275">
        <f>-AX158*'Fixed Data'!$B$27/10^2</f>
        <v>-0.11772662391951377</v>
      </c>
      <c r="AY75" s="275">
        <f>-AY158*'Fixed Data'!$B$27/10^2</f>
        <v>-0.11899917539875943</v>
      </c>
      <c r="AZ75" s="275">
        <f>-AZ158*'Fixed Data'!$B$27/10^2</f>
        <v>-0.12028910053819647</v>
      </c>
      <c r="BA75" s="275">
        <f>-BA158*'Fixed Data'!$B$27/10^2</f>
        <v>-0.12159680898872943</v>
      </c>
      <c r="BB75" s="275">
        <f>-BB158*'Fixed Data'!$B$27/10^2</f>
        <v>-0.12291873403398247</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-7.6997834474016813E-2</v>
      </c>
      <c r="F77" s="23">
        <f t="shared" si="5"/>
        <v>-7.7274980496935916E-2</v>
      </c>
      <c r="G77" s="23">
        <f t="shared" si="5"/>
        <v>-7.7609520616098354E-2</v>
      </c>
      <c r="H77" s="23">
        <f t="shared" si="5"/>
        <v>-7.7936060570647989E-2</v>
      </c>
      <c r="I77" s="23">
        <f t="shared" si="5"/>
        <v>-7.7677706275675953E-2</v>
      </c>
      <c r="J77" s="23">
        <f t="shared" si="5"/>
        <v>-7.7755177982179471E-2</v>
      </c>
      <c r="K77" s="23">
        <f t="shared" si="5"/>
        <v>-7.8548697591314595E-2</v>
      </c>
      <c r="L77" s="23">
        <f t="shared" si="5"/>
        <v>-7.935081261798943E-2</v>
      </c>
      <c r="M77" s="23">
        <f t="shared" si="5"/>
        <v>-8.0161641257130628E-2</v>
      </c>
      <c r="N77" s="23">
        <f t="shared" si="5"/>
        <v>-8.0981304522459968E-2</v>
      </c>
      <c r="O77" s="23">
        <f t="shared" si="5"/>
        <v>-8.1809926358431137E-2</v>
      </c>
      <c r="P77" s="23">
        <f t="shared" si="5"/>
        <v>-8.2647633757602493E-2</v>
      </c>
      <c r="Q77" s="23">
        <f t="shared" si="5"/>
        <v>-8.3494556883673465E-2</v>
      </c>
      <c r="R77" s="23">
        <f t="shared" si="5"/>
        <v>-8.4350829200514732E-2</v>
      </c>
      <c r="S77" s="23">
        <f t="shared" si="5"/>
        <v>-8.5216587607460495E-2</v>
      </c>
      <c r="T77" s="23">
        <f t="shared" si="5"/>
        <v>-8.6091972581208667E-2</v>
      </c>
      <c r="U77" s="23">
        <f t="shared" si="5"/>
        <v>-8.6977128324644395E-2</v>
      </c>
      <c r="V77" s="23">
        <f t="shared" si="5"/>
        <v>-8.7872202922951781E-2</v>
      </c>
      <c r="W77" s="23">
        <f t="shared" si="5"/>
        <v>-8.877734850736943E-2</v>
      </c>
      <c r="X77" s="23">
        <f t="shared" si="5"/>
        <v>-8.9692721427006378E-2</v>
      </c>
      <c r="Y77" s="23">
        <f t="shared" si="5"/>
        <v>-9.0618482429084324E-2</v>
      </c>
      <c r="Z77" s="23">
        <f t="shared" si="5"/>
        <v>-9.1554796848082584E-2</v>
      </c>
      <c r="AA77" s="23">
        <f t="shared" si="5"/>
        <v>-9.2501834804191677E-2</v>
      </c>
      <c r="AB77" s="23">
        <f t="shared" si="5"/>
        <v>-9.3459771411590106E-2</v>
      </c>
      <c r="AC77" s="23">
        <f t="shared" si="5"/>
        <v>-9.4428786997033179E-2</v>
      </c>
      <c r="AD77" s="23">
        <f t="shared" si="5"/>
        <v>-9.5409067329241135E-2</v>
      </c>
      <c r="AE77" s="23">
        <f t="shared" si="5"/>
        <v>-9.640080385970555E-2</v>
      </c>
      <c r="AF77" s="23">
        <f t="shared" si="5"/>
        <v>-9.7404193975424921E-2</v>
      </c>
      <c r="AG77" s="23">
        <f t="shared" si="5"/>
        <v>-9.8419441264247245E-2</v>
      </c>
      <c r="AH77" s="23">
        <f t="shared" si="5"/>
        <v>-9.9446755793378874E-2</v>
      </c>
      <c r="AI77" s="23">
        <f t="shared" si="5"/>
        <v>-0.10048635440182392</v>
      </c>
      <c r="AJ77" s="23">
        <f t="shared" si="5"/>
        <v>-0.10153846100737296</v>
      </c>
      <c r="AK77" s="23">
        <f t="shared" ref="AK77:BB77" si="6">SUM(AK75:AK76)</f>
        <v>-0.10260330692897206</v>
      </c>
      <c r="AL77" s="23">
        <f t="shared" si="6"/>
        <v>-0.10368113122517628</v>
      </c>
      <c r="AM77" s="23">
        <f t="shared" si="6"/>
        <v>-0.104772181049557</v>
      </c>
      <c r="AN77" s="23">
        <f t="shared" si="6"/>
        <v>-0.10587671202392986</v>
      </c>
      <c r="AO77" s="23">
        <f t="shared" si="6"/>
        <v>-0.10699498863026248</v>
      </c>
      <c r="AP77" s="23">
        <f t="shared" si="6"/>
        <v>-0.10812728462228767</v>
      </c>
      <c r="AQ77" s="23">
        <f t="shared" si="6"/>
        <v>-0.10927388345777919</v>
      </c>
      <c r="AR77" s="23">
        <f t="shared" si="6"/>
        <v>-0.11043507875254065</v>
      </c>
      <c r="AS77" s="23">
        <f t="shared" si="6"/>
        <v>-0.11161117475726311</v>
      </c>
      <c r="AT77" s="23">
        <f t="shared" si="6"/>
        <v>-0.11280248685835974</v>
      </c>
      <c r="AU77" s="23">
        <f t="shared" si="6"/>
        <v>-0.11400934210406398</v>
      </c>
      <c r="AV77" s="23">
        <f t="shared" si="6"/>
        <v>-0.11523207975701834</v>
      </c>
      <c r="AW77" s="23">
        <f t="shared" si="6"/>
        <v>-0.11647105187476151</v>
      </c>
      <c r="AX77" s="23">
        <f t="shared" si="6"/>
        <v>-0.11772662391951377</v>
      </c>
      <c r="AY77" s="23">
        <f t="shared" si="6"/>
        <v>-0.11899917539875943</v>
      </c>
      <c r="AZ77" s="23">
        <f t="shared" si="6"/>
        <v>-0.12028910053819647</v>
      </c>
      <c r="BA77" s="23">
        <f t="shared" si="6"/>
        <v>-0.12159680898872943</v>
      </c>
      <c r="BB77" s="255">
        <f t="shared" si="6"/>
        <v>-0.12291873403398247</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BB82" si="8">E64*E81</f>
        <v>-1.48</v>
      </c>
      <c r="F82" s="21">
        <f t="shared" si="8"/>
        <v>-1.48</v>
      </c>
      <c r="G82" s="21">
        <f t="shared" si="8"/>
        <v>-1.48</v>
      </c>
      <c r="H82" s="21">
        <f t="shared" si="8"/>
        <v>-1.48</v>
      </c>
      <c r="I82" s="21">
        <f t="shared" si="8"/>
        <v>-1.48</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391</v>
      </c>
      <c r="C83" t="s">
        <v>392</v>
      </c>
      <c r="D83" t="s">
        <v>377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393</v>
      </c>
      <c r="C84" t="s">
        <v>394</v>
      </c>
      <c r="D84" t="s">
        <v>377</v>
      </c>
      <c r="E84" s="21"/>
      <c r="F84" s="21">
        <f>IF($E$82&lt;0,(IF(2050-E$80&lt;=0,0,(2/(2050-E$80+1))*(1-(SUM($E84:E84)/$E$82))*$E$82*'Fixed Data'!C$52)),0)</f>
        <v>-0.12333333333333332</v>
      </c>
      <c r="G84" s="21">
        <f>IF($E$82&lt;0,(IF(2050-F$80&lt;=0,0,(2/(2050-F$80+1))*(1-(SUM($E84:F84)/$E$82))*$E$82*'Fixed Data'!D$52)),0)</f>
        <v>-0.11797101449275361</v>
      </c>
      <c r="H84" s="21">
        <f>IF($E$82&lt;0,(IF(2050-G$80&lt;=0,0,(2/(2050-G$80+1))*(1-(SUM($E84:G84)/$E$82))*$E$82*'Fixed Data'!E$52)),0)</f>
        <v>-0.11260869565217389</v>
      </c>
      <c r="I84" s="21">
        <f>IF($E$82&lt;0,(IF(2050-H$80&lt;=0,0,(2/(2050-H$80+1))*(1-(SUM($E84:H84)/$E$82))*$E$82*'Fixed Data'!F$52)),0)</f>
        <v>-0.1072463768115942</v>
      </c>
      <c r="J84" s="21">
        <f>IF($E$82&lt;0,(IF(2050-I$80&lt;=0,0,(2/(2050-I$80+1))*(1-(SUM($E84:I84)/$E$82))*$E$82*'Fixed Data'!G$52)),0)</f>
        <v>-0.10188405797101449</v>
      </c>
      <c r="K84" s="21">
        <f>IF($E$82&lt;0,(IF(2050-J$80&lt;=0,0,(2/(2050-J$80+1))*(1-(SUM($E84:J84)/$E$82))*$E$82*'Fixed Data'!H$52)),0)</f>
        <v>-9.6521739130434797E-2</v>
      </c>
      <c r="L84" s="21">
        <f>IF($E$82&lt;0,(IF(2050-K$80&lt;=0,0,(2/(2050-K$80+1))*(1-(SUM($E84:K84)/$E$82))*$E$82*'Fixed Data'!I$52)),0)</f>
        <v>-9.1159420289855062E-2</v>
      </c>
      <c r="M84" s="21">
        <f>IF($E$82&lt;0,(IF(2050-L$80&lt;=0,0,(2/(2050-L$80+1))*(1-(SUM($E84:L84)/$E$82))*$E$82*'Fixed Data'!J$52)),0)</f>
        <v>-8.5797101449275354E-2</v>
      </c>
      <c r="N84" s="21">
        <f>IF($E$82&lt;0,(IF(2050-M$80&lt;=0,0,(2/(2050-M$80+1))*(1-(SUM($E84:M84)/$E$82))*$E$82*'Fixed Data'!K$52)),0)</f>
        <v>-8.043478260869566E-2</v>
      </c>
      <c r="O84" s="21">
        <f>IF($E$82&lt;0,(IF(2050-N$80&lt;=0,0,(2/(2050-N$80+1))*(1-(SUM($E84:N84)/$E$82))*$E$82*'Fixed Data'!L$52)),0)</f>
        <v>-7.5072463768115952E-2</v>
      </c>
      <c r="P84" s="21">
        <f>IF($E$82&lt;0,(IF(2050-O$80&lt;=0,0,(2/(2050-O$80+1))*(1-(SUM($E84:O84)/$E$82))*$E$82*'Fixed Data'!M$52)),0)</f>
        <v>-6.971014492753623E-2</v>
      </c>
      <c r="Q84" s="21">
        <f>IF($E$82&lt;0,(IF(2050-P$80&lt;=0,0,(2/(2050-P$80+1))*(1-(SUM($E84:P84)/$E$82))*$E$82*'Fixed Data'!N$52)),0)</f>
        <v>-6.4347826086956536E-2</v>
      </c>
      <c r="R84" s="21">
        <f>IF($E$82&lt;0,(IF(2050-Q$80&lt;=0,0,(2/(2050-Q$80+1))*(1-(SUM($E84:Q84)/$E$82))*$E$82*'Fixed Data'!O$52)),0)</f>
        <v>-5.8985507246376828E-2</v>
      </c>
      <c r="S84" s="21">
        <f>IF($E$82&lt;0,(IF(2050-R$80&lt;=0,0,(2/(2050-R$80+1))*(1-(SUM($E84:R84)/$E$82))*$E$82*'Fixed Data'!P$52)),0)</f>
        <v>-5.3623188405797134E-2</v>
      </c>
      <c r="T84" s="21">
        <f>IF($E$82&lt;0,(IF(2050-S$80&lt;=0,0,(2/(2050-S$80+1))*(1-(SUM($E84:S84)/$E$82))*$E$82*'Fixed Data'!Q$52)),0)</f>
        <v>-4.8260869565217412E-2</v>
      </c>
      <c r="U84" s="21">
        <f>IF($E$82&lt;0,(IF(2050-T$80&lt;=0,0,(2/(2050-T$80+1))*(1-(SUM($E84:T84)/$E$82))*$E$82*'Fixed Data'!R$52)),0)</f>
        <v>-4.2898550724637684E-2</v>
      </c>
      <c r="V84" s="21">
        <f>IF($E$82&lt;0,(IF(2050-U$80&lt;=0,0,(2/(2050-U$80+1))*(1-(SUM($E84:U84)/$E$82))*$E$82*'Fixed Data'!S$52)),0)</f>
        <v>-3.7536231884057976E-2</v>
      </c>
      <c r="W84" s="21">
        <f>IF($E$82&lt;0,(IF(2050-V$80&lt;=0,0,(2/(2050-V$80+1))*(1-(SUM($E84:V84)/$E$82))*$E$82*'Fixed Data'!T$52)),0)</f>
        <v>-3.2173913043478261E-2</v>
      </c>
      <c r="X84" s="21">
        <f>IF($E$82&lt;0,(IF(2050-W$80&lt;=0,0,(2/(2050-W$80+1))*(1-(SUM($E84:W84)/$E$82))*$E$82*'Fixed Data'!U$52)),0)</f>
        <v>-2.6811594202898557E-2</v>
      </c>
      <c r="Y84" s="21">
        <f>IF($E$82&lt;0,(IF(2050-X$80&lt;=0,0,(2/(2050-X$80+1))*(1-(SUM($E84:X84)/$E$82))*$E$82*'Fixed Data'!V$52)),0)</f>
        <v>-2.1449275362318873E-2</v>
      </c>
      <c r="Z84" s="21">
        <f>IF($E$82&lt;0,(IF(2050-Y$80&lt;=0,0,(2/(2050-Y$80+1))*(1-(SUM($E84:Y84)/$E$82))*$E$82*'Fixed Data'!W$52)),0)</f>
        <v>-1.6086956521739203E-2</v>
      </c>
      <c r="AA84" s="21">
        <f>IF($E$82&lt;0,(IF(2050-Z$80&lt;=0,0,(2/(2050-Z$80+1))*(1-(SUM($E84:Z84)/$E$82))*$E$82*'Fixed Data'!X$52)),0)</f>
        <v>-1.0724637681159468E-2</v>
      </c>
      <c r="AB84" s="21">
        <f>IF($E$82&lt;0,(IF(2050-AA$80&lt;=0,0,(2/(2050-AA$80+1))*(1-(SUM($E84:AA84)/$E$82))*$E$82*'Fixed Data'!Y$52)),0)</f>
        <v>-5.3623188405797339E-3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-0.12869565217391304</v>
      </c>
      <c r="H85" s="21">
        <f>IF($F$82&lt;0,(IF(2050-G$80&lt;=0,0,(2/(2050-G$80+1))*(1-(SUM($E85:G85)/$F$82))*$F$82*'Fixed Data'!E$52)),0)</f>
        <v>-0.12284584980237155</v>
      </c>
      <c r="I85" s="21">
        <f>IF($F$82&lt;0,(IF(2050-H$80&lt;=0,0,(2/(2050-H$80+1))*(1-(SUM($E85:H85)/$F$82))*$F$82*'Fixed Data'!F$52)),0)</f>
        <v>-0.11699604743083002</v>
      </c>
      <c r="J85" s="21">
        <f>IF($F$82&lt;0,(IF(2050-I$80&lt;=0,0,(2/(2050-I$80+1))*(1-(SUM($E85:I85)/$F$82))*$F$82*'Fixed Data'!G$52)),0)</f>
        <v>-0.11114624505928855</v>
      </c>
      <c r="K85" s="21">
        <f>IF($F$82&lt;0,(IF(2050-J$80&lt;=0,0,(2/(2050-J$80+1))*(1-(SUM($E85:J85)/$F$82))*$F$82*'Fixed Data'!H$52)),0)</f>
        <v>-0.10529644268774702</v>
      </c>
      <c r="L85" s="21">
        <f>IF($F$82&lt;0,(IF(2050-K$80&lt;=0,0,(2/(2050-K$80+1))*(1-(SUM($E85:K85)/$F$82))*$F$82*'Fixed Data'!I$52)),0)</f>
        <v>-9.9446640316205537E-2</v>
      </c>
      <c r="M85" s="21">
        <f>IF($F$82&lt;0,(IF(2050-L$80&lt;=0,0,(2/(2050-L$80+1))*(1-(SUM($E85:L85)/$F$82))*$F$82*'Fixed Data'!J$52)),0)</f>
        <v>-9.359683794466403E-2</v>
      </c>
      <c r="N85" s="21">
        <f>IF($F$82&lt;0,(IF(2050-M$80&lt;=0,0,(2/(2050-M$80+1))*(1-(SUM($E85:M85)/$F$82))*$F$82*'Fixed Data'!K$52)),0)</f>
        <v>-8.7747035573122537E-2</v>
      </c>
      <c r="O85" s="21">
        <f>IF($F$82&lt;0,(IF(2050-N$80&lt;=0,0,(2/(2050-N$80+1))*(1-(SUM($E85:N85)/$F$82))*$F$82*'Fixed Data'!L$52)),0)</f>
        <v>-8.1897233201581043E-2</v>
      </c>
      <c r="P85" s="21">
        <f>IF($F$82&lt;0,(IF(2050-O$80&lt;=0,0,(2/(2050-O$80+1))*(1-(SUM($E85:O85)/$F$82))*$F$82*'Fixed Data'!M$52)),0)</f>
        <v>-7.6047430830039522E-2</v>
      </c>
      <c r="Q85" s="21">
        <f>IF($F$82&lt;0,(IF(2050-P$80&lt;=0,0,(2/(2050-P$80+1))*(1-(SUM($E85:P85)/$F$82))*$F$82*'Fixed Data'!N$52)),0)</f>
        <v>-7.0197628458498001E-2</v>
      </c>
      <c r="R85" s="21">
        <f>IF($F$82&lt;0,(IF(2050-Q$80&lt;=0,0,(2/(2050-Q$80+1))*(1-(SUM($E85:Q85)/$F$82))*$F$82*'Fixed Data'!O$52)),0)</f>
        <v>-6.4347826086956494E-2</v>
      </c>
      <c r="S85" s="21">
        <f>IF($F$82&lt;0,(IF(2050-R$80&lt;=0,0,(2/(2050-R$80+1))*(1-(SUM($E85:R85)/$F$82))*$F$82*'Fixed Data'!P$52)),0)</f>
        <v>-5.8498023715415008E-2</v>
      </c>
      <c r="T85" s="21">
        <f>IF($F$82&lt;0,(IF(2050-S$80&lt;=0,0,(2/(2050-S$80+1))*(1-(SUM($E85:S85)/$F$82))*$F$82*'Fixed Data'!Q$52)),0)</f>
        <v>-5.2648221343873508E-2</v>
      </c>
      <c r="U85" s="21">
        <f>IF($F$82&lt;0,(IF(2050-T$80&lt;=0,0,(2/(2050-T$80+1))*(1-(SUM($E85:T85)/$F$82))*$F$82*'Fixed Data'!R$52)),0)</f>
        <v>-4.6798418972332036E-2</v>
      </c>
      <c r="V85" s="21">
        <f>IF($F$82&lt;0,(IF(2050-U$80&lt;=0,0,(2/(2050-U$80+1))*(1-(SUM($E85:U85)/$F$82))*$F$82*'Fixed Data'!S$52)),0)</f>
        <v>-4.0948616600790522E-2</v>
      </c>
      <c r="W85" s="21">
        <f>IF($F$82&lt;0,(IF(2050-V$80&lt;=0,0,(2/(2050-V$80+1))*(1-(SUM($E85:V85)/$F$82))*$F$82*'Fixed Data'!T$52)),0)</f>
        <v>-3.5098814229248994E-2</v>
      </c>
      <c r="X85" s="21">
        <f>IF($F$82&lt;0,(IF(2050-W$80&lt;=0,0,(2/(2050-W$80+1))*(1-(SUM($E85:W85)/$F$82))*$F$82*'Fixed Data'!U$52)),0)</f>
        <v>-2.9249011857707504E-2</v>
      </c>
      <c r="Y85" s="21">
        <f>IF($F$82&lt;0,(IF(2050-X$80&lt;=0,0,(2/(2050-X$80+1))*(1-(SUM($E85:X85)/$F$82))*$F$82*'Fixed Data'!V$52)),0)</f>
        <v>-2.3399209486165938E-2</v>
      </c>
      <c r="Z85" s="21">
        <f>IF($F$82&lt;0,(IF(2050-Y$80&lt;=0,0,(2/(2050-Y$80+1))*(1-(SUM($E85:Y85)/$F$82))*$F$82*'Fixed Data'!W$52)),0)</f>
        <v>-1.7549407114624486E-2</v>
      </c>
      <c r="AA85" s="21">
        <f>IF($F$82&lt;0,(IF(2050-Z$80&lt;=0,0,(2/(2050-Z$80+1))*(1-(SUM($E85:Z85)/$F$82))*$F$82*'Fixed Data'!X$52)),0)</f>
        <v>-1.1699604743083044E-2</v>
      </c>
      <c r="AB85" s="21">
        <f>IF($F$82&lt;0,(IF(2050-AA$80&lt;=0,0,(2/(2050-AA$80+1))*(1-(SUM($E85:AA85)/$F$82))*$F$82*'Fixed Data'!Y$52)),0)</f>
        <v>-5.849802371541468E-3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-0.13454545454545455</v>
      </c>
      <c r="I86" s="21">
        <f>IF($G$82&lt;0,(IF(2050-H$80&lt;=0,0,(2/(2050-H$80+1))*(1-(SUM($E86:H86)/$G$82))*$G$82*'Fixed Data'!F$52)),0)</f>
        <v>-0.12813852813852813</v>
      </c>
      <c r="J86" s="21">
        <f>IF($G$82&lt;0,(IF(2050-I$80&lt;=0,0,(2/(2050-I$80+1))*(1-(SUM($E86:I86)/$G$82))*$G$82*'Fixed Data'!G$52)),0)</f>
        <v>-0.12173160173160173</v>
      </c>
      <c r="K86" s="21">
        <f>IF($G$82&lt;0,(IF(2050-J$80&lt;=0,0,(2/(2050-J$80+1))*(1-(SUM($E86:J86)/$G$82))*$G$82*'Fixed Data'!H$52)),0)</f>
        <v>-0.1153246753246753</v>
      </c>
      <c r="L86" s="21">
        <f>IF($G$82&lt;0,(IF(2050-K$80&lt;=0,0,(2/(2050-K$80+1))*(1-(SUM($E86:K86)/$G$82))*$G$82*'Fixed Data'!I$52)),0)</f>
        <v>-0.1089177489177489</v>
      </c>
      <c r="M86" s="21">
        <f>IF($G$82&lt;0,(IF(2050-L$80&lt;=0,0,(2/(2050-L$80+1))*(1-(SUM($E86:L86)/$G$82))*$G$82*'Fixed Data'!J$52)),0)</f>
        <v>-0.10251082251082251</v>
      </c>
      <c r="N86" s="21">
        <f>IF($G$82&lt;0,(IF(2050-M$80&lt;=0,0,(2/(2050-M$80+1))*(1-(SUM($E86:M86)/$G$82))*$G$82*'Fixed Data'!K$52)),0)</f>
        <v>-9.6103896103896094E-2</v>
      </c>
      <c r="O86" s="21">
        <f>IF($G$82&lt;0,(IF(2050-N$80&lt;=0,0,(2/(2050-N$80+1))*(1-(SUM($E86:N86)/$G$82))*$G$82*'Fixed Data'!L$52)),0)</f>
        <v>-8.9696969696969692E-2</v>
      </c>
      <c r="P86" s="21">
        <f>IF($G$82&lt;0,(IF(2050-O$80&lt;=0,0,(2/(2050-O$80+1))*(1-(SUM($E86:O86)/$G$82))*$G$82*'Fixed Data'!M$52)),0)</f>
        <v>-8.3290043290043289E-2</v>
      </c>
      <c r="Q86" s="21">
        <f>IF($G$82&lt;0,(IF(2050-P$80&lt;=0,0,(2/(2050-P$80+1))*(1-(SUM($E86:P86)/$G$82))*$G$82*'Fixed Data'!N$52)),0)</f>
        <v>-7.6883116883116887E-2</v>
      </c>
      <c r="R86" s="21">
        <f>IF($G$82&lt;0,(IF(2050-Q$80&lt;=0,0,(2/(2050-Q$80+1))*(1-(SUM($E86:Q86)/$G$82))*$G$82*'Fixed Data'!O$52)),0)</f>
        <v>-7.047619047619047E-2</v>
      </c>
      <c r="S86" s="21">
        <f>IF($G$82&lt;0,(IF(2050-R$80&lt;=0,0,(2/(2050-R$80+1))*(1-(SUM($E86:R86)/$G$82))*$G$82*'Fixed Data'!P$52)),0)</f>
        <v>-6.4069264069264081E-2</v>
      </c>
      <c r="T86" s="21">
        <f>IF($G$82&lt;0,(IF(2050-S$80&lt;=0,0,(2/(2050-S$80+1))*(1-(SUM($E86:S86)/$G$82))*$G$82*'Fixed Data'!Q$52)),0)</f>
        <v>-5.7662337662337651E-2</v>
      </c>
      <c r="U86" s="21">
        <f>IF($G$82&lt;0,(IF(2050-T$80&lt;=0,0,(2/(2050-T$80+1))*(1-(SUM($E86:T86)/$G$82))*$G$82*'Fixed Data'!R$52)),0)</f>
        <v>-5.1255411255411235E-2</v>
      </c>
      <c r="V86" s="21">
        <f>IF($G$82&lt;0,(IF(2050-U$80&lt;=0,0,(2/(2050-U$80+1))*(1-(SUM($E86:U86)/$G$82))*$G$82*'Fixed Data'!S$52)),0)</f>
        <v>-4.4848484848484811E-2</v>
      </c>
      <c r="W86" s="21">
        <f>IF($G$82&lt;0,(IF(2050-V$80&lt;=0,0,(2/(2050-V$80+1))*(1-(SUM($E86:V86)/$G$82))*$G$82*'Fixed Data'!T$52)),0)</f>
        <v>-3.8441558441558353E-2</v>
      </c>
      <c r="X86" s="21">
        <f>IF($G$82&lt;0,(IF(2050-W$80&lt;=0,0,(2/(2050-W$80+1))*(1-(SUM($E86:W86)/$G$82))*$G$82*'Fixed Data'!U$52)),0)</f>
        <v>-3.2034632034631985E-2</v>
      </c>
      <c r="Y86" s="21">
        <f>IF($G$82&lt;0,(IF(2050-X$80&lt;=0,0,(2/(2050-X$80+1))*(1-(SUM($E86:X86)/$G$82))*$G$82*'Fixed Data'!V$52)),0)</f>
        <v>-2.5627705627705551E-2</v>
      </c>
      <c r="Z86" s="21">
        <f>IF($G$82&lt;0,(IF(2050-Y$80&lt;=0,0,(2/(2050-Y$80+1))*(1-(SUM($E86:Y86)/$G$82))*$G$82*'Fixed Data'!W$52)),0)</f>
        <v>-1.9220779220779229E-2</v>
      </c>
      <c r="AA86" s="21">
        <f>IF($G$82&lt;0,(IF(2050-Z$80&lt;=0,0,(2/(2050-Z$80+1))*(1-(SUM($E86:Z86)/$G$82))*$G$82*'Fixed Data'!X$52)),0)</f>
        <v>-1.2813852813852816E-2</v>
      </c>
      <c r="AB86" s="21">
        <f>IF($G$82&lt;0,(IF(2050-AA$80&lt;=0,0,(2/(2050-AA$80+1))*(1-(SUM($E86:AA86)/$G$82))*$G$82*'Fixed Data'!Y$52)),0)</f>
        <v>-6.406926406926354E-3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-0.14095238095238094</v>
      </c>
      <c r="J87" s="21">
        <f>IF($H$82&lt;0,(IF(2050-I$80&lt;=0,0,(2/(2050-I$80+1))*(1-(SUM($E87:I87)/$H$82))*$H$82*'Fixed Data'!G$52)),0)</f>
        <v>-0.13390476190476192</v>
      </c>
      <c r="K87" s="21">
        <f>IF($H$82&lt;0,(IF(2050-J$80&lt;=0,0,(2/(2050-J$80+1))*(1-(SUM($E87:J87)/$H$82))*$H$82*'Fixed Data'!H$52)),0)</f>
        <v>-0.12685714285714286</v>
      </c>
      <c r="L87" s="21">
        <f>IF($H$82&lt;0,(IF(2050-K$80&lt;=0,0,(2/(2050-K$80+1))*(1-(SUM($E87:K87)/$H$82))*$H$82*'Fixed Data'!I$52)),0)</f>
        <v>-0.11980952380952381</v>
      </c>
      <c r="M87" s="21">
        <f>IF($H$82&lt;0,(IF(2050-L$80&lt;=0,0,(2/(2050-L$80+1))*(1-(SUM($E87:L87)/$H$82))*$H$82*'Fixed Data'!J$52)),0)</f>
        <v>-0.11276190476190477</v>
      </c>
      <c r="N87" s="21">
        <f>IF($H$82&lt;0,(IF(2050-M$80&lt;=0,0,(2/(2050-M$80+1))*(1-(SUM($E87:M87)/$H$82))*$H$82*'Fixed Data'!K$52)),0)</f>
        <v>-0.10571428571428571</v>
      </c>
      <c r="O87" s="21">
        <f>IF($H$82&lt;0,(IF(2050-N$80&lt;=0,0,(2/(2050-N$80+1))*(1-(SUM($E87:N87)/$H$82))*$H$82*'Fixed Data'!L$52)),0)</f>
        <v>-9.8666666666666666E-2</v>
      </c>
      <c r="P87" s="21">
        <f>IF($H$82&lt;0,(IF(2050-O$80&lt;=0,0,(2/(2050-O$80+1))*(1-(SUM($E87:O87)/$H$82))*$H$82*'Fixed Data'!M$52)),0)</f>
        <v>-9.1619047619047628E-2</v>
      </c>
      <c r="Q87" s="21">
        <f>IF($H$82&lt;0,(IF(2050-P$80&lt;=0,0,(2/(2050-P$80+1))*(1-(SUM($E87:P87)/$H$82))*$H$82*'Fixed Data'!N$52)),0)</f>
        <v>-8.4571428571428575E-2</v>
      </c>
      <c r="R87" s="21">
        <f>IF($H$82&lt;0,(IF(2050-Q$80&lt;=0,0,(2/(2050-Q$80+1))*(1-(SUM($E87:Q87)/$H$82))*$H$82*'Fixed Data'!O$52)),0)</f>
        <v>-7.7523809523809509E-2</v>
      </c>
      <c r="S87" s="21">
        <f>IF($H$82&lt;0,(IF(2050-R$80&lt;=0,0,(2/(2050-R$80+1))*(1-(SUM($E87:R87)/$H$82))*$H$82*'Fixed Data'!P$52)),0)</f>
        <v>-7.0476190476190456E-2</v>
      </c>
      <c r="T87" s="21">
        <f>IF($H$82&lt;0,(IF(2050-S$80&lt;=0,0,(2/(2050-S$80+1))*(1-(SUM($E87:S87)/$H$82))*$H$82*'Fixed Data'!Q$52)),0)</f>
        <v>-6.3428571428571445E-2</v>
      </c>
      <c r="U87" s="21">
        <f>IF($H$82&lt;0,(IF(2050-T$80&lt;=0,0,(2/(2050-T$80+1))*(1-(SUM($E87:T87)/$H$82))*$H$82*'Fixed Data'!R$52)),0)</f>
        <v>-5.6380952380952393E-2</v>
      </c>
      <c r="V87" s="21">
        <f>IF($H$82&lt;0,(IF(2050-U$80&lt;=0,0,(2/(2050-U$80+1))*(1-(SUM($E87:U87)/$H$82))*$H$82*'Fixed Data'!S$52)),0)</f>
        <v>-4.9333333333333319E-2</v>
      </c>
      <c r="W87" s="21">
        <f>IF($H$82&lt;0,(IF(2050-V$80&lt;=0,0,(2/(2050-V$80+1))*(1-(SUM($E87:V87)/$H$82))*$H$82*'Fixed Data'!T$52)),0)</f>
        <v>-4.2285714285714322E-2</v>
      </c>
      <c r="X87" s="21">
        <f>IF($H$82&lt;0,(IF(2050-W$80&lt;=0,0,(2/(2050-W$80+1))*(1-(SUM($E87:W87)/$H$82))*$H$82*'Fixed Data'!U$52)),0)</f>
        <v>-3.5238095238095277E-2</v>
      </c>
      <c r="Y87" s="21">
        <f>IF($H$82&lt;0,(IF(2050-X$80&lt;=0,0,(2/(2050-X$80+1))*(1-(SUM($E87:X87)/$H$82))*$H$82*'Fixed Data'!V$52)),0)</f>
        <v>-2.8190476190476224E-2</v>
      </c>
      <c r="Z87" s="21">
        <f>IF($H$82&lt;0,(IF(2050-Y$80&lt;=0,0,(2/(2050-Y$80+1))*(1-(SUM($E87:Y87)/$H$82))*$H$82*'Fixed Data'!W$52)),0)</f>
        <v>-2.1142857142857151E-2</v>
      </c>
      <c r="AA87" s="21">
        <f>IF($H$82&lt;0,(IF(2050-Z$80&lt;=0,0,(2/(2050-Z$80+1))*(1-(SUM($E87:Z87)/$H$82))*$H$82*'Fixed Data'!X$52)),0)</f>
        <v>-1.4095238095238044E-2</v>
      </c>
      <c r="AB87" s="21">
        <f>IF($H$82&lt;0,(IF(2050-AA$80&lt;=0,0,(2/(2050-AA$80+1))*(1-(SUM($E87:AA87)/$H$82))*$H$82*'Fixed Data'!Y$52)),0)</f>
        <v>-7.047619047619187E-3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-0.14799999999999999</v>
      </c>
      <c r="K88" s="21">
        <f>IF($I$82&lt;0,(IF(2050-J$80&lt;=0,0,(2/(2050-J$80+1))*(1-(SUM($E88:J88)/$I$82))*$I$82*'Fixed Data'!H$52)),0)</f>
        <v>-0.14021052631578948</v>
      </c>
      <c r="L88" s="21">
        <f>IF($I$82&lt;0,(IF(2050-K$80&lt;=0,0,(2/(2050-K$80+1))*(1-(SUM($E88:K88)/$I$82))*$I$82*'Fixed Data'!I$52)),0)</f>
        <v>-0.13242105263157894</v>
      </c>
      <c r="M88" s="21">
        <f>IF($I$82&lt;0,(IF(2050-L$80&lt;=0,0,(2/(2050-L$80+1))*(1-(SUM($E88:L88)/$I$82))*$I$82*'Fixed Data'!J$52)),0)</f>
        <v>-0.12463157894736841</v>
      </c>
      <c r="N88" s="21">
        <f>IF($I$82&lt;0,(IF(2050-M$80&lt;=0,0,(2/(2050-M$80+1))*(1-(SUM($E88:M88)/$I$82))*$I$82*'Fixed Data'!K$52)),0)</f>
        <v>-0.11684210526315789</v>
      </c>
      <c r="O88" s="21">
        <f>IF($I$82&lt;0,(IF(2050-N$80&lt;=0,0,(2/(2050-N$80+1))*(1-(SUM($E88:N88)/$I$82))*$I$82*'Fixed Data'!L$52)),0)</f>
        <v>-0.10905263157894737</v>
      </c>
      <c r="P88" s="21">
        <f>IF($I$82&lt;0,(IF(2050-O$80&lt;=0,0,(2/(2050-O$80+1))*(1-(SUM($E88:O88)/$I$82))*$I$82*'Fixed Data'!M$52)),0)</f>
        <v>-0.10126315789473685</v>
      </c>
      <c r="Q88" s="21">
        <f>IF($I$82&lt;0,(IF(2050-P$80&lt;=0,0,(2/(2050-P$80+1))*(1-(SUM($E88:P88)/$I$82))*$I$82*'Fixed Data'!N$52)),0)</f>
        <v>-9.3473684210526334E-2</v>
      </c>
      <c r="R88" s="21">
        <f>IF($I$82&lt;0,(IF(2050-Q$80&lt;=0,0,(2/(2050-Q$80+1))*(1-(SUM($E88:Q88)/$I$82))*$I$82*'Fixed Data'!O$52)),0)</f>
        <v>-8.5684210526315779E-2</v>
      </c>
      <c r="S88" s="21">
        <f>IF($I$82&lt;0,(IF(2050-R$80&lt;=0,0,(2/(2050-R$80+1))*(1-(SUM($E88:R88)/$I$82))*$I$82*'Fixed Data'!P$52)),0)</f>
        <v>-7.7894736842105267E-2</v>
      </c>
      <c r="T88" s="21">
        <f>IF($I$82&lt;0,(IF(2050-S$80&lt;=0,0,(2/(2050-S$80+1))*(1-(SUM($E88:S88)/$I$82))*$I$82*'Fixed Data'!Q$52)),0)</f>
        <v>-7.0105263157894754E-2</v>
      </c>
      <c r="U88" s="21">
        <f>IF($I$82&lt;0,(IF(2050-T$80&lt;=0,0,(2/(2050-T$80+1))*(1-(SUM($E88:T88)/$I$82))*$I$82*'Fixed Data'!R$52)),0)</f>
        <v>-6.2315789473684248E-2</v>
      </c>
      <c r="V88" s="21">
        <f>IF($I$82&lt;0,(IF(2050-U$80&lt;=0,0,(2/(2050-U$80+1))*(1-(SUM($E88:U88)/$I$82))*$I$82*'Fixed Data'!S$52)),0)</f>
        <v>-5.4526315789473687E-2</v>
      </c>
      <c r="W88" s="21">
        <f>IF($I$82&lt;0,(IF(2050-V$80&lt;=0,0,(2/(2050-V$80+1))*(1-(SUM($E88:V88)/$I$82))*$I$82*'Fixed Data'!T$52)),0)</f>
        <v>-4.673684210526316E-2</v>
      </c>
      <c r="X88" s="21">
        <f>IF($I$82&lt;0,(IF(2050-W$80&lt;=0,0,(2/(2050-W$80+1))*(1-(SUM($E88:W88)/$I$82))*$I$82*'Fixed Data'!U$52)),0)</f>
        <v>-3.894736842105264E-2</v>
      </c>
      <c r="Y88" s="21">
        <f>IF($I$82&lt;0,(IF(2050-X$80&lt;=0,0,(2/(2050-X$80+1))*(1-(SUM($E88:X88)/$I$82))*$I$82*'Fixed Data'!V$52)),0)</f>
        <v>-3.1157894736842072E-2</v>
      </c>
      <c r="Z88" s="21">
        <f>IF($I$82&lt;0,(IF(2050-Y$80&lt;=0,0,(2/(2050-Y$80+1))*(1-(SUM($E88:Y88)/$I$82))*$I$82*'Fixed Data'!W$52)),0)</f>
        <v>-2.336842105263157E-2</v>
      </c>
      <c r="AA88" s="21">
        <f>IF($I$82&lt;0,(IF(2050-Z$80&lt;=0,0,(2/(2050-Z$80+1))*(1-(SUM($E88:Z88)/$I$82))*$I$82*'Fixed Data'!X$52)),0)</f>
        <v>-1.55789473684211E-2</v>
      </c>
      <c r="AB88" s="21">
        <f>IF($I$82&lt;0,(IF(2050-AA$80&lt;=0,0,(2/(2050-AA$80+1))*(1-(SUM($E88:AA88)/$I$82))*$I$82*'Fixed Data'!Y$52)),0)</f>
        <v>-7.7894736842105501E-3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510</v>
      </c>
      <c r="C108" t="s">
        <v>511</v>
      </c>
      <c r="D108" t="s">
        <v>377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512</v>
      </c>
      <c r="C109" t="s">
        <v>513</v>
      </c>
      <c r="D109" t="s">
        <v>377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514</v>
      </c>
      <c r="C110" t="s">
        <v>515</v>
      </c>
      <c r="D110" t="s">
        <v>377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516</v>
      </c>
      <c r="C111" t="s">
        <v>517</v>
      </c>
      <c r="D111" t="s">
        <v>377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518</v>
      </c>
      <c r="C112" t="s">
        <v>519</v>
      </c>
      <c r="D112" t="s">
        <v>377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520</v>
      </c>
      <c r="C113" t="s">
        <v>521</v>
      </c>
      <c r="D113" t="s">
        <v>377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522</v>
      </c>
      <c r="C114" t="s">
        <v>523</v>
      </c>
      <c r="D114" t="s">
        <v>377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524</v>
      </c>
      <c r="C115" t="s">
        <v>525</v>
      </c>
      <c r="D115" t="s">
        <v>377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526</v>
      </c>
      <c r="C116" t="s">
        <v>527</v>
      </c>
      <c r="D116" t="s">
        <v>377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528</v>
      </c>
      <c r="C117" t="s">
        <v>529</v>
      </c>
      <c r="D117" t="s">
        <v>377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530</v>
      </c>
      <c r="C118" t="s">
        <v>531</v>
      </c>
      <c r="D118" t="s">
        <v>377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532</v>
      </c>
      <c r="C119" t="s">
        <v>533</v>
      </c>
      <c r="D119" t="s">
        <v>377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534</v>
      </c>
      <c r="C120" t="s">
        <v>535</v>
      </c>
      <c r="D120" t="s">
        <v>377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536</v>
      </c>
      <c r="C121" t="s">
        <v>537</v>
      </c>
      <c r="D121" t="s">
        <v>377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538</v>
      </c>
      <c r="C122" t="s">
        <v>539</v>
      </c>
      <c r="D122" t="s">
        <v>377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540</v>
      </c>
      <c r="C123" t="s">
        <v>541</v>
      </c>
      <c r="D123" t="s">
        <v>377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542</v>
      </c>
      <c r="C124" t="s">
        <v>543</v>
      </c>
      <c r="D124" t="s">
        <v>377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544</v>
      </c>
      <c r="C125" t="s">
        <v>545</v>
      </c>
      <c r="D125" t="s">
        <v>377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546</v>
      </c>
      <c r="C126" t="s">
        <v>547</v>
      </c>
      <c r="D126" t="s">
        <v>377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548</v>
      </c>
      <c r="C127" t="s">
        <v>549</v>
      </c>
      <c r="D127" t="s">
        <v>377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0">SUM(F84:F127)</f>
        <v>-0.12333333333333332</v>
      </c>
      <c r="G128" s="21">
        <f t="shared" si="10"/>
        <v>-0.24666666666666665</v>
      </c>
      <c r="H128" s="21">
        <f t="shared" si="10"/>
        <v>-0.37</v>
      </c>
      <c r="I128" s="21">
        <f t="shared" si="10"/>
        <v>-0.49333333333333329</v>
      </c>
      <c r="J128" s="21">
        <f t="shared" si="10"/>
        <v>-0.6166666666666667</v>
      </c>
      <c r="K128" s="21">
        <f t="shared" si="10"/>
        <v>-0.5842105263157894</v>
      </c>
      <c r="L128" s="21">
        <f t="shared" si="10"/>
        <v>-0.55175438596491233</v>
      </c>
      <c r="M128" s="21">
        <f t="shared" si="10"/>
        <v>-0.51929824561403504</v>
      </c>
      <c r="N128" s="21">
        <f t="shared" si="10"/>
        <v>-0.48684210526315785</v>
      </c>
      <c r="O128" s="21">
        <f t="shared" si="10"/>
        <v>-0.45438596491228067</v>
      </c>
      <c r="P128" s="21">
        <f t="shared" si="10"/>
        <v>-0.42192982456140349</v>
      </c>
      <c r="Q128" s="21">
        <f t="shared" si="10"/>
        <v>-0.38947368421052631</v>
      </c>
      <c r="R128" s="21">
        <f t="shared" si="10"/>
        <v>-0.35701754385964912</v>
      </c>
      <c r="S128" s="21">
        <f t="shared" si="10"/>
        <v>-0.32456140350877194</v>
      </c>
      <c r="T128" s="21">
        <f t="shared" si="10"/>
        <v>-0.29210526315789476</v>
      </c>
      <c r="U128" s="21">
        <f t="shared" si="10"/>
        <v>-0.25964912280701757</v>
      </c>
      <c r="V128" s="21">
        <f t="shared" si="10"/>
        <v>-0.22719298245614028</v>
      </c>
      <c r="W128" s="21">
        <f t="shared" si="10"/>
        <v>-0.1947368421052631</v>
      </c>
      <c r="X128" s="21">
        <f t="shared" si="10"/>
        <v>-0.16228070175438597</v>
      </c>
      <c r="Y128" s="21">
        <f t="shared" si="10"/>
        <v>-0.12982456140350865</v>
      </c>
      <c r="Z128" s="21">
        <f t="shared" si="10"/>
        <v>-9.7368421052631632E-2</v>
      </c>
      <c r="AA128" s="21">
        <f t="shared" si="10"/>
        <v>-6.4912280701754477E-2</v>
      </c>
      <c r="AB128" s="21">
        <f t="shared" si="10"/>
        <v>-3.2456140350877294E-2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-1.48</v>
      </c>
      <c r="G129" s="21">
        <f t="shared" ref="G129:AW129" si="11">F131</f>
        <v>-2.8366666666666669</v>
      </c>
      <c r="H129" s="21">
        <f t="shared" si="11"/>
        <v>-4.07</v>
      </c>
      <c r="I129" s="21">
        <f t="shared" si="11"/>
        <v>-5.18</v>
      </c>
      <c r="J129" s="21">
        <f t="shared" si="11"/>
        <v>-6.1666666666666661</v>
      </c>
      <c r="K129" s="21">
        <f t="shared" si="11"/>
        <v>-5.5499999999999989</v>
      </c>
      <c r="L129" s="21">
        <f t="shared" si="11"/>
        <v>-4.9657894736842092</v>
      </c>
      <c r="M129" s="21">
        <f t="shared" si="11"/>
        <v>-4.4140350877192969</v>
      </c>
      <c r="N129" s="21">
        <f t="shared" si="11"/>
        <v>-3.8947368421052619</v>
      </c>
      <c r="O129" s="21">
        <f t="shared" si="11"/>
        <v>-3.407894736842104</v>
      </c>
      <c r="P129" s="21">
        <f t="shared" si="11"/>
        <v>-2.9535087719298234</v>
      </c>
      <c r="Q129" s="21">
        <f t="shared" si="11"/>
        <v>-2.5315789473684198</v>
      </c>
      <c r="R129" s="21">
        <f t="shared" si="11"/>
        <v>-2.1421052631578936</v>
      </c>
      <c r="S129" s="21">
        <f t="shared" si="11"/>
        <v>-1.7850877192982444</v>
      </c>
      <c r="T129" s="21">
        <f t="shared" si="11"/>
        <v>-1.4605263157894726</v>
      </c>
      <c r="U129" s="21">
        <f t="shared" si="11"/>
        <v>-1.1684210526315777</v>
      </c>
      <c r="V129" s="21">
        <f t="shared" si="11"/>
        <v>-0.90877192982456012</v>
      </c>
      <c r="W129" s="21">
        <f t="shared" si="11"/>
        <v>-0.68157894736841984</v>
      </c>
      <c r="X129" s="21">
        <f t="shared" si="11"/>
        <v>-0.48684210526315674</v>
      </c>
      <c r="Y129" s="21">
        <f t="shared" si="11"/>
        <v>-0.32456140350877077</v>
      </c>
      <c r="Z129" s="21">
        <f t="shared" si="11"/>
        <v>-0.19473684210526213</v>
      </c>
      <c r="AA129" s="21">
        <f t="shared" si="11"/>
        <v>-9.7368421052630494E-2</v>
      </c>
      <c r="AB129" s="21">
        <f t="shared" si="11"/>
        <v>-3.2456140350876017E-2</v>
      </c>
      <c r="AC129" s="21">
        <f t="shared" si="11"/>
        <v>1.27675647831893E-15</v>
      </c>
      <c r="AD129" s="21">
        <f t="shared" si="11"/>
        <v>1.27675647831893E-15</v>
      </c>
      <c r="AE129" s="21">
        <f t="shared" si="11"/>
        <v>1.27675647831893E-15</v>
      </c>
      <c r="AF129" s="21">
        <f t="shared" si="11"/>
        <v>1.27675647831893E-15</v>
      </c>
      <c r="AG129" s="21">
        <f t="shared" si="11"/>
        <v>1.27675647831893E-15</v>
      </c>
      <c r="AH129" s="21">
        <f t="shared" si="11"/>
        <v>1.27675647831893E-15</v>
      </c>
      <c r="AI129" s="21">
        <f t="shared" si="11"/>
        <v>1.27675647831893E-15</v>
      </c>
      <c r="AJ129" s="21">
        <f t="shared" si="11"/>
        <v>1.27675647831893E-15</v>
      </c>
      <c r="AK129" s="21">
        <f t="shared" si="11"/>
        <v>1.27675647831893E-15</v>
      </c>
      <c r="AL129" s="21">
        <f t="shared" si="11"/>
        <v>1.27675647831893E-15</v>
      </c>
      <c r="AM129" s="21">
        <f t="shared" si="11"/>
        <v>1.27675647831893E-15</v>
      </c>
      <c r="AN129" s="21">
        <f t="shared" si="11"/>
        <v>1.27675647831893E-15</v>
      </c>
      <c r="AO129" s="21">
        <f t="shared" si="11"/>
        <v>1.27675647831893E-15</v>
      </c>
      <c r="AP129" s="21">
        <f t="shared" si="11"/>
        <v>1.27675647831893E-15</v>
      </c>
      <c r="AQ129" s="21">
        <f t="shared" si="11"/>
        <v>1.27675647831893E-15</v>
      </c>
      <c r="AR129" s="21">
        <f t="shared" si="11"/>
        <v>1.27675647831893E-15</v>
      </c>
      <c r="AS129" s="21">
        <f t="shared" si="11"/>
        <v>1.27675647831893E-15</v>
      </c>
      <c r="AT129" s="21">
        <f t="shared" si="11"/>
        <v>1.27675647831893E-15</v>
      </c>
      <c r="AU129" s="21">
        <f t="shared" si="11"/>
        <v>1.27675647831893E-15</v>
      </c>
      <c r="AV129" s="21">
        <f t="shared" si="11"/>
        <v>1.27675647831893E-15</v>
      </c>
      <c r="AW129" s="21">
        <f t="shared" si="11"/>
        <v>1.27675647831893E-15</v>
      </c>
      <c r="AX129" s="21">
        <f>AW131</f>
        <v>1.27675647831893E-15</v>
      </c>
      <c r="AY129" s="21">
        <f>AX131</f>
        <v>1.27675647831893E-15</v>
      </c>
      <c r="AZ129" s="21">
        <f>AY131</f>
        <v>1.27675647831893E-15</v>
      </c>
      <c r="BA129" s="21">
        <f>AZ131</f>
        <v>1.27675647831893E-15</v>
      </c>
      <c r="BB129" s="21">
        <f>BA131</f>
        <v>1.27675647831893E-15</v>
      </c>
    </row>
    <row r="130" spans="1:54" ht="15" customHeight="1" outlineLevel="2">
      <c r="A130" s="8"/>
      <c r="B130" t="s">
        <v>445</v>
      </c>
      <c r="C130" t="s">
        <v>446</v>
      </c>
      <c r="D130" t="s">
        <v>377</v>
      </c>
      <c r="E130" s="21">
        <f>E131*(1/(1+'Fixed Data'!$B$10))</f>
        <v>-1.4241724403387224</v>
      </c>
      <c r="F130" s="21">
        <f>F131*(1/(1+'Fixed Data'!$B$10))</f>
        <v>-2.7296638439825514</v>
      </c>
      <c r="G130" s="21">
        <f>G131*(1/(1+'Fixed Data'!$B$10))</f>
        <v>-3.9164742109314865</v>
      </c>
      <c r="H130" s="21">
        <f>H131*(1/(1+'Fixed Data'!$B$10))</f>
        <v>-4.9846035411855274</v>
      </c>
      <c r="I130" s="21">
        <f>I131*(1/(1+'Fixed Data'!$B$10))</f>
        <v>-5.9340518347446753</v>
      </c>
      <c r="J130" s="21">
        <f>J131*(1/(1+'Fixed Data'!$B$10))</f>
        <v>-5.3406466512702071</v>
      </c>
      <c r="K130" s="21">
        <f>K131*(1/(1+'Fixed Data'!$B$10))</f>
        <v>-4.7784733195575537</v>
      </c>
      <c r="L130" s="21">
        <f>L131*(1/(1+'Fixed Data'!$B$10))</f>
        <v>-4.2475318396067143</v>
      </c>
      <c r="M130" s="21">
        <f>M131*(1/(1+'Fixed Data'!$B$10))</f>
        <v>-3.7478222114176889</v>
      </c>
      <c r="N130" s="21">
        <f>N131*(1/(1+'Fixed Data'!$B$10))</f>
        <v>-3.2793444349904779</v>
      </c>
      <c r="O130" s="21">
        <f>O131*(1/(1+'Fixed Data'!$B$10))</f>
        <v>-2.8420985103250804</v>
      </c>
      <c r="P130" s="21">
        <f>P131*(1/(1+'Fixed Data'!$B$10))</f>
        <v>-2.4360844374214974</v>
      </c>
      <c r="Q130" s="21">
        <f>Q131*(1/(1+'Fixed Data'!$B$10))</f>
        <v>-2.0613022162797288</v>
      </c>
      <c r="R130" s="21">
        <f>R131*(1/(1+'Fixed Data'!$B$10))</f>
        <v>-1.7177518468997734</v>
      </c>
      <c r="S130" s="21">
        <f>S131*(1/(1+'Fixed Data'!$B$10))</f>
        <v>-1.4054333292816328</v>
      </c>
      <c r="T130" s="21">
        <f>T131*(1/(1+'Fixed Data'!$B$10))</f>
        <v>-1.1243466634253059</v>
      </c>
      <c r="U130" s="21">
        <f>U131*(1/(1+'Fixed Data'!$B$10))</f>
        <v>-0.87449184933079316</v>
      </c>
      <c r="V130" s="21">
        <f>V131*(1/(1+'Fixed Data'!$B$10))</f>
        <v>-0.65586888699809465</v>
      </c>
      <c r="W130" s="21">
        <f>W131*(1/(1+'Fixed Data'!$B$10))</f>
        <v>-0.46847777642721017</v>
      </c>
      <c r="X130" s="21">
        <f>X131*(1/(1+'Fixed Data'!$B$10))</f>
        <v>-0.31231851761813972</v>
      </c>
      <c r="Y130" s="21">
        <f>Y131*(1/(1+'Fixed Data'!$B$10))</f>
        <v>-0.18739111057088351</v>
      </c>
      <c r="Z130" s="21">
        <f>Z131*(1/(1+'Fixed Data'!$B$10))</f>
        <v>-9.3695555285441212E-2</v>
      </c>
      <c r="AA130" s="21">
        <f>AA131*(1/(1+'Fixed Data'!$B$10))</f>
        <v>-3.1231851761812954E-2</v>
      </c>
      <c r="AB130" s="21">
        <f>AB131*(1/(1+'Fixed Data'!$B$10))</f>
        <v>1.2285955334092861E-15</v>
      </c>
      <c r="AC130" s="21">
        <f>AC131*(1/(1+'Fixed Data'!$B$10))</f>
        <v>1.2285955334092861E-15</v>
      </c>
      <c r="AD130" s="21">
        <f>AD131*(1/(1+'Fixed Data'!$B$10))</f>
        <v>1.2285955334092861E-15</v>
      </c>
      <c r="AE130" s="21">
        <f>AE131*(1/(1+'Fixed Data'!$B$10))</f>
        <v>1.2285955334092861E-15</v>
      </c>
      <c r="AF130" s="21">
        <f>AF131*(1/(1+'Fixed Data'!$B$10))</f>
        <v>1.2285955334092861E-15</v>
      </c>
      <c r="AG130" s="21">
        <f>AG131*(1/(1+'Fixed Data'!$B$10))</f>
        <v>1.2285955334092861E-15</v>
      </c>
      <c r="AH130" s="21">
        <f>AH131*(1/(1+'Fixed Data'!$B$10))</f>
        <v>1.2285955334092861E-15</v>
      </c>
      <c r="AI130" s="21">
        <f>AI131*(1/(1+'Fixed Data'!$B$10))</f>
        <v>1.2285955334092861E-15</v>
      </c>
      <c r="AJ130" s="21">
        <f>AJ131*(1/(1+'Fixed Data'!$B$10))</f>
        <v>1.2285955334092861E-15</v>
      </c>
      <c r="AK130" s="21">
        <f>AK131*(1/(1+'Fixed Data'!$B$10))</f>
        <v>1.2285955334092861E-15</v>
      </c>
      <c r="AL130" s="21">
        <f>AL131*(1/(1+'Fixed Data'!$B$10))</f>
        <v>1.2285955334092861E-15</v>
      </c>
      <c r="AM130" s="21">
        <f>AM131*(1/(1+'Fixed Data'!$B$10))</f>
        <v>1.2285955334092861E-15</v>
      </c>
      <c r="AN130" s="21">
        <f>AN131*(1/(1+'Fixed Data'!$B$10))</f>
        <v>1.2285955334092861E-15</v>
      </c>
      <c r="AO130" s="21">
        <f>AO131*(1/(1+'Fixed Data'!$B$10))</f>
        <v>1.2285955334092861E-15</v>
      </c>
      <c r="AP130" s="21">
        <f>AP131*(1/(1+'Fixed Data'!$B$10))</f>
        <v>1.2285955334092861E-15</v>
      </c>
      <c r="AQ130" s="21">
        <f>AQ131*(1/(1+'Fixed Data'!$B$10))</f>
        <v>1.2285955334092861E-15</v>
      </c>
      <c r="AR130" s="21">
        <f>AR131*(1/(1+'Fixed Data'!$B$10))</f>
        <v>1.2285955334092861E-15</v>
      </c>
      <c r="AS130" s="21">
        <f>AS131*(1/(1+'Fixed Data'!$B$10))</f>
        <v>1.2285955334092861E-15</v>
      </c>
      <c r="AT130" s="21">
        <f>AT131*(1/(1+'Fixed Data'!$B$10))</f>
        <v>1.2285955334092861E-15</v>
      </c>
      <c r="AU130" s="21">
        <f>AU131*(1/(1+'Fixed Data'!$B$10))</f>
        <v>1.2285955334092861E-15</v>
      </c>
      <c r="AV130" s="21">
        <f>AV131*(1/(1+'Fixed Data'!$B$10))</f>
        <v>1.2285955334092861E-15</v>
      </c>
      <c r="AW130" s="21">
        <f>AW131*(1/(1+'Fixed Data'!$B$10))</f>
        <v>1.2285955334092861E-15</v>
      </c>
      <c r="AX130" s="21">
        <f>AX131*(1/(1+'Fixed Data'!$B$10))</f>
        <v>1.2285955334092861E-15</v>
      </c>
      <c r="AY130" s="21">
        <f>AY131*(1/(1+'Fixed Data'!$B$10))</f>
        <v>1.2285955334092861E-15</v>
      </c>
      <c r="AZ130" s="21">
        <f>AZ131*(1/(1+'Fixed Data'!$B$10))</f>
        <v>1.2285955334092861E-15</v>
      </c>
      <c r="BA130" s="21">
        <f>BA131*(1/(1+'Fixed Data'!$B$10))</f>
        <v>1.2285955334092861E-15</v>
      </c>
      <c r="BB130" s="21">
        <f>BB131*(1/(1+'Fixed Data'!$B$10))</f>
        <v>1.2285955334092861E-15</v>
      </c>
    </row>
    <row r="131" spans="1:54" ht="13.9" customHeight="1" outlineLevel="2">
      <c r="A131" s="8"/>
      <c r="B131" t="s">
        <v>447</v>
      </c>
      <c r="C131" t="s">
        <v>448</v>
      </c>
      <c r="D131" t="s">
        <v>377</v>
      </c>
      <c r="E131" s="21">
        <f t="shared" ref="E131:BB131" si="12">E82-E128+E129</f>
        <v>-1.48</v>
      </c>
      <c r="F131" s="21">
        <f t="shared" si="12"/>
        <v>-2.8366666666666669</v>
      </c>
      <c r="G131" s="21">
        <f t="shared" si="12"/>
        <v>-4.07</v>
      </c>
      <c r="H131" s="21">
        <f t="shared" si="12"/>
        <v>-5.18</v>
      </c>
      <c r="I131" s="21">
        <f t="shared" si="12"/>
        <v>-6.1666666666666661</v>
      </c>
      <c r="J131" s="21">
        <f t="shared" si="12"/>
        <v>-5.5499999999999989</v>
      </c>
      <c r="K131" s="21">
        <f t="shared" si="12"/>
        <v>-4.9657894736842092</v>
      </c>
      <c r="L131" s="21">
        <f t="shared" si="12"/>
        <v>-4.4140350877192969</v>
      </c>
      <c r="M131" s="21">
        <f t="shared" si="12"/>
        <v>-3.8947368421052619</v>
      </c>
      <c r="N131" s="21">
        <f t="shared" si="12"/>
        <v>-3.407894736842104</v>
      </c>
      <c r="O131" s="21">
        <f t="shared" si="12"/>
        <v>-2.9535087719298234</v>
      </c>
      <c r="P131" s="21">
        <f t="shared" si="12"/>
        <v>-2.5315789473684198</v>
      </c>
      <c r="Q131" s="21">
        <f t="shared" si="12"/>
        <v>-2.1421052631578936</v>
      </c>
      <c r="R131" s="21">
        <f t="shared" si="12"/>
        <v>-1.7850877192982444</v>
      </c>
      <c r="S131" s="21">
        <f t="shared" si="12"/>
        <v>-1.4605263157894726</v>
      </c>
      <c r="T131" s="21">
        <f t="shared" si="12"/>
        <v>-1.1684210526315777</v>
      </c>
      <c r="U131" s="21">
        <f t="shared" si="12"/>
        <v>-0.90877192982456012</v>
      </c>
      <c r="V131" s="21">
        <f t="shared" si="12"/>
        <v>-0.68157894736841984</v>
      </c>
      <c r="W131" s="21">
        <f t="shared" si="12"/>
        <v>-0.48684210526315674</v>
      </c>
      <c r="X131" s="21">
        <f t="shared" si="12"/>
        <v>-0.32456140350877077</v>
      </c>
      <c r="Y131" s="21">
        <f t="shared" si="12"/>
        <v>-0.19473684210526213</v>
      </c>
      <c r="Z131" s="21">
        <f t="shared" si="12"/>
        <v>-9.7368421052630494E-2</v>
      </c>
      <c r="AA131" s="21">
        <f t="shared" si="12"/>
        <v>-3.2456140350876017E-2</v>
      </c>
      <c r="AB131" s="21">
        <f t="shared" si="12"/>
        <v>1.27675647831893E-15</v>
      </c>
      <c r="AC131" s="21">
        <f t="shared" si="12"/>
        <v>1.27675647831893E-15</v>
      </c>
      <c r="AD131" s="21">
        <f t="shared" si="12"/>
        <v>1.27675647831893E-15</v>
      </c>
      <c r="AE131" s="21">
        <f t="shared" si="12"/>
        <v>1.27675647831893E-15</v>
      </c>
      <c r="AF131" s="21">
        <f t="shared" si="12"/>
        <v>1.27675647831893E-15</v>
      </c>
      <c r="AG131" s="21">
        <f t="shared" si="12"/>
        <v>1.27675647831893E-15</v>
      </c>
      <c r="AH131" s="21">
        <f t="shared" si="12"/>
        <v>1.27675647831893E-15</v>
      </c>
      <c r="AI131" s="21">
        <f t="shared" si="12"/>
        <v>1.27675647831893E-15</v>
      </c>
      <c r="AJ131" s="21">
        <f t="shared" si="12"/>
        <v>1.27675647831893E-15</v>
      </c>
      <c r="AK131" s="21">
        <f t="shared" si="12"/>
        <v>1.27675647831893E-15</v>
      </c>
      <c r="AL131" s="21">
        <f t="shared" si="12"/>
        <v>1.27675647831893E-15</v>
      </c>
      <c r="AM131" s="21">
        <f t="shared" si="12"/>
        <v>1.27675647831893E-15</v>
      </c>
      <c r="AN131" s="21">
        <f t="shared" si="12"/>
        <v>1.27675647831893E-15</v>
      </c>
      <c r="AO131" s="21">
        <f t="shared" si="12"/>
        <v>1.27675647831893E-15</v>
      </c>
      <c r="AP131" s="21">
        <f t="shared" si="12"/>
        <v>1.27675647831893E-15</v>
      </c>
      <c r="AQ131" s="21">
        <f t="shared" si="12"/>
        <v>1.27675647831893E-15</v>
      </c>
      <c r="AR131" s="21">
        <f t="shared" si="12"/>
        <v>1.27675647831893E-15</v>
      </c>
      <c r="AS131" s="21">
        <f t="shared" si="12"/>
        <v>1.27675647831893E-15</v>
      </c>
      <c r="AT131" s="21">
        <f t="shared" si="12"/>
        <v>1.27675647831893E-15</v>
      </c>
      <c r="AU131" s="21">
        <f t="shared" si="12"/>
        <v>1.27675647831893E-15</v>
      </c>
      <c r="AV131" s="21">
        <f t="shared" si="12"/>
        <v>1.27675647831893E-15</v>
      </c>
      <c r="AW131" s="21">
        <f t="shared" si="12"/>
        <v>1.27675647831893E-15</v>
      </c>
      <c r="AX131" s="21">
        <f t="shared" si="12"/>
        <v>1.27675647831893E-15</v>
      </c>
      <c r="AY131" s="21">
        <f t="shared" si="12"/>
        <v>1.27675647831893E-15</v>
      </c>
      <c r="AZ131" s="21">
        <f t="shared" si="12"/>
        <v>1.27675647831893E-15</v>
      </c>
      <c r="BA131" s="21">
        <f t="shared" si="12"/>
        <v>1.27675647831893E-15</v>
      </c>
      <c r="BB131" s="21">
        <f t="shared" si="12"/>
        <v>1.27675647831893E-15</v>
      </c>
    </row>
    <row r="132" spans="1:54" ht="14.5" outlineLevel="2">
      <c r="A132" s="8"/>
      <c r="B132" t="s">
        <v>449</v>
      </c>
      <c r="C132" t="s">
        <v>450</v>
      </c>
      <c r="D132" t="s">
        <v>377</v>
      </c>
      <c r="E132" s="21">
        <f>AVERAGE(E129:E130)*'Fixed Data'!$B$10</f>
        <v>-2.7913779830638957E-2</v>
      </c>
      <c r="F132" s="21">
        <f>AVERAGE(F129:F130)*'Fixed Data'!$B$10</f>
        <v>-8.2509411342057998E-2</v>
      </c>
      <c r="G132" s="21">
        <f>AVERAGE(G129:G130)*'Fixed Data'!$B$10</f>
        <v>-0.13236156120092379</v>
      </c>
      <c r="H132" s="21">
        <f>AVERAGE(H129:H130)*'Fixed Data'!$B$10</f>
        <v>-0.17747022940723636</v>
      </c>
      <c r="I132" s="21">
        <f>AVERAGE(I129:I130)*'Fixed Data'!$B$10</f>
        <v>-0.21783541596099562</v>
      </c>
      <c r="J132" s="21">
        <f>AVERAGE(J129:J130)*'Fixed Data'!$B$10</f>
        <v>-0.22554334103156271</v>
      </c>
      <c r="K132" s="21">
        <f>AVERAGE(K129:K130)*'Fixed Data'!$B$10</f>
        <v>-0.20243807706332803</v>
      </c>
      <c r="L132" s="21">
        <f>AVERAGE(L129:L130)*'Fixed Data'!$B$10</f>
        <v>-0.18058109774050207</v>
      </c>
      <c r="M132" s="21">
        <f>AVERAGE(M129:M130)*'Fixed Data'!$B$10</f>
        <v>-0.15997240306308494</v>
      </c>
      <c r="N132" s="21">
        <f>AVERAGE(N129:N130)*'Fixed Data'!$B$10</f>
        <v>-0.14061199303107649</v>
      </c>
      <c r="O132" s="21">
        <f>AVERAGE(O129:O130)*'Fixed Data'!$B$10</f>
        <v>-0.1224998676444768</v>
      </c>
      <c r="P132" s="21">
        <f>AVERAGE(P129:P130)*'Fixed Data'!$B$10</f>
        <v>-0.10563602690328588</v>
      </c>
      <c r="Q132" s="21">
        <f>AVERAGE(Q129:Q130)*'Fixed Data'!$B$10</f>
        <v>-9.0020470807503708E-2</v>
      </c>
      <c r="R132" s="21">
        <f>AVERAGE(R129:R130)*'Fixed Data'!$B$10</f>
        <v>-7.5653199357130274E-2</v>
      </c>
      <c r="S132" s="21">
        <f>AVERAGE(S129:S130)*'Fixed Data'!$B$10</f>
        <v>-6.2534212552165597E-2</v>
      </c>
      <c r="T132" s="21">
        <f>AVERAGE(T129:T130)*'Fixed Data'!$B$10</f>
        <v>-5.0663510392609655E-2</v>
      </c>
      <c r="U132" s="21">
        <f>AVERAGE(U129:U130)*'Fixed Data'!$B$10</f>
        <v>-4.004109287846247E-2</v>
      </c>
      <c r="V132" s="21">
        <f>AVERAGE(V129:V130)*'Fixed Data'!$B$10</f>
        <v>-3.0666960009724031E-2</v>
      </c>
      <c r="W132" s="21">
        <f>AVERAGE(W129:W130)*'Fixed Data'!$B$10</f>
        <v>-2.2541111786394348E-2</v>
      </c>
      <c r="X132" s="21">
        <f>AVERAGE(X129:X130)*'Fixed Data'!$B$10</f>
        <v>-1.5663548208473408E-2</v>
      </c>
      <c r="Y132" s="21">
        <f>AVERAGE(Y129:Y130)*'Fixed Data'!$B$10</f>
        <v>-1.0034269275961223E-2</v>
      </c>
      <c r="Z132" s="21">
        <f>AVERAGE(Z129:Z130)*'Fixed Data'!$B$10</f>
        <v>-5.6532749888577854E-3</v>
      </c>
      <c r="AA132" s="21">
        <f>AVERAGE(AA129:AA130)*'Fixed Data'!$B$10</f>
        <v>-2.5205653471630915E-3</v>
      </c>
      <c r="AB132" s="21">
        <f>AVERAGE(AB129:AB130)*'Fixed Data'!$B$10</f>
        <v>-6.361403508771458E-4</v>
      </c>
      <c r="AC132" s="21">
        <f>AVERAGE(AC129:AC130)*'Fixed Data'!$B$10</f>
        <v>4.9104899429873033E-17</v>
      </c>
      <c r="AD132" s="21">
        <f>AVERAGE(AD129:AD130)*'Fixed Data'!$B$10</f>
        <v>4.9104899429873033E-17</v>
      </c>
      <c r="AE132" s="21">
        <f>AVERAGE(AE129:AE130)*'Fixed Data'!$B$10</f>
        <v>4.9104899429873033E-17</v>
      </c>
      <c r="AF132" s="21">
        <f>AVERAGE(AF129:AF130)*'Fixed Data'!$B$10</f>
        <v>4.9104899429873033E-17</v>
      </c>
      <c r="AG132" s="21">
        <f>AVERAGE(AG129:AG130)*'Fixed Data'!$B$10</f>
        <v>4.9104899429873033E-17</v>
      </c>
      <c r="AH132" s="21">
        <f>AVERAGE(AH129:AH130)*'Fixed Data'!$B$10</f>
        <v>4.9104899429873033E-17</v>
      </c>
      <c r="AI132" s="21">
        <f>AVERAGE(AI129:AI130)*'Fixed Data'!$B$10</f>
        <v>4.9104899429873033E-17</v>
      </c>
      <c r="AJ132" s="21">
        <f>AVERAGE(AJ129:AJ130)*'Fixed Data'!$B$10</f>
        <v>4.9104899429873033E-17</v>
      </c>
      <c r="AK132" s="21">
        <f>AVERAGE(AK129:AK130)*'Fixed Data'!$B$10</f>
        <v>4.9104899429873033E-17</v>
      </c>
      <c r="AL132" s="21">
        <f>AVERAGE(AL129:AL130)*'Fixed Data'!$B$10</f>
        <v>4.9104899429873033E-17</v>
      </c>
      <c r="AM132" s="21">
        <f>AVERAGE(AM129:AM130)*'Fixed Data'!$B$10</f>
        <v>4.9104899429873033E-17</v>
      </c>
      <c r="AN132" s="21">
        <f>AVERAGE(AN129:AN130)*'Fixed Data'!$B$10</f>
        <v>4.9104899429873033E-17</v>
      </c>
      <c r="AO132" s="21">
        <f>AVERAGE(AO129:AO130)*'Fixed Data'!$B$10</f>
        <v>4.9104899429873033E-17</v>
      </c>
      <c r="AP132" s="21">
        <f>AVERAGE(AP129:AP130)*'Fixed Data'!$B$10</f>
        <v>4.9104899429873033E-17</v>
      </c>
      <c r="AQ132" s="21">
        <f>AVERAGE(AQ129:AQ130)*'Fixed Data'!$B$10</f>
        <v>4.9104899429873033E-17</v>
      </c>
      <c r="AR132" s="21">
        <f>AVERAGE(AR129:AR130)*'Fixed Data'!$B$10</f>
        <v>4.9104899429873033E-17</v>
      </c>
      <c r="AS132" s="21">
        <f>AVERAGE(AS129:AS130)*'Fixed Data'!$B$10</f>
        <v>4.9104899429873033E-17</v>
      </c>
      <c r="AT132" s="21">
        <f>AVERAGE(AT129:AT130)*'Fixed Data'!$B$10</f>
        <v>4.9104899429873033E-17</v>
      </c>
      <c r="AU132" s="21">
        <f>AVERAGE(AU129:AU130)*'Fixed Data'!$B$10</f>
        <v>4.9104899429873033E-17</v>
      </c>
      <c r="AV132" s="21">
        <f>AVERAGE(AV129:AV130)*'Fixed Data'!$B$10</f>
        <v>4.9104899429873033E-17</v>
      </c>
      <c r="AW132" s="21">
        <f>AVERAGE(AW129:AW130)*'Fixed Data'!$B$10</f>
        <v>4.9104899429873033E-17</v>
      </c>
      <c r="AX132" s="21">
        <f>AVERAGE(AX129:AX130)*'Fixed Data'!$B$10</f>
        <v>4.9104899429873033E-17</v>
      </c>
      <c r="AY132" s="21">
        <f>AVERAGE(AY129:AY130)*'Fixed Data'!$B$10</f>
        <v>4.9104899429873033E-17</v>
      </c>
      <c r="AZ132" s="21">
        <f>AVERAGE(AZ129:AZ130)*'Fixed Data'!$B$10</f>
        <v>4.9104899429873033E-17</v>
      </c>
      <c r="BA132" s="21">
        <f>AVERAGE(BA129:BA130)*'Fixed Data'!$B$10</f>
        <v>4.9104899429873033E-17</v>
      </c>
      <c r="BB132" s="21">
        <f>AVERAGE(BB129:BB130)*'Fixed Data'!$B$10</f>
        <v>4.9104899429873033E-17</v>
      </c>
    </row>
    <row r="133" spans="1:54" ht="14" outlineLevel="2" thickBot="1">
      <c r="A133" s="9"/>
      <c r="B133" s="3" t="s">
        <v>451</v>
      </c>
      <c r="C133" s="7" t="s">
        <v>452</v>
      </c>
      <c r="D133" s="7" t="s">
        <v>377</v>
      </c>
      <c r="E133" s="21">
        <f>E128+E132</f>
        <v>-2.7913779830638957E-2</v>
      </c>
      <c r="F133" s="21">
        <f t="shared" ref="F133:BB133" si="13">F128+F132</f>
        <v>-0.20584274467539132</v>
      </c>
      <c r="G133" s="21">
        <f t="shared" si="13"/>
        <v>-0.37902822786759044</v>
      </c>
      <c r="H133" s="21">
        <f t="shared" si="13"/>
        <v>-0.54747022940723633</v>
      </c>
      <c r="I133" s="21">
        <f t="shared" si="13"/>
        <v>-0.71116874929432894</v>
      </c>
      <c r="J133" s="21">
        <f t="shared" si="13"/>
        <v>-0.8422100076982294</v>
      </c>
      <c r="K133" s="21">
        <f t="shared" si="13"/>
        <v>-0.78664860337911746</v>
      </c>
      <c r="L133" s="21">
        <f t="shared" si="13"/>
        <v>-0.73233548370541435</v>
      </c>
      <c r="M133" s="21">
        <f t="shared" si="13"/>
        <v>-0.67927064867711995</v>
      </c>
      <c r="N133" s="21">
        <f t="shared" si="13"/>
        <v>-0.62745409829423437</v>
      </c>
      <c r="O133" s="21">
        <f t="shared" si="13"/>
        <v>-0.57688583255675752</v>
      </c>
      <c r="P133" s="21">
        <f t="shared" si="13"/>
        <v>-0.52756585146468937</v>
      </c>
      <c r="Q133" s="21">
        <f t="shared" si="13"/>
        <v>-0.47949415501803</v>
      </c>
      <c r="R133" s="21">
        <f t="shared" si="13"/>
        <v>-0.4326707432167794</v>
      </c>
      <c r="S133" s="21">
        <f t="shared" si="13"/>
        <v>-0.38709561606093756</v>
      </c>
      <c r="T133" s="21">
        <f t="shared" si="13"/>
        <v>-0.34276877355050439</v>
      </c>
      <c r="U133" s="21">
        <f t="shared" si="13"/>
        <v>-0.29969021568548004</v>
      </c>
      <c r="V133" s="21">
        <f t="shared" si="13"/>
        <v>-0.2578599424658643</v>
      </c>
      <c r="W133" s="21">
        <f t="shared" si="13"/>
        <v>-0.21727795389165744</v>
      </c>
      <c r="X133" s="21">
        <f t="shared" si="13"/>
        <v>-0.17794424996285937</v>
      </c>
      <c r="Y133" s="21">
        <f t="shared" si="13"/>
        <v>-0.13985883067946986</v>
      </c>
      <c r="Z133" s="21">
        <f t="shared" si="13"/>
        <v>-0.10302169604148942</v>
      </c>
      <c r="AA133" s="21">
        <f t="shared" si="13"/>
        <v>-6.7432846048917569E-2</v>
      </c>
      <c r="AB133" s="21">
        <f t="shared" si="13"/>
        <v>-3.3092280701754441E-2</v>
      </c>
      <c r="AC133" s="21">
        <f t="shared" si="13"/>
        <v>4.9104899429873033E-17</v>
      </c>
      <c r="AD133" s="21">
        <f t="shared" si="13"/>
        <v>4.9104899429873033E-17</v>
      </c>
      <c r="AE133" s="21">
        <f t="shared" si="13"/>
        <v>4.9104899429873033E-17</v>
      </c>
      <c r="AF133" s="21">
        <f t="shared" si="13"/>
        <v>4.9104899429873033E-17</v>
      </c>
      <c r="AG133" s="21">
        <f t="shared" si="13"/>
        <v>4.9104899429873033E-17</v>
      </c>
      <c r="AH133" s="21">
        <f t="shared" si="13"/>
        <v>4.9104899429873033E-17</v>
      </c>
      <c r="AI133" s="21">
        <f t="shared" si="13"/>
        <v>4.9104899429873033E-17</v>
      </c>
      <c r="AJ133" s="21">
        <f t="shared" si="13"/>
        <v>4.9104899429873033E-17</v>
      </c>
      <c r="AK133" s="21">
        <f t="shared" si="13"/>
        <v>4.9104899429873033E-17</v>
      </c>
      <c r="AL133" s="21">
        <f t="shared" si="13"/>
        <v>4.9104899429873033E-17</v>
      </c>
      <c r="AM133" s="21">
        <f t="shared" si="13"/>
        <v>4.9104899429873033E-17</v>
      </c>
      <c r="AN133" s="21">
        <f t="shared" si="13"/>
        <v>4.9104899429873033E-17</v>
      </c>
      <c r="AO133" s="21">
        <f t="shared" si="13"/>
        <v>4.9104899429873033E-17</v>
      </c>
      <c r="AP133" s="21">
        <f t="shared" si="13"/>
        <v>4.9104899429873033E-17</v>
      </c>
      <c r="AQ133" s="21">
        <f t="shared" si="13"/>
        <v>4.9104899429873033E-17</v>
      </c>
      <c r="AR133" s="21">
        <f t="shared" si="13"/>
        <v>4.9104899429873033E-17</v>
      </c>
      <c r="AS133" s="21">
        <f t="shared" si="13"/>
        <v>4.9104899429873033E-17</v>
      </c>
      <c r="AT133" s="21">
        <f t="shared" si="13"/>
        <v>4.9104899429873033E-17</v>
      </c>
      <c r="AU133" s="21">
        <f t="shared" si="13"/>
        <v>4.9104899429873033E-17</v>
      </c>
      <c r="AV133" s="21">
        <f t="shared" si="13"/>
        <v>4.9104899429873033E-17</v>
      </c>
      <c r="AW133" s="21">
        <f t="shared" si="13"/>
        <v>4.9104899429873033E-17</v>
      </c>
      <c r="AX133" s="21">
        <f t="shared" si="13"/>
        <v>4.9104899429873033E-17</v>
      </c>
      <c r="AY133" s="21">
        <f t="shared" si="13"/>
        <v>4.9104899429873033E-17</v>
      </c>
      <c r="AZ133" s="21">
        <f t="shared" si="13"/>
        <v>4.9104899429873033E-17</v>
      </c>
      <c r="BA133" s="21">
        <f t="shared" si="13"/>
        <v>4.9104899429873033E-17</v>
      </c>
      <c r="BB133" s="21">
        <f t="shared" si="13"/>
        <v>4.9104899429873033E-17</v>
      </c>
    </row>
    <row r="134" spans="1:54" ht="14" outlineLevel="2" thickBot="1">
      <c r="A134" s="139"/>
      <c r="B134" s="142" t="s">
        <v>453</v>
      </c>
      <c r="C134" s="143" t="s">
        <v>550</v>
      </c>
      <c r="D134" s="243"/>
      <c r="E134" s="245">
        <f t="shared" ref="E134:AJ134" si="14">E83+E77+E71</f>
        <v>-7.6997834474016813E-2</v>
      </c>
      <c r="F134" s="245">
        <f t="shared" si="14"/>
        <v>-7.7274980496935916E-2</v>
      </c>
      <c r="G134" s="245">
        <f t="shared" si="14"/>
        <v>-7.7609520616098354E-2</v>
      </c>
      <c r="H134" s="245">
        <f t="shared" si="14"/>
        <v>-7.7936060570647989E-2</v>
      </c>
      <c r="I134" s="245">
        <f t="shared" si="14"/>
        <v>-7.7677706275675953E-2</v>
      </c>
      <c r="J134" s="245">
        <f t="shared" si="14"/>
        <v>-7.7755177982179471E-2</v>
      </c>
      <c r="K134" s="245">
        <f t="shared" si="14"/>
        <v>-7.8548697591314595E-2</v>
      </c>
      <c r="L134" s="245">
        <f t="shared" si="14"/>
        <v>-7.935081261798943E-2</v>
      </c>
      <c r="M134" s="245">
        <f t="shared" si="14"/>
        <v>-8.0161641257130628E-2</v>
      </c>
      <c r="N134" s="245">
        <f t="shared" si="14"/>
        <v>-8.0981304522459968E-2</v>
      </c>
      <c r="O134" s="245">
        <f t="shared" si="14"/>
        <v>-8.1809926358431137E-2</v>
      </c>
      <c r="P134" s="245">
        <f t="shared" si="14"/>
        <v>-8.2647633757602493E-2</v>
      </c>
      <c r="Q134" s="245">
        <f t="shared" si="14"/>
        <v>-8.3494556883673465E-2</v>
      </c>
      <c r="R134" s="245">
        <f t="shared" si="14"/>
        <v>-8.4350829200514732E-2</v>
      </c>
      <c r="S134" s="245">
        <f t="shared" si="14"/>
        <v>-8.5216587607460495E-2</v>
      </c>
      <c r="T134" s="245">
        <f t="shared" si="14"/>
        <v>-8.6091972581208667E-2</v>
      </c>
      <c r="U134" s="245">
        <f t="shared" si="14"/>
        <v>-8.6977128324644395E-2</v>
      </c>
      <c r="V134" s="245">
        <f t="shared" si="14"/>
        <v>-8.7872202922951781E-2</v>
      </c>
      <c r="W134" s="245">
        <f t="shared" si="14"/>
        <v>-8.877734850736943E-2</v>
      </c>
      <c r="X134" s="245">
        <f t="shared" si="14"/>
        <v>-8.9692721427006378E-2</v>
      </c>
      <c r="Y134" s="245">
        <f t="shared" si="14"/>
        <v>-9.0618482429084324E-2</v>
      </c>
      <c r="Z134" s="245">
        <f t="shared" si="14"/>
        <v>-9.1554796848082584E-2</v>
      </c>
      <c r="AA134" s="245">
        <f t="shared" si="14"/>
        <v>-9.2501834804191677E-2</v>
      </c>
      <c r="AB134" s="245">
        <f t="shared" si="14"/>
        <v>-9.3459771411590106E-2</v>
      </c>
      <c r="AC134" s="245">
        <f t="shared" si="14"/>
        <v>-9.4428786997033179E-2</v>
      </c>
      <c r="AD134" s="245">
        <f t="shared" si="14"/>
        <v>-9.5409067329241135E-2</v>
      </c>
      <c r="AE134" s="245">
        <f t="shared" si="14"/>
        <v>-9.640080385970555E-2</v>
      </c>
      <c r="AF134" s="245">
        <f t="shared" si="14"/>
        <v>-9.7404193975424921E-2</v>
      </c>
      <c r="AG134" s="245">
        <f t="shared" si="14"/>
        <v>-9.8419441264247245E-2</v>
      </c>
      <c r="AH134" s="245">
        <f t="shared" si="14"/>
        <v>-9.9446755793378874E-2</v>
      </c>
      <c r="AI134" s="245">
        <f t="shared" si="14"/>
        <v>-0.10048635440182392</v>
      </c>
      <c r="AJ134" s="245">
        <f t="shared" si="14"/>
        <v>-0.10153846100737296</v>
      </c>
      <c r="AK134" s="245">
        <f t="shared" ref="AK134:BB134" si="15">AK83+AK77+AK71</f>
        <v>-0.10260330692897206</v>
      </c>
      <c r="AL134" s="245">
        <f t="shared" si="15"/>
        <v>-0.10368113122517628</v>
      </c>
      <c r="AM134" s="245">
        <f t="shared" si="15"/>
        <v>-0.104772181049557</v>
      </c>
      <c r="AN134" s="245">
        <f t="shared" si="15"/>
        <v>-0.10587671202392986</v>
      </c>
      <c r="AO134" s="245">
        <f t="shared" si="15"/>
        <v>-0.10699498863026248</v>
      </c>
      <c r="AP134" s="245">
        <f t="shared" si="15"/>
        <v>-0.10812728462228767</v>
      </c>
      <c r="AQ134" s="245">
        <f t="shared" si="15"/>
        <v>-0.10927388345777919</v>
      </c>
      <c r="AR134" s="245">
        <f t="shared" si="15"/>
        <v>-0.11043507875254065</v>
      </c>
      <c r="AS134" s="245">
        <f t="shared" si="15"/>
        <v>-0.11161117475726311</v>
      </c>
      <c r="AT134" s="245">
        <f t="shared" si="15"/>
        <v>-0.11280248685835974</v>
      </c>
      <c r="AU134" s="245">
        <f t="shared" si="15"/>
        <v>-0.11400934210406398</v>
      </c>
      <c r="AV134" s="245">
        <f t="shared" si="15"/>
        <v>-0.11523207975701834</v>
      </c>
      <c r="AW134" s="245">
        <f t="shared" si="15"/>
        <v>-0.11647105187476151</v>
      </c>
      <c r="AX134" s="245">
        <f t="shared" si="15"/>
        <v>-0.11772662391951377</v>
      </c>
      <c r="AY134" s="245">
        <f t="shared" si="15"/>
        <v>-0.11899917539875943</v>
      </c>
      <c r="AZ134" s="245">
        <f t="shared" si="15"/>
        <v>-0.12028910053819647</v>
      </c>
      <c r="BA134" s="245">
        <f t="shared" si="15"/>
        <v>-0.12159680898872943</v>
      </c>
      <c r="BB134" s="245">
        <f t="shared" si="15"/>
        <v>-0.12291873403398247</v>
      </c>
    </row>
    <row r="135" spans="1:54" ht="14" outlineLevel="2" thickBot="1">
      <c r="A135" s="138"/>
      <c r="B135" s="140" t="s">
        <v>454</v>
      </c>
      <c r="C135" s="141"/>
      <c r="D135" s="244"/>
      <c r="E135" s="245">
        <f>E133+E134</f>
        <v>-0.10491161430465577</v>
      </c>
      <c r="F135" s="245">
        <f t="shared" ref="F135:AW135" si="16">F133+F134</f>
        <v>-0.28311772517232725</v>
      </c>
      <c r="G135" s="245">
        <f t="shared" si="16"/>
        <v>-0.45663774848368877</v>
      </c>
      <c r="H135" s="245">
        <f t="shared" si="16"/>
        <v>-0.62540628997788428</v>
      </c>
      <c r="I135" s="245">
        <f t="shared" si="16"/>
        <v>-0.78884645557000488</v>
      </c>
      <c r="J135" s="245">
        <f t="shared" si="16"/>
        <v>-0.91996518568040886</v>
      </c>
      <c r="K135" s="245">
        <f t="shared" si="16"/>
        <v>-0.86519730097043201</v>
      </c>
      <c r="L135" s="245">
        <f t="shared" si="16"/>
        <v>-0.81168629632340372</v>
      </c>
      <c r="M135" s="245">
        <f t="shared" si="16"/>
        <v>-0.7594322899342506</v>
      </c>
      <c r="N135" s="245">
        <f t="shared" si="16"/>
        <v>-0.70843540281669437</v>
      </c>
      <c r="O135" s="245">
        <f t="shared" si="16"/>
        <v>-0.65869575891518861</v>
      </c>
      <c r="P135" s="245">
        <f t="shared" si="16"/>
        <v>-0.61021348522229191</v>
      </c>
      <c r="Q135" s="245">
        <f t="shared" si="16"/>
        <v>-0.56298871190170341</v>
      </c>
      <c r="R135" s="245">
        <f t="shared" si="16"/>
        <v>-0.51702157241729418</v>
      </c>
      <c r="S135" s="245">
        <f t="shared" si="16"/>
        <v>-0.47231220366839805</v>
      </c>
      <c r="T135" s="245">
        <f t="shared" si="16"/>
        <v>-0.42886074613171304</v>
      </c>
      <c r="U135" s="245">
        <f t="shared" si="16"/>
        <v>-0.38666734401012443</v>
      </c>
      <c r="V135" s="245">
        <f t="shared" si="16"/>
        <v>-0.34573214538881608</v>
      </c>
      <c r="W135" s="245">
        <f t="shared" si="16"/>
        <v>-0.3060553023990269</v>
      </c>
      <c r="X135" s="245">
        <f t="shared" si="16"/>
        <v>-0.26763697138986575</v>
      </c>
      <c r="Y135" s="245">
        <f t="shared" si="16"/>
        <v>-0.23047731310855418</v>
      </c>
      <c r="Z135" s="245">
        <f t="shared" si="16"/>
        <v>-0.19457649288957202</v>
      </c>
      <c r="AA135" s="245">
        <f t="shared" si="16"/>
        <v>-0.15993468085310925</v>
      </c>
      <c r="AB135" s="245">
        <f t="shared" si="16"/>
        <v>-0.12655205211334455</v>
      </c>
      <c r="AC135" s="245">
        <f t="shared" si="16"/>
        <v>-9.4428786997033123E-2</v>
      </c>
      <c r="AD135" s="245">
        <f t="shared" si="16"/>
        <v>-9.5409067329241079E-2</v>
      </c>
      <c r="AE135" s="245">
        <f t="shared" si="16"/>
        <v>-9.6400803859705494E-2</v>
      </c>
      <c r="AF135" s="245">
        <f t="shared" si="16"/>
        <v>-9.7404193975424866E-2</v>
      </c>
      <c r="AG135" s="245">
        <f t="shared" si="16"/>
        <v>-9.841944126424719E-2</v>
      </c>
      <c r="AH135" s="245">
        <f t="shared" si="16"/>
        <v>-9.9446755793378819E-2</v>
      </c>
      <c r="AI135" s="245">
        <f t="shared" si="16"/>
        <v>-0.10048635440182387</v>
      </c>
      <c r="AJ135" s="245">
        <f t="shared" si="16"/>
        <v>-0.1015384610073729</v>
      </c>
      <c r="AK135" s="245">
        <f t="shared" si="16"/>
        <v>-0.102603306928972</v>
      </c>
      <c r="AL135" s="245">
        <f t="shared" si="16"/>
        <v>-0.10368113122517622</v>
      </c>
      <c r="AM135" s="245">
        <f t="shared" si="16"/>
        <v>-0.10477218104955695</v>
      </c>
      <c r="AN135" s="245">
        <f t="shared" si="16"/>
        <v>-0.1058767120239298</v>
      </c>
      <c r="AO135" s="245">
        <f t="shared" si="16"/>
        <v>-0.10699498863026242</v>
      </c>
      <c r="AP135" s="245">
        <f t="shared" si="16"/>
        <v>-0.10812728462228761</v>
      </c>
      <c r="AQ135" s="245">
        <f t="shared" si="16"/>
        <v>-0.10927388345777914</v>
      </c>
      <c r="AR135" s="245">
        <f t="shared" si="16"/>
        <v>-0.11043507875254059</v>
      </c>
      <c r="AS135" s="245">
        <f t="shared" si="16"/>
        <v>-0.11161117475726305</v>
      </c>
      <c r="AT135" s="245">
        <f t="shared" si="16"/>
        <v>-0.11280248685835968</v>
      </c>
      <c r="AU135" s="245">
        <f t="shared" si="16"/>
        <v>-0.11400934210406392</v>
      </c>
      <c r="AV135" s="245">
        <f t="shared" si="16"/>
        <v>-0.11523207975701828</v>
      </c>
      <c r="AW135" s="245">
        <f t="shared" si="16"/>
        <v>-0.11647105187476145</v>
      </c>
      <c r="AX135" s="245">
        <f>AX133+AX134</f>
        <v>-0.11772662391951372</v>
      </c>
      <c r="AY135" s="245">
        <f>AY133+AY134</f>
        <v>-0.11899917539875937</v>
      </c>
      <c r="AZ135" s="245">
        <f>AZ133+AZ134</f>
        <v>-0.12028910053819641</v>
      </c>
      <c r="BA135" s="245">
        <f>BA133+BA134</f>
        <v>-0.12159680898872938</v>
      </c>
      <c r="BB135" s="245">
        <f>BB133+BB134</f>
        <v>-0.12291873403398242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551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-0.45910706732088968</v>
      </c>
      <c r="F143" s="21">
        <f>-(F$158*'Fixed Data'!$B$25*'Fixed Data'!F$47*'Fixed Data'!$B$24*'Fixed Data'!$B$23+F$158*'Fixed Data'!$B$26)*'Fixed Data'!M42/10^6</f>
        <v>-0.46895814639637301</v>
      </c>
      <c r="G143" s="21">
        <f>-(G$158*'Fixed Data'!$B$25*'Fixed Data'!G$47*'Fixed Data'!$B$24*'Fixed Data'!$B$23+G$158*'Fixed Data'!$B$26)*'Fixed Data'!N42/10^6</f>
        <v>-0.47757561763117101</v>
      </c>
      <c r="H143" s="21">
        <f>-(H$158*'Fixed Data'!$B$25*'Fixed Data'!H$47*'Fixed Data'!$B$24*'Fixed Data'!$B$23+H$158*'Fixed Data'!$B$26)*'Fixed Data'!O42/10^6</f>
        <v>-0.48619996967244777</v>
      </c>
      <c r="I143" s="21">
        <f>-(I$158*'Fixed Data'!$B$25*'Fixed Data'!I$47*'Fixed Data'!$B$24*'Fixed Data'!$B$23+I$158*'Fixed Data'!$B$26)*'Fixed Data'!P42/10^6</f>
        <v>-0.49282953674211905</v>
      </c>
      <c r="J143" s="21">
        <f>-(J$158*'Fixed Data'!$B$25*'Fixed Data'!J$47*'Fixed Data'!$B$24*'Fixed Data'!$B$23+J$158*'Fixed Data'!$B$26)*'Fixed Data'!Q42/10^6</f>
        <v>-0.5015705753463584</v>
      </c>
      <c r="K143" s="21">
        <f>-(K$158*'Fixed Data'!$B$25*'Fixed Data'!K$47*'Fixed Data'!$B$24*'Fixed Data'!$B$23+K$158*'Fixed Data'!$B$26)*'Fixed Data'!R42/10^6</f>
        <v>-0.5133562480611874</v>
      </c>
      <c r="L143" s="21">
        <f>-(L$158*'Fixed Data'!$B$25*'Fixed Data'!L$47*'Fixed Data'!$B$24*'Fixed Data'!$B$23+L$158*'Fixed Data'!$B$26)*'Fixed Data'!S42/10^6</f>
        <v>-0.52701728997815267</v>
      </c>
      <c r="M143" s="21">
        <f>-(M$158*'Fixed Data'!$B$25*'Fixed Data'!M$47*'Fixed Data'!$B$24*'Fixed Data'!$B$23+M$158*'Fixed Data'!$B$26)*'Fixed Data'!T42/10^6</f>
        <v>-0.5409073312528514</v>
      </c>
      <c r="N143" s="21">
        <f>-(N$158*'Fixed Data'!$B$25*'Fixed Data'!N$47*'Fixed Data'!$B$24*'Fixed Data'!$B$23+N$158*'Fixed Data'!$B$26)*'Fixed Data'!U42/10^6</f>
        <v>-0.55331161567389031</v>
      </c>
      <c r="O143" s="21">
        <f>-(O$158*'Fixed Data'!$B$25*'Fixed Data'!O$47*'Fixed Data'!$B$24*'Fixed Data'!$B$23+O$158*'Fixed Data'!$B$26)*'Fixed Data'!V42/10^6</f>
        <v>-0.56765295325027321</v>
      </c>
      <c r="P143" s="21">
        <f>-(P$158*'Fixed Data'!$B$25*'Fixed Data'!P$47*'Fixed Data'!$B$24*'Fixed Data'!$B$23+P$158*'Fixed Data'!$B$26)*'Fixed Data'!W42/10^6</f>
        <v>-0.58223412357219251</v>
      </c>
      <c r="Q143" s="21">
        <f>-(Q$158*'Fixed Data'!$B$25*'Fixed Data'!Q$47*'Fixed Data'!$B$24*'Fixed Data'!$B$23+Q$158*'Fixed Data'!$B$26)*'Fixed Data'!X42/10^6</f>
        <v>-0.59705894925037462</v>
      </c>
      <c r="R143" s="21">
        <f>-(R$158*'Fixed Data'!$B$25*'Fixed Data'!R$47*'Fixed Data'!$B$24*'Fixed Data'!$B$23+R$158*'Fixed Data'!$B$26)*'Fixed Data'!Y42/10^6</f>
        <v>-0.61392118978034727</v>
      </c>
      <c r="S143" s="21">
        <f>-(S$158*'Fixed Data'!$B$25*'Fixed Data'!S$47*'Fixed Data'!$B$24*'Fixed Data'!$B$23+S$158*'Fixed Data'!$B$26)*'Fixed Data'!Z42/10^6</f>
        <v>-0.62926348421142542</v>
      </c>
      <c r="T143" s="21">
        <f>-(T$158*'Fixed Data'!$B$25*'Fixed Data'!T$47*'Fixed Data'!$B$24*'Fixed Data'!$B$23+T$158*'Fixed Data'!$B$26)*'Fixed Data'!AA42/10^6</f>
        <v>-0.64486159235379625</v>
      </c>
      <c r="U143" s="21">
        <f>-(U$158*'Fixed Data'!$B$25*'Fixed Data'!U$47*'Fixed Data'!$B$24*'Fixed Data'!$B$23+U$158*'Fixed Data'!$B$26)*'Fixed Data'!AB42/10^6</f>
        <v>-0.6607196736629154</v>
      </c>
      <c r="V143" s="21">
        <f>-(V$158*'Fixed Data'!$B$25*'Fixed Data'!V$47*'Fixed Data'!$B$24*'Fixed Data'!$B$23+V$158*'Fixed Data'!$B$26)*'Fixed Data'!AC42/10^6</f>
        <v>-0.67870655714904859</v>
      </c>
      <c r="W143" s="21">
        <f>-(W$158*'Fixed Data'!$B$25*'Fixed Data'!W$47*'Fixed Data'!$B$24*'Fixed Data'!$B$23+W$158*'Fixed Data'!$B$26)*'Fixed Data'!AD42/10^6</f>
        <v>-0.69511663737206486</v>
      </c>
      <c r="X143" s="21">
        <f>-(X$158*'Fixed Data'!$B$25*'Fixed Data'!X$47*'Fixed Data'!$B$24*'Fixed Data'!$B$23+X$158*'Fixed Data'!$B$26)*'Fixed Data'!AE42/10^6</f>
        <v>-0.71370315468407552</v>
      </c>
      <c r="Y143" s="21">
        <f>-(Y$158*'Fixed Data'!$B$25*'Fixed Data'!Y$47*'Fixed Data'!$B$24*'Fixed Data'!$B$23+Y$158*'Fixed Data'!$B$26)*'Fixed Data'!AF42/10^6</f>
        <v>-0.73068388415538443</v>
      </c>
      <c r="Z143" s="21">
        <f>-(Z$158*'Fixed Data'!$B$25*'Fixed Data'!Z$47*'Fixed Data'!$B$24*'Fixed Data'!$B$23+Z$158*'Fixed Data'!$B$26)*'Fixed Data'!AG42/10^6</f>
        <v>-0.74988998797288342</v>
      </c>
      <c r="AA143" s="21">
        <f>-(AA$158*'Fixed Data'!$B$25*'Fixed Data'!AA$47*'Fixed Data'!$B$24*'Fixed Data'!$B$23+AA$158*'Fixed Data'!$B$26)*'Fixed Data'!AH42/10^6</f>
        <v>-0.76942370360423129</v>
      </c>
      <c r="AB143" s="21">
        <f>-(AB$158*'Fixed Data'!$B$25*'Fixed Data'!AB$47*'Fixed Data'!$B$24*'Fixed Data'!$B$23+AB$158*'Fixed Data'!$B$26)*'Fixed Data'!AI42/10^6</f>
        <v>-0.7892906057405995</v>
      </c>
      <c r="AC143" s="21">
        <f>-(AC$158*'Fixed Data'!$B$25*'Fixed Data'!AC$47*'Fixed Data'!$B$24*'Fixed Data'!$B$23+AC$158*'Fixed Data'!$B$26)*'Fixed Data'!AJ42/10^6</f>
        <v>-0.80903841345877581</v>
      </c>
      <c r="AD143" s="21">
        <f>-(AD$158*'Fixed Data'!$B$25*'Fixed Data'!AD$47*'Fixed Data'!$B$24*'Fixed Data'!$B$23+AD$158*'Fixed Data'!$B$26)*'Fixed Data'!AK42/10^6</f>
        <v>-0.82922887774644838</v>
      </c>
      <c r="AE143" s="21">
        <f>-(AE$158*'Fixed Data'!$B$25*'Fixed Data'!AE$47*'Fixed Data'!$B$24*'Fixed Data'!$B$23+AE$158*'Fixed Data'!$B$26)*'Fixed Data'!AL42/10^6</f>
        <v>-0.8499634923057634</v>
      </c>
      <c r="AF143" s="21">
        <f>-(AF$158*'Fixed Data'!$B$25*'Fixed Data'!AF$47*'Fixed Data'!$B$24*'Fixed Data'!$B$23+AF$158*'Fixed Data'!$B$26)*'Fixed Data'!AM42/10^6</f>
        <v>-0.87098417323964683</v>
      </c>
      <c r="AG143" s="21">
        <f>-(AG$158*'Fixed Data'!$B$25*'Fixed Data'!AG$47*'Fixed Data'!$B$24*'Fixed Data'!$B$23+AG$158*'Fixed Data'!$B$26)*'Fixed Data'!AN42/10^6</f>
        <v>-0.89231970182099241</v>
      </c>
      <c r="AH143" s="21">
        <f>-(AH$158*'Fixed Data'!$B$25*'Fixed Data'!AH$47*'Fixed Data'!$B$24*'Fixed Data'!$B$23+AH$158*'Fixed Data'!$B$26)*'Fixed Data'!AO42/10^6</f>
        <v>-0.91400698151947313</v>
      </c>
      <c r="AI143" s="21">
        <f>-(AI$158*'Fixed Data'!$B$25*'Fixed Data'!AI$47*'Fixed Data'!$B$24*'Fixed Data'!$B$23+AI$158*'Fixed Data'!$B$26)*'Fixed Data'!AP42/10^6</f>
        <v>-0.93609857836316435</v>
      </c>
      <c r="AJ143" s="21">
        <f>-(AJ$158*'Fixed Data'!$B$25*'Fixed Data'!AJ$47*'Fixed Data'!$B$24*'Fixed Data'!$B$23+AJ$158*'Fixed Data'!$B$26)*'Fixed Data'!AQ42/10^6</f>
        <v>-0.95857241833726592</v>
      </c>
      <c r="AK143" s="21">
        <f>-(AK$158*'Fixed Data'!$B$25*'Fixed Data'!AK$47*'Fixed Data'!$B$24*'Fixed Data'!$B$23+AK$158*'Fixed Data'!$B$26)*'Fixed Data'!AR42/10^6</f>
        <v>-0.98141571732879496</v>
      </c>
      <c r="AL143" s="21">
        <f>-(AL$158*'Fixed Data'!$B$25*'Fixed Data'!AL$47*'Fixed Data'!$B$24*'Fixed Data'!$B$23+AL$158*'Fixed Data'!$B$26)*'Fixed Data'!AS42/10^6</f>
        <v>-1.0046488830082274</v>
      </c>
      <c r="AM143" s="21">
        <f>-(AM$158*'Fixed Data'!$B$25*'Fixed Data'!AM$47*'Fixed Data'!$B$24*'Fixed Data'!$B$23+AM$158*'Fixed Data'!$B$26)*'Fixed Data'!AT42/10^6</f>
        <v>-1.0282844558212105</v>
      </c>
      <c r="AN143" s="21">
        <f>-(AN$158*'Fixed Data'!$B$25*'Fixed Data'!AN$47*'Fixed Data'!$B$24*'Fixed Data'!$B$23+AN$158*'Fixed Data'!$B$26)*'Fixed Data'!AU42/10^6</f>
        <v>-1.0523286423107607</v>
      </c>
      <c r="AO143" s="21">
        <f>-(AO$158*'Fixed Data'!$B$25*'Fixed Data'!AO$47*'Fixed Data'!$B$24*'Fixed Data'!$B$23+AO$158*'Fixed Data'!$B$26)*'Fixed Data'!AV42/10^6</f>
        <v>-1.0767847044066818</v>
      </c>
      <c r="AP143" s="21">
        <f>-(AP$158*'Fixed Data'!$B$25*'Fixed Data'!AP$47*'Fixed Data'!$B$24*'Fixed Data'!$B$23+AP$158*'Fixed Data'!$B$26)*'Fixed Data'!AW42/10^6</f>
        <v>-1.1016612423427596</v>
      </c>
      <c r="AQ143" s="21">
        <f>-(AQ$158*'Fixed Data'!$B$25*'Fixed Data'!AQ$47*'Fixed Data'!$B$24*'Fixed Data'!$B$23+AQ$158*'Fixed Data'!$B$26)*'Fixed Data'!AX42/10^6</f>
        <v>-1.1269684029876343</v>
      </c>
      <c r="AR143" s="21">
        <f>-(AR$158*'Fixed Data'!$B$25*'Fixed Data'!AR$47*'Fixed Data'!$B$24*'Fixed Data'!$B$23+AR$158*'Fixed Data'!$B$26)*'Fixed Data'!AY42/10^6</f>
        <v>-1.15271435094721</v>
      </c>
      <c r="AS143" s="21">
        <f>-(AS$158*'Fixed Data'!$B$25*'Fixed Data'!AS$47*'Fixed Data'!$B$24*'Fixed Data'!$B$23+AS$158*'Fixed Data'!$B$26)*'Fixed Data'!AZ42/10^6</f>
        <v>-1.1789071115204028</v>
      </c>
      <c r="AT143" s="21">
        <f>-(AT$158*'Fixed Data'!$B$25*'Fixed Data'!AT$47*'Fixed Data'!$B$24*'Fixed Data'!$B$23+AT$158*'Fixed Data'!$B$26)*'Fixed Data'!BA42/10^6</f>
        <v>-1.2055554929834491</v>
      </c>
      <c r="AU143" s="21">
        <f>-(AU$158*'Fixed Data'!$B$25*'Fixed Data'!AU$47*'Fixed Data'!$B$24*'Fixed Data'!$B$23+AU$158*'Fixed Data'!$B$26)*'Fixed Data'!BB42/10^6</f>
        <v>-1.2326690584034159</v>
      </c>
      <c r="AV143" s="21">
        <f>-(AV$158*'Fixed Data'!$B$25*'Fixed Data'!AV$47*'Fixed Data'!$B$24*'Fixed Data'!$B$23+AV$158*'Fixed Data'!$B$26)*'Fixed Data'!BC42/10^6</f>
        <v>-1.2602574152747201</v>
      </c>
      <c r="AW143" s="21">
        <f>-(AW$158*'Fixed Data'!$B$25*'Fixed Data'!AW$47*'Fixed Data'!$B$24*'Fixed Data'!$B$23+AW$158*'Fixed Data'!$B$26)*'Fixed Data'!BD42/10^6</f>
        <v>-1.288330260660272</v>
      </c>
      <c r="AX143" s="21">
        <f>-(AX$158*'Fixed Data'!$B$25*'Fixed Data'!AX$47*'Fixed Data'!$B$24*'Fixed Data'!$B$23+AX$158*'Fixed Data'!$B$26)*'Fixed Data'!BE42/10^6</f>
        <v>-1.3168977136134155</v>
      </c>
      <c r="AY143" s="21">
        <f>-(AY$158*'Fixed Data'!$B$25*'Fixed Data'!AY$47*'Fixed Data'!$B$24*'Fixed Data'!$B$23+AY$158*'Fixed Data'!$B$26)*'Fixed Data'!BF42/10^6</f>
        <v>-1.3459703192369135</v>
      </c>
      <c r="AZ143" s="21">
        <f>-(AZ$158*'Fixed Data'!$B$25*'Fixed Data'!AZ$47*'Fixed Data'!$B$24*'Fixed Data'!$B$23+AZ$158*'Fixed Data'!$B$26)*'Fixed Data'!BG42/10^6</f>
        <v>-1.3755589671572395</v>
      </c>
      <c r="BA143" s="21">
        <f>-(BA$158*'Fixed Data'!$B$25*'Fixed Data'!BA$47*'Fixed Data'!$B$24*'Fixed Data'!$B$23+BA$158*'Fixed Data'!$B$26)*'Fixed Data'!BH42/10^6</f>
        <v>-1.405674874718555</v>
      </c>
      <c r="BB143" s="21">
        <f>-(BB$158*'Fixed Data'!$B$25*'Fixed Data'!BB$47*'Fixed Data'!$B$24*'Fixed Data'!$B$23+BB$158*'Fixed Data'!$B$26)*'Fixed Data'!BI42/10^6</f>
        <v>-1.4362830028010709</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-0.26047875481048122</v>
      </c>
      <c r="F146" s="21">
        <f>-F$161*'Fixed Data'!$B$20*'Fixed Data'!$B$22</f>
        <v>-0.27319644658536868</v>
      </c>
      <c r="G146" s="21">
        <f>-G$161*'Fixed Data'!$B$20*'Fixed Data'!$B$22</f>
        <v>-0.28659665712264759</v>
      </c>
      <c r="H146" s="21">
        <f>-H$161*'Fixed Data'!$B$20*'Fixed Data'!$B$22</f>
        <v>-0.30025158376788247</v>
      </c>
      <c r="I146" s="21">
        <f>-I$161*'Fixed Data'!$B$20*'Fixed Data'!$B$22</f>
        <v>-0.31327311174774558</v>
      </c>
      <c r="J146" s="21">
        <f>-J$161*'Fixed Data'!$B$20*'Fixed Data'!$B$22</f>
        <v>-0.3272669525301744</v>
      </c>
      <c r="K146" s="21">
        <f>-K$161*'Fixed Data'!$B$20*'Fixed Data'!$B$22</f>
        <v>-0.34391262544139467</v>
      </c>
      <c r="L146" s="21">
        <f>-L$161*'Fixed Data'!$B$20*'Fixed Data'!$B$22</f>
        <v>-0.36141173139352856</v>
      </c>
      <c r="M146" s="21">
        <f>-M$161*'Fixed Data'!$B$20*'Fixed Data'!$B$22</f>
        <v>-0.37980802678985859</v>
      </c>
      <c r="N146" s="21">
        <f>-N$161*'Fixed Data'!$B$20*'Fixed Data'!$B$22</f>
        <v>-0.39914751147222433</v>
      </c>
      <c r="O146" s="21">
        <f>-O$161*'Fixed Data'!$B$20*'Fixed Data'!$B$22</f>
        <v>-0.41947854374454996</v>
      </c>
      <c r="P146" s="21">
        <f>-P$161*'Fixed Data'!$B$20*'Fixed Data'!$B$22</f>
        <v>-0.44085196129380605</v>
      </c>
      <c r="Q146" s="21">
        <f>-Q$161*'Fixed Data'!$B$20*'Fixed Data'!$B$22</f>
        <v>-0.46332120831068307</v>
      </c>
      <c r="R146" s="21">
        <f>-R$161*'Fixed Data'!$B$20*'Fixed Data'!$B$22</f>
        <v>-0.48694246912789463</v>
      </c>
      <c r="S146" s="21">
        <f>-S$161*'Fixed Data'!$B$20*'Fixed Data'!$B$22</f>
        <v>-0.51177480871026704</v>
      </c>
      <c r="T146" s="21">
        <f>-T$161*'Fixed Data'!$B$20*'Fixed Data'!$B$22</f>
        <v>-0.53788032034790445</v>
      </c>
      <c r="U146" s="21">
        <f>-U$161*'Fixed Data'!$B$20*'Fixed Data'!$B$22</f>
        <v>-0.56532428092172826</v>
      </c>
      <c r="V146" s="21">
        <f>-V$161*'Fixed Data'!$B$20*'Fixed Data'!$B$22</f>
        <v>-0.59417531412968827</v>
      </c>
      <c r="W146" s="21">
        <f>-W$161*'Fixed Data'!$B$20*'Fixed Data'!$B$22</f>
        <v>-0.62450556208174612</v>
      </c>
      <c r="X146" s="21">
        <f>-X$161*'Fixed Data'!$B$20*'Fixed Data'!$B$22</f>
        <v>-0.65639086569267757</v>
      </c>
      <c r="Y146" s="21">
        <f>-Y$161*'Fixed Data'!$B$20*'Fixed Data'!$B$22</f>
        <v>-0.68991095432388838</v>
      </c>
      <c r="Z146" s="21">
        <f>-Z$161*'Fixed Data'!$B$20*'Fixed Data'!$B$22</f>
        <v>-0.72514964514832347</v>
      </c>
      <c r="AA146" s="21">
        <f>-AA$161*'Fixed Data'!$B$20*'Fixed Data'!$B$22</f>
        <v>-0.76219505273703758</v>
      </c>
      <c r="AB146" s="21">
        <f>-AB$161*'Fixed Data'!$B$20*'Fixed Data'!$B$22</f>
        <v>-0.80113980939150098</v>
      </c>
      <c r="AC146" s="21">
        <f>-AC$161*'Fixed Data'!$B$20*'Fixed Data'!$B$22</f>
        <v>-0.84208129677261656</v>
      </c>
      <c r="AD146" s="21">
        <f>-AD$161*'Fixed Data'!$B$20*'Fixed Data'!$B$22</f>
        <v>-0.88512188940555958</v>
      </c>
      <c r="AE146" s="21">
        <f>-AE$161*'Fixed Data'!$B$20*'Fixed Data'!$B$22</f>
        <v>-0.93036921066942435</v>
      </c>
      <c r="AF146" s="21">
        <f>-AF$161*'Fixed Data'!$B$20*'Fixed Data'!$B$22</f>
        <v>-0.97793640191167275</v>
      </c>
      <c r="AG146" s="21">
        <f>-AG$161*'Fixed Data'!$B$20*'Fixed Data'!$B$22</f>
        <v>-1.0279424053604655</v>
      </c>
      <c r="AH146" s="21">
        <f>-AH$161*'Fixed Data'!$B$20*'Fixed Data'!$B$22</f>
        <v>-1.0805122615421834</v>
      </c>
      <c r="AI146" s="21">
        <f>-AI$161*'Fixed Data'!$B$20*'Fixed Data'!$B$22</f>
        <v>-1.1357774219478021</v>
      </c>
      <c r="AJ146" s="21">
        <f>-AJ$161*'Fixed Data'!$B$20*'Fixed Data'!$B$22</f>
        <v>-1.1938760777301549</v>
      </c>
      <c r="AK146" s="21">
        <f>-AK$161*'Fixed Data'!$B$20*'Fixed Data'!$B$22</f>
        <v>-1.2549535052536771</v>
      </c>
      <c r="AL146" s="21">
        <f>-AL$161*'Fixed Data'!$B$20*'Fixed Data'!$B$22</f>
        <v>-1.3191624293611026</v>
      </c>
      <c r="AM146" s="21">
        <f>-AM$161*'Fixed Data'!$B$20*'Fixed Data'!$B$22</f>
        <v>-1.38666340526501</v>
      </c>
      <c r="AN146" s="21">
        <f>-AN$161*'Fixed Data'!$B$20*'Fixed Data'!$B$22</f>
        <v>-1.4576252200194921</v>
      </c>
      <c r="AO146" s="21">
        <f>-AO$161*'Fixed Data'!$B$20*'Fixed Data'!$B$22</f>
        <v>-1.532225314575737</v>
      </c>
      <c r="AP146" s="21">
        <f>-AP$161*'Fixed Data'!$B$20*'Fixed Data'!$B$22</f>
        <v>-1.6106502274767505</v>
      </c>
      <c r="AQ146" s="21">
        <f>-AQ$161*'Fixed Data'!$B$20*'Fixed Data'!$B$22</f>
        <v>-1.6930960613009303</v>
      </c>
      <c r="AR146" s="21">
        <f>-AR$161*'Fixed Data'!$B$20*'Fixed Data'!$B$22</f>
        <v>-1.7797689730205744</v>
      </c>
      <c r="AS146" s="21">
        <f>-AS$161*'Fixed Data'!$B$20*'Fixed Data'!$B$22</f>
        <v>-1.870885689501784</v>
      </c>
      <c r="AT146" s="21">
        <f>-AT$161*'Fixed Data'!$B$20*'Fixed Data'!$B$22</f>
        <v>-1.9666740494343409</v>
      </c>
      <c r="AU146" s="21">
        <f>-AU$161*'Fixed Data'!$B$20*'Fixed Data'!$B$22</f>
        <v>-2.0673735730472584</v>
      </c>
      <c r="AV146" s="21">
        <f>-AV$161*'Fixed Data'!$B$20*'Fixed Data'!$B$22</f>
        <v>-2.1732360610340264</v>
      </c>
      <c r="AW146" s="21">
        <f>-AW$161*'Fixed Data'!$B$20*'Fixed Data'!$B$22</f>
        <v>-2.284526224185464</v>
      </c>
      <c r="AX146" s="21">
        <f>-AX$161*'Fixed Data'!$B$20*'Fixed Data'!$B$22</f>
        <v>-2.4015223453045924</v>
      </c>
      <c r="AY146" s="21">
        <f>-AY$161*'Fixed Data'!$B$20*'Fixed Data'!$B$22</f>
        <v>-2.5245169750585998</v>
      </c>
      <c r="AZ146" s="21">
        <f>-AZ$161*'Fixed Data'!$B$20*'Fixed Data'!$B$22</f>
        <v>-2.6538176635078745</v>
      </c>
      <c r="BA146" s="21">
        <f>-BA$161*'Fixed Data'!$B$20*'Fixed Data'!$B$22</f>
        <v>-2.789747729141272</v>
      </c>
      <c r="BB146" s="21">
        <f>-BB$161*'Fixed Data'!$B$20*'Fixed Data'!$B$22</f>
        <v>-2.9326402108431027</v>
      </c>
    </row>
    <row r="147" spans="1:54" outlineLevel="2">
      <c r="A147" s="439"/>
      <c r="B147" s="135" t="s">
        <v>284</v>
      </c>
      <c r="C147" s="135" t="s">
        <v>460</v>
      </c>
      <c r="D147" s="135" t="s">
        <v>377</v>
      </c>
      <c r="E147" s="21">
        <f>-E$162*'Fixed Data'!$B$21*'Fixed Data'!$B$22</f>
        <v>-1.5867602459682752E-2</v>
      </c>
      <c r="F147" s="21">
        <f>-F$162*'Fixed Data'!$B$21*'Fixed Data'!$B$22</f>
        <v>-1.6642010180949903E-2</v>
      </c>
      <c r="G147" s="21">
        <f>-G$162*'Fixed Data'!$B$21*'Fixed Data'!$B$22</f>
        <v>-1.7458277436547792E-2</v>
      </c>
      <c r="H147" s="21">
        <f>-H$162*'Fixed Data'!$B$21*'Fixed Data'!$B$22</f>
        <v>-1.8290109794833965E-2</v>
      </c>
      <c r="I147" s="21">
        <f>-I$162*'Fixed Data'!$B$21*'Fixed Data'!$B$22</f>
        <v>-1.9082196438454074E-2</v>
      </c>
      <c r="J147" s="21">
        <f>-J$162*'Fixed Data'!$B$21*'Fixed Data'!$B$22</f>
        <v>-1.9933360296154709E-2</v>
      </c>
      <c r="K147" s="21">
        <f>-K$162*'Fixed Data'!$B$21*'Fixed Data'!$B$22</f>
        <v>-2.0947225376096265E-2</v>
      </c>
      <c r="L147" s="21">
        <f>-L$162*'Fixed Data'!$B$21*'Fixed Data'!$B$22</f>
        <v>-2.2013071892553627E-2</v>
      </c>
      <c r="M147" s="21">
        <f>-M$162*'Fixed Data'!$B$21*'Fixed Data'!$B$22</f>
        <v>-2.3133564988073122E-2</v>
      </c>
      <c r="N147" s="21">
        <f>-N$162*'Fixed Data'!$B$21*'Fixed Data'!$B$22</f>
        <v>-2.4311506449968125E-2</v>
      </c>
      <c r="O147" s="21">
        <f>-O$162*'Fixed Data'!$B$21*'Fixed Data'!$B$22</f>
        <v>-2.5549841716245088E-2</v>
      </c>
      <c r="P147" s="21">
        <f>-P$162*'Fixed Data'!$B$21*'Fixed Data'!$B$22</f>
        <v>-2.6851667240732801E-2</v>
      </c>
      <c r="Q147" s="21">
        <f>-Q$162*'Fixed Data'!$B$21*'Fixed Data'!$B$22</f>
        <v>-2.8220238235829184E-2</v>
      </c>
      <c r="R147" s="21">
        <f>-R$162*'Fixed Data'!$B$21*'Fixed Data'!$B$22</f>
        <v>-2.9658976812227334E-2</v>
      </c>
      <c r="S147" s="21">
        <f>-S$162*'Fixed Data'!$B$21*'Fixed Data'!$B$22</f>
        <v>-3.1171480535972892E-2</v>
      </c>
      <c r="T147" s="21">
        <f>-T$162*'Fixed Data'!$B$21*'Fixed Data'!$B$22</f>
        <v>-3.2761531424253448E-2</v>
      </c>
      <c r="U147" s="21">
        <f>-U$162*'Fixed Data'!$B$21*'Fixed Data'!$B$22</f>
        <v>-3.4433105402410596E-2</v>
      </c>
      <c r="V147" s="21">
        <f>-V$162*'Fixed Data'!$B$21*'Fixed Data'!$B$22</f>
        <v>-3.619038224582246E-2</v>
      </c>
      <c r="W147" s="21">
        <f>-W$162*'Fixed Data'!$B$21*'Fixed Data'!$B$22</f>
        <v>-3.8037756031520424E-2</v>
      </c>
      <c r="X147" s="21">
        <f>-X$162*'Fixed Data'!$B$21*'Fixed Data'!$B$22</f>
        <v>-3.9979846125667261E-2</v>
      </c>
      <c r="Y147" s="21">
        <f>-Y$162*'Fixed Data'!$B$21*'Fixed Data'!$B$22</f>
        <v>-4.202150873438066E-2</v>
      </c>
      <c r="Z147" s="21">
        <f>-Z$162*'Fixed Data'!$B$21*'Fixed Data'!$B$22</f>
        <v>-4.4167849046773289E-2</v>
      </c>
      <c r="AA147" s="21">
        <f>-AA$162*'Fixed Data'!$B$21*'Fixed Data'!$B$22</f>
        <v>-4.642423400059098E-2</v>
      </c>
      <c r="AB147" s="21">
        <f>-AB$162*'Fixed Data'!$B$21*'Fixed Data'!$B$22</f>
        <v>-4.8796305702342384E-2</v>
      </c>
      <c r="AC147" s="21">
        <f>-AC$162*'Fixed Data'!$B$21*'Fixed Data'!$B$22</f>
        <v>-5.1289995535511321E-2</v>
      </c>
      <c r="AD147" s="21">
        <f>-AD$162*'Fixed Data'!$B$21*'Fixed Data'!$B$22</f>
        <v>-5.3911538992100286E-2</v>
      </c>
      <c r="AE147" s="21">
        <f>-AE$162*'Fixed Data'!$B$21*'Fixed Data'!$B$22</f>
        <v>-5.6667491264608884E-2</v>
      </c>
      <c r="AF147" s="21">
        <f>-AF$162*'Fixed Data'!$B$21*'Fixed Data'!$B$22</f>
        <v>-5.9564743637427954E-2</v>
      </c>
      <c r="AG147" s="21">
        <f>-AG$162*'Fixed Data'!$B$21*'Fixed Data'!$B$22</f>
        <v>-6.2610540718638974E-2</v>
      </c>
      <c r="AH147" s="21">
        <f>-AH$162*'Fixed Data'!$B$21*'Fixed Data'!$B$22</f>
        <v>-6.5812498555309462E-2</v>
      </c>
      <c r="AI147" s="21">
        <f>-AI$162*'Fixed Data'!$B$21*'Fixed Data'!$B$22</f>
        <v>-6.9178623677572909E-2</v>
      </c>
      <c r="AJ147" s="21">
        <f>-AJ$162*'Fixed Data'!$B$21*'Fixed Data'!$B$22</f>
        <v>-7.2717333119128258E-2</v>
      </c>
      <c r="AK147" s="21">
        <f>-AK$162*'Fixed Data'!$B$21*'Fixed Data'!$B$22</f>
        <v>-7.6437475464202764E-2</v>
      </c>
      <c r="AL147" s="21">
        <f>-AL$162*'Fixed Data'!$B$21*'Fixed Data'!$B$22</f>
        <v>-8.034835297362547E-2</v>
      </c>
      <c r="AM147" s="21">
        <f>-AM$162*'Fixed Data'!$B$21*'Fixed Data'!$B$22</f>
        <v>-8.4459744845319207E-2</v>
      </c>
      <c r="AN147" s="21">
        <f>-AN$162*'Fixed Data'!$B$21*'Fixed Data'!$B$22</f>
        <v>-8.8781931667393024E-2</v>
      </c>
      <c r="AO147" s="21">
        <f>-AO$162*'Fixed Data'!$B$21*'Fixed Data'!$B$22</f>
        <v>-9.3325721124963318E-2</v>
      </c>
      <c r="AP147" s="21">
        <f>-AP$162*'Fixed Data'!$B$21*'Fixed Data'!$B$22</f>
        <v>-9.8102475024995014E-2</v>
      </c>
      <c r="AQ147" s="21">
        <f>-AQ$162*'Fixed Data'!$B$21*'Fixed Data'!$B$22</f>
        <v>-0.10312413770673864</v>
      </c>
      <c r="AR147" s="21">
        <f>-AR$162*'Fixed Data'!$B$21*'Fixed Data'!$B$22</f>
        <v>-0.10840326590879773</v>
      </c>
      <c r="AS147" s="21">
        <f>-AS$162*'Fixed Data'!$B$21*'Fixed Data'!$B$22</f>
        <v>-0.11395306016751358</v>
      </c>
      <c r="AT147" s="21">
        <f>-AT$162*'Fixed Data'!$B$21*'Fixed Data'!$B$22</f>
        <v>-0.11978739782518713</v>
      </c>
      <c r="AU147" s="21">
        <f>-AU$162*'Fixed Data'!$B$21*'Fixed Data'!$B$22</f>
        <v>-0.12592086773065159</v>
      </c>
      <c r="AV147" s="21">
        <f>-AV$162*'Fixed Data'!$B$21*'Fixed Data'!$B$22</f>
        <v>-0.13236880671900308</v>
      </c>
      <c r="AW147" s="21">
        <f>-AW$162*'Fixed Data'!$B$21*'Fixed Data'!$B$22</f>
        <v>-0.13914733796167023</v>
      </c>
      <c r="AX147" s="21">
        <f>-AX$162*'Fixed Data'!$B$21*'Fixed Data'!$B$22</f>
        <v>-0.14627341128274318</v>
      </c>
      <c r="AY147" s="21">
        <f>-AY$162*'Fixed Data'!$B$21*'Fixed Data'!$B$22</f>
        <v>-0.15376484554235989</v>
      </c>
      <c r="AZ147" s="21">
        <f>-AZ$162*'Fixed Data'!$B$21*'Fixed Data'!$B$22</f>
        <v>-0.16164037319313412</v>
      </c>
      <c r="BA147" s="21">
        <f>-BA$162*'Fixed Data'!$B$21*'Fixed Data'!$B$22</f>
        <v>-0.16991968712105152</v>
      </c>
      <c r="BB147" s="21">
        <f>-BB$162*'Fixed Data'!$B$21*'Fixed Data'!$B$22</f>
        <v>-0.1786230723237556</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135" t="s">
        <v>461</v>
      </c>
      <c r="D150" s="135" t="s">
        <v>377</v>
      </c>
      <c r="E150" s="279">
        <v>-6.5029976283497326E-2</v>
      </c>
      <c r="F150" s="279">
        <v>-6.8050748724471338E-2</v>
      </c>
      <c r="G150" s="279">
        <v>-7.1251545653247622E-2</v>
      </c>
      <c r="H150" s="279">
        <v>-7.460517991877702E-2</v>
      </c>
      <c r="I150" s="279">
        <v>-7.7973013851968545E-2</v>
      </c>
      <c r="J150" s="279">
        <v>-8.215145029859397E-2</v>
      </c>
      <c r="K150" s="279">
        <v>-8.6314475492736714E-2</v>
      </c>
      <c r="L150" s="279">
        <v>-9.0690927244052283E-2</v>
      </c>
      <c r="M150" s="279">
        <v>-9.5291748084376182E-2</v>
      </c>
      <c r="N150" s="279">
        <v>-0.10012844158073823</v>
      </c>
      <c r="O150" s="279">
        <v>-0.10521310110024704</v>
      </c>
      <c r="P150" s="279">
        <v>-0.11055844004978822</v>
      </c>
      <c r="Q150" s="279">
        <v>-0.11617782366614772</v>
      </c>
      <c r="R150" s="279">
        <v>-0.12208530243602683</v>
      </c>
      <c r="S150" s="279">
        <v>-0.12829564722957099</v>
      </c>
      <c r="T150" s="279">
        <v>-0.1348243862352089</v>
      </c>
      <c r="U150" s="279">
        <v>-0.14168784378819385</v>
      </c>
      <c r="V150" s="279">
        <v>-0.14890318118991083</v>
      </c>
      <c r="W150" s="279">
        <v>-0.15648843962005582</v>
      </c>
      <c r="X150" s="279">
        <v>-0.16446258524896248</v>
      </c>
      <c r="Y150" s="279">
        <v>-0.17284555666287391</v>
      </c>
      <c r="Z150" s="279">
        <v>-0.18165831472077323</v>
      </c>
      <c r="AA150" s="279">
        <v>-0.19092289496743414</v>
      </c>
      <c r="AB150" s="279">
        <v>-0.20066246273372404</v>
      </c>
      <c r="AC150" s="279">
        <v>-0.21090137106198742</v>
      </c>
      <c r="AD150" s="279">
        <v>-0.22166522160129501</v>
      </c>
      <c r="AE150" s="279">
        <v>-0.23298092862489586</v>
      </c>
      <c r="AF150" s="279">
        <v>-0.24487678632988233</v>
      </c>
      <c r="AG150" s="279">
        <v>-0.25738253958741725</v>
      </c>
      <c r="AH150" s="279">
        <v>-0.27052945832035269</v>
      </c>
      <c r="AI150" s="279">
        <v>-0.2843504156943118</v>
      </c>
      <c r="AJ150" s="279">
        <v>-0.29887997031771635</v>
      </c>
      <c r="AK150" s="279">
        <v>-0.31415445265625763</v>
      </c>
      <c r="AL150" s="279">
        <v>-0.33021205587798069</v>
      </c>
      <c r="AM150" s="279">
        <v>-0.34709293135606717</v>
      </c>
      <c r="AN150" s="279">
        <v>-0.36483928906815022</v>
      </c>
      <c r="AO150" s="279">
        <v>-0.38349550314322983</v>
      </c>
      <c r="AP150" s="279">
        <v>-0.40310822282007397</v>
      </c>
      <c r="AQ150" s="279">
        <v>-0.42372648909460153</v>
      </c>
      <c r="AR150" s="279">
        <v>-0.44540185734787657</v>
      </c>
      <c r="AS150" s="279">
        <v>-0.46818852626138768</v>
      </c>
      <c r="AT150" s="279">
        <v>-0.49214347334200514</v>
      </c>
      <c r="AU150" s="279">
        <v>-0.51732659739531361</v>
      </c>
      <c r="AV150" s="279">
        <v>-0.54380086830385965</v>
      </c>
      <c r="AW150" s="279">
        <v>-0.57163248448463166</v>
      </c>
      <c r="AX150" s="279">
        <v>-0.6008910384195304</v>
      </c>
      <c r="AY150" s="279">
        <v>-0.63164969067281429</v>
      </c>
      <c r="AZ150" s="279">
        <v>-0.6639853528305989</v>
      </c>
      <c r="BA150" s="279">
        <v>-0.69797887981985285</v>
      </c>
      <c r="BB150" s="279">
        <v>-0.73371274621906957</v>
      </c>
    </row>
    <row r="151" spans="1:54" outlineLevel="2">
      <c r="A151" s="439"/>
      <c r="B151" s="135" t="s">
        <v>287</v>
      </c>
      <c r="C151" s="135" t="s">
        <v>462</v>
      </c>
      <c r="D151" s="135" t="s">
        <v>377</v>
      </c>
      <c r="E151" s="279">
        <v>-0.28277534607512894</v>
      </c>
      <c r="F151" s="279">
        <v>-0.29497980166889737</v>
      </c>
      <c r="G151" s="279">
        <v>-0.30910409816713524</v>
      </c>
      <c r="H151" s="279">
        <v>-0.32414492234147557</v>
      </c>
      <c r="I151" s="279">
        <v>-0.33950870955214346</v>
      </c>
      <c r="J151" s="279">
        <v>-0.36098880072863671</v>
      </c>
      <c r="K151" s="279">
        <v>-0.37930297022008358</v>
      </c>
      <c r="L151" s="279">
        <v>-0.39855607711278013</v>
      </c>
      <c r="M151" s="279">
        <v>-0.41879626150534932</v>
      </c>
      <c r="N151" s="279">
        <v>-0.44007413169078036</v>
      </c>
      <c r="O151" s="279">
        <v>-0.46244289070347661</v>
      </c>
      <c r="P151" s="279">
        <v>-0.48595846935448211</v>
      </c>
      <c r="Q151" s="279">
        <v>-0.51067966608754534</v>
      </c>
      <c r="R151" s="279">
        <v>-0.5366682940058155</v>
      </c>
      <c r="S151" s="279">
        <v>-0.56398933543672047</v>
      </c>
      <c r="T151" s="279">
        <v>-0.59271110442155028</v>
      </c>
      <c r="U151" s="279">
        <v>-0.62290541753608752</v>
      </c>
      <c r="V151" s="279">
        <v>-0.65464777346940362</v>
      </c>
      <c r="W151" s="279">
        <v>-0.68801754180980124</v>
      </c>
      <c r="X151" s="279">
        <v>-0.72309816151006123</v>
      </c>
      <c r="Y151" s="279">
        <v>-0.75997734952822393</v>
      </c>
      <c r="Z151" s="279">
        <v>-0.7987473201656009</v>
      </c>
      <c r="AA151" s="279">
        <v>-0.83950501565051894</v>
      </c>
      <c r="AB151" s="279">
        <v>-0.88235234854425038</v>
      </c>
      <c r="AC151" s="279">
        <v>-0.92739645657546144</v>
      </c>
      <c r="AD151" s="279">
        <v>-0.97474997054028834</v>
      </c>
      <c r="AE151" s="279">
        <v>-1.0245312959378772</v>
      </c>
      <c r="AF151" s="279">
        <v>-1.0768649090457649</v>
      </c>
      <c r="AG151" s="279">
        <v>-1.1318816681753163</v>
      </c>
      <c r="AH151" s="279">
        <v>-1.1897191408856123</v>
      </c>
      <c r="AI151" s="279">
        <v>-1.2505219479739158</v>
      </c>
      <c r="AJ151" s="279">
        <v>-1.3144421251028644</v>
      </c>
      <c r="AK151" s="279">
        <v>-1.3816395029688902</v>
      </c>
      <c r="AL151" s="279">
        <v>-1.4522821069619523</v>
      </c>
      <c r="AM151" s="279">
        <v>-1.5265465773165952</v>
      </c>
      <c r="AN151" s="279">
        <v>-1.6046186108044009</v>
      </c>
      <c r="AO151" s="279">
        <v>-1.6866934250726122</v>
      </c>
      <c r="AP151" s="279">
        <v>-1.7729762467897776</v>
      </c>
      <c r="AQ151" s="279">
        <v>-1.8636828248193267</v>
      </c>
      <c r="AR151" s="279">
        <v>-1.9590399697039826</v>
      </c>
      <c r="AS151" s="279">
        <v>-2.059286120810174</v>
      </c>
      <c r="AT151" s="279">
        <v>-2.1646719425506742</v>
      </c>
      <c r="AU151" s="279">
        <v>-2.2754609511758752</v>
      </c>
      <c r="AV151" s="279">
        <v>-2.3919301737018754</v>
      </c>
      <c r="AW151" s="279">
        <v>-2.514370840622143</v>
      </c>
      <c r="AX151" s="279">
        <v>-2.6430891141352135</v>
      </c>
      <c r="AY151" s="279">
        <v>-2.7784068537097601</v>
      </c>
      <c r="AZ151" s="279">
        <v>-2.9206624209007419</v>
      </c>
      <c r="BA151" s="279">
        <v>-3.070211525429527</v>
      </c>
      <c r="BB151" s="279">
        <v>-3.2274181170082747</v>
      </c>
    </row>
    <row r="152" spans="1:54" outlineLevel="2">
      <c r="A152" s="439"/>
      <c r="B152" s="135" t="s">
        <v>287</v>
      </c>
      <c r="C152" s="135" t="s">
        <v>463</v>
      </c>
      <c r="D152" s="135" t="s">
        <v>377</v>
      </c>
      <c r="E152" s="279">
        <v>-4.2078853201658863E-2</v>
      </c>
      <c r="F152" s="279">
        <v>-4.4014771548944058E-2</v>
      </c>
      <c r="G152" s="279">
        <v>-4.6070019611815054E-2</v>
      </c>
      <c r="H152" s="279">
        <v>-4.8074561071829183E-2</v>
      </c>
      <c r="I152" s="279">
        <v>-4.963926817173097E-2</v>
      </c>
      <c r="J152" s="279">
        <v>-5.139338368137536E-2</v>
      </c>
      <c r="K152" s="279">
        <v>-5.4007202185586654E-2</v>
      </c>
      <c r="L152" s="279">
        <v>-5.6755032980686994E-2</v>
      </c>
      <c r="M152" s="279">
        <v>-5.9643747018498006E-2</v>
      </c>
      <c r="N152" s="279">
        <v>-6.2680567532046497E-2</v>
      </c>
      <c r="O152" s="279">
        <v>-6.5873088097411089E-2</v>
      </c>
      <c r="P152" s="279">
        <v>-6.922929162161294E-2</v>
      </c>
      <c r="Q152" s="279">
        <v>-7.2757570304043326E-2</v>
      </c>
      <c r="R152" s="279">
        <v>-7.6466746621329074E-2</v>
      </c>
      <c r="S152" s="279">
        <v>-8.0366095388119396E-2</v>
      </c>
      <c r="T152" s="279">
        <v>-8.446536694895386E-2</v>
      </c>
      <c r="U152" s="279">
        <v>-8.8774811559197114E-2</v>
      </c>
      <c r="V152" s="279">
        <v>-9.3305205016019008E-2</v>
      </c>
      <c r="W152" s="279">
        <v>-9.8067875603494892E-2</v>
      </c>
      <c r="X152" s="279">
        <v>-0.10307473241921926</v>
      </c>
      <c r="Y152" s="279">
        <v>-0.10833829515324679</v>
      </c>
      <c r="Z152" s="279">
        <v>-0.11387172539384269</v>
      </c>
      <c r="AA152" s="279">
        <v>-0.1196888595383003</v>
      </c>
      <c r="AB152" s="279">
        <v>-0.12580424339114846</v>
      </c>
      <c r="AC152" s="279">
        <v>-0.13223316853623018</v>
      </c>
      <c r="AD152" s="279">
        <v>-0.1389917105736283</v>
      </c>
      <c r="AE152" s="279">
        <v>-0.14609676931704285</v>
      </c>
      <c r="AF152" s="279">
        <v>-0.15356611105211529</v>
      </c>
      <c r="AG152" s="279">
        <v>-0.16141841296140796</v>
      </c>
      <c r="AH152" s="279">
        <v>-0.16967330982707526</v>
      </c>
      <c r="AI152" s="279">
        <v>-0.17835144312805545</v>
      </c>
      <c r="AJ152" s="279">
        <v>-0.18747451265451104</v>
      </c>
      <c r="AK152" s="279">
        <v>-0.19706533076860655</v>
      </c>
      <c r="AL152" s="279">
        <v>-0.20714787944729998</v>
      </c>
      <c r="AM152" s="279">
        <v>-0.21774737024976576</v>
      </c>
      <c r="AN152" s="279">
        <v>-0.22889030735943108</v>
      </c>
      <c r="AO152" s="279">
        <v>-0.2406045538582387</v>
      </c>
      <c r="AP152" s="279">
        <v>-0.25291940139885732</v>
      </c>
      <c r="AQ152" s="279">
        <v>-0.26586564344907243</v>
      </c>
      <c r="AR152" s="279">
        <v>-0.27947565229149335</v>
      </c>
      <c r="AS152" s="279">
        <v>-0.29378345997111954</v>
      </c>
      <c r="AT152" s="279">
        <v>-0.30882484339318322</v>
      </c>
      <c r="AU152" s="279">
        <v>-0.32463741378403765</v>
      </c>
      <c r="AV152" s="279">
        <v>-0.34126071073881487</v>
      </c>
      <c r="AW152" s="279">
        <v>-0.35873630109101079</v>
      </c>
      <c r="AX152" s="279">
        <v>-0.37710788285121266</v>
      </c>
      <c r="AY152" s="279">
        <v>-0.39642139447489594</v>
      </c>
      <c r="AZ152" s="279">
        <v>-0.41672512973247255</v>
      </c>
      <c r="BA152" s="279">
        <v>-0.43806985846888613</v>
      </c>
      <c r="BB152" s="279">
        <v>-0.46050786767322721</v>
      </c>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135" t="s">
        <v>383</v>
      </c>
      <c r="D158" s="135" t="s">
        <v>466</v>
      </c>
      <c r="E158" s="238">
        <v>1.1273777513822161</v>
      </c>
      <c r="F158" s="36">
        <v>1.1314356351169659</v>
      </c>
      <c r="G158" s="36">
        <v>1.1363338649160877</v>
      </c>
      <c r="H158" s="36">
        <v>1.141114958854786</v>
      </c>
      <c r="I158" s="36">
        <v>1.1373322176112799</v>
      </c>
      <c r="J158" s="36">
        <v>1.1384665336458841</v>
      </c>
      <c r="K158" s="36">
        <v>1.1500849948498333</v>
      </c>
      <c r="L158" s="36">
        <v>1.161829307417841</v>
      </c>
      <c r="M158" s="36">
        <v>1.1737012019223516</v>
      </c>
      <c r="N158" s="36">
        <v>1.1857024502077098</v>
      </c>
      <c r="O158" s="36">
        <v>1.1978348670291026</v>
      </c>
      <c r="P158" s="36">
        <v>1.210100311771094</v>
      </c>
      <c r="Q158" s="36">
        <v>1.2225006902490847</v>
      </c>
      <c r="R158" s="36">
        <v>1.2350379565985312</v>
      </c>
      <c r="S158" s="36">
        <v>1.2477141152558522</v>
      </c>
      <c r="T158" s="36">
        <v>1.2605312230360848</v>
      </c>
      <c r="U158" s="36">
        <v>1.273491391311913</v>
      </c>
      <c r="V158" s="36">
        <v>1.286596788299404</v>
      </c>
      <c r="W158" s="36">
        <v>1.2998496414556662</v>
      </c>
      <c r="X158" s="36">
        <v>1.3132522399945212</v>
      </c>
      <c r="Y158" s="36">
        <v>1.3268069375255562</v>
      </c>
      <c r="Z158" s="36">
        <v>1.3405161548235207</v>
      </c>
      <c r="AA158" s="36">
        <v>1.3543823827340233</v>
      </c>
      <c r="AB158" s="36">
        <v>1.368408185223053</v>
      </c>
      <c r="AC158" s="36">
        <v>1.3825962025774863</v>
      </c>
      <c r="AD158" s="36">
        <v>1.3969491547637165</v>
      </c>
      <c r="AE158" s="36">
        <v>1.4114698449534626</v>
      </c>
      <c r="AF158" s="36">
        <v>1.4261611632242457</v>
      </c>
      <c r="AG158" s="36">
        <v>1.4410260904444474</v>
      </c>
      <c r="AH158" s="36">
        <v>1.4560677023511504</v>
      </c>
      <c r="AI158" s="36">
        <v>1.4712891738319405</v>
      </c>
      <c r="AJ158" s="36">
        <v>1.48669378341974</v>
      </c>
      <c r="AK158" s="36">
        <v>1.5022849180128308</v>
      </c>
      <c r="AL158" s="36">
        <v>1.5180660778303823</v>
      </c>
      <c r="AM158" s="36">
        <v>1.534040881616213</v>
      </c>
      <c r="AN158" s="36">
        <v>1.5502130721034755</v>
      </c>
      <c r="AO158" s="36">
        <v>1.5665865217528423</v>
      </c>
      <c r="AP158" s="36">
        <v>1.5831652387792181</v>
      </c>
      <c r="AQ158" s="36">
        <v>1.5999533734809819</v>
      </c>
      <c r="AR158" s="36">
        <v>1.6169552248871477</v>
      </c>
      <c r="AS158" s="36">
        <v>1.6341752477393623</v>
      </c>
      <c r="AT158" s="36">
        <v>1.6516180598249666</v>
      </c>
      <c r="AU158" s="36">
        <v>1.6692884496799567</v>
      </c>
      <c r="AV158" s="36">
        <v>1.6871913846798134</v>
      </c>
      <c r="AW158" s="36">
        <v>1.7053320195388095</v>
      </c>
      <c r="AX158" s="36">
        <v>1.723715705238293</v>
      </c>
      <c r="AY158" s="36">
        <v>1.7423479984058914</v>
      </c>
      <c r="AZ158" s="36">
        <v>1.7612346711686255</v>
      </c>
      <c r="BA158" s="36">
        <v>1.7803817215044746</v>
      </c>
      <c r="BB158" s="36">
        <v>1.7997369266890582</v>
      </c>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135" t="s">
        <v>459</v>
      </c>
      <c r="D161" s="135"/>
      <c r="E161" s="238">
        <v>1.1627733839971791E-2</v>
      </c>
      <c r="F161" s="36">
        <v>1.2195449756476316E-2</v>
      </c>
      <c r="G161" s="36">
        <v>1.2793633211554762E-2</v>
      </c>
      <c r="H161" s="36">
        <v>1.3403187156753293E-2</v>
      </c>
      <c r="I161" s="36">
        <v>1.3984466277385442E-2</v>
      </c>
      <c r="J161" s="36">
        <v>1.4609149300518803E-2</v>
      </c>
      <c r="K161" s="36">
        <v>1.5352209725311306E-2</v>
      </c>
      <c r="L161" s="36">
        <v>1.6133367277284871E-2</v>
      </c>
      <c r="M161" s="36">
        <v>1.6954575235936468E-2</v>
      </c>
      <c r="N161" s="36">
        <v>1.7817887027534878E-2</v>
      </c>
      <c r="O161" s="36">
        <v>1.872546135975434E-2</v>
      </c>
      <c r="P161" s="36">
        <v>1.9679567619568707E-2</v>
      </c>
      <c r="Q161" s="36">
        <v>2.0682591547899899E-2</v>
      </c>
      <c r="R161" s="36">
        <v>2.173704120521237E-2</v>
      </c>
      <c r="S161" s="36">
        <v>2.2845553242970329E-2</v>
      </c>
      <c r="T161" s="36">
        <v>2.4010899496639225E-2</v>
      </c>
      <c r="U161" s="36">
        <v>2.5235993916716905E-2</v>
      </c>
      <c r="V161" s="36">
        <v>2.6523899855128003E-2</v>
      </c>
      <c r="W161" s="36">
        <v>2.7877837725199112E-2</v>
      </c>
      <c r="X161" s="36">
        <v>2.930119305436734E-2</v>
      </c>
      <c r="Y161" s="36">
        <v>3.0797524949763445E-2</v>
      </c>
      <c r="Z161" s="36">
        <v>3.2370574997832469E-2</v>
      </c>
      <c r="AA161" s="36">
        <v>3.402427662024788E-2</v>
      </c>
      <c r="AB161" s="36">
        <v>3.5762764909513724E-2</v>
      </c>
      <c r="AC161" s="36">
        <v>3.7590386968850364E-2</v>
      </c>
      <c r="AD161" s="36">
        <v>3.9511712782215221E-2</v>
      </c>
      <c r="AE161" s="36">
        <v>4.1531546641643456E-2</v>
      </c>
      <c r="AF161" s="36">
        <v>4.3654939160477954E-2</v>
      </c>
      <c r="AG161" s="36">
        <v>4.5887199902534752E-2</v>
      </c>
      <c r="AH161" s="36">
        <v>4.8233910658778023E-2</v>
      </c>
      <c r="AI161" s="36">
        <v>5.0700939404701766E-2</v>
      </c>
      <c r="AJ161" s="36">
        <v>5.3294454973327923E-2</v>
      </c>
      <c r="AK161" s="36">
        <v>5.6020942480496799E-2</v>
      </c>
      <c r="AL161" s="36">
        <v>5.8887219541039829E-2</v>
      </c>
      <c r="AM161" s="36">
        <v>6.1900453316362694E-2</v>
      </c>
      <c r="AN161" s="36">
        <v>6.5068178436082508E-2</v>
      </c>
      <c r="AO161" s="36">
        <v>6.8398315838527735E-2</v>
      </c>
      <c r="AP161" s="36">
        <v>7.1899192577206228E-2</v>
      </c>
      <c r="AQ161" s="36">
        <v>7.5579562642778778E-2</v>
      </c>
      <c r="AR161" s="36">
        <v>7.9448628852591768E-2</v>
      </c>
      <c r="AS161" s="36">
        <v>8.3516065862518085E-2</v>
      </c>
      <c r="AT161" s="36">
        <v>8.7792044358628335E-2</v>
      </c>
      <c r="AU161" s="36">
        <v>9.2287256489210309E-2</v>
      </c>
      <c r="AV161" s="36">
        <v>9.7012942600705102E-2</v>
      </c>
      <c r="AW161" s="36">
        <v>0.10198091934442638</v>
      </c>
      <c r="AX161" s="36">
        <v>0.10720360922434433</v>
      </c>
      <c r="AY161" s="36">
        <v>0.11269407165981636</v>
      </c>
      <c r="AZ161" s="36">
        <v>0.11846603564093711</v>
      </c>
      <c r="BA161" s="36">
        <v>0.12453393405816127</v>
      </c>
      <c r="BB161" s="36">
        <v>0.13091263371898701</v>
      </c>
    </row>
    <row r="162" spans="1:54" outlineLevel="2">
      <c r="A162" s="439"/>
      <c r="B162" s="135" t="s">
        <v>284</v>
      </c>
      <c r="C162" s="135" t="s">
        <v>460</v>
      </c>
      <c r="D162" s="135"/>
      <c r="E162" s="238">
        <v>0.10531191475676203</v>
      </c>
      <c r="F162" s="36">
        <v>0.11045159229382424</v>
      </c>
      <c r="G162" s="36">
        <v>0.11586908796518855</v>
      </c>
      <c r="H162" s="36">
        <v>0.12138988788630664</v>
      </c>
      <c r="I162" s="36">
        <v>0.12664689891269446</v>
      </c>
      <c r="J162" s="36">
        <v>0.13229600033516595</v>
      </c>
      <c r="K162" s="36">
        <v>0.13902493579627009</v>
      </c>
      <c r="L162" s="36">
        <v>0.14609886758717242</v>
      </c>
      <c r="M162" s="36">
        <v>0.15353548403006059</v>
      </c>
      <c r="N162" s="36">
        <v>0.16135338034670565</v>
      </c>
      <c r="O162" s="36">
        <v>0.16957210515619139</v>
      </c>
      <c r="P162" s="36">
        <v>0.17821220935664464</v>
      </c>
      <c r="Q162" s="36">
        <v>0.18729529751318072</v>
      </c>
      <c r="R162" s="36">
        <v>0.19684408188056629</v>
      </c>
      <c r="S162" s="36">
        <v>0.20688243919567398</v>
      </c>
      <c r="T162" s="36">
        <v>0.21743547038176433</v>
      </c>
      <c r="U162" s="36">
        <v>0.22852956331386234</v>
      </c>
      <c r="V162" s="36">
        <v>0.2401924588021781</v>
      </c>
      <c r="W162" s="36">
        <v>0.25245331995858938</v>
      </c>
      <c r="X162" s="36">
        <v>0.26534280511959035</v>
      </c>
      <c r="Y162" s="36">
        <v>0.27889314450811525</v>
      </c>
      <c r="Z162" s="36">
        <v>0.29313822082585239</v>
      </c>
      <c r="AA162" s="36">
        <v>0.30811365397768853</v>
      </c>
      <c r="AB162" s="36">
        <v>0.32385689013995661</v>
      </c>
      <c r="AC162" s="36">
        <v>0.34040729539542969</v>
      </c>
      <c r="AD162" s="36">
        <v>0.35780625416900136</v>
      </c>
      <c r="AE162" s="36">
        <v>0.37609727271030735</v>
      </c>
      <c r="AF162" s="36">
        <v>0.3953260878820008</v>
      </c>
      <c r="AG162" s="36">
        <v>0.41554078152572488</v>
      </c>
      <c r="AH162" s="36">
        <v>0.43679190069177254</v>
      </c>
      <c r="AI162" s="36">
        <v>0.45913258403300933</v>
      </c>
      <c r="AJ162" s="36">
        <v>0.48261869467920948</v>
      </c>
      <c r="AK162" s="36">
        <v>0.50730895992394009</v>
      </c>
      <c r="AL162" s="36">
        <v>0.53326511807341115</v>
      </c>
      <c r="AM162" s="36">
        <v>0.56055207282436292</v>
      </c>
      <c r="AN162" s="36">
        <v>0.58923805555714059</v>
      </c>
      <c r="AO162" s="36">
        <v>0.61939479594965763</v>
      </c>
      <c r="AP162" s="36">
        <v>0.65109770133894629</v>
      </c>
      <c r="AQ162" s="36">
        <v>0.68442604527878892</v>
      </c>
      <c r="AR162" s="36">
        <v>0.71946316576487779</v>
      </c>
      <c r="AS162" s="36">
        <v>0.75629667362319952</v>
      </c>
      <c r="AT162" s="36">
        <v>0.79501867158276829</v>
      </c>
      <c r="AU162" s="36">
        <v>0.83572598458034586</v>
      </c>
      <c r="AV162" s="36">
        <v>0.87852040187328162</v>
      </c>
      <c r="AW162" s="36">
        <v>0.9235089315656293</v>
      </c>
      <c r="AX162" s="36">
        <v>0.97080406818416276</v>
      </c>
      <c r="AY162" s="36">
        <v>1.0205240739732677</v>
      </c>
      <c r="AZ162" s="36">
        <v>1.0727932746121296</v>
      </c>
      <c r="BA162" s="36">
        <v>1.1277423700937379</v>
      </c>
      <c r="BB162" s="36">
        <v>1.1855059902053022</v>
      </c>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-0.22991683325198076</v>
      </c>
      <c r="F172" s="262">
        <f>-(F$158*'Fixed Data'!$B$25*'Fixed Data'!F$47*'Fixed Data'!$B$24*'Fixed Data'!$B$23+F$158*'Fixed Data'!$B$26)*'Fixed Data'!M44/10^6</f>
        <v>-0.2342582699939541</v>
      </c>
      <c r="G172" s="262">
        <f>-(G$158*'Fixed Data'!$B$25*'Fixed Data'!G$47*'Fixed Data'!$B$24*'Fixed Data'!$B$23+G$158*'Fixed Data'!$B$26)*'Fixed Data'!N44/10^6</f>
        <v>-0.23885525352643858</v>
      </c>
      <c r="H172" s="262">
        <f>-(H$158*'Fixed Data'!$B$25*'Fixed Data'!H$47*'Fixed Data'!$B$24*'Fixed Data'!$B$23+H$158*'Fixed Data'!$B$26)*'Fixed Data'!O44/10^6</f>
        <v>-0.24351292439291508</v>
      </c>
      <c r="I172" s="262">
        <f>-(I$158*'Fixed Data'!$B$25*'Fixed Data'!I$47*'Fixed Data'!$B$24*'Fixed Data'!$B$23+I$158*'Fixed Data'!$B$26)*'Fixed Data'!P44/10^6</f>
        <v>-0.24640171646480652</v>
      </c>
      <c r="J172" s="262">
        <f>-(J$158*'Fixed Data'!$B$25*'Fixed Data'!J$47*'Fixed Data'!$B$24*'Fixed Data'!$B$23+J$158*'Fixed Data'!$B$26)*'Fixed Data'!Q44/10^6</f>
        <v>-0.25040351755973494</v>
      </c>
      <c r="K172" s="262">
        <f>-(K$158*'Fixed Data'!$B$25*'Fixed Data'!K$47*'Fixed Data'!$B$24*'Fixed Data'!$B$23+K$158*'Fixed Data'!$B$26)*'Fixed Data'!R44/10^6</f>
        <v>-0.25681114280149764</v>
      </c>
      <c r="L172" s="262">
        <f>-(L$158*'Fixed Data'!$B$25*'Fixed Data'!L$47*'Fixed Data'!$B$24*'Fixed Data'!$B$23+L$158*'Fixed Data'!$B$26)*'Fixed Data'!S44/10^6</f>
        <v>-0.26338438458304353</v>
      </c>
      <c r="M172" s="262">
        <f>-(M$158*'Fixed Data'!$B$25*'Fixed Data'!M$47*'Fixed Data'!$B$24*'Fixed Data'!$B$23+M$158*'Fixed Data'!$B$26)*'Fixed Data'!T44/10^6</f>
        <v>-0.27012763390260969</v>
      </c>
      <c r="N172" s="262">
        <f>-(N$158*'Fixed Data'!$B$25*'Fixed Data'!N$47*'Fixed Data'!$B$24*'Fixed Data'!$B$23+N$158*'Fixed Data'!$B$26)*'Fixed Data'!U44/10^6</f>
        <v>-0.2770454053712032</v>
      </c>
      <c r="O172" s="262">
        <f>-(O$158*'Fixed Data'!$B$25*'Fixed Data'!O$47*'Fixed Data'!$B$24*'Fixed Data'!$B$23+O$158*'Fixed Data'!$B$26)*'Fixed Data'!V44/10^6</f>
        <v>-0.28414234129556787</v>
      </c>
      <c r="P172" s="262">
        <f>-(P$158*'Fixed Data'!$B$25*'Fixed Data'!P$47*'Fixed Data'!$B$24*'Fixed Data'!$B$23+P$158*'Fixed Data'!$B$26)*'Fixed Data'!W44/10^6</f>
        <v>-0.29142321592098225</v>
      </c>
      <c r="Q172" s="262">
        <f>-(Q$158*'Fixed Data'!$B$25*'Fixed Data'!Q$47*'Fixed Data'!$B$24*'Fixed Data'!$B$23+Q$158*'Fixed Data'!$B$26)*'Fixed Data'!X44/10^6</f>
        <v>-0.29889293948702378</v>
      </c>
      <c r="R172" s="262">
        <f>-(R$158*'Fixed Data'!$B$25*'Fixed Data'!R$47*'Fixed Data'!$B$24*'Fixed Data'!$B$23+R$158*'Fixed Data'!$B$26)*'Fixed Data'!Y44/10^6</f>
        <v>-0.30655656261603303</v>
      </c>
      <c r="S172" s="262">
        <f>-(S$158*'Fixed Data'!$B$25*'Fixed Data'!S$47*'Fixed Data'!$B$24*'Fixed Data'!$B$23+S$158*'Fixed Data'!$B$26)*'Fixed Data'!Z44/10^6</f>
        <v>-0.31434853683078096</v>
      </c>
      <c r="T172" s="262">
        <f>-(T$158*'Fixed Data'!$B$25*'Fixed Data'!T$47*'Fixed Data'!$B$24*'Fixed Data'!$B$23+T$158*'Fixed Data'!$B$26)*'Fixed Data'!AA44/10^6</f>
        <v>-0.32234133834620998</v>
      </c>
      <c r="U172" s="262">
        <f>-(U$158*'Fixed Data'!$B$25*'Fixed Data'!U$47*'Fixed Data'!$B$24*'Fixed Data'!$B$23+U$158*'Fixed Data'!$B$26)*'Fixed Data'!AB44/10^6</f>
        <v>-0.33054032735956274</v>
      </c>
      <c r="V172" s="262">
        <f>-(V$158*'Fixed Data'!$B$25*'Fixed Data'!V$47*'Fixed Data'!$B$24*'Fixed Data'!$B$23+V$158*'Fixed Data'!$B$26)*'Fixed Data'!AC44/10^6</f>
        <v>-0.33895101963974139</v>
      </c>
      <c r="W172" s="262">
        <f>-(W$158*'Fixed Data'!$B$25*'Fixed Data'!W$47*'Fixed Data'!$B$24*'Fixed Data'!$B$23+W$158*'Fixed Data'!$B$26)*'Fixed Data'!AD44/10^6</f>
        <v>-0.34757909061726633</v>
      </c>
      <c r="X172" s="262">
        <f>-(X$158*'Fixed Data'!$B$25*'Fixed Data'!X$47*'Fixed Data'!$B$24*'Fixed Data'!$B$23+X$158*'Fixed Data'!$B$26)*'Fixed Data'!AE44/10^6</f>
        <v>-0.35643038228500712</v>
      </c>
      <c r="Y172" s="262">
        <f>-(Y$158*'Fixed Data'!$B$25*'Fixed Data'!Y$47*'Fixed Data'!$B$24*'Fixed Data'!$B$23+Y$158*'Fixed Data'!$B$26)*'Fixed Data'!AF44/10^6</f>
        <v>-0.36551090791877233</v>
      </c>
      <c r="Z172" s="262">
        <f>-(Z$158*'Fixed Data'!$B$25*'Fixed Data'!Z$47*'Fixed Data'!$B$24*'Fixed Data'!$B$23+Z$158*'Fixed Data'!$B$26)*'Fixed Data'!AG44/10^6</f>
        <v>-0.37482685833816537</v>
      </c>
      <c r="AA172" s="262">
        <f>-(AA$158*'Fixed Data'!$B$25*'Fixed Data'!AA$47*'Fixed Data'!$B$24*'Fixed Data'!$B$23+AA$158*'Fixed Data'!$B$26)*'Fixed Data'!AH44/10^6</f>
        <v>-0.38438460804971053</v>
      </c>
      <c r="AB172" s="262">
        <f>-(AB$158*'Fixed Data'!$B$25*'Fixed Data'!AB$47*'Fixed Data'!$B$24*'Fixed Data'!$B$23+AB$158*'Fixed Data'!$B$26)*'Fixed Data'!AI44/10^6</f>
        <v>-0.39419072224983409</v>
      </c>
      <c r="AC172" s="262">
        <f>-(AC$158*'Fixed Data'!$B$25*'Fixed Data'!AC$47*'Fixed Data'!$B$24*'Fixed Data'!$B$23+AC$158*'Fixed Data'!$B$26)*'Fixed Data'!AJ44/10^6</f>
        <v>-0.40399200631046511</v>
      </c>
      <c r="AD172" s="262">
        <f>-(AD$158*'Fixed Data'!$B$25*'Fixed Data'!AD$47*'Fixed Data'!$B$24*'Fixed Data'!$B$23+AD$158*'Fixed Data'!$B$26)*'Fixed Data'!AK44/10^6</f>
        <v>-0.41400852343030298</v>
      </c>
      <c r="AE172" s="262">
        <f>-(AE$158*'Fixed Data'!$B$25*'Fixed Data'!AE$47*'Fixed Data'!$B$24*'Fixed Data'!$B$23+AE$158*'Fixed Data'!$B$26)*'Fixed Data'!AL44/10^6</f>
        <v>-0.4242172719276211</v>
      </c>
      <c r="AF172" s="262">
        <f>-(AF$158*'Fixed Data'!$B$25*'Fixed Data'!AF$47*'Fixed Data'!$B$24*'Fixed Data'!$B$23+AF$158*'Fixed Data'!$B$26)*'Fixed Data'!AM44/10^6</f>
        <v>-0.43460177581742737</v>
      </c>
      <c r="AG172" s="262">
        <f>-(AG$158*'Fixed Data'!$B$25*'Fixed Data'!AG$47*'Fixed Data'!$B$24*'Fixed Data'!$B$23+AG$158*'Fixed Data'!$B$26)*'Fixed Data'!AN44/10^6</f>
        <v>-0.44515346184457177</v>
      </c>
      <c r="AH172" s="262">
        <f>-(AH$158*'Fixed Data'!$B$25*'Fixed Data'!AH$47*'Fixed Data'!$B$24*'Fixed Data'!$B$23+AH$158*'Fixed Data'!$B$26)*'Fixed Data'!AO44/10^6</f>
        <v>-0.45587561600318188</v>
      </c>
      <c r="AI172" s="262">
        <f>-(AI$158*'Fixed Data'!$B$25*'Fixed Data'!AI$47*'Fixed Data'!$B$24*'Fixed Data'!$B$23+AI$158*'Fixed Data'!$B$26)*'Fixed Data'!AP44/10^6</f>
        <v>-0.46679011155851874</v>
      </c>
      <c r="AJ172" s="262">
        <f>-(AJ$158*'Fixed Data'!$B$25*'Fixed Data'!AJ$47*'Fixed Data'!$B$24*'Fixed Data'!$B$23+AJ$158*'Fixed Data'!$B$26)*'Fixed Data'!AQ44/10^6</f>
        <v>-0.47789136416951949</v>
      </c>
      <c r="AK172" s="262">
        <f>-(AK$158*'Fixed Data'!$B$25*'Fixed Data'!AK$47*'Fixed Data'!$B$24*'Fixed Data'!$B$23+AK$158*'Fixed Data'!$B$26)*'Fixed Data'!AR44/10^6</f>
        <v>-0.489180180643917</v>
      </c>
      <c r="AL172" s="262">
        <f>-(AL$158*'Fixed Data'!$B$25*'Fixed Data'!AL$47*'Fixed Data'!$B$24*'Fixed Data'!$B$23+AL$158*'Fixed Data'!$B$26)*'Fixed Data'!AS44/10^6</f>
        <v>-0.50066083616163071</v>
      </c>
      <c r="AM172" s="262">
        <f>-(AM$158*'Fixed Data'!$B$25*'Fixed Data'!AM$47*'Fixed Data'!$B$24*'Fixed Data'!$B$23+AM$158*'Fixed Data'!$B$26)*'Fixed Data'!AT44/10^6</f>
        <v>-0.5123385365066373</v>
      </c>
      <c r="AN172" s="262">
        <f>-(AN$158*'Fixed Data'!$B$25*'Fixed Data'!AN$47*'Fixed Data'!$B$24*'Fixed Data'!$B$23+AN$158*'Fixed Data'!$B$26)*'Fixed Data'!AU44/10^6</f>
        <v>-0.52421739083034657</v>
      </c>
      <c r="AO172" s="262">
        <f>-(AO$158*'Fixed Data'!$B$25*'Fixed Data'!AO$47*'Fixed Data'!$B$24*'Fixed Data'!$B$23+AO$158*'Fixed Data'!$B$26)*'Fixed Data'!AV44/10^6</f>
        <v>-0.53629988778121696</v>
      </c>
      <c r="AP172" s="262">
        <f>-(AP$158*'Fixed Data'!$B$25*'Fixed Data'!AP$47*'Fixed Data'!$B$24*'Fixed Data'!$B$23+AP$158*'Fixed Data'!$B$26)*'Fixed Data'!AW44/10^6</f>
        <v>-0.54859007183906394</v>
      </c>
      <c r="AQ172" s="262">
        <f>-(AQ$158*'Fixed Data'!$B$25*'Fixed Data'!AQ$47*'Fixed Data'!$B$24*'Fixed Data'!$B$23+AQ$158*'Fixed Data'!$B$26)*'Fixed Data'!AX44/10^6</f>
        <v>-0.56109229783614745</v>
      </c>
      <c r="AR172" s="262">
        <f>-(AR$158*'Fixed Data'!$B$25*'Fixed Data'!AR$47*'Fixed Data'!$B$24*'Fixed Data'!$B$23+AR$158*'Fixed Data'!$B$26)*'Fixed Data'!AY44/10^6</f>
        <v>-0.57381078896024895</v>
      </c>
      <c r="AS172" s="262">
        <f>-(AS$158*'Fixed Data'!$B$25*'Fixed Data'!AS$47*'Fixed Data'!$B$24*'Fixed Data'!$B$23+AS$158*'Fixed Data'!$B$26)*'Fixed Data'!AZ44/10^6</f>
        <v>-0.58674969559788526</v>
      </c>
      <c r="AT172" s="262">
        <f>-(AT$158*'Fixed Data'!$B$25*'Fixed Data'!AT$47*'Fixed Data'!$B$24*'Fixed Data'!$B$23+AT$158*'Fixed Data'!$B$26)*'Fixed Data'!BA44/10^6</f>
        <v>-0.59991334908734817</v>
      </c>
      <c r="AU172" s="262">
        <f>-(AU$158*'Fixed Data'!$B$25*'Fixed Data'!AU$47*'Fixed Data'!$B$24*'Fixed Data'!$B$23+AU$158*'Fixed Data'!$B$26)*'Fixed Data'!BB44/10^6</f>
        <v>-0.61330637692479895</v>
      </c>
      <c r="AV172" s="262">
        <f>-(AV$158*'Fixed Data'!$B$25*'Fixed Data'!AV$47*'Fixed Data'!$B$24*'Fixed Data'!$B$23+AV$158*'Fixed Data'!$B$26)*'Fixed Data'!BC44/10^6</f>
        <v>-0.6269335021076744</v>
      </c>
      <c r="AW172" s="262">
        <f>-(AW$158*'Fixed Data'!$B$25*'Fixed Data'!AW$47*'Fixed Data'!$B$24*'Fixed Data'!$B$23+AW$158*'Fixed Data'!$B$26)*'Fixed Data'!BD44/10^6</f>
        <v>-0.6407995566658311</v>
      </c>
      <c r="AX172" s="262">
        <f>-(AX$158*'Fixed Data'!$B$25*'Fixed Data'!AX$47*'Fixed Data'!$B$24*'Fixed Data'!$B$23+AX$158*'Fixed Data'!$B$26)*'Fixed Data'!BE44/10^6</f>
        <v>-0.65490953757074777</v>
      </c>
      <c r="AY172" s="262">
        <f>-(AY$158*'Fixed Data'!$B$25*'Fixed Data'!AY$47*'Fixed Data'!$B$24*'Fixed Data'!$B$23+AY$158*'Fixed Data'!$B$26)*'Fixed Data'!BF44/10^6</f>
        <v>-0.66926863131433834</v>
      </c>
      <c r="AZ172" s="262">
        <f>-(AZ$158*'Fixed Data'!$B$25*'Fixed Data'!AZ$47*'Fixed Data'!$B$24*'Fixed Data'!$B$23+AZ$158*'Fixed Data'!$B$26)*'Fixed Data'!BG44/10^6</f>
        <v>-0.68388220456746107</v>
      </c>
      <c r="BA172" s="262">
        <f>-(BA$158*'Fixed Data'!$B$25*'Fixed Data'!BA$47*'Fixed Data'!$B$24*'Fixed Data'!$B$23+BA$158*'Fixed Data'!$B$26)*'Fixed Data'!BH44/10^6</f>
        <v>-0.6987557974144748</v>
      </c>
      <c r="BB172" s="262">
        <f>-(BB$158*'Fixed Data'!$B$25*'Fixed Data'!BB$47*'Fixed Data'!$B$24*'Fixed Data'!$B$23+BB$158*'Fixed Data'!$B$26)*'Fixed Data'!BI44/10^6</f>
        <v>-0.71387195581648843</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-0.68975049959255896</v>
      </c>
      <c r="F176" s="262">
        <f>-(F$158*'Fixed Data'!$B$25*'Fixed Data'!F$47*'Fixed Data'!$B$24*'Fixed Data'!$B$23+F$158*'Fixed Data'!$B$26)*'Fixed Data'!M46/10^6</f>
        <v>-0.70277480981789087</v>
      </c>
      <c r="G176" s="262">
        <f>-(G$158*'Fixed Data'!$B$25*'Fixed Data'!G$47*'Fixed Data'!$B$24*'Fixed Data'!$B$23+G$158*'Fixed Data'!$B$26)*'Fixed Data'!N46/10^6</f>
        <v>-0.71656576057931598</v>
      </c>
      <c r="H176" s="262">
        <f>-(H$158*'Fixed Data'!$B$25*'Fixed Data'!H$47*'Fixed Data'!$B$24*'Fixed Data'!$B$23+H$158*'Fixed Data'!$B$26)*'Fixed Data'!O46/10^6</f>
        <v>-0.73053877317874516</v>
      </c>
      <c r="I176" s="262">
        <f>-(I$158*'Fixed Data'!$B$25*'Fixed Data'!I$47*'Fixed Data'!$B$24*'Fixed Data'!$B$23+I$158*'Fixed Data'!$B$26)*'Fixed Data'!P46/10^6</f>
        <v>-0.7392051493944195</v>
      </c>
      <c r="J176" s="262">
        <f>-(J$158*'Fixed Data'!$B$25*'Fixed Data'!J$47*'Fixed Data'!$B$24*'Fixed Data'!$B$23+J$158*'Fixed Data'!$B$26)*'Fixed Data'!Q46/10^6</f>
        <v>-0.75121055251421454</v>
      </c>
      <c r="K176" s="262">
        <f>-(K$158*'Fixed Data'!$B$25*'Fixed Data'!K$47*'Fixed Data'!$B$24*'Fixed Data'!$B$23+K$158*'Fixed Data'!$B$26)*'Fixed Data'!R46/10^6</f>
        <v>-0.77043342840449291</v>
      </c>
      <c r="L176" s="262">
        <f>-(L$158*'Fixed Data'!$B$25*'Fixed Data'!L$47*'Fixed Data'!$B$24*'Fixed Data'!$B$23+L$158*'Fixed Data'!$B$26)*'Fixed Data'!S46/10^6</f>
        <v>-0.79015315374913042</v>
      </c>
      <c r="M176" s="262">
        <f>-(M$158*'Fixed Data'!$B$25*'Fixed Data'!M$47*'Fixed Data'!$B$24*'Fixed Data'!$B$23+M$158*'Fixed Data'!$B$26)*'Fixed Data'!T46/10^6</f>
        <v>-0.8103829015377324</v>
      </c>
      <c r="N176" s="262">
        <f>-(N$158*'Fixed Data'!$B$25*'Fixed Data'!N$47*'Fixed Data'!$B$24*'Fixed Data'!$B$23+N$158*'Fixed Data'!$B$26)*'Fixed Data'!U46/10^6</f>
        <v>-0.83113621594177356</v>
      </c>
      <c r="O176" s="262">
        <f>-(O$158*'Fixed Data'!$B$25*'Fixed Data'!O$47*'Fixed Data'!$B$24*'Fixed Data'!$B$23+O$158*'Fixed Data'!$B$26)*'Fixed Data'!V46/10^6</f>
        <v>-0.85242702388670355</v>
      </c>
      <c r="P176" s="262">
        <f>-(P$158*'Fixed Data'!$B$25*'Fixed Data'!P$47*'Fixed Data'!$B$24*'Fixed Data'!$B$23+P$158*'Fixed Data'!$B$26)*'Fixed Data'!W46/10^6</f>
        <v>-0.87426964793831818</v>
      </c>
      <c r="Q176" s="262">
        <f>-(Q$158*'Fixed Data'!$B$25*'Fixed Data'!Q$47*'Fixed Data'!$B$24*'Fixed Data'!$B$23+Q$158*'Fixed Data'!$B$26)*'Fixed Data'!X46/10^6</f>
        <v>-0.89667881846107156</v>
      </c>
      <c r="R176" s="262">
        <f>-(R$158*'Fixed Data'!$B$25*'Fixed Data'!R$47*'Fixed Data'!$B$24*'Fixed Data'!$B$23+R$158*'Fixed Data'!$B$26)*'Fixed Data'!Y46/10^6</f>
        <v>-0.91966968784809899</v>
      </c>
      <c r="S176" s="262">
        <f>-(S$158*'Fixed Data'!$B$25*'Fixed Data'!S$47*'Fixed Data'!$B$24*'Fixed Data'!$B$23+S$158*'Fixed Data'!$B$26)*'Fixed Data'!Z46/10^6</f>
        <v>-0.9430456103115199</v>
      </c>
      <c r="T176" s="262">
        <f>-(T$158*'Fixed Data'!$B$25*'Fixed Data'!T$47*'Fixed Data'!$B$24*'Fixed Data'!$B$23+T$158*'Fixed Data'!$B$26)*'Fixed Data'!AA46/10^6</f>
        <v>-0.96702401485594947</v>
      </c>
      <c r="U176" s="262">
        <f>-(U$158*'Fixed Data'!$B$25*'Fixed Data'!U$47*'Fixed Data'!$B$24*'Fixed Data'!$B$23+U$158*'Fixed Data'!$B$26)*'Fixed Data'!AB46/10^6</f>
        <v>-0.99162098226324669</v>
      </c>
      <c r="V176" s="262">
        <f>-(V$158*'Fixed Data'!$B$25*'Fixed Data'!V$47*'Fixed Data'!$B$24*'Fixed Data'!$B$23+V$158*'Fixed Data'!$B$26)*'Fixed Data'!AC46/10^6</f>
        <v>-1.0168530587327664</v>
      </c>
      <c r="W176" s="262">
        <f>-(W$158*'Fixed Data'!$B$25*'Fixed Data'!W$47*'Fixed Data'!$B$24*'Fixed Data'!$B$23+W$158*'Fixed Data'!$B$26)*'Fixed Data'!AD46/10^6</f>
        <v>-1.0427372718517991</v>
      </c>
      <c r="X176" s="262">
        <f>-(X$158*'Fixed Data'!$B$25*'Fixed Data'!X$47*'Fixed Data'!$B$24*'Fixed Data'!$B$23+X$158*'Fixed Data'!$B$26)*'Fixed Data'!AE46/10^6</f>
        <v>-1.069291146855021</v>
      </c>
      <c r="Y176" s="262">
        <f>-(Y$158*'Fixed Data'!$B$25*'Fixed Data'!Y$47*'Fixed Data'!$B$24*'Fixed Data'!$B$23+Y$158*'Fixed Data'!$B$26)*'Fixed Data'!AF46/10^6</f>
        <v>-1.0965327237563169</v>
      </c>
      <c r="Z176" s="262">
        <f>-(Z$158*'Fixed Data'!$B$25*'Fixed Data'!Z$47*'Fixed Data'!$B$24*'Fixed Data'!$B$23+Z$158*'Fixed Data'!$B$26)*'Fixed Data'!AG46/10^6</f>
        <v>-1.1244805748202242</v>
      </c>
      <c r="AA176" s="262">
        <f>-(AA$158*'Fixed Data'!$B$25*'Fixed Data'!AA$47*'Fixed Data'!$B$24*'Fixed Data'!$B$23+AA$158*'Fixed Data'!$B$26)*'Fixed Data'!AH46/10^6</f>
        <v>-1.1531538243454129</v>
      </c>
      <c r="AB176" s="262">
        <f>-(AB$158*'Fixed Data'!$B$25*'Fixed Data'!AB$47*'Fixed Data'!$B$24*'Fixed Data'!$B$23+AB$158*'Fixed Data'!$B$26)*'Fixed Data'!AI46/10^6</f>
        <v>-1.1825721667495024</v>
      </c>
      <c r="AC176" s="262">
        <f>-(AC$158*'Fixed Data'!$B$25*'Fixed Data'!AC$47*'Fixed Data'!$B$24*'Fixed Data'!$B$23+AC$158*'Fixed Data'!$B$26)*'Fixed Data'!AJ46/10^6</f>
        <v>-1.2119760189428452</v>
      </c>
      <c r="AD176" s="262">
        <f>-(AD$158*'Fixed Data'!$B$25*'Fixed Data'!AD$47*'Fixed Data'!$B$24*'Fixed Data'!$B$23+AD$158*'Fixed Data'!$B$26)*'Fixed Data'!AK46/10^6</f>
        <v>-1.2420255703156986</v>
      </c>
      <c r="AE176" s="262">
        <f>-(AE$158*'Fixed Data'!$B$25*'Fixed Data'!AE$47*'Fixed Data'!$B$24*'Fixed Data'!$B$23+AE$158*'Fixed Data'!$B$26)*'Fixed Data'!AL46/10^6</f>
        <v>-1.27265181582418</v>
      </c>
      <c r="AF176" s="262">
        <f>-(AF$158*'Fixed Data'!$B$25*'Fixed Data'!AF$47*'Fixed Data'!$B$24*'Fixed Data'!$B$23+AF$158*'Fixed Data'!$B$26)*'Fixed Data'!AM46/10^6</f>
        <v>-1.3038053275143098</v>
      </c>
      <c r="AG176" s="262">
        <f>-(AG$158*'Fixed Data'!$B$25*'Fixed Data'!AG$47*'Fixed Data'!$B$24*'Fixed Data'!$B$23+AG$158*'Fixed Data'!$B$26)*'Fixed Data'!AN46/10^6</f>
        <v>-1.3354603855795142</v>
      </c>
      <c r="AH176" s="262">
        <f>-(AH$158*'Fixed Data'!$B$25*'Fixed Data'!AH$47*'Fixed Data'!$B$24*'Fixed Data'!$B$23+AH$158*'Fixed Data'!$B$26)*'Fixed Data'!AO46/10^6</f>
        <v>-1.3676268480673071</v>
      </c>
      <c r="AI176" s="262">
        <f>-(AI$158*'Fixed Data'!$B$25*'Fixed Data'!AI$47*'Fixed Data'!$B$24*'Fixed Data'!$B$23+AI$158*'Fixed Data'!$B$26)*'Fixed Data'!AP46/10^6</f>
        <v>-1.4003703347428866</v>
      </c>
      <c r="AJ176" s="262">
        <f>-(AJ$158*'Fixed Data'!$B$25*'Fixed Data'!AJ$47*'Fixed Data'!$B$24*'Fixed Data'!$B$23+AJ$158*'Fixed Data'!$B$26)*'Fixed Data'!AQ46/10^6</f>
        <v>-1.433674092583372</v>
      </c>
      <c r="AK176" s="262">
        <f>-(AK$158*'Fixed Data'!$B$25*'Fixed Data'!AK$47*'Fixed Data'!$B$24*'Fixed Data'!$B$23+AK$158*'Fixed Data'!$B$26)*'Fixed Data'!AR46/10^6</f>
        <v>-1.4675405420124976</v>
      </c>
      <c r="AL176" s="262">
        <f>-(AL$158*'Fixed Data'!$B$25*'Fixed Data'!AL$47*'Fixed Data'!$B$24*'Fixed Data'!$B$23+AL$158*'Fixed Data'!$B$26)*'Fixed Data'!AS46/10^6</f>
        <v>-1.5019825085713874</v>
      </c>
      <c r="AM176" s="262">
        <f>-(AM$158*'Fixed Data'!$B$25*'Fixed Data'!AM$47*'Fixed Data'!$B$24*'Fixed Data'!$B$23+AM$158*'Fixed Data'!$B$26)*'Fixed Data'!AT46/10^6</f>
        <v>-1.5370156096148901</v>
      </c>
      <c r="AN176" s="262">
        <f>-(AN$158*'Fixed Data'!$B$25*'Fixed Data'!AN$47*'Fixed Data'!$B$24*'Fixed Data'!$B$23+AN$158*'Fixed Data'!$B$26)*'Fixed Data'!AU46/10^6</f>
        <v>-1.5726521725935874</v>
      </c>
      <c r="AO176" s="262">
        <f>-(AO$158*'Fixed Data'!$B$25*'Fixed Data'!AO$47*'Fixed Data'!$B$24*'Fixed Data'!$B$23+AO$158*'Fixed Data'!$B$26)*'Fixed Data'!AV46/10^6</f>
        <v>-1.6088996634535455</v>
      </c>
      <c r="AP176" s="262">
        <f>-(AP$158*'Fixed Data'!$B$25*'Fixed Data'!AP$47*'Fixed Data'!$B$24*'Fixed Data'!$B$23+AP$158*'Fixed Data'!$B$26)*'Fixed Data'!AW46/10^6</f>
        <v>-1.6457702156346394</v>
      </c>
      <c r="AQ176" s="262">
        <f>-(AQ$158*'Fixed Data'!$B$25*'Fixed Data'!AQ$47*'Fixed Data'!$B$24*'Fixed Data'!$B$23+AQ$158*'Fixed Data'!$B$26)*'Fixed Data'!AX46/10^6</f>
        <v>-1.6832768936338065</v>
      </c>
      <c r="AR176" s="262">
        <f>-(AR$158*'Fixed Data'!$B$25*'Fixed Data'!AR$47*'Fixed Data'!$B$24*'Fixed Data'!$B$23+AR$158*'Fixed Data'!$B$26)*'Fixed Data'!AY46/10^6</f>
        <v>-1.7214323670142666</v>
      </c>
      <c r="AS176" s="262">
        <f>-(AS$158*'Fixed Data'!$B$25*'Fixed Data'!AS$47*'Fixed Data'!$B$24*'Fixed Data'!$B$23+AS$158*'Fixed Data'!$B$26)*'Fixed Data'!AZ46/10^6</f>
        <v>-1.7602490869353189</v>
      </c>
      <c r="AT176" s="262">
        <f>-(AT$158*'Fixed Data'!$B$25*'Fixed Data'!AT$47*'Fixed Data'!$B$24*'Fixed Data'!$B$23+AT$158*'Fixed Data'!$B$26)*'Fixed Data'!BA46/10^6</f>
        <v>-1.7997400474120215</v>
      </c>
      <c r="AU176" s="262">
        <f>-(AU$158*'Fixed Data'!$B$25*'Fixed Data'!AU$47*'Fixed Data'!$B$24*'Fixed Data'!$B$23+AU$158*'Fixed Data'!$B$26)*'Fixed Data'!BB46/10^6</f>
        <v>-1.8399191309328946</v>
      </c>
      <c r="AV176" s="262">
        <f>-(AV$158*'Fixed Data'!$B$25*'Fixed Data'!AV$47*'Fixed Data'!$B$24*'Fixed Data'!$B$23+AV$158*'Fixed Data'!$B$26)*'Fixed Data'!BC46/10^6</f>
        <v>-1.8808005064902236</v>
      </c>
      <c r="AW176" s="262">
        <f>-(AW$158*'Fixed Data'!$B$25*'Fixed Data'!AW$47*'Fixed Data'!$B$24*'Fixed Data'!$B$23+AW$158*'Fixed Data'!$B$26)*'Fixed Data'!BD46/10^6</f>
        <v>-1.9223986701735554</v>
      </c>
      <c r="AX176" s="262">
        <f>-(AX$158*'Fixed Data'!$B$25*'Fixed Data'!AX$47*'Fixed Data'!$B$24*'Fixed Data'!$B$23+AX$158*'Fixed Data'!$B$26)*'Fixed Data'!BE46/10^6</f>
        <v>-1.9647286128973303</v>
      </c>
      <c r="AY176" s="262">
        <f>-(AY$158*'Fixed Data'!$B$25*'Fixed Data'!AY$47*'Fixed Data'!$B$24*'Fixed Data'!$B$23+AY$158*'Fixed Data'!$B$26)*'Fixed Data'!BF46/10^6</f>
        <v>-2.0078058941373156</v>
      </c>
      <c r="AZ176" s="262">
        <f>-(AZ$158*'Fixed Data'!$B$25*'Fixed Data'!AZ$47*'Fixed Data'!$B$24*'Fixed Data'!$B$23+AZ$158*'Fixed Data'!$B$26)*'Fixed Data'!BG46/10^6</f>
        <v>-2.0516466139060849</v>
      </c>
      <c r="BA176" s="262">
        <f>-(BA$158*'Fixed Data'!$B$25*'Fixed Data'!BA$47*'Fixed Data'!$B$24*'Fixed Data'!$B$23+BA$158*'Fixed Data'!$B$26)*'Fixed Data'!BH46/10^6</f>
        <v>-2.096267392456713</v>
      </c>
      <c r="BB176" s="262">
        <f>-(BB$158*'Fixed Data'!$B$25*'Fixed Data'!BB$47*'Fixed Data'!$B$24*'Fixed Data'!$B$23+BB$158*'Fixed Data'!$B$26)*'Fixed Data'!BI46/10^6</f>
        <v>-2.1416158676725234</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-2.7913779830638957E-2</v>
      </c>
      <c r="F190" s="21">
        <f t="shared" ref="F190:BB190" si="17">(F133+F83)*F186</f>
        <v>-0.19888187891342157</v>
      </c>
      <c r="G190" s="21">
        <f t="shared" si="17"/>
        <v>-0.35382690645531095</v>
      </c>
      <c r="H190" s="21">
        <f t="shared" si="17"/>
        <v>-0.49378677998425563</v>
      </c>
      <c r="I190" s="21">
        <f>(I133+I83)*I186</f>
        <v>-0.61974247915465752</v>
      </c>
      <c r="J190" s="21">
        <f t="shared" si="17"/>
        <v>-0.70911822734162022</v>
      </c>
      <c r="K190" s="21">
        <f t="shared" si="17"/>
        <v>-0.63993914569270594</v>
      </c>
      <c r="L190" s="21">
        <f t="shared" si="17"/>
        <v>-0.57560907038046805</v>
      </c>
      <c r="M190" s="21">
        <f t="shared" si="17"/>
        <v>-0.51584598040391361</v>
      </c>
      <c r="N190" s="21">
        <f t="shared" si="17"/>
        <v>-0.4603825055457863</v>
      </c>
      <c r="O190" s="21">
        <f t="shared" si="17"/>
        <v>-0.40896522006211078</v>
      </c>
      <c r="P190" s="21">
        <f t="shared" si="17"/>
        <v>-0.36135396867066039</v>
      </c>
      <c r="Q190" s="21">
        <f t="shared" si="17"/>
        <v>-0.3173212234181908</v>
      </c>
      <c r="R190" s="21">
        <f t="shared" si="17"/>
        <v>-0.27665147006686869</v>
      </c>
      <c r="S190" s="21">
        <f t="shared" si="17"/>
        <v>-0.23914062269837766</v>
      </c>
      <c r="T190" s="21">
        <f t="shared" si="17"/>
        <v>-0.20459546528982625</v>
      </c>
      <c r="U190" s="21">
        <f t="shared" si="17"/>
        <v>-0.17283311906889606</v>
      </c>
      <c r="V190" s="21">
        <f t="shared" si="17"/>
        <v>-0.14368053450676224</v>
      </c>
      <c r="W190" s="21">
        <f t="shared" si="17"/>
        <v>-0.11697400685627378</v>
      </c>
      <c r="X190" s="21">
        <f t="shared" si="17"/>
        <v>-9.2558714189788713E-2</v>
      </c>
      <c r="Y190" s="21">
        <f t="shared" si="17"/>
        <v>-7.0288276936007033E-2</v>
      </c>
      <c r="Z190" s="21">
        <f t="shared" si="17"/>
        <v>-5.0024337958204719E-2</v>
      </c>
      <c r="AA190" s="21">
        <f t="shared" si="17"/>
        <v>-3.163616225752662E-2</v>
      </c>
      <c r="AB190" s="21">
        <f t="shared" si="17"/>
        <v>-1.5000255424526578E-2</v>
      </c>
      <c r="AC190" s="21">
        <f t="shared" si="17"/>
        <v>2.1505841014481836E-17</v>
      </c>
      <c r="AD190" s="21">
        <f t="shared" si="17"/>
        <v>2.0778590352156364E-17</v>
      </c>
      <c r="AE190" s="21">
        <f t="shared" si="17"/>
        <v>2.0075932707397455E-17</v>
      </c>
      <c r="AF190" s="21">
        <f t="shared" si="17"/>
        <v>1.9397036432268071E-17</v>
      </c>
      <c r="AG190" s="21">
        <f t="shared" si="17"/>
        <v>1.8741098002191373E-17</v>
      </c>
      <c r="AH190" s="21">
        <f t="shared" si="17"/>
        <v>1.8107341064919206E-17</v>
      </c>
      <c r="AI190" s="21">
        <f t="shared" si="17"/>
        <v>1.7495015521661069E-17</v>
      </c>
      <c r="AJ190" s="21">
        <f t="shared" si="17"/>
        <v>1.6985451962777735E-17</v>
      </c>
      <c r="AK190" s="21">
        <f t="shared" si="17"/>
        <v>1.6490730060949257E-17</v>
      </c>
      <c r="AL190" s="21">
        <f t="shared" si="17"/>
        <v>1.6010417534902192E-17</v>
      </c>
      <c r="AM190" s="21">
        <f t="shared" si="17"/>
        <v>1.5544094694079798E-17</v>
      </c>
      <c r="AN190" s="21">
        <f t="shared" si="17"/>
        <v>1.5091354071922132E-17</v>
      </c>
      <c r="AO190" s="21">
        <f t="shared" si="17"/>
        <v>1.4651800069827315E-17</v>
      </c>
      <c r="AP190" s="21">
        <f t="shared" si="17"/>
        <v>1.4225048611482829E-17</v>
      </c>
      <c r="AQ190" s="21">
        <f t="shared" si="17"/>
        <v>1.3810726807264882E-17</v>
      </c>
      <c r="AR190" s="21">
        <f t="shared" si="17"/>
        <v>1.3408472628412508E-17</v>
      </c>
      <c r="AS190" s="21">
        <f t="shared" si="17"/>
        <v>1.3017934590691754E-17</v>
      </c>
      <c r="AT190" s="21">
        <f t="shared" si="17"/>
        <v>1.2638771447273548E-17</v>
      </c>
      <c r="AU190" s="21">
        <f t="shared" si="17"/>
        <v>1.2270651890556844E-17</v>
      </c>
      <c r="AV190" s="21">
        <f t="shared" si="17"/>
        <v>1.1913254262676547E-17</v>
      </c>
      <c r="AW190" s="21">
        <f t="shared" si="17"/>
        <v>1.1566266274443249E-17</v>
      </c>
      <c r="AX190" s="21">
        <f t="shared" si="17"/>
        <v>1.1229384732469174E-17</v>
      </c>
      <c r="AY190" s="21">
        <f t="shared" si="17"/>
        <v>1.0902315274241916E-17</v>
      </c>
      <c r="AZ190" s="21">
        <f t="shared" si="17"/>
        <v>1.0584772110914482E-17</v>
      </c>
      <c r="BA190" s="21">
        <f t="shared" si="17"/>
        <v>1.0276477777586875E-17</v>
      </c>
      <c r="BB190" s="21">
        <f t="shared" si="17"/>
        <v>9.9771628908610436E-18</v>
      </c>
    </row>
    <row r="191" spans="1:54" outlineLevel="2">
      <c r="A191" s="439"/>
      <c r="B191" s="150" t="s">
        <v>481</v>
      </c>
      <c r="C191" s="19"/>
      <c r="D191" s="135" t="s">
        <v>377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39"/>
      <c r="B192" s="150" t="s">
        <v>552</v>
      </c>
      <c r="C192" s="19"/>
      <c r="D192" s="135" t="s">
        <v>377</v>
      </c>
      <c r="E192" s="21">
        <f>E77*E186</f>
        <v>-7.6997834474016813E-2</v>
      </c>
      <c r="F192" s="21">
        <f t="shared" ref="F192:BB192" si="19">F77*F186</f>
        <v>-7.4661816905252101E-2</v>
      </c>
      <c r="G192" s="21">
        <f t="shared" si="19"/>
        <v>-7.2449317945434771E-2</v>
      </c>
      <c r="H192" s="21">
        <f t="shared" si="19"/>
        <v>-7.029386134019712E-2</v>
      </c>
      <c r="I192" s="21">
        <f t="shared" si="19"/>
        <v>-6.7691633399390425E-2</v>
      </c>
      <c r="J192" s="21">
        <f t="shared" si="19"/>
        <v>-6.5467773445303842E-2</v>
      </c>
      <c r="K192" s="21">
        <f t="shared" si="19"/>
        <v>-6.3899416100069259E-2</v>
      </c>
      <c r="L192" s="21">
        <f t="shared" si="19"/>
        <v>-6.2369021440655231E-2</v>
      </c>
      <c r="M192" s="21">
        <f t="shared" si="19"/>
        <v>-6.0875676735926365E-2</v>
      </c>
      <c r="N192" s="21">
        <f t="shared" si="19"/>
        <v>-5.9418491296447745E-2</v>
      </c>
      <c r="O192" s="21">
        <f t="shared" si="19"/>
        <v>-5.7996595943702822E-2</v>
      </c>
      <c r="P192" s="21">
        <f t="shared" si="19"/>
        <v>-5.660914249213457E-2</v>
      </c>
      <c r="Q192" s="21">
        <f t="shared" si="19"/>
        <v>-5.5255303243666724E-2</v>
      </c>
      <c r="R192" s="21">
        <f t="shared" si="19"/>
        <v>-5.3934270494434423E-2</v>
      </c>
      <c r="S192" s="21">
        <f t="shared" si="19"/>
        <v>-5.2645256053405892E-2</v>
      </c>
      <c r="T192" s="21">
        <f t="shared" si="19"/>
        <v>-5.1387490772627387E-2</v>
      </c>
      <c r="U192" s="21">
        <f t="shared" si="19"/>
        <v>-5.0160224088798111E-2</v>
      </c>
      <c r="V192" s="21">
        <f t="shared" si="19"/>
        <v>-4.8962723575910846E-2</v>
      </c>
      <c r="W192" s="21">
        <f t="shared" si="19"/>
        <v>-4.7794274508682975E-2</v>
      </c>
      <c r="X192" s="21">
        <f t="shared" si="19"/>
        <v>-4.6654179436533556E-2</v>
      </c>
      <c r="Y192" s="21">
        <f t="shared" si="19"/>
        <v>-4.5541757767828567E-2</v>
      </c>
      <c r="Z192" s="21">
        <f t="shared" si="19"/>
        <v>-4.4456345364172527E-2</v>
      </c>
      <c r="AA192" s="21">
        <f t="shared" si="19"/>
        <v>-4.3397294144480285E-2</v>
      </c>
      <c r="AB192" s="21">
        <f t="shared" si="19"/>
        <v>-4.236397169861409E-2</v>
      </c>
      <c r="AC192" s="21">
        <f t="shared" si="19"/>
        <v>-4.1355760910349065E-2</v>
      </c>
      <c r="AD192" s="21">
        <f t="shared" si="19"/>
        <v>-4.0372059589426038E-2</v>
      </c>
      <c r="AE192" s="21">
        <f t="shared" si="19"/>
        <v>-3.94122801125035E-2</v>
      </c>
      <c r="AF192" s="21">
        <f t="shared" si="19"/>
        <v>-3.8475849072763461E-2</v>
      </c>
      <c r="AG192" s="21">
        <f t="shared" si="19"/>
        <v>-3.7562206937991983E-2</v>
      </c>
      <c r="AH192" s="21">
        <f t="shared" si="19"/>
        <v>-3.6670807716897041E-2</v>
      </c>
      <c r="AI192" s="21">
        <f t="shared" si="19"/>
        <v>-3.5801118633501494E-2</v>
      </c>
      <c r="AJ192" s="21">
        <f t="shared" si="19"/>
        <v>-3.5122292721078342E-2</v>
      </c>
      <c r="AK192" s="21">
        <f t="shared" si="19"/>
        <v>-3.4456916877362957E-2</v>
      </c>
      <c r="AL192" s="21">
        <f t="shared" si="19"/>
        <v>-3.3804736811989221E-2</v>
      </c>
      <c r="AM192" s="21">
        <f t="shared" si="19"/>
        <v>-3.31655032888395E-2</v>
      </c>
      <c r="AN192" s="21">
        <f t="shared" si="19"/>
        <v>-3.2538972030803574E-2</v>
      </c>
      <c r="AO192" s="21">
        <f t="shared" si="19"/>
        <v>-3.1924903626426304E-2</v>
      </c>
      <c r="AP192" s="21">
        <f t="shared" si="19"/>
        <v>-3.1323063438430887E-2</v>
      </c>
      <c r="AQ192" s="21">
        <f t="shared" si="19"/>
        <v>-3.0733221514067394E-2</v>
      </c>
      <c r="AR192" s="21">
        <f t="shared" si="19"/>
        <v>-3.0155152497251529E-2</v>
      </c>
      <c r="AS192" s="21">
        <f t="shared" si="19"/>
        <v>-2.9588635542473294E-2</v>
      </c>
      <c r="AT192" s="21">
        <f t="shared" si="19"/>
        <v>-2.9033454230425925E-2</v>
      </c>
      <c r="AU192" s="21">
        <f t="shared" si="19"/>
        <v>-2.8489396485339505E-2</v>
      </c>
      <c r="AV192" s="21">
        <f t="shared" si="19"/>
        <v>-2.795625449397101E-2</v>
      </c>
      <c r="AW192" s="21">
        <f t="shared" si="19"/>
        <v>-2.7433824626233786E-2</v>
      </c>
      <c r="AX192" s="21">
        <f t="shared" si="19"/>
        <v>-2.6921907357429373E-2</v>
      </c>
      <c r="AY192" s="21">
        <f t="shared" si="19"/>
        <v>-2.6420307192052468E-2</v>
      </c>
      <c r="AZ192" s="21">
        <f t="shared" si="19"/>
        <v>-2.5928832589139104E-2</v>
      </c>
      <c r="BA192" s="21">
        <f t="shared" si="19"/>
        <v>-2.544729588913415E-2</v>
      </c>
      <c r="BB192" s="21">
        <f t="shared" si="19"/>
        <v>-2.4974702036542572E-2</v>
      </c>
    </row>
    <row r="193" spans="1:54" outlineLevel="2">
      <c r="A193" s="439"/>
      <c r="B193" s="150" t="s">
        <v>482</v>
      </c>
      <c r="C193" s="19"/>
      <c r="D193" s="135" t="s">
        <v>377</v>
      </c>
      <c r="E193" s="21">
        <f t="shared" ref="E193:AJ193" si="20">SUMIF($B$143:$B$154,"Environmental",E$143:E$154)*E186</f>
        <v>-0.45910706732088968</v>
      </c>
      <c r="F193" s="21">
        <f t="shared" si="20"/>
        <v>-0.45309965835398364</v>
      </c>
      <c r="G193" s="21">
        <f t="shared" si="20"/>
        <v>-0.44582194929279195</v>
      </c>
      <c r="H193" s="21">
        <f t="shared" si="20"/>
        <v>-0.43852451614207799</v>
      </c>
      <c r="I193" s="21">
        <f t="shared" si="20"/>
        <v>-0.42947246937420763</v>
      </c>
      <c r="J193" s="21">
        <f t="shared" si="20"/>
        <v>-0.42230896572742538</v>
      </c>
      <c r="K193" s="21">
        <f t="shared" si="20"/>
        <v>-0.41761563855718653</v>
      </c>
      <c r="L193" s="21">
        <f t="shared" si="20"/>
        <v>-0.41423082604691108</v>
      </c>
      <c r="M193" s="21">
        <f t="shared" si="20"/>
        <v>-0.41077127819550685</v>
      </c>
      <c r="N193" s="21">
        <f t="shared" si="20"/>
        <v>-0.40598186969220967</v>
      </c>
      <c r="O193" s="21">
        <f t="shared" si="20"/>
        <v>-0.40241985821703247</v>
      </c>
      <c r="P193" s="21">
        <f t="shared" si="20"/>
        <v>-0.39879876732767888</v>
      </c>
      <c r="Q193" s="21">
        <f t="shared" si="20"/>
        <v>-0.39512364070795458</v>
      </c>
      <c r="R193" s="21">
        <f t="shared" si="20"/>
        <v>-0.39254375832118321</v>
      </c>
      <c r="S193" s="21">
        <f t="shared" si="20"/>
        <v>-0.38874752183187133</v>
      </c>
      <c r="T193" s="21">
        <f t="shared" si="20"/>
        <v>-0.38491183478743424</v>
      </c>
      <c r="U193" s="21">
        <f t="shared" si="20"/>
        <v>-0.38104094178766845</v>
      </c>
      <c r="V193" s="21">
        <f t="shared" si="20"/>
        <v>-0.37817785877047982</v>
      </c>
      <c r="W193" s="21">
        <f t="shared" si="20"/>
        <v>-0.37422378501600878</v>
      </c>
      <c r="X193" s="21">
        <f t="shared" si="20"/>
        <v>-0.37123675715591753</v>
      </c>
      <c r="Y193" s="21">
        <f t="shared" si="20"/>
        <v>-0.36721679248051914</v>
      </c>
      <c r="Z193" s="21">
        <f t="shared" si="20"/>
        <v>-0.36412475848506964</v>
      </c>
      <c r="AA193" s="21">
        <f t="shared" si="20"/>
        <v>-0.36097561586459631</v>
      </c>
      <c r="AB193" s="21">
        <f t="shared" si="20"/>
        <v>-0.3577740923024566</v>
      </c>
      <c r="AC193" s="21">
        <f t="shared" si="20"/>
        <v>-0.35432414476890911</v>
      </c>
      <c r="AD193" s="21">
        <f t="shared" si="20"/>
        <v>-0.35088570303414129</v>
      </c>
      <c r="AE193" s="21">
        <f t="shared" si="20"/>
        <v>-0.34749709445274307</v>
      </c>
      <c r="AF193" s="21">
        <f t="shared" si="20"/>
        <v>-0.34404941128910072</v>
      </c>
      <c r="AG193" s="21">
        <f t="shared" si="20"/>
        <v>-0.34055768722214125</v>
      </c>
      <c r="AH193" s="21">
        <f t="shared" si="20"/>
        <v>-0.33703838806809666</v>
      </c>
      <c r="AI193" s="21">
        <f t="shared" si="20"/>
        <v>-0.333511713666303</v>
      </c>
      <c r="AJ193" s="21">
        <f t="shared" si="20"/>
        <v>-0.33157151228388965</v>
      </c>
      <c r="AK193" s="21">
        <f t="shared" ref="AK193:BB193" si="21">SUMIF($B$143:$B$154,"Environmental",AK$143:AK$154)*AK186</f>
        <v>-0.3295854763974187</v>
      </c>
      <c r="AL193" s="21">
        <f t="shared" si="21"/>
        <v>-0.32756096193427053</v>
      </c>
      <c r="AM193" s="21">
        <f t="shared" si="21"/>
        <v>-0.32550216249931818</v>
      </c>
      <c r="AN193" s="21">
        <f t="shared" si="21"/>
        <v>-0.32341099005439611</v>
      </c>
      <c r="AO193" s="21">
        <f t="shared" si="21"/>
        <v>-0.32128839261234582</v>
      </c>
      <c r="AP193" s="21">
        <f t="shared" si="21"/>
        <v>-0.31913688669890106</v>
      </c>
      <c r="AQ193" s="21">
        <f t="shared" si="21"/>
        <v>-0.31695926302240385</v>
      </c>
      <c r="AR193" s="21">
        <f t="shared" si="21"/>
        <v>-0.31475757006949884</v>
      </c>
      <c r="AS193" s="21">
        <f t="shared" si="21"/>
        <v>-0.31253369509881584</v>
      </c>
      <c r="AT193" s="21">
        <f t="shared" si="21"/>
        <v>-0.31028961508377945</v>
      </c>
      <c r="AU193" s="21">
        <f t="shared" si="21"/>
        <v>-0.30802736768720651</v>
      </c>
      <c r="AV193" s="21">
        <f t="shared" si="21"/>
        <v>-0.30574886007113256</v>
      </c>
      <c r="AW193" s="21">
        <f t="shared" si="21"/>
        <v>-0.30345588764518344</v>
      </c>
      <c r="AX193" s="21">
        <f t="shared" si="21"/>
        <v>-0.30115021619365701</v>
      </c>
      <c r="AY193" s="21">
        <f t="shared" si="21"/>
        <v>-0.29883357751397416</v>
      </c>
      <c r="AZ193" s="21">
        <f t="shared" si="21"/>
        <v>-0.29650764712953864</v>
      </c>
      <c r="BA193" s="21">
        <f t="shared" si="21"/>
        <v>-0.29417403925624525</v>
      </c>
      <c r="BB193" s="21">
        <f t="shared" si="21"/>
        <v>-0.2918248411604244</v>
      </c>
    </row>
    <row r="194" spans="1:54" outlineLevel="2">
      <c r="A194" s="439"/>
      <c r="B194" s="150" t="s">
        <v>483</v>
      </c>
      <c r="C194" s="19"/>
      <c r="D194" s="135" t="s">
        <v>377</v>
      </c>
      <c r="E194" s="21">
        <f t="shared" ref="E194:AJ194" si="22">SUM(E172:E174)*E186</f>
        <v>-0.22991683325198076</v>
      </c>
      <c r="F194" s="21">
        <f t="shared" si="22"/>
        <v>-0.22633649274778175</v>
      </c>
      <c r="G194" s="21">
        <f t="shared" si="22"/>
        <v>-0.22297393500566043</v>
      </c>
      <c r="H194" s="21">
        <f t="shared" si="22"/>
        <v>-0.2196347058920784</v>
      </c>
      <c r="I194" s="21">
        <f t="shared" si="22"/>
        <v>-0.21472486070484301</v>
      </c>
      <c r="J194" s="21">
        <f t="shared" si="22"/>
        <v>-0.21083304267228412</v>
      </c>
      <c r="K194" s="21">
        <f t="shared" si="22"/>
        <v>-0.20891603013442864</v>
      </c>
      <c r="L194" s="21">
        <f t="shared" si="22"/>
        <v>-0.20701774546754287</v>
      </c>
      <c r="M194" s="21">
        <f t="shared" si="22"/>
        <v>-0.20513804683899442</v>
      </c>
      <c r="N194" s="21">
        <f t="shared" si="22"/>
        <v>-0.20327679462367867</v>
      </c>
      <c r="O194" s="21">
        <f t="shared" si="22"/>
        <v>-0.20143385151597118</v>
      </c>
      <c r="P194" s="21">
        <f t="shared" si="22"/>
        <v>-0.19960908262627008</v>
      </c>
      <c r="Q194" s="21">
        <f t="shared" si="22"/>
        <v>-0.19780235532905563</v>
      </c>
      <c r="R194" s="21">
        <f t="shared" si="22"/>
        <v>-0.19601353924658579</v>
      </c>
      <c r="S194" s="21">
        <f t="shared" si="22"/>
        <v>-0.19419880185417254</v>
      </c>
      <c r="T194" s="21">
        <f t="shared" si="22"/>
        <v>-0.19240252085381684</v>
      </c>
      <c r="U194" s="21">
        <f t="shared" si="22"/>
        <v>-0.19062456084840093</v>
      </c>
      <c r="V194" s="21">
        <f t="shared" si="22"/>
        <v>-0.18886478918646754</v>
      </c>
      <c r="W194" s="21">
        <f t="shared" si="22"/>
        <v>-0.18712307530857414</v>
      </c>
      <c r="X194" s="21">
        <f t="shared" si="22"/>
        <v>-0.18539929157228149</v>
      </c>
      <c r="Y194" s="21">
        <f t="shared" si="22"/>
        <v>-0.18369331270762074</v>
      </c>
      <c r="Z194" s="21">
        <f t="shared" si="22"/>
        <v>-0.18200501600914459</v>
      </c>
      <c r="AA194" s="21">
        <f t="shared" si="22"/>
        <v>-0.18033428131944632</v>
      </c>
      <c r="AB194" s="21">
        <f t="shared" si="22"/>
        <v>-0.17868099128666698</v>
      </c>
      <c r="AC194" s="21">
        <f t="shared" si="22"/>
        <v>-0.17693118119999518</v>
      </c>
      <c r="AD194" s="21">
        <f t="shared" si="22"/>
        <v>-0.17518646022164633</v>
      </c>
      <c r="AE194" s="21">
        <f t="shared" si="22"/>
        <v>-0.17343600136473528</v>
      </c>
      <c r="AF194" s="21">
        <f t="shared" si="22"/>
        <v>-0.17167302197814188</v>
      </c>
      <c r="AG194" s="21">
        <f t="shared" si="22"/>
        <v>-0.16989475085593203</v>
      </c>
      <c r="AH194" s="21">
        <f t="shared" si="22"/>
        <v>-0.16810329229852775</v>
      </c>
      <c r="AI194" s="21">
        <f t="shared" si="22"/>
        <v>-0.16630723903094047</v>
      </c>
      <c r="AJ194" s="21">
        <f t="shared" si="22"/>
        <v>-0.16530327734648784</v>
      </c>
      <c r="AK194" s="21">
        <f t="shared" ref="AK194:BB194" si="23">SUM(AK172:AK174)*AK186</f>
        <v>-0.16427970332544245</v>
      </c>
      <c r="AL194" s="21">
        <f t="shared" si="23"/>
        <v>-0.16323807040412242</v>
      </c>
      <c r="AM194" s="21">
        <f t="shared" si="23"/>
        <v>-0.16218012498444537</v>
      </c>
      <c r="AN194" s="21">
        <f t="shared" si="23"/>
        <v>-0.16110714709797752</v>
      </c>
      <c r="AO194" s="21">
        <f t="shared" si="23"/>
        <v>-0.16001985187777285</v>
      </c>
      <c r="AP194" s="21">
        <f t="shared" si="23"/>
        <v>-0.15891938544405484</v>
      </c>
      <c r="AQ194" s="21">
        <f t="shared" si="23"/>
        <v>-0.15780690988161075</v>
      </c>
      <c r="AR194" s="21">
        <f t="shared" si="23"/>
        <v>-0.15668347450031989</v>
      </c>
      <c r="AS194" s="21">
        <f t="shared" si="23"/>
        <v>-0.15555004178981816</v>
      </c>
      <c r="AT194" s="21">
        <f t="shared" si="23"/>
        <v>-0.15440756004625483</v>
      </c>
      <c r="AU194" s="21">
        <f t="shared" si="23"/>
        <v>-0.1532569894425769</v>
      </c>
      <c r="AV194" s="21">
        <f t="shared" si="23"/>
        <v>-0.15209924677811928</v>
      </c>
      <c r="AW194" s="21">
        <f t="shared" si="23"/>
        <v>-0.15093520986692613</v>
      </c>
      <c r="AX194" s="21">
        <f t="shared" si="23"/>
        <v>-0.14976573107227351</v>
      </c>
      <c r="AY194" s="21">
        <f t="shared" si="23"/>
        <v>-0.14859164169900343</v>
      </c>
      <c r="AZ194" s="21">
        <f t="shared" si="23"/>
        <v>-0.14741374832452417</v>
      </c>
      <c r="BA194" s="21">
        <f t="shared" si="23"/>
        <v>-0.1462328302768385</v>
      </c>
      <c r="BB194" s="21">
        <f t="shared" si="23"/>
        <v>-0.14504493175004307</v>
      </c>
    </row>
    <row r="195" spans="1:54" outlineLevel="2">
      <c r="A195" s="439"/>
      <c r="B195" s="150" t="s">
        <v>484</v>
      </c>
      <c r="C195" s="19"/>
      <c r="D195" s="135" t="s">
        <v>377</v>
      </c>
      <c r="E195" s="21">
        <f>SUM(E176:E178)*E186</f>
        <v>-0.68975049959255896</v>
      </c>
      <c r="F195" s="21">
        <f t="shared" ref="F195:BB195" si="24">SUM(F176:F178)*F186</f>
        <v>-0.67900947808491874</v>
      </c>
      <c r="G195" s="21">
        <f t="shared" si="24"/>
        <v>-0.66892180501698151</v>
      </c>
      <c r="H195" s="21">
        <f t="shared" si="24"/>
        <v>-0.65890411767623513</v>
      </c>
      <c r="I195" s="21">
        <f t="shared" si="24"/>
        <v>-0.64417458211452894</v>
      </c>
      <c r="J195" s="21">
        <f t="shared" si="24"/>
        <v>-0.63249912787793494</v>
      </c>
      <c r="K195" s="21">
        <f t="shared" si="24"/>
        <v>-0.62674809040328594</v>
      </c>
      <c r="L195" s="21">
        <f t="shared" si="24"/>
        <v>-0.62105323640262844</v>
      </c>
      <c r="M195" s="21">
        <f t="shared" si="24"/>
        <v>-0.61541414038780995</v>
      </c>
      <c r="N195" s="21">
        <f t="shared" si="24"/>
        <v>-0.60983038374495457</v>
      </c>
      <c r="O195" s="21">
        <f t="shared" si="24"/>
        <v>-0.60430155454791346</v>
      </c>
      <c r="P195" s="21">
        <f t="shared" si="24"/>
        <v>-0.59882724799893017</v>
      </c>
      <c r="Q195" s="21">
        <f t="shared" si="24"/>
        <v>-0.59340706598716708</v>
      </c>
      <c r="R195" s="21">
        <f t="shared" si="24"/>
        <v>-0.58804061773975724</v>
      </c>
      <c r="S195" s="21">
        <f t="shared" si="24"/>
        <v>-0.58259640545080849</v>
      </c>
      <c r="T195" s="21">
        <f t="shared" si="24"/>
        <v>-0.57720756245241023</v>
      </c>
      <c r="U195" s="21">
        <f t="shared" si="24"/>
        <v>-0.57187368265163874</v>
      </c>
      <c r="V195" s="21">
        <f t="shared" si="24"/>
        <v>-0.56659436745550773</v>
      </c>
      <c r="W195" s="21">
        <f t="shared" si="24"/>
        <v>-0.56136922592572247</v>
      </c>
      <c r="X195" s="21">
        <f t="shared" si="24"/>
        <v>-0.55619787471684423</v>
      </c>
      <c r="Y195" s="21">
        <f t="shared" si="24"/>
        <v>-0.55107993812286216</v>
      </c>
      <c r="Z195" s="21">
        <f t="shared" si="24"/>
        <v>-0.54601504793310096</v>
      </c>
      <c r="AA195" s="21">
        <f t="shared" si="24"/>
        <v>-0.54100284405042443</v>
      </c>
      <c r="AB195" s="21">
        <f t="shared" si="24"/>
        <v>-0.53604297386000099</v>
      </c>
      <c r="AC195" s="21">
        <f t="shared" si="24"/>
        <v>-0.53079354360500008</v>
      </c>
      <c r="AD195" s="21">
        <f t="shared" si="24"/>
        <v>-0.52555938067542873</v>
      </c>
      <c r="AE195" s="21">
        <f t="shared" si="24"/>
        <v>-0.52030800411109768</v>
      </c>
      <c r="AF195" s="21">
        <f t="shared" si="24"/>
        <v>-0.51501906595892732</v>
      </c>
      <c r="AG195" s="21">
        <f t="shared" si="24"/>
        <v>-0.50968425258527539</v>
      </c>
      <c r="AH195" s="21">
        <f t="shared" si="24"/>
        <v>-0.50430987691688267</v>
      </c>
      <c r="AI195" s="21">
        <f t="shared" si="24"/>
        <v>-0.49892171711680977</v>
      </c>
      <c r="AJ195" s="21">
        <f t="shared" si="24"/>
        <v>-0.49590983206534156</v>
      </c>
      <c r="AK195" s="21">
        <f t="shared" si="24"/>
        <v>-0.49283911000344421</v>
      </c>
      <c r="AL195" s="21">
        <f t="shared" si="24"/>
        <v>-0.48971421124056863</v>
      </c>
      <c r="AM195" s="21">
        <f t="shared" si="24"/>
        <v>-0.48654037498340136</v>
      </c>
      <c r="AN195" s="21">
        <f t="shared" si="24"/>
        <v>-0.48332144132544841</v>
      </c>
      <c r="AO195" s="21">
        <f t="shared" si="24"/>
        <v>-0.48005955566610864</v>
      </c>
      <c r="AP195" s="21">
        <f t="shared" si="24"/>
        <v>-0.47675815636618757</v>
      </c>
      <c r="AQ195" s="21">
        <f t="shared" si="24"/>
        <v>-0.47342072968009086</v>
      </c>
      <c r="AR195" s="21">
        <f t="shared" si="24"/>
        <v>-0.47005042353741827</v>
      </c>
      <c r="AS195" s="21">
        <f t="shared" si="24"/>
        <v>-0.46665012540701001</v>
      </c>
      <c r="AT195" s="21">
        <f t="shared" si="24"/>
        <v>-0.46322268017736606</v>
      </c>
      <c r="AU195" s="21">
        <f t="shared" si="24"/>
        <v>-0.45977096836733716</v>
      </c>
      <c r="AV195" s="21">
        <f t="shared" si="24"/>
        <v>-0.45629774037492205</v>
      </c>
      <c r="AW195" s="21">
        <f t="shared" si="24"/>
        <v>-0.45280562964224841</v>
      </c>
      <c r="AX195" s="21">
        <f t="shared" si="24"/>
        <v>-0.44929719325914652</v>
      </c>
      <c r="AY195" s="21">
        <f t="shared" si="24"/>
        <v>-0.4457749251401491</v>
      </c>
      <c r="AZ195" s="21">
        <f t="shared" si="24"/>
        <v>-0.4422412450174813</v>
      </c>
      <c r="BA195" s="21">
        <f t="shared" si="24"/>
        <v>-0.43869849087515167</v>
      </c>
      <c r="BB195" s="21">
        <f t="shared" si="24"/>
        <v>-0.43513479529545024</v>
      </c>
    </row>
    <row r="196" spans="1:54" outlineLevel="2">
      <c r="A196" s="439"/>
      <c r="B196" s="150" t="s">
        <v>284</v>
      </c>
      <c r="C196" s="19"/>
      <c r="D196" s="135" t="s">
        <v>377</v>
      </c>
      <c r="E196" s="21">
        <f t="shared" ref="E196:AJ196" si="25">SUMIF($B$143:$B$154,"Safety",E$143:E$154)*E187</f>
        <v>-0.27634635727016399</v>
      </c>
      <c r="F196" s="21">
        <f t="shared" si="25"/>
        <v>-0.28555512981903314</v>
      </c>
      <c r="G196" s="21">
        <f t="shared" si="25"/>
        <v>-0.29513449446402051</v>
      </c>
      <c r="H196" s="21">
        <f t="shared" si="25"/>
        <v>-0.30462683476907187</v>
      </c>
      <c r="I196" s="21">
        <f t="shared" si="25"/>
        <v>-0.3131399302251216</v>
      </c>
      <c r="J196" s="21">
        <f t="shared" si="25"/>
        <v>-0.32229227536510829</v>
      </c>
      <c r="K196" s="21">
        <f t="shared" si="25"/>
        <v>-0.33367972792837186</v>
      </c>
      <c r="L196" s="21">
        <f t="shared" si="25"/>
        <v>-0.34547601996353444</v>
      </c>
      <c r="M196" s="21">
        <f t="shared" si="25"/>
        <v>-0.35769573326334647</v>
      </c>
      <c r="N196" s="21">
        <f t="shared" si="25"/>
        <v>-0.3703539711166226</v>
      </c>
      <c r="O196" s="21">
        <f t="shared" si="25"/>
        <v>-0.38346637693779656</v>
      </c>
      <c r="P196" s="21">
        <f t="shared" si="25"/>
        <v>-0.39704915356234194</v>
      </c>
      <c r="Q196" s="21">
        <f t="shared" si="25"/>
        <v>-0.41111908323177132</v>
      </c>
      <c r="R196" s="21">
        <f t="shared" si="25"/>
        <v>-0.42569354829289918</v>
      </c>
      <c r="S196" s="21">
        <f t="shared" si="25"/>
        <v>-0.44079055263688516</v>
      </c>
      <c r="T196" s="21">
        <f t="shared" si="25"/>
        <v>-0.45642874390448246</v>
      </c>
      <c r="U196" s="21">
        <f t="shared" si="25"/>
        <v>-0.47262743648486516</v>
      </c>
      <c r="V196" s="21">
        <f t="shared" si="25"/>
        <v>-0.48940663533643058</v>
      </c>
      <c r="W196" s="21">
        <f t="shared" si="25"/>
        <v>-0.50678706065891133</v>
      </c>
      <c r="X196" s="21">
        <f t="shared" si="25"/>
        <v>-0.52479017344719125</v>
      </c>
      <c r="Y196" s="21">
        <f t="shared" si="25"/>
        <v>-0.5434382019584294</v>
      </c>
      <c r="Z196" s="21">
        <f t="shared" si="25"/>
        <v>-0.56275416912502341</v>
      </c>
      <c r="AA196" s="21">
        <f t="shared" si="25"/>
        <v>-0.5827619209472652</v>
      </c>
      <c r="AB196" s="21">
        <f t="shared" si="25"/>
        <v>-0.60348615590067556</v>
      </c>
      <c r="AC196" s="21">
        <f t="shared" si="25"/>
        <v>-0.6249524553943212</v>
      </c>
      <c r="AD196" s="21">
        <f t="shared" si="25"/>
        <v>-0.64718731531759144</v>
      </c>
      <c r="AE196" s="21">
        <f t="shared" si="25"/>
        <v>-0.67021817871440947</v>
      </c>
      <c r="AF196" s="21">
        <f t="shared" si="25"/>
        <v>-0.69407346962508176</v>
      </c>
      <c r="AG196" s="21">
        <f t="shared" si="25"/>
        <v>-0.71878262813762128</v>
      </c>
      <c r="AH196" s="21">
        <f t="shared" si="25"/>
        <v>-0.74437614669167662</v>
      </c>
      <c r="AI196" s="21">
        <f t="shared" si="25"/>
        <v>-0.77088560767980696</v>
      </c>
      <c r="AJ196" s="21">
        <f t="shared" si="25"/>
        <v>-0.80003048617626149</v>
      </c>
      <c r="AK196" s="21">
        <f t="shared" ref="AK196:BB196" si="26">SUMIF($B$143:$B$154,"Safety",AK$143:AK$154)*AK187</f>
        <v>-0.83028177018349747</v>
      </c>
      <c r="AL196" s="21">
        <f t="shared" si="26"/>
        <v>-0.86168140403321591</v>
      </c>
      <c r="AM196" s="21">
        <f t="shared" si="26"/>
        <v>-0.89427292291035243</v>
      </c>
      <c r="AN196" s="21">
        <f t="shared" si="26"/>
        <v>-0.92810151318135925</v>
      </c>
      <c r="AO196" s="21">
        <f t="shared" si="26"/>
        <v>-0.9632140750103767</v>
      </c>
      <c r="AP196" s="21">
        <f t="shared" si="26"/>
        <v>-0.99965928734998444</v>
      </c>
      <c r="AQ196" s="21">
        <f t="shared" si="26"/>
        <v>-1.0374876753967384</v>
      </c>
      <c r="AR196" s="21">
        <f t="shared" si="26"/>
        <v>-1.0767516806047912</v>
      </c>
      <c r="AS196" s="21">
        <f t="shared" si="26"/>
        <v>-1.1175057333548004</v>
      </c>
      <c r="AT196" s="21">
        <f t="shared" si="26"/>
        <v>-1.1598063283785625</v>
      </c>
      <c r="AU196" s="21">
        <f t="shared" si="26"/>
        <v>-1.2037121030442162</v>
      </c>
      <c r="AV196" s="21">
        <f t="shared" si="26"/>
        <v>-1.2492839186101834</v>
      </c>
      <c r="AW196" s="21">
        <f t="shared" si="26"/>
        <v>-1.2965849445605853</v>
      </c>
      <c r="AX196" s="21">
        <f t="shared" si="26"/>
        <v>-1.3456807461390057</v>
      </c>
      <c r="AY196" s="21">
        <f t="shared" si="26"/>
        <v>-1.3966393752018473</v>
      </c>
      <c r="AZ196" s="21">
        <f t="shared" si="26"/>
        <v>-1.4495314645171686</v>
      </c>
      <c r="BA196" s="21">
        <f t="shared" si="26"/>
        <v>-1.504430325639655</v>
      </c>
      <c r="BB196" s="21">
        <f t="shared" si="26"/>
        <v>-1.5614083999605588</v>
      </c>
    </row>
    <row r="197" spans="1:54" outlineLevel="2">
      <c r="A197" s="439"/>
      <c r="B197" s="150" t="s">
        <v>287</v>
      </c>
      <c r="C197" s="19"/>
      <c r="D197" s="135" t="s">
        <v>377</v>
      </c>
      <c r="E197" s="21">
        <f>SUMIF($B$143:$B$154,"Financial",E$143:E$154)*E186</f>
        <v>-0.38988417556028515</v>
      </c>
      <c r="F197" s="21">
        <f t="shared" ref="F197:BB197" si="27">SUMIF($B$143:$B$154,"Financial",F$143:F$154)*F186</f>
        <v>-0.39328050429208972</v>
      </c>
      <c r="G197" s="21">
        <f t="shared" si="27"/>
        <v>-0.39807291972479919</v>
      </c>
      <c r="H197" s="21">
        <f t="shared" si="27"/>
        <v>-0.40301024580494099</v>
      </c>
      <c r="I197" s="21">
        <f t="shared" si="27"/>
        <v>-0.40706895750361866</v>
      </c>
      <c r="J197" s="21">
        <f t="shared" si="27"/>
        <v>-0.41638405053366156</v>
      </c>
      <c r="K197" s="21">
        <f t="shared" si="27"/>
        <v>-0.42271498586354322</v>
      </c>
      <c r="L197" s="21">
        <f t="shared" si="27"/>
        <v>-0.42915266586223938</v>
      </c>
      <c r="M197" s="21">
        <f t="shared" si="27"/>
        <v>-0.4356985261365342</v>
      </c>
      <c r="N197" s="21">
        <f t="shared" si="27"/>
        <v>-0.44235403301852783</v>
      </c>
      <c r="O197" s="21">
        <f t="shared" si="27"/>
        <v>-0.44912068377415587</v>
      </c>
      <c r="P197" s="21">
        <f t="shared" si="27"/>
        <v>-0.45600000682420944</v>
      </c>
      <c r="Q197" s="21">
        <f t="shared" si="27"/>
        <v>-0.46299356197775582</v>
      </c>
      <c r="R197" s="21">
        <f t="shared" si="27"/>
        <v>-0.47010294067788466</v>
      </c>
      <c r="S197" s="21">
        <f t="shared" si="27"/>
        <v>-0.4773297662596554</v>
      </c>
      <c r="T197" s="21">
        <f t="shared" si="27"/>
        <v>-0.48467569422014622</v>
      </c>
      <c r="U197" s="21">
        <f t="shared" si="27"/>
        <v>-0.49214241250055768</v>
      </c>
      <c r="V197" s="21">
        <f t="shared" si="27"/>
        <v>-0.49973164178027657</v>
      </c>
      <c r="W197" s="21">
        <f t="shared" si="27"/>
        <v>-0.50744513578281225</v>
      </c>
      <c r="X197" s="21">
        <f t="shared" si="27"/>
        <v>-0.51528468159359675</v>
      </c>
      <c r="Y197" s="21">
        <f t="shared" si="27"/>
        <v>-0.52325209998956135</v>
      </c>
      <c r="Z197" s="21">
        <f t="shared" si="27"/>
        <v>-0.53134924578046483</v>
      </c>
      <c r="AA197" s="21">
        <f t="shared" si="27"/>
        <v>-0.5395780081619399</v>
      </c>
      <c r="AB197" s="21">
        <f t="shared" si="27"/>
        <v>-0.54794031108016894</v>
      </c>
      <c r="AC197" s="21">
        <f t="shared" si="27"/>
        <v>-0.55643811360827011</v>
      </c>
      <c r="AD197" s="21">
        <f t="shared" si="27"/>
        <v>-0.56507341033430269</v>
      </c>
      <c r="AE197" s="21">
        <f t="shared" si="27"/>
        <v>-0.57384823176089117</v>
      </c>
      <c r="AF197" s="21">
        <f t="shared" si="27"/>
        <v>-0.58276464471648748</v>
      </c>
      <c r="AG197" s="21">
        <f t="shared" si="27"/>
        <v>-0.5918247527782633</v>
      </c>
      <c r="AH197" s="21">
        <f t="shared" si="27"/>
        <v>-0.60103069670662768</v>
      </c>
      <c r="AI197" s="21">
        <f t="shared" si="27"/>
        <v>-0.6103846548914057</v>
      </c>
      <c r="AJ197" s="21">
        <f t="shared" si="27"/>
        <v>-0.62289801295437941</v>
      </c>
      <c r="AK197" s="21">
        <f t="shared" si="27"/>
        <v>-0.63567244608367901</v>
      </c>
      <c r="AL197" s="21">
        <f t="shared" si="27"/>
        <v>-0.64871326918215999</v>
      </c>
      <c r="AM197" s="21">
        <f t="shared" si="27"/>
        <v>-0.66202590913259263</v>
      </c>
      <c r="AN197" s="21">
        <f t="shared" si="27"/>
        <v>-0.67561590704593522</v>
      </c>
      <c r="AO197" s="21">
        <f t="shared" si="27"/>
        <v>-0.68948892055794309</v>
      </c>
      <c r="AP197" s="21">
        <f t="shared" si="27"/>
        <v>-0.70365072617496627</v>
      </c>
      <c r="AQ197" s="21">
        <f t="shared" si="27"/>
        <v>-0.71810722167000818</v>
      </c>
      <c r="AR197" s="21">
        <f t="shared" si="27"/>
        <v>-0.73286442852992284</v>
      </c>
      <c r="AS197" s="21">
        <f t="shared" si="27"/>
        <v>-0.74792849445482368</v>
      </c>
      <c r="AT197" s="21">
        <f t="shared" si="27"/>
        <v>-0.76330569591075936</v>
      </c>
      <c r="AU197" s="21">
        <f t="shared" si="27"/>
        <v>-0.77900244073653668</v>
      </c>
      <c r="AV197" s="21">
        <f t="shared" si="27"/>
        <v>-0.79502527080607521</v>
      </c>
      <c r="AW197" s="21">
        <f t="shared" si="27"/>
        <v>-0.81138086474709858</v>
      </c>
      <c r="AX197" s="21">
        <f t="shared" si="27"/>
        <v>-0.82807604071738106</v>
      </c>
      <c r="AY197" s="21">
        <f t="shared" si="27"/>
        <v>-0.84511775923981336</v>
      </c>
      <c r="AZ197" s="21">
        <f t="shared" si="27"/>
        <v>-0.86251312609728692</v>
      </c>
      <c r="BA197" s="21">
        <f t="shared" si="27"/>
        <v>-0.8802693952887144</v>
      </c>
      <c r="BB197" s="21">
        <f t="shared" si="27"/>
        <v>-0.89839120688428564</v>
      </c>
    </row>
    <row r="198" spans="1:54" outlineLevel="2">
      <c r="A198" s="440"/>
      <c r="B198" s="150" t="s">
        <v>464</v>
      </c>
      <c r="C198" s="19"/>
      <c r="D198" s="135" t="s">
        <v>377</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-1.2302492144559947</v>
      </c>
      <c r="F200" s="21">
        <f t="shared" ref="F200:BB200" si="29">SUM(F190:F193,F196:F198)</f>
        <v>-1.4054789882837802</v>
      </c>
      <c r="G200" s="21">
        <f t="shared" si="29"/>
        <v>-1.5653055878823574</v>
      </c>
      <c r="H200" s="21">
        <f t="shared" si="29"/>
        <v>-1.7102422380405438</v>
      </c>
      <c r="I200" s="21">
        <f t="shared" si="29"/>
        <v>-1.8371154696569958</v>
      </c>
      <c r="J200" s="21">
        <f t="shared" si="29"/>
        <v>-1.9355712924131192</v>
      </c>
      <c r="K200" s="21">
        <f t="shared" si="29"/>
        <v>-1.8778489141418768</v>
      </c>
      <c r="L200" s="21">
        <f t="shared" si="29"/>
        <v>-1.8268376036938081</v>
      </c>
      <c r="M200" s="21">
        <f t="shared" si="29"/>
        <v>-1.7808871947352274</v>
      </c>
      <c r="N200" s="21">
        <f t="shared" si="29"/>
        <v>-1.7384908706695941</v>
      </c>
      <c r="O200" s="21">
        <f t="shared" si="29"/>
        <v>-1.7019687349347985</v>
      </c>
      <c r="P200" s="21">
        <f t="shared" si="29"/>
        <v>-1.6698110388770251</v>
      </c>
      <c r="Q200" s="21">
        <f t="shared" si="29"/>
        <v>-1.6418128125793392</v>
      </c>
      <c r="R200" s="21">
        <f t="shared" si="29"/>
        <v>-1.6189259878532702</v>
      </c>
      <c r="S200" s="21">
        <f t="shared" si="29"/>
        <v>-1.5986537194801955</v>
      </c>
      <c r="T200" s="21">
        <f t="shared" si="29"/>
        <v>-1.5819992289745166</v>
      </c>
      <c r="U200" s="21">
        <f t="shared" si="29"/>
        <v>-1.5688041339307852</v>
      </c>
      <c r="V200" s="21">
        <f t="shared" si="29"/>
        <v>-1.5599593939698602</v>
      </c>
      <c r="W200" s="21">
        <f t="shared" si="29"/>
        <v>-1.5532242628226891</v>
      </c>
      <c r="X200" s="21">
        <f t="shared" si="29"/>
        <v>-1.5505245058230279</v>
      </c>
      <c r="Y200" s="21">
        <f t="shared" si="29"/>
        <v>-1.5497371291323456</v>
      </c>
      <c r="Z200" s="21">
        <f t="shared" si="29"/>
        <v>-1.5527088567129352</v>
      </c>
      <c r="AA200" s="21">
        <f t="shared" si="29"/>
        <v>-1.5583490013758083</v>
      </c>
      <c r="AB200" s="21">
        <f t="shared" si="29"/>
        <v>-1.5665647864064418</v>
      </c>
      <c r="AC200" s="21">
        <f t="shared" si="29"/>
        <v>-1.5770704746818496</v>
      </c>
      <c r="AD200" s="21">
        <f t="shared" si="29"/>
        <v>-1.6035184882754614</v>
      </c>
      <c r="AE200" s="21">
        <f t="shared" si="29"/>
        <v>-1.6309757850405471</v>
      </c>
      <c r="AF200" s="21">
        <f t="shared" si="29"/>
        <v>-1.6593633747034335</v>
      </c>
      <c r="AG200" s="21">
        <f t="shared" si="29"/>
        <v>-1.6887272750760176</v>
      </c>
      <c r="AH200" s="21">
        <f t="shared" si="29"/>
        <v>-1.719116039183298</v>
      </c>
      <c r="AI200" s="21">
        <f t="shared" si="29"/>
        <v>-1.750583094871017</v>
      </c>
      <c r="AJ200" s="21">
        <f t="shared" si="29"/>
        <v>-1.7896223041356087</v>
      </c>
      <c r="AK200" s="21">
        <f t="shared" si="29"/>
        <v>-1.8299966095419582</v>
      </c>
      <c r="AL200" s="21">
        <f t="shared" si="29"/>
        <v>-1.8717603719616356</v>
      </c>
      <c r="AM200" s="21">
        <f t="shared" si="29"/>
        <v>-1.9149664978311027</v>
      </c>
      <c r="AN200" s="21">
        <f t="shared" si="29"/>
        <v>-1.9596673823124942</v>
      </c>
      <c r="AO200" s="21">
        <f t="shared" si="29"/>
        <v>-2.0059162918070919</v>
      </c>
      <c r="AP200" s="21">
        <f t="shared" si="29"/>
        <v>-2.0537699636622824</v>
      </c>
      <c r="AQ200" s="21">
        <f t="shared" si="29"/>
        <v>-2.1032873816032178</v>
      </c>
      <c r="AR200" s="21">
        <f t="shared" si="29"/>
        <v>-2.1545288317014641</v>
      </c>
      <c r="AS200" s="21">
        <f t="shared" si="29"/>
        <v>-2.2075565584509134</v>
      </c>
      <c r="AT200" s="21">
        <f t="shared" si="29"/>
        <v>-2.2624350936035271</v>
      </c>
      <c r="AU200" s="21">
        <f t="shared" si="29"/>
        <v>-2.3192313079532987</v>
      </c>
      <c r="AV200" s="21">
        <f t="shared" si="29"/>
        <v>-2.3780143039813622</v>
      </c>
      <c r="AW200" s="21">
        <f t="shared" si="29"/>
        <v>-2.438855521579101</v>
      </c>
      <c r="AX200" s="21">
        <f t="shared" si="29"/>
        <v>-2.5018289104074731</v>
      </c>
      <c r="AY200" s="21">
        <f t="shared" si="29"/>
        <v>-2.5670110191476874</v>
      </c>
      <c r="AZ200" s="21">
        <f t="shared" si="29"/>
        <v>-2.6344810703331332</v>
      </c>
      <c r="BA200" s="21">
        <f t="shared" si="29"/>
        <v>-2.7043210560737485</v>
      </c>
      <c r="BB200" s="21">
        <f t="shared" si="29"/>
        <v>-2.7765991500418115</v>
      </c>
    </row>
    <row r="201" spans="1:54" outlineLevel="2">
      <c r="A201" s="439"/>
      <c r="B201" s="150" t="s">
        <v>487</v>
      </c>
      <c r="C201" s="19"/>
      <c r="D201" s="135" t="s">
        <v>377</v>
      </c>
      <c r="E201" s="21">
        <f>SUM(E190:E192,E194,E196:E198)</f>
        <v>-1.0010589803870857</v>
      </c>
      <c r="F201" s="21">
        <f t="shared" ref="F201:BB201" si="30">SUM(F190:F192,F194,F196:F198)</f>
        <v>-1.1787158226775782</v>
      </c>
      <c r="G201" s="21">
        <f t="shared" si="30"/>
        <v>-1.342457573595226</v>
      </c>
      <c r="H201" s="21">
        <f t="shared" si="30"/>
        <v>-1.4913524277905441</v>
      </c>
      <c r="I201" s="21">
        <f t="shared" si="30"/>
        <v>-1.6223678609876311</v>
      </c>
      <c r="J201" s="21">
        <f t="shared" si="30"/>
        <v>-1.7240953693579781</v>
      </c>
      <c r="K201" s="21">
        <f t="shared" si="30"/>
        <v>-1.6691493057191189</v>
      </c>
      <c r="L201" s="21">
        <f t="shared" si="30"/>
        <v>-1.6196245231144399</v>
      </c>
      <c r="M201" s="21">
        <f t="shared" si="30"/>
        <v>-1.575253963378715</v>
      </c>
      <c r="N201" s="21">
        <f t="shared" si="30"/>
        <v>-1.535785795601063</v>
      </c>
      <c r="O201" s="21">
        <f t="shared" si="30"/>
        <v>-1.5009827282337374</v>
      </c>
      <c r="P201" s="21">
        <f t="shared" si="30"/>
        <v>-1.4706213541756163</v>
      </c>
      <c r="Q201" s="21">
        <f t="shared" si="30"/>
        <v>-1.4444915272004404</v>
      </c>
      <c r="R201" s="21">
        <f t="shared" si="30"/>
        <v>-1.4223957687786728</v>
      </c>
      <c r="S201" s="21">
        <f t="shared" si="30"/>
        <v>-1.4041049995024966</v>
      </c>
      <c r="T201" s="21">
        <f t="shared" si="30"/>
        <v>-1.3894899150408992</v>
      </c>
      <c r="U201" s="21">
        <f t="shared" si="30"/>
        <v>-1.3783877529915181</v>
      </c>
      <c r="V201" s="21">
        <f t="shared" si="30"/>
        <v>-1.3706463243858478</v>
      </c>
      <c r="W201" s="21">
        <f t="shared" si="30"/>
        <v>-1.3661235531152545</v>
      </c>
      <c r="X201" s="21">
        <f t="shared" si="30"/>
        <v>-1.3646870402393918</v>
      </c>
      <c r="Y201" s="21">
        <f t="shared" si="30"/>
        <v>-1.3662136493594472</v>
      </c>
      <c r="Z201" s="21">
        <f t="shared" si="30"/>
        <v>-1.3705891142370099</v>
      </c>
      <c r="AA201" s="21">
        <f t="shared" si="30"/>
        <v>-1.3777076668306583</v>
      </c>
      <c r="AB201" s="21">
        <f t="shared" si="30"/>
        <v>-1.3874716853906521</v>
      </c>
      <c r="AC201" s="21">
        <f t="shared" si="30"/>
        <v>-1.3996775111129356</v>
      </c>
      <c r="AD201" s="21">
        <f t="shared" si="30"/>
        <v>-1.4278192454629663</v>
      </c>
      <c r="AE201" s="21">
        <f t="shared" si="30"/>
        <v>-1.4569146919525395</v>
      </c>
      <c r="AF201" s="21">
        <f t="shared" si="30"/>
        <v>-1.4869869853924746</v>
      </c>
      <c r="AG201" s="21">
        <f t="shared" si="30"/>
        <v>-1.5180643387098085</v>
      </c>
      <c r="AH201" s="21">
        <f t="shared" si="30"/>
        <v>-1.550180943413729</v>
      </c>
      <c r="AI201" s="21">
        <f t="shared" si="30"/>
        <v>-1.5833786202356546</v>
      </c>
      <c r="AJ201" s="21">
        <f t="shared" si="30"/>
        <v>-1.6233540691982071</v>
      </c>
      <c r="AK201" s="21">
        <f t="shared" si="30"/>
        <v>-1.6646908364699819</v>
      </c>
      <c r="AL201" s="21">
        <f t="shared" si="30"/>
        <v>-1.7074374804314876</v>
      </c>
      <c r="AM201" s="21">
        <f t="shared" si="30"/>
        <v>-1.75164446031623</v>
      </c>
      <c r="AN201" s="21">
        <f t="shared" si="30"/>
        <v>-1.7973635393560756</v>
      </c>
      <c r="AO201" s="21">
        <f t="shared" si="30"/>
        <v>-1.844647751072519</v>
      </c>
      <c r="AP201" s="21">
        <f t="shared" si="30"/>
        <v>-1.8935524624074365</v>
      </c>
      <c r="AQ201" s="21">
        <f t="shared" si="30"/>
        <v>-1.9441350284624246</v>
      </c>
      <c r="AR201" s="21">
        <f t="shared" si="30"/>
        <v>-1.9964547361322855</v>
      </c>
      <c r="AS201" s="21">
        <f t="shared" si="30"/>
        <v>-2.0505729051419155</v>
      </c>
      <c r="AT201" s="21">
        <f t="shared" si="30"/>
        <v>-2.1065530385660027</v>
      </c>
      <c r="AU201" s="21">
        <f t="shared" si="30"/>
        <v>-2.1644609297086692</v>
      </c>
      <c r="AV201" s="21">
        <f t="shared" si="30"/>
        <v>-2.2243646906883487</v>
      </c>
      <c r="AW201" s="21">
        <f t="shared" si="30"/>
        <v>-2.2863348438008435</v>
      </c>
      <c r="AX201" s="21">
        <f t="shared" si="30"/>
        <v>-2.3504444252860894</v>
      </c>
      <c r="AY201" s="21">
        <f t="shared" si="30"/>
        <v>-2.4167690833327167</v>
      </c>
      <c r="AZ201" s="21">
        <f t="shared" si="30"/>
        <v>-2.4853871715281191</v>
      </c>
      <c r="BA201" s="21">
        <f t="shared" si="30"/>
        <v>-2.556379847094342</v>
      </c>
      <c r="BB201" s="21">
        <f t="shared" si="30"/>
        <v>-2.6298192406314298</v>
      </c>
    </row>
    <row r="202" spans="1:54" outlineLevel="2">
      <c r="A202" s="440"/>
      <c r="B202" s="150" t="s">
        <v>488</v>
      </c>
      <c r="C202" s="19"/>
      <c r="D202" s="135" t="s">
        <v>377</v>
      </c>
      <c r="E202" s="21">
        <f>SUM(E190:E192,E195:E198)</f>
        <v>-1.4608926467276639</v>
      </c>
      <c r="F202" s="21">
        <f t="shared" ref="F202:BB202" si="31">SUM(F190:F192,F195:F198)</f>
        <v>-1.6313888080147152</v>
      </c>
      <c r="G202" s="21">
        <f t="shared" si="31"/>
        <v>-1.7884054436065469</v>
      </c>
      <c r="H202" s="21">
        <f t="shared" si="31"/>
        <v>-1.9306218395747008</v>
      </c>
      <c r="I202" s="21">
        <f t="shared" si="31"/>
        <v>-2.0518175823973173</v>
      </c>
      <c r="J202" s="21">
        <f t="shared" si="31"/>
        <v>-2.1457614545636288</v>
      </c>
      <c r="K202" s="21">
        <f t="shared" si="31"/>
        <v>-2.0869813659879761</v>
      </c>
      <c r="L202" s="21">
        <f t="shared" si="31"/>
        <v>-2.0336600140495258</v>
      </c>
      <c r="M202" s="21">
        <f t="shared" si="31"/>
        <v>-1.9855300569275305</v>
      </c>
      <c r="N202" s="21">
        <f t="shared" si="31"/>
        <v>-1.9423393847223391</v>
      </c>
      <c r="O202" s="21">
        <f t="shared" si="31"/>
        <v>-1.9038504312656797</v>
      </c>
      <c r="P202" s="21">
        <f t="shared" si="31"/>
        <v>-1.8698395195482764</v>
      </c>
      <c r="Q202" s="21">
        <f t="shared" si="31"/>
        <v>-1.8400962378585517</v>
      </c>
      <c r="R202" s="21">
        <f t="shared" si="31"/>
        <v>-1.8144228472718442</v>
      </c>
      <c r="S202" s="21">
        <f t="shared" si="31"/>
        <v>-1.7925026030991327</v>
      </c>
      <c r="T202" s="21">
        <f t="shared" si="31"/>
        <v>-1.7742949566394925</v>
      </c>
      <c r="U202" s="21">
        <f t="shared" si="31"/>
        <v>-1.7596368747947557</v>
      </c>
      <c r="V202" s="21">
        <f t="shared" si="31"/>
        <v>-1.748375902654888</v>
      </c>
      <c r="W202" s="21">
        <f t="shared" si="31"/>
        <v>-1.7403697037324029</v>
      </c>
      <c r="X202" s="21">
        <f t="shared" si="31"/>
        <v>-1.7354856233839546</v>
      </c>
      <c r="Y202" s="21">
        <f t="shared" si="31"/>
        <v>-1.7336002747746884</v>
      </c>
      <c r="Z202" s="21">
        <f t="shared" si="31"/>
        <v>-1.7345991461609667</v>
      </c>
      <c r="AA202" s="21">
        <f t="shared" si="31"/>
        <v>-1.7383762295616363</v>
      </c>
      <c r="AB202" s="21">
        <f t="shared" si="31"/>
        <v>-1.7448336679639862</v>
      </c>
      <c r="AC202" s="21">
        <f t="shared" si="31"/>
        <v>-1.7535398735179404</v>
      </c>
      <c r="AD202" s="21">
        <f t="shared" si="31"/>
        <v>-1.7781921659167488</v>
      </c>
      <c r="AE202" s="21">
        <f t="shared" si="31"/>
        <v>-1.8037866946989021</v>
      </c>
      <c r="AF202" s="21">
        <f t="shared" si="31"/>
        <v>-1.8303330293732598</v>
      </c>
      <c r="AG202" s="21">
        <f t="shared" si="31"/>
        <v>-1.857853840439152</v>
      </c>
      <c r="AH202" s="21">
        <f t="shared" si="31"/>
        <v>-1.8863875280320839</v>
      </c>
      <c r="AI202" s="21">
        <f t="shared" si="31"/>
        <v>-1.9159930983215241</v>
      </c>
      <c r="AJ202" s="21">
        <f t="shared" si="31"/>
        <v>-1.953960623917061</v>
      </c>
      <c r="AK202" s="21">
        <f t="shared" si="31"/>
        <v>-1.9932502431479837</v>
      </c>
      <c r="AL202" s="21">
        <f t="shared" si="31"/>
        <v>-2.0339136212679336</v>
      </c>
      <c r="AM202" s="21">
        <f t="shared" si="31"/>
        <v>-2.076004710315186</v>
      </c>
      <c r="AN202" s="21">
        <f t="shared" si="31"/>
        <v>-2.1195778335835467</v>
      </c>
      <c r="AO202" s="21">
        <f t="shared" si="31"/>
        <v>-2.1646874548608546</v>
      </c>
      <c r="AP202" s="21">
        <f t="shared" si="31"/>
        <v>-2.2113912333295689</v>
      </c>
      <c r="AQ202" s="21">
        <f t="shared" si="31"/>
        <v>-2.2597488482609052</v>
      </c>
      <c r="AR202" s="21">
        <f t="shared" si="31"/>
        <v>-2.3098216851693838</v>
      </c>
      <c r="AS202" s="21">
        <f t="shared" si="31"/>
        <v>-2.3616729887591075</v>
      </c>
      <c r="AT202" s="21">
        <f t="shared" si="31"/>
        <v>-2.4153681586971141</v>
      </c>
      <c r="AU202" s="21">
        <f t="shared" si="31"/>
        <v>-2.4709749086334294</v>
      </c>
      <c r="AV202" s="21">
        <f t="shared" si="31"/>
        <v>-2.5285631842851517</v>
      </c>
      <c r="AW202" s="21">
        <f t="shared" si="31"/>
        <v>-2.5882052635761661</v>
      </c>
      <c r="AX202" s="21">
        <f t="shared" si="31"/>
        <v>-2.6499758874729626</v>
      </c>
      <c r="AY202" s="21">
        <f t="shared" si="31"/>
        <v>-2.7139523667738623</v>
      </c>
      <c r="AZ202" s="21">
        <f t="shared" si="31"/>
        <v>-2.7802146682210758</v>
      </c>
      <c r="BA202" s="21">
        <f t="shared" si="31"/>
        <v>-2.8488455076926549</v>
      </c>
      <c r="BB202" s="21">
        <f t="shared" si="31"/>
        <v>-2.9199091041768375</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38" t="s">
        <v>489</v>
      </c>
      <c r="B204" s="150" t="s">
        <v>490</v>
      </c>
      <c r="C204" s="19"/>
      <c r="D204" s="135" t="s">
        <v>377</v>
      </c>
      <c r="E204" s="21">
        <f>E200</f>
        <v>-1.2302492144559947</v>
      </c>
      <c r="F204" s="21">
        <f>F200+E204</f>
        <v>-2.6357282027397746</v>
      </c>
      <c r="G204" s="21">
        <f t="shared" ref="G204:BB206" si="32">G200+F204</f>
        <v>-4.201033790622132</v>
      </c>
      <c r="H204" s="21">
        <f t="shared" si="32"/>
        <v>-5.9112760286626758</v>
      </c>
      <c r="I204" s="21">
        <f t="shared" si="32"/>
        <v>-7.7483914983196716</v>
      </c>
      <c r="J204" s="21">
        <f t="shared" si="32"/>
        <v>-9.6839627907327905</v>
      </c>
      <c r="K204" s="21">
        <f t="shared" si="32"/>
        <v>-11.561811704874668</v>
      </c>
      <c r="L204" s="21">
        <f t="shared" si="32"/>
        <v>-13.388649308568475</v>
      </c>
      <c r="M204" s="21">
        <f t="shared" si="32"/>
        <v>-15.169536503303702</v>
      </c>
      <c r="N204" s="21">
        <f t="shared" si="32"/>
        <v>-16.908027373973297</v>
      </c>
      <c r="O204" s="21">
        <f t="shared" si="32"/>
        <v>-18.609996108908096</v>
      </c>
      <c r="P204" s="21">
        <f t="shared" si="32"/>
        <v>-20.279807147785121</v>
      </c>
      <c r="Q204" s="21">
        <f t="shared" si="32"/>
        <v>-21.92161996036446</v>
      </c>
      <c r="R204" s="21">
        <f t="shared" si="32"/>
        <v>-23.54054594821773</v>
      </c>
      <c r="S204" s="21">
        <f t="shared" si="32"/>
        <v>-25.139199667697927</v>
      </c>
      <c r="T204" s="21">
        <f t="shared" si="32"/>
        <v>-26.721198896672444</v>
      </c>
      <c r="U204" s="21">
        <f t="shared" si="32"/>
        <v>-28.290003030603231</v>
      </c>
      <c r="V204" s="21">
        <f t="shared" si="32"/>
        <v>-29.849962424573089</v>
      </c>
      <c r="W204" s="21">
        <f t="shared" si="32"/>
        <v>-31.403186687395777</v>
      </c>
      <c r="X204" s="21">
        <f t="shared" si="32"/>
        <v>-32.953711193218808</v>
      </c>
      <c r="Y204" s="21">
        <f t="shared" si="32"/>
        <v>-34.503448322351154</v>
      </c>
      <c r="Z204" s="21">
        <f t="shared" si="32"/>
        <v>-36.056157179064087</v>
      </c>
      <c r="AA204" s="21">
        <f t="shared" si="32"/>
        <v>-37.614506180439896</v>
      </c>
      <c r="AB204" s="21">
        <f t="shared" si="32"/>
        <v>-39.181070966846335</v>
      </c>
      <c r="AC204" s="21">
        <f t="shared" si="32"/>
        <v>-40.758141441528181</v>
      </c>
      <c r="AD204" s="21">
        <f t="shared" si="32"/>
        <v>-42.361659929803643</v>
      </c>
      <c r="AE204" s="21">
        <f t="shared" si="32"/>
        <v>-43.992635714844191</v>
      </c>
      <c r="AF204" s="21">
        <f t="shared" si="32"/>
        <v>-45.651999089547623</v>
      </c>
      <c r="AG204" s="21">
        <f t="shared" si="32"/>
        <v>-47.340726364623642</v>
      </c>
      <c r="AH204" s="21">
        <f t="shared" si="32"/>
        <v>-49.05984240380694</v>
      </c>
      <c r="AI204" s="21">
        <f t="shared" si="32"/>
        <v>-50.810425498677958</v>
      </c>
      <c r="AJ204" s="21">
        <f t="shared" si="32"/>
        <v>-52.600047802813563</v>
      </c>
      <c r="AK204" s="21">
        <f t="shared" si="32"/>
        <v>-54.430044412355521</v>
      </c>
      <c r="AL204" s="21">
        <f t="shared" si="32"/>
        <v>-56.301804784317156</v>
      </c>
      <c r="AM204" s="21">
        <f t="shared" si="32"/>
        <v>-58.216771282148258</v>
      </c>
      <c r="AN204" s="21">
        <f t="shared" si="32"/>
        <v>-60.176438664460754</v>
      </c>
      <c r="AO204" s="21">
        <f t="shared" si="32"/>
        <v>-62.182354956267844</v>
      </c>
      <c r="AP204" s="21">
        <f t="shared" si="32"/>
        <v>-64.23612491993012</v>
      </c>
      <c r="AQ204" s="21">
        <f t="shared" si="32"/>
        <v>-66.339412301533343</v>
      </c>
      <c r="AR204" s="21">
        <f t="shared" si="32"/>
        <v>-68.493941133234813</v>
      </c>
      <c r="AS204" s="21">
        <f t="shared" si="32"/>
        <v>-70.701497691685731</v>
      </c>
      <c r="AT204" s="21">
        <f t="shared" si="32"/>
        <v>-72.963932785289259</v>
      </c>
      <c r="AU204" s="21">
        <f t="shared" si="32"/>
        <v>-75.283164093242561</v>
      </c>
      <c r="AV204" s="21">
        <f t="shared" si="32"/>
        <v>-77.661178397223921</v>
      </c>
      <c r="AW204" s="21">
        <f t="shared" si="32"/>
        <v>-80.100033918803021</v>
      </c>
      <c r="AX204" s="21">
        <f t="shared" si="32"/>
        <v>-82.601862829210489</v>
      </c>
      <c r="AY204" s="21">
        <f t="shared" si="32"/>
        <v>-85.168873848358174</v>
      </c>
      <c r="AZ204" s="21">
        <f t="shared" si="32"/>
        <v>-87.803354918691312</v>
      </c>
      <c r="BA204" s="21">
        <f t="shared" si="32"/>
        <v>-90.507675974765064</v>
      </c>
      <c r="BB204" s="21">
        <f t="shared" si="32"/>
        <v>-93.284275124806882</v>
      </c>
    </row>
    <row r="205" spans="1:54" outlineLevel="2">
      <c r="A205" s="439"/>
      <c r="B205" s="150" t="s">
        <v>491</v>
      </c>
      <c r="C205" s="19"/>
      <c r="D205" s="135" t="s">
        <v>377</v>
      </c>
      <c r="E205" s="21">
        <f>E201</f>
        <v>-1.0010589803870857</v>
      </c>
      <c r="F205" s="21">
        <f t="shared" ref="F205:U206" si="33">F201+E205</f>
        <v>-2.1797748030646638</v>
      </c>
      <c r="G205" s="21">
        <f t="shared" si="33"/>
        <v>-3.5222323766598898</v>
      </c>
      <c r="H205" s="21">
        <f t="shared" si="33"/>
        <v>-5.0135848044504341</v>
      </c>
      <c r="I205" s="21">
        <f t="shared" si="33"/>
        <v>-6.6359526654380652</v>
      </c>
      <c r="J205" s="21">
        <f t="shared" si="33"/>
        <v>-8.3600480347960442</v>
      </c>
      <c r="K205" s="21">
        <f t="shared" si="33"/>
        <v>-10.029197340515163</v>
      </c>
      <c r="L205" s="21">
        <f t="shared" si="33"/>
        <v>-11.648821863629603</v>
      </c>
      <c r="M205" s="21">
        <f t="shared" si="33"/>
        <v>-13.224075827008319</v>
      </c>
      <c r="N205" s="21">
        <f t="shared" si="33"/>
        <v>-14.759861622609382</v>
      </c>
      <c r="O205" s="21">
        <f t="shared" si="33"/>
        <v>-16.260844350843119</v>
      </c>
      <c r="P205" s="21">
        <f t="shared" si="33"/>
        <v>-17.731465705018735</v>
      </c>
      <c r="Q205" s="21">
        <f t="shared" si="33"/>
        <v>-19.175957232219176</v>
      </c>
      <c r="R205" s="21">
        <f t="shared" si="33"/>
        <v>-20.59835300099785</v>
      </c>
      <c r="S205" s="21">
        <f t="shared" si="33"/>
        <v>-22.002458000500347</v>
      </c>
      <c r="T205" s="21">
        <f t="shared" si="33"/>
        <v>-23.391947915541245</v>
      </c>
      <c r="U205" s="21">
        <f t="shared" si="33"/>
        <v>-24.770335668532763</v>
      </c>
      <c r="V205" s="21">
        <f t="shared" si="32"/>
        <v>-26.140981992918611</v>
      </c>
      <c r="W205" s="21">
        <f t="shared" si="32"/>
        <v>-27.507105546033866</v>
      </c>
      <c r="X205" s="21">
        <f t="shared" si="32"/>
        <v>-28.871792586273259</v>
      </c>
      <c r="Y205" s="21">
        <f t="shared" si="32"/>
        <v>-30.238006235632707</v>
      </c>
      <c r="Z205" s="21">
        <f t="shared" si="32"/>
        <v>-31.608595349869717</v>
      </c>
      <c r="AA205" s="21">
        <f t="shared" si="32"/>
        <v>-32.986303016700376</v>
      </c>
      <c r="AB205" s="21">
        <f t="shared" si="32"/>
        <v>-34.373774702091026</v>
      </c>
      <c r="AC205" s="21">
        <f t="shared" si="32"/>
        <v>-35.77345221320396</v>
      </c>
      <c r="AD205" s="21">
        <f t="shared" si="32"/>
        <v>-37.201271458666923</v>
      </c>
      <c r="AE205" s="21">
        <f t="shared" si="32"/>
        <v>-38.658186150619464</v>
      </c>
      <c r="AF205" s="21">
        <f t="shared" si="32"/>
        <v>-40.145173136011941</v>
      </c>
      <c r="AG205" s="21">
        <f t="shared" si="32"/>
        <v>-41.663237474721747</v>
      </c>
      <c r="AH205" s="21">
        <f t="shared" si="32"/>
        <v>-43.213418418135475</v>
      </c>
      <c r="AI205" s="21">
        <f t="shared" si="32"/>
        <v>-44.796797038371132</v>
      </c>
      <c r="AJ205" s="21">
        <f t="shared" si="32"/>
        <v>-46.420151107569339</v>
      </c>
      <c r="AK205" s="21">
        <f t="shared" si="32"/>
        <v>-48.084841944039319</v>
      </c>
      <c r="AL205" s="21">
        <f t="shared" si="32"/>
        <v>-49.792279424470806</v>
      </c>
      <c r="AM205" s="21">
        <f t="shared" si="32"/>
        <v>-51.543923884787034</v>
      </c>
      <c r="AN205" s="21">
        <f t="shared" si="32"/>
        <v>-53.341287424143111</v>
      </c>
      <c r="AO205" s="21">
        <f t="shared" si="32"/>
        <v>-55.185935175215633</v>
      </c>
      <c r="AP205" s="21">
        <f t="shared" si="32"/>
        <v>-57.079487637623068</v>
      </c>
      <c r="AQ205" s="21">
        <f t="shared" si="32"/>
        <v>-59.023622666085494</v>
      </c>
      <c r="AR205" s="21">
        <f t="shared" si="32"/>
        <v>-61.02007740221778</v>
      </c>
      <c r="AS205" s="21">
        <f t="shared" si="32"/>
        <v>-63.070650307359692</v>
      </c>
      <c r="AT205" s="21">
        <f t="shared" si="32"/>
        <v>-65.17720334592569</v>
      </c>
      <c r="AU205" s="21">
        <f t="shared" si="32"/>
        <v>-67.341664275634358</v>
      </c>
      <c r="AV205" s="21">
        <f t="shared" si="32"/>
        <v>-69.566028966322705</v>
      </c>
      <c r="AW205" s="21">
        <f t="shared" si="32"/>
        <v>-71.852363810123549</v>
      </c>
      <c r="AX205" s="21">
        <f t="shared" si="32"/>
        <v>-74.202808235409634</v>
      </c>
      <c r="AY205" s="21">
        <f t="shared" si="32"/>
        <v>-76.619577318742344</v>
      </c>
      <c r="AZ205" s="21">
        <f t="shared" si="32"/>
        <v>-79.104964490270461</v>
      </c>
      <c r="BA205" s="21">
        <f t="shared" si="32"/>
        <v>-81.66134433736481</v>
      </c>
      <c r="BB205" s="21">
        <f t="shared" si="32"/>
        <v>-84.291163577996244</v>
      </c>
    </row>
    <row r="206" spans="1:54" outlineLevel="2">
      <c r="A206" s="440"/>
      <c r="B206" s="150" t="s">
        <v>492</v>
      </c>
      <c r="C206" s="19"/>
      <c r="D206" s="135" t="s">
        <v>377</v>
      </c>
      <c r="E206" s="21">
        <f>E202</f>
        <v>-1.4608926467276639</v>
      </c>
      <c r="F206" s="21">
        <f t="shared" si="33"/>
        <v>-3.0922814547423791</v>
      </c>
      <c r="G206" s="21">
        <f t="shared" si="32"/>
        <v>-4.8806868983489258</v>
      </c>
      <c r="H206" s="21">
        <f t="shared" si="32"/>
        <v>-6.8113087379236266</v>
      </c>
      <c r="I206" s="21">
        <f t="shared" si="32"/>
        <v>-8.8631263203209443</v>
      </c>
      <c r="J206" s="21">
        <f t="shared" si="32"/>
        <v>-11.008887774884574</v>
      </c>
      <c r="K206" s="21">
        <f t="shared" si="32"/>
        <v>-13.09586914087255</v>
      </c>
      <c r="L206" s="21">
        <f t="shared" si="32"/>
        <v>-15.129529154922075</v>
      </c>
      <c r="M206" s="21">
        <f t="shared" si="32"/>
        <v>-17.115059211849605</v>
      </c>
      <c r="N206" s="21">
        <f t="shared" si="32"/>
        <v>-19.057398596571943</v>
      </c>
      <c r="O206" s="21">
        <f t="shared" si="32"/>
        <v>-20.961249027837624</v>
      </c>
      <c r="P206" s="21">
        <f t="shared" si="32"/>
        <v>-22.8310885473859</v>
      </c>
      <c r="Q206" s="21">
        <f t="shared" si="32"/>
        <v>-24.671184785244453</v>
      </c>
      <c r="R206" s="21">
        <f t="shared" si="32"/>
        <v>-26.485607632516299</v>
      </c>
      <c r="S206" s="21">
        <f t="shared" si="32"/>
        <v>-28.278110235615433</v>
      </c>
      <c r="T206" s="21">
        <f t="shared" si="32"/>
        <v>-30.052405192254927</v>
      </c>
      <c r="U206" s="21">
        <f t="shared" si="32"/>
        <v>-31.812042067049681</v>
      </c>
      <c r="V206" s="21">
        <f t="shared" si="32"/>
        <v>-33.560417969704567</v>
      </c>
      <c r="W206" s="21">
        <f t="shared" si="32"/>
        <v>-35.300787673436972</v>
      </c>
      <c r="X206" s="21">
        <f t="shared" si="32"/>
        <v>-37.036273296820923</v>
      </c>
      <c r="Y206" s="21">
        <f t="shared" si="32"/>
        <v>-38.76987357159561</v>
      </c>
      <c r="Z206" s="21">
        <f t="shared" si="32"/>
        <v>-40.504472717756578</v>
      </c>
      <c r="AA206" s="21">
        <f t="shared" si="32"/>
        <v>-42.242848947318215</v>
      </c>
      <c r="AB206" s="21">
        <f t="shared" si="32"/>
        <v>-43.987682615282203</v>
      </c>
      <c r="AC206" s="21">
        <f t="shared" si="32"/>
        <v>-45.74122248880014</v>
      </c>
      <c r="AD206" s="21">
        <f t="shared" si="32"/>
        <v>-47.51941465471689</v>
      </c>
      <c r="AE206" s="21">
        <f t="shared" si="32"/>
        <v>-49.32320134941579</v>
      </c>
      <c r="AF206" s="21">
        <f t="shared" si="32"/>
        <v>-51.153534378789047</v>
      </c>
      <c r="AG206" s="21">
        <f t="shared" si="32"/>
        <v>-53.011388219228202</v>
      </c>
      <c r="AH206" s="21">
        <f t="shared" si="32"/>
        <v>-54.897775747260283</v>
      </c>
      <c r="AI206" s="21">
        <f t="shared" si="32"/>
        <v>-56.813768845581805</v>
      </c>
      <c r="AJ206" s="21">
        <f t="shared" si="32"/>
        <v>-58.767729469498867</v>
      </c>
      <c r="AK206" s="21">
        <f t="shared" si="32"/>
        <v>-60.760979712646851</v>
      </c>
      <c r="AL206" s="21">
        <f t="shared" si="32"/>
        <v>-62.794893333914786</v>
      </c>
      <c r="AM206" s="21">
        <f t="shared" si="32"/>
        <v>-64.870898044229975</v>
      </c>
      <c r="AN206" s="21">
        <f t="shared" si="32"/>
        <v>-66.990475877813523</v>
      </c>
      <c r="AO206" s="21">
        <f t="shared" si="32"/>
        <v>-69.155163332674377</v>
      </c>
      <c r="AP206" s="21">
        <f t="shared" si="32"/>
        <v>-71.366554566003941</v>
      </c>
      <c r="AQ206" s="21">
        <f t="shared" si="32"/>
        <v>-73.626303414264839</v>
      </c>
      <c r="AR206" s="21">
        <f t="shared" si="32"/>
        <v>-75.936125099434221</v>
      </c>
      <c r="AS206" s="21">
        <f t="shared" si="32"/>
        <v>-78.297798088193332</v>
      </c>
      <c r="AT206" s="21">
        <f t="shared" si="32"/>
        <v>-80.713166246890452</v>
      </c>
      <c r="AU206" s="21">
        <f t="shared" si="32"/>
        <v>-83.184141155523875</v>
      </c>
      <c r="AV206" s="21">
        <f t="shared" si="32"/>
        <v>-85.712704339809022</v>
      </c>
      <c r="AW206" s="21">
        <f t="shared" si="32"/>
        <v>-88.300909603385193</v>
      </c>
      <c r="AX206" s="21">
        <f t="shared" si="32"/>
        <v>-90.950885490858155</v>
      </c>
      <c r="AY206" s="21">
        <f t="shared" si="32"/>
        <v>-93.664837857632023</v>
      </c>
      <c r="AZ206" s="21">
        <f t="shared" si="32"/>
        <v>-96.4450525258531</v>
      </c>
      <c r="BA206" s="21">
        <f t="shared" si="32"/>
        <v>-99.293898033545759</v>
      </c>
      <c r="BB206" s="21">
        <f t="shared" si="32"/>
        <v>-102.2138071377226</v>
      </c>
    </row>
    <row r="207" spans="1:54" outlineLevel="1">
      <c r="B207" s="150"/>
      <c r="C207" s="19"/>
      <c r="D207" s="19"/>
      <c r="E207" s="15"/>
    </row>
    <row r="208" spans="1:54" outlineLevel="1">
      <c r="A208" s="4" t="s">
        <v>553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479</v>
      </c>
      <c r="B210" s="150" t="s">
        <v>554</v>
      </c>
      <c r="C210" s="19"/>
      <c r="D210" s="135" t="s">
        <v>377</v>
      </c>
      <c r="E210" s="21">
        <f>E190-Baseline!E190</f>
        <v>-2.7913779830638957E-2</v>
      </c>
      <c r="F210" s="21">
        <f>F190-Baseline!F190</f>
        <v>-0.19888187891342157</v>
      </c>
      <c r="G210" s="21">
        <f>G190-Baseline!G190</f>
        <v>-0.35382690645531095</v>
      </c>
      <c r="H210" s="21">
        <f>H190-Baseline!H190</f>
        <v>-0.49378677998425563</v>
      </c>
      <c r="I210" s="21">
        <f>I190-Baseline!I190</f>
        <v>-0.61974247915465752</v>
      </c>
      <c r="J210" s="21">
        <f>J190-Baseline!J190</f>
        <v>-0.70911822734162022</v>
      </c>
      <c r="K210" s="21">
        <f>K190-Baseline!K190</f>
        <v>-0.63993914569270594</v>
      </c>
      <c r="L210" s="21">
        <f>L190-Baseline!L190</f>
        <v>-0.57560907038046805</v>
      </c>
      <c r="M210" s="21">
        <f>M190-Baseline!M190</f>
        <v>-0.51584598040391361</v>
      </c>
      <c r="N210" s="21">
        <f>N190-Baseline!N190</f>
        <v>-0.4603825055457863</v>
      </c>
      <c r="O210" s="21">
        <f>O190-Baseline!O190</f>
        <v>-0.40896522006211078</v>
      </c>
      <c r="P210" s="21">
        <f>P190-Baseline!P190</f>
        <v>-0.36135396867066039</v>
      </c>
      <c r="Q210" s="21">
        <f>Q190-Baseline!Q190</f>
        <v>-0.3173212234181908</v>
      </c>
      <c r="R210" s="21">
        <f>R190-Baseline!R190</f>
        <v>-0.27665147006686869</v>
      </c>
      <c r="S210" s="21">
        <f>S190-Baseline!S190</f>
        <v>-0.23914062269837766</v>
      </c>
      <c r="T210" s="21">
        <f>T190-Baseline!T190</f>
        <v>-0.20459546528982625</v>
      </c>
      <c r="U210" s="21">
        <f>U190-Baseline!U190</f>
        <v>-0.17283311906889606</v>
      </c>
      <c r="V210" s="21">
        <f>V190-Baseline!V190</f>
        <v>-0.14368053450676224</v>
      </c>
      <c r="W210" s="21">
        <f>W190-Baseline!W190</f>
        <v>-0.11697400685627378</v>
      </c>
      <c r="X210" s="21">
        <f>X190-Baseline!X190</f>
        <v>-9.2558714189788713E-2</v>
      </c>
      <c r="Y210" s="21">
        <f>Y190-Baseline!Y190</f>
        <v>-7.0288276936007033E-2</v>
      </c>
      <c r="Z210" s="21">
        <f>Z190-Baseline!Z190</f>
        <v>-5.0024337958204719E-2</v>
      </c>
      <c r="AA210" s="21">
        <f>AA190-Baseline!AA190</f>
        <v>-3.163616225752662E-2</v>
      </c>
      <c r="AB210" s="21">
        <f>AB190-Baseline!AB190</f>
        <v>-1.5000255424526578E-2</v>
      </c>
      <c r="AC210" s="21">
        <f>AC190-Baseline!AC190</f>
        <v>2.1505841014481836E-17</v>
      </c>
      <c r="AD210" s="21">
        <f>AD190-Baseline!AD190</f>
        <v>2.0778590352156364E-17</v>
      </c>
      <c r="AE210" s="21">
        <f>AE190-Baseline!AE190</f>
        <v>2.0075932707397455E-17</v>
      </c>
      <c r="AF210" s="21">
        <f>AF190-Baseline!AF190</f>
        <v>1.9397036432268071E-17</v>
      </c>
      <c r="AG210" s="21">
        <f>AG190-Baseline!AG190</f>
        <v>1.8741098002191373E-17</v>
      </c>
      <c r="AH210" s="21">
        <f>AH190-Baseline!AH190</f>
        <v>1.8107341064919206E-17</v>
      </c>
      <c r="AI210" s="21">
        <f>AI190-Baseline!AI190</f>
        <v>1.7495015521661069E-17</v>
      </c>
      <c r="AJ210" s="21">
        <f>AJ190-Baseline!AJ190</f>
        <v>1.6985451962777735E-17</v>
      </c>
      <c r="AK210" s="21">
        <f>AK190-Baseline!AK190</f>
        <v>1.6490730060949257E-17</v>
      </c>
      <c r="AL210" s="21">
        <f>AL190-Baseline!AL190</f>
        <v>1.6010417534902192E-17</v>
      </c>
      <c r="AM210" s="21">
        <f>AM190-Baseline!AM190</f>
        <v>1.5544094694079798E-17</v>
      </c>
      <c r="AN210" s="21">
        <f>AN190-Baseline!AN190</f>
        <v>1.5091354071922132E-17</v>
      </c>
      <c r="AO210" s="21">
        <f>AO190-Baseline!AO190</f>
        <v>1.4651800069827315E-17</v>
      </c>
      <c r="AP210" s="21">
        <f>AP190-Baseline!AP190</f>
        <v>1.4225048611482829E-17</v>
      </c>
      <c r="AQ210" s="21">
        <f>AQ190-Baseline!AQ190</f>
        <v>1.3810726807264882E-17</v>
      </c>
      <c r="AR210" s="21">
        <f>AR190-Baseline!AR190</f>
        <v>1.3408472628412508E-17</v>
      </c>
      <c r="AS210" s="21">
        <f>AS190-Baseline!AS190</f>
        <v>1.3017934590691754E-17</v>
      </c>
      <c r="AT210" s="21">
        <f>AT190-Baseline!AT190</f>
        <v>1.2638771447273548E-17</v>
      </c>
      <c r="AU210" s="21">
        <f>AU190-Baseline!AU190</f>
        <v>1.2270651890556844E-17</v>
      </c>
      <c r="AV210" s="21">
        <f>AV190-Baseline!AV190</f>
        <v>1.1913254262676547E-17</v>
      </c>
      <c r="AW210" s="21">
        <f>AW190-Baseline!AW190</f>
        <v>1.1566266274443249E-17</v>
      </c>
      <c r="AX210" s="21">
        <f>AX190-Baseline!AX190</f>
        <v>1.1229384732469174E-17</v>
      </c>
      <c r="AY210" s="21">
        <f>AY190-Baseline!AY190</f>
        <v>1.0902315274241916E-17</v>
      </c>
      <c r="AZ210" s="21">
        <f>AZ190-Baseline!AZ190</f>
        <v>1.0584772110914482E-17</v>
      </c>
      <c r="BA210" s="21">
        <f>BA190-Baseline!BA190</f>
        <v>1.0276477777586875E-17</v>
      </c>
      <c r="BB210" s="21">
        <f>BB190-Baseline!BB190</f>
        <v>9.9771628908610436E-18</v>
      </c>
    </row>
    <row r="211" spans="1:54" outlineLevel="2">
      <c r="A211" s="466"/>
      <c r="B211" s="150" t="s">
        <v>481</v>
      </c>
      <c r="C211" s="19"/>
      <c r="D211" s="135" t="s">
        <v>377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552</v>
      </c>
      <c r="C212" s="19"/>
      <c r="D212" s="135" t="s">
        <v>377</v>
      </c>
      <c r="E212" s="21">
        <f>E192-Baseline!E192</f>
        <v>6.9388939039072284E-16</v>
      </c>
      <c r="F212" s="21">
        <f>F77*F186-Baseline!F77*Baseline!F186</f>
        <v>4.8908714259653097E-4</v>
      </c>
      <c r="G212" s="21">
        <f>G77*G186-Baseline!G77*Baseline!G186</f>
        <v>8.9932410080655056E-4</v>
      </c>
      <c r="H212" s="21">
        <f>H77*H186-Baseline!H77*Baseline!H186</f>
        <v>1.2961125880009694E-3</v>
      </c>
      <c r="I212" s="21">
        <f>I77*I186-Baseline!I77*Baseline!I186</f>
        <v>2.1822176934591653E-3</v>
      </c>
      <c r="J212" s="21">
        <f>J77*J186-Baseline!J77*Baseline!J186</f>
        <v>2.7314768093338604E-3</v>
      </c>
      <c r="K212" s="21">
        <f>K77*K186-Baseline!K77*Baseline!K186</f>
        <v>2.6657567335375554E-3</v>
      </c>
      <c r="L212" s="21">
        <f>L77*L186-Baseline!L77*Baseline!L186</f>
        <v>2.6016229197327323E-3</v>
      </c>
      <c r="M212" s="21">
        <f>M77*M186-Baseline!M77*Baseline!M186</f>
        <v>2.5390371595973293E-3</v>
      </c>
      <c r="N212" s="21">
        <f>N77*N186-Baseline!N77*Baseline!N186</f>
        <v>2.4779621663861134E-3</v>
      </c>
      <c r="O212" s="21">
        <f>O77*O186-Baseline!O77*Baseline!O186</f>
        <v>2.4183615527163943E-3</v>
      </c>
      <c r="P212" s="21">
        <f>P77*P186-Baseline!P77*Baseline!P186</f>
        <v>2.3601998088910794E-3</v>
      </c>
      <c r="Q212" s="21">
        <f>Q77*Q186-Baseline!Q77*Baseline!Q186</f>
        <v>2.3034422817582514E-3</v>
      </c>
      <c r="R212" s="21">
        <f>R77*R186-Baseline!R77*Baseline!R186</f>
        <v>2.2480551540593127E-3</v>
      </c>
      <c r="S212" s="21">
        <f>S77*S186-Baseline!S77*Baseline!S186</f>
        <v>2.1940054242937865E-3</v>
      </c>
      <c r="T212" s="21">
        <f>T77*T186-Baseline!T77*Baseline!T186</f>
        <v>2.1412608870592931E-3</v>
      </c>
      <c r="U212" s="21">
        <f>U77*U186-Baseline!U77*Baseline!U186</f>
        <v>2.0897901138662578E-3</v>
      </c>
      <c r="V212" s="21">
        <f>V77*V186-Baseline!V77*Baseline!V186</f>
        <v>2.0395624344241511E-3</v>
      </c>
      <c r="W212" s="21">
        <f>W77*W186-Baseline!W77*Baseline!W186</f>
        <v>1.9905479183634084E-3</v>
      </c>
      <c r="X212" s="21">
        <f>X77*X186-Baseline!X77*Baseline!X186</f>
        <v>1.9427173574152815E-3</v>
      </c>
      <c r="Y212" s="21">
        <f>Y77*Y186-Baseline!Y77*Baseline!Y186</f>
        <v>1.8960422480077052E-3</v>
      </c>
      <c r="Z212" s="21">
        <f>Z77*Z186-Baseline!Z77*Baseline!Z186</f>
        <v>1.8504947742882874E-3</v>
      </c>
      <c r="AA212" s="21">
        <f>AA77*AA186-Baseline!AA77*Baseline!AA186</f>
        <v>1.806047791551621E-3</v>
      </c>
      <c r="AB212" s="21">
        <f>AB77*AB186-Baseline!AB77*Baseline!AB186</f>
        <v>1.7626748100758108E-3</v>
      </c>
      <c r="AC212" s="21">
        <f>AC77*AC186-Baseline!AC77*Baseline!AC186</f>
        <v>1.7203499793372531E-3</v>
      </c>
      <c r="AD212" s="21">
        <f>AD77*AD186-Baseline!AD77*Baseline!AD186</f>
        <v>1.6790480726148471E-3</v>
      </c>
      <c r="AE212" s="21">
        <f>AE77*AE186-Baseline!AE77*Baseline!AE186</f>
        <v>1.638744471953231E-3</v>
      </c>
      <c r="AF212" s="21">
        <f>AF77*AF186-Baseline!AF77*Baseline!AF186</f>
        <v>1.5994151535124596E-3</v>
      </c>
      <c r="AG212" s="21">
        <f>AG77*AG186-Baseline!AG77*Baseline!AG186</f>
        <v>1.5610366732384945E-3</v>
      </c>
      <c r="AH212" s="21">
        <f>AH77*AH186-Baseline!AH77*Baseline!AH186</f>
        <v>1.5235861529135156E-3</v>
      </c>
      <c r="AI212" s="21">
        <f>AI77*AI186-Baseline!AI77*Baseline!AI186</f>
        <v>1.487041266512161E-3</v>
      </c>
      <c r="AJ212" s="21">
        <f>AJ77*AJ186-Baseline!AJ77*Baseline!AJ186</f>
        <v>1.4584257619859181E-3</v>
      </c>
      <c r="AK212" s="21">
        <f>AK77*AK186-Baseline!AK77*Baseline!AK186</f>
        <v>1.4303683755850505E-3</v>
      </c>
      <c r="AL212" s="21">
        <f>AL77*AL186-Baseline!AL77*Baseline!AL186</f>
        <v>1.4028583767270938E-3</v>
      </c>
      <c r="AM212" s="21">
        <f>AM77*AM186-Baseline!AM77*Baseline!AM186</f>
        <v>1.3758852443245678E-3</v>
      </c>
      <c r="AN212" s="21">
        <f>AN77*AN186-Baseline!AN77*Baseline!AN186</f>
        <v>1.3494386627590504E-3</v>
      </c>
      <c r="AO212" s="21">
        <f>AO77*AO186-Baseline!AO77*Baseline!AO186</f>
        <v>1.3235085179345227E-3</v>
      </c>
      <c r="AP212" s="21">
        <f>AP77*AP186-Baseline!AP77*Baseline!AP186</f>
        <v>1.2980848934150482E-3</v>
      </c>
      <c r="AQ212" s="21">
        <f>AQ77*AQ186-Baseline!AQ77*Baseline!AQ186</f>
        <v>1.2731580666231652E-3</v>
      </c>
      <c r="AR212" s="21">
        <f>AR77*AR186-Baseline!AR77*Baseline!AR186</f>
        <v>1.2487185051270749E-3</v>
      </c>
      <c r="AS212" s="21">
        <f>AS77*AS186-Baseline!AS77*Baseline!AS186</f>
        <v>1.2247568629951862E-3</v>
      </c>
      <c r="AT212" s="21">
        <f>AT77*AT186-Baseline!AT77*Baseline!AT186</f>
        <v>1.2012639772227482E-3</v>
      </c>
      <c r="AU212" s="21">
        <f>AU77*AU186-Baseline!AU77*Baseline!AU186</f>
        <v>1.1782308642270777E-3</v>
      </c>
      <c r="AV212" s="21">
        <f>AV77*AV186-Baseline!AV77*Baseline!AV186</f>
        <v>1.1556487164087366E-3</v>
      </c>
      <c r="AW212" s="21">
        <f>AW77*AW186-Baseline!AW77*Baseline!AW186</f>
        <v>1.1335088987893885E-3</v>
      </c>
      <c r="AX212" s="21">
        <f>AX77*AX186-Baseline!AX77*Baseline!AX186</f>
        <v>1.1118029457068968E-3</v>
      </c>
      <c r="AY212" s="21">
        <f>AY77*AY186-Baseline!AY77*Baseline!AY186</f>
        <v>1.090522557578643E-3</v>
      </c>
      <c r="AZ212" s="21">
        <f>AZ77*AZ186-Baseline!AZ77*Baseline!AZ186</f>
        <v>1.0696595977259388E-3</v>
      </c>
      <c r="BA212" s="21">
        <f>BA77*BA186-Baseline!BA77*Baseline!BA186</f>
        <v>1.0492060892700189E-3</v>
      </c>
      <c r="BB212" s="21">
        <f>BB77*BB186-Baseline!BB77*Baseline!BB186</f>
        <v>1.0373260893262702E-3</v>
      </c>
    </row>
    <row r="213" spans="1:54" outlineLevel="2">
      <c r="A213" s="466"/>
      <c r="B213" s="150" t="s">
        <v>482</v>
      </c>
      <c r="C213" s="19"/>
      <c r="D213" s="135" t="s">
        <v>377</v>
      </c>
      <c r="E213" s="21">
        <f>E193-Baseline!E193</f>
        <v>4.163336342344337E-15</v>
      </c>
      <c r="F213" s="21">
        <f>F193-Baseline!F193</f>
        <v>2.9681198020807265E-3</v>
      </c>
      <c r="G213" s="21">
        <f>G193-Baseline!G193</f>
        <v>5.5340538053033628E-3</v>
      </c>
      <c r="H213" s="21">
        <f>H193-Baseline!H193</f>
        <v>8.0857294603299268E-3</v>
      </c>
      <c r="I213" s="21">
        <f>I193-Baseline!I193</f>
        <v>1.3845173686271695E-2</v>
      </c>
      <c r="J213" s="21">
        <f>J193-Baseline!J193</f>
        <v>1.7619770545915625E-2</v>
      </c>
      <c r="K213" s="21">
        <f>K193-Baseline!K193</f>
        <v>1.7422095043419406E-2</v>
      </c>
      <c r="L213" s="21">
        <f>L193-Baseline!L193</f>
        <v>1.7278969369895814E-2</v>
      </c>
      <c r="M213" s="21">
        <f>M193-Baseline!M193</f>
        <v>1.7132680823540747E-2</v>
      </c>
      <c r="N213" s="21">
        <f>N193-Baseline!N193</f>
        <v>1.6930886183509242E-2</v>
      </c>
      <c r="O213" s="21">
        <f>O193-Baseline!O193</f>
        <v>1.6780238517900781E-2</v>
      </c>
      <c r="P213" s="21">
        <f>P193-Baseline!P193</f>
        <v>1.6627080591506305E-2</v>
      </c>
      <c r="Q213" s="21">
        <f>Q193-Baseline!Q193</f>
        <v>1.6471622579200651E-2</v>
      </c>
      <c r="R213" s="21">
        <f>R193-Baseline!R193</f>
        <v>1.6361767963076701E-2</v>
      </c>
      <c r="S213" s="21">
        <f>S193-Baseline!S193</f>
        <v>1.6201159145558197E-2</v>
      </c>
      <c r="T213" s="21">
        <f>T193-Baseline!T193</f>
        <v>1.6038857792129935E-2</v>
      </c>
      <c r="U213" s="21">
        <f>U193-Baseline!U193</f>
        <v>1.5875040584278188E-2</v>
      </c>
      <c r="V213" s="21">
        <f>V193-Baseline!V193</f>
        <v>1.5753154603080799E-2</v>
      </c>
      <c r="W213" s="21">
        <f>W193-Baseline!W193</f>
        <v>1.5585765950487662E-2</v>
      </c>
      <c r="X213" s="21">
        <f>X193-Baseline!X193</f>
        <v>1.5458595575954026E-2</v>
      </c>
      <c r="Y213" s="21">
        <f>Y193-Baseline!Y193</f>
        <v>1.5288354838442209E-2</v>
      </c>
      <c r="Z213" s="21">
        <f>Z193-Baseline!Z193</f>
        <v>1.5156688145324504E-2</v>
      </c>
      <c r="AA213" s="21">
        <f>AA193-Baseline!AA193</f>
        <v>1.5022577482959598E-2</v>
      </c>
      <c r="AB213" s="21">
        <f>AB193-Baseline!AB193</f>
        <v>1.4886219466998363E-2</v>
      </c>
      <c r="AC213" s="21">
        <f>AC193-Baseline!AC193</f>
        <v>1.4739458825417162E-2</v>
      </c>
      <c r="AD213" s="21">
        <f>AD193-Baseline!AD193</f>
        <v>1.4593111408710113E-2</v>
      </c>
      <c r="AE213" s="21">
        <f>AE193-Baseline!AE193</f>
        <v>1.4448769290401509E-2</v>
      </c>
      <c r="AF213" s="21">
        <f>AF193-Baseline!AF193</f>
        <v>1.4301902498166374E-2</v>
      </c>
      <c r="AG213" s="21">
        <f>AG193-Baseline!AG193</f>
        <v>1.4153136422059953E-2</v>
      </c>
      <c r="AH213" s="21">
        <f>AH193-Baseline!AH193</f>
        <v>1.4003155453383376E-2</v>
      </c>
      <c r="AI213" s="21">
        <f>AI193-Baseline!AI193</f>
        <v>1.385279846040588E-2</v>
      </c>
      <c r="AJ213" s="21">
        <f>AJ193-Baseline!AJ193</f>
        <v>1.3768247969906722E-2</v>
      </c>
      <c r="AK213" s="21">
        <f>AK193-Baseline!AK193</f>
        <v>1.3681683830531921E-2</v>
      </c>
      <c r="AL213" s="21">
        <f>AL193-Baseline!AL193</f>
        <v>1.3593409760708441E-2</v>
      </c>
      <c r="AM213" s="21">
        <f>AM193-Baseline!AM193</f>
        <v>1.3503597954723612E-2</v>
      </c>
      <c r="AN213" s="21">
        <f>AN193-Baseline!AN193</f>
        <v>1.3412325795892854E-2</v>
      </c>
      <c r="AO213" s="21">
        <f>AO193-Baseline!AO193</f>
        <v>1.3319630634184398E-2</v>
      </c>
      <c r="AP213" s="21">
        <f>AP193-Baseline!AP193</f>
        <v>1.3225614805194352E-2</v>
      </c>
      <c r="AQ213" s="21">
        <f>AQ193-Baseline!AQ193</f>
        <v>1.3130391889545179E-2</v>
      </c>
      <c r="AR213" s="21">
        <f>AR193-Baseline!AR193</f>
        <v>1.303404459355445E-2</v>
      </c>
      <c r="AS213" s="21">
        <f>AS193-Baseline!AS193</f>
        <v>1.2936648850875865E-2</v>
      </c>
      <c r="AT213" s="21">
        <f>AT193-Baseline!AT193</f>
        <v>1.2838284213382956E-2</v>
      </c>
      <c r="AU213" s="21">
        <f>AU193-Baseline!AU193</f>
        <v>1.2739032637018199E-2</v>
      </c>
      <c r="AV213" s="21">
        <f>AV193-Baseline!AV193</f>
        <v>1.2638970565990559E-2</v>
      </c>
      <c r="AW213" s="21">
        <f>AW193-Baseline!AW193</f>
        <v>1.2538169712834224E-2</v>
      </c>
      <c r="AX213" s="21">
        <f>AX193-Baseline!AX193</f>
        <v>1.2436700454359961E-2</v>
      </c>
      <c r="AY213" s="21">
        <f>AY193-Baseline!AY193</f>
        <v>1.2334631647997807E-2</v>
      </c>
      <c r="AZ213" s="21">
        <f>AZ193-Baseline!AZ193</f>
        <v>1.2232029709046688E-2</v>
      </c>
      <c r="BA213" s="21">
        <f>BA193-Baseline!BA193</f>
        <v>1.2128958402397472E-2</v>
      </c>
      <c r="BB213" s="21">
        <f>BB193-Baseline!BB193</f>
        <v>1.2120966280449397E-2</v>
      </c>
    </row>
    <row r="214" spans="1:54" outlineLevel="2">
      <c r="A214" s="466"/>
      <c r="B214" s="150" t="s">
        <v>483</v>
      </c>
      <c r="C214" s="19"/>
      <c r="D214" s="135" t="s">
        <v>377</v>
      </c>
      <c r="E214" s="21">
        <f>E194-Baseline!E194</f>
        <v>2.0539125955565396E-15</v>
      </c>
      <c r="F214" s="21">
        <f>F194-Baseline!F194</f>
        <v>1.4826623981547271E-3</v>
      </c>
      <c r="G214" s="21">
        <f>G194-Baseline!G194</f>
        <v>2.7678084389047009E-3</v>
      </c>
      <c r="H214" s="21">
        <f>H194-Baseline!H194</f>
        <v>4.0497321052105073E-3</v>
      </c>
      <c r="I214" s="21">
        <f>I194-Baseline!I194</f>
        <v>6.9222201729272903E-3</v>
      </c>
      <c r="J214" s="21">
        <f>J194-Baseline!J194</f>
        <v>8.796473996198706E-3</v>
      </c>
      <c r="K214" s="21">
        <f>K194-Baseline!K194</f>
        <v>8.7155618637051457E-3</v>
      </c>
      <c r="L214" s="21">
        <f>L194-Baseline!L194</f>
        <v>8.6354106407171283E-3</v>
      </c>
      <c r="M214" s="21">
        <f>M194-Baseline!M194</f>
        <v>8.5560136937916365E-3</v>
      </c>
      <c r="N214" s="21">
        <f>N194-Baseline!N194</f>
        <v>8.4773644599729636E-3</v>
      </c>
      <c r="O214" s="21">
        <f>O194-Baseline!O194</f>
        <v>8.3994564507660907E-3</v>
      </c>
      <c r="P214" s="21">
        <f>P194-Baseline!P194</f>
        <v>8.3222832554459836E-3</v>
      </c>
      <c r="Q214" s="21">
        <f>Q194-Baseline!Q194</f>
        <v>8.2458385340332396E-3</v>
      </c>
      <c r="R214" s="21">
        <f>R194-Baseline!R194</f>
        <v>8.1701160158302033E-3</v>
      </c>
      <c r="S214" s="21">
        <f>S194-Baseline!S194</f>
        <v>8.0932881060959971E-3</v>
      </c>
      <c r="T214" s="21">
        <f>T194-Baseline!T194</f>
        <v>8.0172039202844048E-3</v>
      </c>
      <c r="U214" s="21">
        <f>U194-Baseline!U194</f>
        <v>7.9418569186585353E-3</v>
      </c>
      <c r="V214" s="21">
        <f>V194-Baseline!V194</f>
        <v>7.867240649163415E-3</v>
      </c>
      <c r="W214" s="21">
        <f>W194-Baseline!W194</f>
        <v>7.7933487193234952E-3</v>
      </c>
      <c r="X214" s="21">
        <f>X194-Baseline!X194</f>
        <v>7.7201748297800188E-3</v>
      </c>
      <c r="Y214" s="21">
        <f>Y194-Baseline!Y194</f>
        <v>7.6477127506962561E-3</v>
      </c>
      <c r="Z214" s="21">
        <f>Z194-Baseline!Z194</f>
        <v>7.5759563288485265E-3</v>
      </c>
      <c r="AA214" s="21">
        <f>AA194-Baseline!AA194</f>
        <v>7.5048994859846785E-3</v>
      </c>
      <c r="AB214" s="21">
        <f>AB194-Baseline!AB194</f>
        <v>7.4345362285918037E-3</v>
      </c>
      <c r="AC214" s="21">
        <f>AC194-Baseline!AC194</f>
        <v>7.3601246167703527E-3</v>
      </c>
      <c r="AD214" s="21">
        <f>AD194-Baseline!AD194</f>
        <v>7.2858925547710229E-3</v>
      </c>
      <c r="AE214" s="21">
        <f>AE194-Baseline!AE194</f>
        <v>7.211389132088436E-3</v>
      </c>
      <c r="AF214" s="21">
        <f>AF194-Baseline!AF194</f>
        <v>7.1363319957371829E-3</v>
      </c>
      <c r="AG214" s="21">
        <f>AG194-Baseline!AG194</f>
        <v>7.0606058135679051E-3</v>
      </c>
      <c r="AH214" s="21">
        <f>AH194-Baseline!AH194</f>
        <v>6.9842979839027375E-3</v>
      </c>
      <c r="AI214" s="21">
        <f>AI194-Baseline!AI194</f>
        <v>6.9077653659483373E-3</v>
      </c>
      <c r="AJ214" s="21">
        <f>AJ194-Baseline!AJ194</f>
        <v>6.8640894299629995E-3</v>
      </c>
      <c r="AK214" s="21">
        <f>AK194-Baseline!AK194</f>
        <v>6.8195449181810419E-3</v>
      </c>
      <c r="AL214" s="21">
        <f>AL194-Baseline!AL194</f>
        <v>6.7741954549390415E-3</v>
      </c>
      <c r="AM214" s="21">
        <f>AM194-Baseline!AM194</f>
        <v>6.7281126098244215E-3</v>
      </c>
      <c r="AN214" s="21">
        <f>AN194-Baseline!AN194</f>
        <v>6.6813485359958902E-3</v>
      </c>
      <c r="AO214" s="21">
        <f>AO194-Baseline!AO194</f>
        <v>6.6339319133776053E-3</v>
      </c>
      <c r="AP214" s="21">
        <f>AP194-Baseline!AP194</f>
        <v>6.5859092588826662E-3</v>
      </c>
      <c r="AQ214" s="21">
        <f>AQ194-Baseline!AQ194</f>
        <v>6.537327699040113E-3</v>
      </c>
      <c r="AR214" s="21">
        <f>AR194-Baseline!AR194</f>
        <v>6.4882296341889356E-3</v>
      </c>
      <c r="AS214" s="21">
        <f>AS194-Baseline!AS194</f>
        <v>6.4386538185512987E-3</v>
      </c>
      <c r="AT214" s="21">
        <f>AT194-Baseline!AT194</f>
        <v>6.3886383694587989E-3</v>
      </c>
      <c r="AU214" s="21">
        <f>AU194-Baseline!AU194</f>
        <v>6.3382218437898485E-3</v>
      </c>
      <c r="AV214" s="21">
        <f>AV194-Baseline!AV194</f>
        <v>6.2874409497086503E-3</v>
      </c>
      <c r="AW214" s="21">
        <f>AW194-Baseline!AW194</f>
        <v>6.2363307287895686E-3</v>
      </c>
      <c r="AX214" s="21">
        <f>AX194-Baseline!AX194</f>
        <v>6.184925115499007E-3</v>
      </c>
      <c r="AY214" s="21">
        <f>AY194-Baseline!AY194</f>
        <v>6.1332571178109307E-3</v>
      </c>
      <c r="AZ214" s="21">
        <f>AZ194-Baseline!AZ194</f>
        <v>6.0813586647218143E-3</v>
      </c>
      <c r="BA214" s="21">
        <f>BA194-Baseline!BA194</f>
        <v>6.0292605016299405E-3</v>
      </c>
      <c r="BB214" s="21">
        <f>BB194-Baseline!BB194</f>
        <v>6.0244519277434794E-3</v>
      </c>
    </row>
    <row r="215" spans="1:54" outlineLevel="2">
      <c r="A215" s="466"/>
      <c r="B215" s="150" t="s">
        <v>484</v>
      </c>
      <c r="C215" s="19"/>
      <c r="D215" s="135" t="s">
        <v>377</v>
      </c>
      <c r="E215" s="21">
        <f>E195-Baseline!E195</f>
        <v>6.2172489379008766E-15</v>
      </c>
      <c r="F215" s="21">
        <f>F195-Baseline!F195</f>
        <v>4.4479871934263171E-3</v>
      </c>
      <c r="G215" s="21">
        <f>G195-Baseline!G195</f>
        <v>8.3034253167141303E-3</v>
      </c>
      <c r="H215" s="21">
        <f>H195-Baseline!H195</f>
        <v>1.2149196315631605E-2</v>
      </c>
      <c r="I215" s="21">
        <f>I195-Baseline!I195</f>
        <v>2.0766660518781954E-2</v>
      </c>
      <c r="J215" s="21">
        <f>J195-Baseline!J195</f>
        <v>2.6389421982800032E-2</v>
      </c>
      <c r="K215" s="21">
        <f>K195-Baseline!K195</f>
        <v>2.6146685591115326E-2</v>
      </c>
      <c r="L215" s="21">
        <f>L195-Baseline!L195</f>
        <v>2.5906231922151468E-2</v>
      </c>
      <c r="M215" s="21">
        <f>M195-Baseline!M195</f>
        <v>2.5668041075987302E-2</v>
      </c>
      <c r="N215" s="21">
        <f>N195-Baseline!N195</f>
        <v>2.5432093374660791E-2</v>
      </c>
      <c r="O215" s="21">
        <f>O195-Baseline!O195</f>
        <v>2.5198369352298244E-2</v>
      </c>
      <c r="P215" s="21">
        <f>P195-Baseline!P195</f>
        <v>2.4966849771346111E-2</v>
      </c>
      <c r="Q215" s="21">
        <f>Q195-Baseline!Q195</f>
        <v>2.4737515602099691E-2</v>
      </c>
      <c r="R215" s="21">
        <f>R195-Baseline!R195</f>
        <v>2.4510348047490527E-2</v>
      </c>
      <c r="S215" s="21">
        <f>S195-Baseline!S195</f>
        <v>2.4279864313632604E-2</v>
      </c>
      <c r="T215" s="21">
        <f>T195-Baseline!T195</f>
        <v>2.4051611756309654E-2</v>
      </c>
      <c r="U215" s="21">
        <f>U195-Baseline!U195</f>
        <v>2.3825570760410031E-2</v>
      </c>
      <c r="V215" s="21">
        <f>V195-Baseline!V195</f>
        <v>2.3601721943162346E-2</v>
      </c>
      <c r="W215" s="21">
        <f>W195-Baseline!W195</f>
        <v>2.3380046157970513E-2</v>
      </c>
      <c r="X215" s="21">
        <f>X195-Baseline!X195</f>
        <v>2.3160524489340362E-2</v>
      </c>
      <c r="Y215" s="21">
        <f>Y195-Baseline!Y195</f>
        <v>2.2943138252088824E-2</v>
      </c>
      <c r="Z215" s="21">
        <f>Z195-Baseline!Z195</f>
        <v>2.2727868982619026E-2</v>
      </c>
      <c r="AA215" s="21">
        <f>AA195-Baseline!AA195</f>
        <v>2.2514698461786553E-2</v>
      </c>
      <c r="AB215" s="21">
        <f>AB195-Baseline!AB195</f>
        <v>2.23036086857753E-2</v>
      </c>
      <c r="AC215" s="21">
        <f>AC195-Baseline!AC195</f>
        <v>2.2080373850519641E-2</v>
      </c>
      <c r="AD215" s="21">
        <f>AD195-Baseline!AD195</f>
        <v>2.1857677664749331E-2</v>
      </c>
      <c r="AE215" s="21">
        <f>AE195-Baseline!AE195</f>
        <v>2.1634167396967663E-2</v>
      </c>
      <c r="AF215" s="21">
        <f>AF195-Baseline!AF195</f>
        <v>2.1408995988230095E-2</v>
      </c>
      <c r="AG215" s="21">
        <f>AG195-Baseline!AG195</f>
        <v>2.1181817441430106E-2</v>
      </c>
      <c r="AH215" s="21">
        <f>AH195-Baseline!AH195</f>
        <v>2.0952893952593143E-2</v>
      </c>
      <c r="AI215" s="21">
        <f>AI195-Baseline!AI195</f>
        <v>2.0723296098841382E-2</v>
      </c>
      <c r="AJ215" s="21">
        <f>AJ195-Baseline!AJ195</f>
        <v>2.0592268290963611E-2</v>
      </c>
      <c r="AK215" s="21">
        <f>AK195-Baseline!AK195</f>
        <v>2.0458634755668725E-2</v>
      </c>
      <c r="AL215" s="21">
        <f>AL195-Baseline!AL195</f>
        <v>2.0322586365987438E-2</v>
      </c>
      <c r="AM215" s="21">
        <f>AM195-Baseline!AM195</f>
        <v>2.0184337830720434E-2</v>
      </c>
      <c r="AN215" s="21">
        <f>AN195-Baseline!AN195</f>
        <v>2.0044045609294625E-2</v>
      </c>
      <c r="AO215" s="21">
        <f>AO195-Baseline!AO195</f>
        <v>1.990179574149209E-2</v>
      </c>
      <c r="AP215" s="21">
        <f>AP195-Baseline!AP195</f>
        <v>1.9757727778057954E-2</v>
      </c>
      <c r="AQ215" s="21">
        <f>AQ195-Baseline!AQ195</f>
        <v>1.9611983098580921E-2</v>
      </c>
      <c r="AR215" s="21">
        <f>AR195-Baseline!AR195</f>
        <v>1.9464688904076655E-2</v>
      </c>
      <c r="AS215" s="21">
        <f>AS195-Baseline!AS195</f>
        <v>1.9315961457208486E-2</v>
      </c>
      <c r="AT215" s="21">
        <f>AT195-Baseline!AT195</f>
        <v>1.9165915109973453E-2</v>
      </c>
      <c r="AU215" s="21">
        <f>AU195-Baseline!AU195</f>
        <v>1.9014665533007513E-2</v>
      </c>
      <c r="AV215" s="21">
        <f>AV195-Baseline!AV195</f>
        <v>1.8862322850802804E-2</v>
      </c>
      <c r="AW215" s="21">
        <f>AW195-Baseline!AW195</f>
        <v>1.8708992188082141E-2</v>
      </c>
      <c r="AX215" s="21">
        <f>AX195-Baseline!AX195</f>
        <v>1.8554775348244845E-2</v>
      </c>
      <c r="AY215" s="21">
        <f>AY195-Baseline!AY195</f>
        <v>1.8399771355213368E-2</v>
      </c>
      <c r="AZ215" s="21">
        <f>AZ195-Baseline!AZ195</f>
        <v>1.8244075995976883E-2</v>
      </c>
      <c r="BA215" s="21">
        <f>BA195-Baseline!BA195</f>
        <v>1.8087781506730183E-2</v>
      </c>
      <c r="BB215" s="21">
        <f>BB195-Baseline!BB195</f>
        <v>1.8073355785112932E-2</v>
      </c>
    </row>
    <row r="216" spans="1:54" outlineLevel="2">
      <c r="A216" s="466"/>
      <c r="B216" s="150" t="s">
        <v>284</v>
      </c>
      <c r="C216" s="19"/>
      <c r="D216" s="135" t="s">
        <v>377</v>
      </c>
      <c r="E216" s="21">
        <f>E196-Baseline!E196</f>
        <v>0</v>
      </c>
      <c r="F216" s="21">
        <f>F196-Baseline!F196</f>
        <v>5.2679379470665921E-4</v>
      </c>
      <c r="G216" s="21">
        <f>G196-Baseline!G196</f>
        <v>1.0329520950742022E-3</v>
      </c>
      <c r="H216" s="21">
        <f>H196-Baseline!H196</f>
        <v>1.988566772660294E-3</v>
      </c>
      <c r="I216" s="21">
        <f>I196-Baseline!I196</f>
        <v>4.2987800293486367E-3</v>
      </c>
      <c r="J216" s="21">
        <f>J196-Baseline!J196</f>
        <v>6.3584812227701626E-3</v>
      </c>
      <c r="K216" s="21">
        <f>K196-Baseline!K196</f>
        <v>6.5856752120812545E-3</v>
      </c>
      <c r="L216" s="21">
        <f>L196-Baseline!L196</f>
        <v>6.8209883553349004E-3</v>
      </c>
      <c r="M216" s="21">
        <f>M196-Baseline!M196</f>
        <v>7.0647107860893898E-3</v>
      </c>
      <c r="N216" s="21">
        <f>N196-Baseline!N196</f>
        <v>7.3171430058991405E-3</v>
      </c>
      <c r="O216" s="21">
        <f>O196-Baseline!O196</f>
        <v>7.5785962548498564E-3</v>
      </c>
      <c r="P216" s="21">
        <f>P196-Baseline!P196</f>
        <v>7.8493928952724779E-3</v>
      </c>
      <c r="Q216" s="21">
        <f>Q196-Baseline!Q196</f>
        <v>8.1298668092039117E-3</v>
      </c>
      <c r="R216" s="21">
        <f>R196-Baseline!R196</f>
        <v>8.420363810055953E-3</v>
      </c>
      <c r="S216" s="21">
        <f>S196-Baseline!S196</f>
        <v>8.7212420689565251E-3</v>
      </c>
      <c r="T216" s="21">
        <f>T196-Baseline!T196</f>
        <v>9.0328725563786905E-3</v>
      </c>
      <c r="U216" s="21">
        <f>U196-Baseline!U196</f>
        <v>9.3556394995162884E-3</v>
      </c>
      <c r="V216" s="21">
        <f>V196-Baseline!V196</f>
        <v>9.6899408560077172E-3</v>
      </c>
      <c r="W216" s="21">
        <f>W196-Baseline!W196</f>
        <v>1.0036188804597002E-2</v>
      </c>
      <c r="X216" s="21">
        <f>X196-Baseline!X196</f>
        <v>1.0394810253328779E-2</v>
      </c>
      <c r="Y216" s="21">
        <f>Y196-Baseline!Y196</f>
        <v>1.0766247365893489E-2</v>
      </c>
      <c r="Z216" s="21">
        <f>Z196-Baseline!Z196</f>
        <v>1.1150958106795228E-2</v>
      </c>
      <c r="AA216" s="21">
        <f>AA196-Baseline!AA196</f>
        <v>1.1549416805976764E-2</v>
      </c>
      <c r="AB216" s="21">
        <f>AB196-Baseline!AB196</f>
        <v>1.196211474367348E-2</v>
      </c>
      <c r="AC216" s="21">
        <f>AC196-Baseline!AC196</f>
        <v>1.2389560756102314E-2</v>
      </c>
      <c r="AD216" s="21">
        <f>AD196-Baseline!AD196</f>
        <v>1.2832281862830475E-2</v>
      </c>
      <c r="AE216" s="21">
        <f>AE196-Baseline!AE196</f>
        <v>1.3290823916547567E-2</v>
      </c>
      <c r="AF216" s="21">
        <f>AF196-Baseline!AF196</f>
        <v>1.3765752276121201E-2</v>
      </c>
      <c r="AG216" s="21">
        <f>AG196-Baseline!AG196</f>
        <v>1.4257652503571361E-2</v>
      </c>
      <c r="AH216" s="21">
        <f>AH196-Baseline!AH196</f>
        <v>1.4767131086092622E-2</v>
      </c>
      <c r="AI216" s="21">
        <f>AI196-Baseline!AI196</f>
        <v>1.5294816183793691E-2</v>
      </c>
      <c r="AJ216" s="21">
        <f>AJ196-Baseline!AJ196</f>
        <v>1.5874828485894499E-2</v>
      </c>
      <c r="AK216" s="21">
        <f>AK196-Baseline!AK196</f>
        <v>1.647683704303482E-2</v>
      </c>
      <c r="AL216" s="21">
        <f>AL196-Baseline!AL196</f>
        <v>1.7101676025484736E-2</v>
      </c>
      <c r="AM216" s="21">
        <f>AM196-Baseline!AM196</f>
        <v>1.7750211238154567E-2</v>
      </c>
      <c r="AN216" s="21">
        <f>AN196-Baseline!AN196</f>
        <v>1.8423341320213282E-2</v>
      </c>
      <c r="AO216" s="21">
        <f>AO196-Baseline!AO196</f>
        <v>1.9121998990327849E-2</v>
      </c>
      <c r="AP216" s="21">
        <f>AP196-Baseline!AP196</f>
        <v>1.9847152339083185E-2</v>
      </c>
      <c r="AQ216" s="21">
        <f>AQ196-Baseline!AQ196</f>
        <v>2.0599806170338519E-2</v>
      </c>
      <c r="AR216" s="21">
        <f>AR196-Baseline!AR196</f>
        <v>2.1381003393605935E-2</v>
      </c>
      <c r="AS216" s="21">
        <f>AS196-Baseline!AS196</f>
        <v>2.2191826469048825E-2</v>
      </c>
      <c r="AT216" s="21">
        <f>AT196-Baseline!AT196</f>
        <v>2.3033398907479574E-2</v>
      </c>
      <c r="AU216" s="21">
        <f>AU196-Baseline!AU196</f>
        <v>2.3906886827063545E-2</v>
      </c>
      <c r="AV216" s="21">
        <f>AV196-Baseline!AV196</f>
        <v>2.4813500569169644E-2</v>
      </c>
      <c r="AW216" s="21">
        <f>AW196-Baseline!AW196</f>
        <v>2.5754496375457459E-2</v>
      </c>
      <c r="AX216" s="21">
        <f>AX196-Baseline!AX196</f>
        <v>2.6731178128560407E-2</v>
      </c>
      <c r="AY216" s="21">
        <f>AY196-Baseline!AY196</f>
        <v>2.7744899158815173E-2</v>
      </c>
      <c r="AZ216" s="21">
        <f>AZ196-Baseline!AZ196</f>
        <v>2.8797064119452154E-2</v>
      </c>
      <c r="BA216" s="21">
        <f>BA196-Baseline!BA196</f>
        <v>2.9889130932965857E-2</v>
      </c>
      <c r="BB216" s="21">
        <f>BB196-Baseline!BB196</f>
        <v>2.9970861180179664E-2</v>
      </c>
    </row>
    <row r="217" spans="1:54" outlineLevel="2">
      <c r="A217" s="466"/>
      <c r="B217" s="150" t="s">
        <v>287</v>
      </c>
      <c r="C217" s="19"/>
      <c r="D217" s="135"/>
      <c r="E217" s="21">
        <f>E197-Baseline!E197</f>
        <v>1.4289052815066761E-2</v>
      </c>
      <c r="F217" s="21">
        <f>F197-Baseline!F197</f>
        <v>1.6975387154152644E-2</v>
      </c>
      <c r="G217" s="21">
        <f>G197-Baseline!G197</f>
        <v>1.8370351366282678E-2</v>
      </c>
      <c r="H217" s="21">
        <f>H197-Baseline!H197</f>
        <v>1.9726462668736455E-2</v>
      </c>
      <c r="I217" s="21">
        <f>I197-Baseline!I197</f>
        <v>2.2068618585865563E-2</v>
      </c>
      <c r="J217" s="21">
        <f>J197-Baseline!J197</f>
        <v>1.9263227380012404E-2</v>
      </c>
      <c r="K217" s="21">
        <f>K197-Baseline!K197</f>
        <v>1.9552263699484429E-2</v>
      </c>
      <c r="L217" s="21">
        <f>L197-Baseline!L197</f>
        <v>1.984629260945342E-2</v>
      </c>
      <c r="M217" s="21">
        <f>M197-Baseline!M197</f>
        <v>2.0145377943888931E-2</v>
      </c>
      <c r="N217" s="21">
        <f>N197-Baseline!N197</f>
        <v>2.0449585020812067E-2</v>
      </c>
      <c r="O217" s="21">
        <f>O197-Baseline!O197</f>
        <v>2.0758980649763448E-2</v>
      </c>
      <c r="P217" s="21">
        <f>P197-Baseline!P197</f>
        <v>2.1073633139980896E-2</v>
      </c>
      <c r="Q217" s="21">
        <f>Q197-Baseline!Q197</f>
        <v>2.139361230921133E-2</v>
      </c>
      <c r="R217" s="21">
        <f>R197-Baseline!R197</f>
        <v>2.1718989493078544E-2</v>
      </c>
      <c r="S217" s="21">
        <f>S197-Baseline!S197</f>
        <v>2.2049837555173368E-2</v>
      </c>
      <c r="T217" s="21">
        <f>T197-Baseline!T197</f>
        <v>2.2386230897668558E-2</v>
      </c>
      <c r="U217" s="21">
        <f>U197-Baseline!U197</f>
        <v>2.2728245472609654E-2</v>
      </c>
      <c r="V217" s="21">
        <f>V197-Baseline!V197</f>
        <v>2.3075958793726536E-2</v>
      </c>
      <c r="W217" s="21">
        <f>W197-Baseline!W197</f>
        <v>2.3429449948951686E-2</v>
      </c>
      <c r="X217" s="21">
        <f>X197-Baseline!X197</f>
        <v>2.3788799613442269E-2</v>
      </c>
      <c r="Y217" s="21">
        <f>Y197-Baseline!Y197</f>
        <v>2.4154090063247979E-2</v>
      </c>
      <c r="Z217" s="21">
        <f>Z197-Baseline!Z197</f>
        <v>2.4525405189541383E-2</v>
      </c>
      <c r="AA217" s="21">
        <f>AA197-Baseline!AA197</f>
        <v>2.4902830513413243E-2</v>
      </c>
      <c r="AB217" s="21">
        <f>AB197-Baseline!AB197</f>
        <v>2.5286453201319614E-2</v>
      </c>
      <c r="AC217" s="21">
        <f>AC197-Baseline!AC197</f>
        <v>2.5676362081023529E-2</v>
      </c>
      <c r="AD217" s="21">
        <f>AD197-Baseline!AD197</f>
        <v>2.6072647658149095E-2</v>
      </c>
      <c r="AE217" s="21">
        <f>AE197-Baseline!AE197</f>
        <v>2.6475402133395498E-2</v>
      </c>
      <c r="AF217" s="21">
        <f>AF197-Baseline!AF197</f>
        <v>2.6884719420082082E-2</v>
      </c>
      <c r="AG217" s="21">
        <f>AG197-Baseline!AG197</f>
        <v>2.7300695162627897E-2</v>
      </c>
      <c r="AH217" s="21">
        <f>AH197-Baseline!AH197</f>
        <v>2.7723426755229319E-2</v>
      </c>
      <c r="AI217" s="21">
        <f>AI197-Baseline!AI197</f>
        <v>2.8153013361379764E-2</v>
      </c>
      <c r="AJ217" s="21">
        <f>AJ197-Baseline!AJ197</f>
        <v>2.8728340185987244E-2</v>
      </c>
      <c r="AK217" s="21">
        <f>AK197-Baseline!AK197</f>
        <v>2.931571671165456E-2</v>
      </c>
      <c r="AL217" s="21">
        <f>AL197-Baseline!AL197</f>
        <v>2.991538709163144E-2</v>
      </c>
      <c r="AM217" s="21">
        <f>AM197-Baseline!AM197</f>
        <v>3.0527600652853759E-2</v>
      </c>
      <c r="AN217" s="21">
        <f>AN197-Baseline!AN197</f>
        <v>3.1152611999046731E-2</v>
      </c>
      <c r="AO217" s="21">
        <f>AO197-Baseline!AO197</f>
        <v>3.1790681116163233E-2</v>
      </c>
      <c r="AP217" s="21">
        <f>AP197-Baseline!AP197</f>
        <v>3.2442073480015821E-2</v>
      </c>
      <c r="AQ217" s="21">
        <f>AQ197-Baseline!AQ197</f>
        <v>3.3107060166229552E-2</v>
      </c>
      <c r="AR217" s="21">
        <f>AR197-Baseline!AR197</f>
        <v>3.3785917962562695E-2</v>
      </c>
      <c r="AS217" s="21">
        <f>AS197-Baseline!AS197</f>
        <v>3.4478929483737764E-2</v>
      </c>
      <c r="AT217" s="21">
        <f>AT197-Baseline!AT197</f>
        <v>3.5186383288549727E-2</v>
      </c>
      <c r="AU217" s="21">
        <f>AU197-Baseline!AU197</f>
        <v>3.5908573999715365E-2</v>
      </c>
      <c r="AV217" s="21">
        <f>AV197-Baseline!AV197</f>
        <v>3.6645802426042651E-2</v>
      </c>
      <c r="AW217" s="21">
        <f>AW197-Baseline!AW197</f>
        <v>3.7398375687336616E-2</v>
      </c>
      <c r="AX217" s="21">
        <f>AX197-Baseline!AX197</f>
        <v>3.8166607341988512E-2</v>
      </c>
      <c r="AY217" s="21">
        <f>AY197-Baseline!AY197</f>
        <v>3.8950817517288683E-2</v>
      </c>
      <c r="AZ217" s="21">
        <f>AZ197-Baseline!AZ197</f>
        <v>3.9751333042323589E-2</v>
      </c>
      <c r="BA217" s="21">
        <f>BA197-Baseline!BA197</f>
        <v>4.0566225878349127E-2</v>
      </c>
      <c r="BB217" s="21">
        <f>BB197-Baseline!BB197</f>
        <v>0.39919489288477217</v>
      </c>
    </row>
    <row r="218" spans="1:54" outlineLevel="2">
      <c r="A218" s="467"/>
      <c r="B218" s="150" t="s">
        <v>464</v>
      </c>
      <c r="C218" s="19"/>
      <c r="D218" s="135" t="s">
        <v>377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485</v>
      </c>
      <c r="B220" s="150" t="s">
        <v>486</v>
      </c>
      <c r="C220" s="19"/>
      <c r="D220" s="135" t="s">
        <v>377</v>
      </c>
      <c r="E220" s="21">
        <f>E200-Baseline!E200</f>
        <v>-1.3624727015567162E-2</v>
      </c>
      <c r="F220" s="21">
        <f>F200-Baseline!F200</f>
        <v>-0.17792249101988489</v>
      </c>
      <c r="G220" s="21">
        <f>G200-Baseline!G200</f>
        <v>-0.32799022508784414</v>
      </c>
      <c r="H220" s="21">
        <f>H200-Baseline!H200</f>
        <v>-0.46268990849452818</v>
      </c>
      <c r="I220" s="21">
        <f>I200-Baseline!I200</f>
        <v>-0.57734768915971246</v>
      </c>
      <c r="J220" s="21">
        <f>J200-Baseline!J200</f>
        <v>-0.66314527138358792</v>
      </c>
      <c r="K220" s="21">
        <f>K200-Baseline!K200</f>
        <v>-0.59371335500418332</v>
      </c>
      <c r="L220" s="21">
        <f>L200-Baseline!L200</f>
        <v>-0.52906119712605104</v>
      </c>
      <c r="M220" s="21">
        <f>M200-Baseline!M200</f>
        <v>-0.46896417369079701</v>
      </c>
      <c r="N220" s="21">
        <f>N200-Baseline!N200</f>
        <v>-0.41320692916917978</v>
      </c>
      <c r="O220" s="21">
        <f>O200-Baseline!O200</f>
        <v>-0.36142904308688029</v>
      </c>
      <c r="P220" s="21">
        <f>P200-Baseline!P200</f>
        <v>-0.31344366223500941</v>
      </c>
      <c r="Q220" s="21">
        <f>Q200-Baseline!Q200</f>
        <v>-0.26902267943881664</v>
      </c>
      <c r="R220" s="21">
        <f>R200-Baseline!R200</f>
        <v>-0.2279022936465982</v>
      </c>
      <c r="S220" s="21">
        <f>S200-Baseline!S200</f>
        <v>-0.18997437850439591</v>
      </c>
      <c r="T220" s="21">
        <f>T200-Baseline!T200</f>
        <v>-0.15499624315658989</v>
      </c>
      <c r="U220" s="21">
        <f>U200-Baseline!U200</f>
        <v>-0.1227844033986254</v>
      </c>
      <c r="V220" s="21">
        <f>V200-Baseline!V200</f>
        <v>-9.3121917819523281E-2</v>
      </c>
      <c r="W220" s="21">
        <f>W200-Baseline!W200</f>
        <v>-6.5932054233873938E-2</v>
      </c>
      <c r="X220" s="21">
        <f>X200-Baseline!X200</f>
        <v>-4.0973791389648406E-2</v>
      </c>
      <c r="Y220" s="21">
        <f>Y200-Baseline!Y200</f>
        <v>-1.8183542420415755E-2</v>
      </c>
      <c r="Z220" s="21">
        <f>Z200-Baseline!Z200</f>
        <v>2.6592082577445719E-3</v>
      </c>
      <c r="AA220" s="21">
        <f>AA200-Baseline!AA200</f>
        <v>2.1644710336374606E-2</v>
      </c>
      <c r="AB220" s="21">
        <f>AB200-Baseline!AB200</f>
        <v>3.8897206797540607E-2</v>
      </c>
      <c r="AC220" s="21">
        <f>AC200-Baseline!AC200</f>
        <v>5.4525731641880126E-2</v>
      </c>
      <c r="AD220" s="21">
        <f>AD200-Baseline!AD200</f>
        <v>5.5177089002304447E-2</v>
      </c>
      <c r="AE220" s="21">
        <f>AE200-Baseline!AE200</f>
        <v>5.585373981229802E-2</v>
      </c>
      <c r="AF220" s="21">
        <f>AF200-Baseline!AF200</f>
        <v>5.6551789347881964E-2</v>
      </c>
      <c r="AG220" s="21">
        <f>AG200-Baseline!AG200</f>
        <v>5.7272520761497914E-2</v>
      </c>
      <c r="AH220" s="21">
        <f>AH200-Baseline!AH200</f>
        <v>5.8017299447618687E-2</v>
      </c>
      <c r="AI220" s="21">
        <f>AI200-Baseline!AI200</f>
        <v>5.8787669272091669E-2</v>
      </c>
      <c r="AJ220" s="21">
        <f>AJ200-Baseline!AJ200</f>
        <v>5.9829842403774425E-2</v>
      </c>
      <c r="AK220" s="21">
        <f>AK200-Baseline!AK200</f>
        <v>6.0904605960806268E-2</v>
      </c>
      <c r="AL220" s="21">
        <f>AL200-Baseline!AL200</f>
        <v>6.2013331254551884E-2</v>
      </c>
      <c r="AM220" s="21">
        <f>AM200-Baseline!AM200</f>
        <v>6.3157295090056742E-2</v>
      </c>
      <c r="AN220" s="21">
        <f>AN200-Baseline!AN200</f>
        <v>6.4337717777911863E-2</v>
      </c>
      <c r="AO220" s="21">
        <f>AO200-Baseline!AO200</f>
        <v>6.5555819258610093E-2</v>
      </c>
      <c r="AP220" s="21">
        <f>AP200-Baseline!AP200</f>
        <v>6.6812925517708788E-2</v>
      </c>
      <c r="AQ220" s="21">
        <f>AQ200-Baseline!AQ200</f>
        <v>6.811041629273662E-2</v>
      </c>
      <c r="AR220" s="21">
        <f>AR200-Baseline!AR200</f>
        <v>6.9449684454850669E-2</v>
      </c>
      <c r="AS220" s="21">
        <f>AS200-Baseline!AS200</f>
        <v>7.0832161666657179E-2</v>
      </c>
      <c r="AT220" s="21">
        <f>AT200-Baseline!AT200</f>
        <v>7.225933038663479E-2</v>
      </c>
      <c r="AU220" s="21">
        <f>AU200-Baseline!AU200</f>
        <v>7.3732724328024357E-2</v>
      </c>
      <c r="AV220" s="21">
        <f>AV200-Baseline!AV200</f>
        <v>7.5253922277611629E-2</v>
      </c>
      <c r="AW220" s="21">
        <f>AW200-Baseline!AW200</f>
        <v>7.6824550674417402E-2</v>
      </c>
      <c r="AX220" s="21">
        <f>AX200-Baseline!AX200</f>
        <v>7.8446288870615888E-2</v>
      </c>
      <c r="AY220" s="21">
        <f>AY200-Baseline!AY200</f>
        <v>8.0120870881680073E-2</v>
      </c>
      <c r="AZ220" s="21">
        <f>AZ200-Baseline!AZ200</f>
        <v>8.1850086468548522E-2</v>
      </c>
      <c r="BA220" s="21">
        <f>BA200-Baseline!BA200</f>
        <v>8.3633521302982849E-2</v>
      </c>
      <c r="BB220" s="21">
        <f>BB200-Baseline!BB200</f>
        <v>0.44232404643472734</v>
      </c>
    </row>
    <row r="221" spans="1:54" outlineLevel="2">
      <c r="A221" s="466"/>
      <c r="B221" s="150" t="s">
        <v>487</v>
      </c>
      <c r="C221" s="19"/>
      <c r="D221" s="135" t="s">
        <v>377</v>
      </c>
      <c r="E221" s="21">
        <f>E201-Baseline!E201</f>
        <v>-1.362472701556916E-2</v>
      </c>
      <c r="F221" s="21">
        <f>F201-Baseline!F201</f>
        <v>-0.17940794842381091</v>
      </c>
      <c r="G221" s="21">
        <f>G201-Baseline!G201</f>
        <v>-0.33075647045424295</v>
      </c>
      <c r="H221" s="21">
        <f>H201-Baseline!H201</f>
        <v>-0.46672590584964757</v>
      </c>
      <c r="I221" s="21">
        <f>I201-Baseline!I201</f>
        <v>-0.58427064267305662</v>
      </c>
      <c r="J221" s="21">
        <f>J201-Baseline!J201</f>
        <v>-0.67196856793330517</v>
      </c>
      <c r="K221" s="21">
        <f>K201-Baseline!K201</f>
        <v>-0.60241988818389736</v>
      </c>
      <c r="L221" s="21">
        <f>L201-Baseline!L201</f>
        <v>-0.53770475585522992</v>
      </c>
      <c r="M221" s="21">
        <f>M201-Baseline!M201</f>
        <v>-0.47754084082054638</v>
      </c>
      <c r="N221" s="21">
        <f>N201-Baseline!N201</f>
        <v>-0.42166045089271575</v>
      </c>
      <c r="O221" s="21">
        <f>O201-Baseline!O201</f>
        <v>-0.36980982515401517</v>
      </c>
      <c r="P221" s="21">
        <f>P201-Baseline!P201</f>
        <v>-0.32174845957106979</v>
      </c>
      <c r="Q221" s="21">
        <f>Q201-Baseline!Q201</f>
        <v>-0.27724846348398402</v>
      </c>
      <c r="R221" s="21">
        <f>R201-Baseline!R201</f>
        <v>-0.23609394559384467</v>
      </c>
      <c r="S221" s="21">
        <f>S201-Baseline!S201</f>
        <v>-0.19808224954385789</v>
      </c>
      <c r="T221" s="21">
        <f>T201-Baseline!T201</f>
        <v>-0.1630178970284355</v>
      </c>
      <c r="U221" s="21">
        <f>U201-Baseline!U201</f>
        <v>-0.13071758706424541</v>
      </c>
      <c r="V221" s="21">
        <f>V201-Baseline!V201</f>
        <v>-0.10100783177344042</v>
      </c>
      <c r="W221" s="21">
        <f>W201-Baseline!W201</f>
        <v>-7.3724471465038022E-2</v>
      </c>
      <c r="X221" s="21">
        <f>X201-Baseline!X201</f>
        <v>-4.871221213582233E-2</v>
      </c>
      <c r="Y221" s="21">
        <f>Y201-Baseline!Y201</f>
        <v>-2.5824184508161707E-2</v>
      </c>
      <c r="Z221" s="21">
        <f>Z201-Baseline!Z201</f>
        <v>-4.9215235587309891E-3</v>
      </c>
      <c r="AA221" s="21">
        <f>AA201-Baseline!AA201</f>
        <v>1.4127032339399825E-2</v>
      </c>
      <c r="AB221" s="21">
        <f>AB201-Baseline!AB201</f>
        <v>3.1445523559134214E-2</v>
      </c>
      <c r="AC221" s="21">
        <f>AC201-Baseline!AC201</f>
        <v>4.7146397433233567E-2</v>
      </c>
      <c r="AD221" s="21">
        <f>AD201-Baseline!AD201</f>
        <v>4.7869870148365745E-2</v>
      </c>
      <c r="AE221" s="21">
        <f>AE201-Baseline!AE201</f>
        <v>4.8616359653984587E-2</v>
      </c>
      <c r="AF221" s="21">
        <f>AF201-Baseline!AF201</f>
        <v>4.9386218845453023E-2</v>
      </c>
      <c r="AG221" s="21">
        <f>AG201-Baseline!AG201</f>
        <v>5.0179990153005782E-2</v>
      </c>
      <c r="AH221" s="21">
        <f>AH201-Baseline!AH201</f>
        <v>5.0998441978138187E-2</v>
      </c>
      <c r="AI221" s="21">
        <f>AI201-Baseline!AI201</f>
        <v>5.1842636177634072E-2</v>
      </c>
      <c r="AJ221" s="21">
        <f>AJ201-Baseline!AJ201</f>
        <v>5.2925683863830564E-2</v>
      </c>
      <c r="AK221" s="21">
        <f>AK201-Baseline!AK201</f>
        <v>5.4042467048455389E-2</v>
      </c>
      <c r="AL221" s="21">
        <f>AL201-Baseline!AL201</f>
        <v>5.5194116948782401E-2</v>
      </c>
      <c r="AM221" s="21">
        <f>AM201-Baseline!AM201</f>
        <v>5.6381809745157385E-2</v>
      </c>
      <c r="AN221" s="21">
        <f>AN201-Baseline!AN201</f>
        <v>5.7606740518014954E-2</v>
      </c>
      <c r="AO221" s="21">
        <f>AO201-Baseline!AO201</f>
        <v>5.8870120537803272E-2</v>
      </c>
      <c r="AP221" s="21">
        <f>AP201-Baseline!AP201</f>
        <v>6.0173219971396463E-2</v>
      </c>
      <c r="AQ221" s="21">
        <f>AQ201-Baseline!AQ201</f>
        <v>6.1517352102231193E-2</v>
      </c>
      <c r="AR221" s="21">
        <f>AR201-Baseline!AR201</f>
        <v>6.2903869495484654E-2</v>
      </c>
      <c r="AS221" s="21">
        <f>AS201-Baseline!AS201</f>
        <v>6.4334166634333112E-2</v>
      </c>
      <c r="AT221" s="21">
        <f>AT201-Baseline!AT201</f>
        <v>6.5809684542710745E-2</v>
      </c>
      <c r="AU221" s="21">
        <f>AU201-Baseline!AU201</f>
        <v>6.7331913534796062E-2</v>
      </c>
      <c r="AV221" s="21">
        <f>AV201-Baseline!AV201</f>
        <v>6.8902392661329692E-2</v>
      </c>
      <c r="AW221" s="21">
        <f>AW201-Baseline!AW201</f>
        <v>7.0522711690373274E-2</v>
      </c>
      <c r="AX221" s="21">
        <f>AX201-Baseline!AX201</f>
        <v>7.2194513531754989E-2</v>
      </c>
      <c r="AY221" s="21">
        <f>AY201-Baseline!AY201</f>
        <v>7.3919496351493308E-2</v>
      </c>
      <c r="AZ221" s="21">
        <f>AZ201-Baseline!AZ201</f>
        <v>7.5699415424223204E-2</v>
      </c>
      <c r="BA221" s="21">
        <f>BA201-Baseline!BA201</f>
        <v>7.7533823402215152E-2</v>
      </c>
      <c r="BB221" s="21">
        <f>BB201-Baseline!BB201</f>
        <v>0.4362275320820217</v>
      </c>
    </row>
    <row r="222" spans="1:54" outlineLevel="2">
      <c r="A222" s="467"/>
      <c r="B222" s="150" t="s">
        <v>488</v>
      </c>
      <c r="C222" s="19"/>
      <c r="D222" s="135" t="s">
        <v>377</v>
      </c>
      <c r="E222" s="21">
        <f>E202-Baseline!E202</f>
        <v>-1.3624727015564941E-2</v>
      </c>
      <c r="F222" s="21">
        <f>F202-Baseline!F202</f>
        <v>-0.17644262362853924</v>
      </c>
      <c r="G222" s="21">
        <f>G202-Baseline!G202</f>
        <v>-0.32522085357643316</v>
      </c>
      <c r="H222" s="21">
        <f>H202-Baseline!H202</f>
        <v>-0.45862644163922628</v>
      </c>
      <c r="I222" s="21">
        <f>I202-Baseline!I202</f>
        <v>-0.5704262023272022</v>
      </c>
      <c r="J222" s="21">
        <f>J202-Baseline!J202</f>
        <v>-0.65437561994670368</v>
      </c>
      <c r="K222" s="21">
        <f>K202-Baseline!K202</f>
        <v>-0.58498876445648706</v>
      </c>
      <c r="L222" s="21">
        <f>L202-Baseline!L202</f>
        <v>-0.52043393457379583</v>
      </c>
      <c r="M222" s="21">
        <f>M202-Baseline!M202</f>
        <v>-0.46042881343835051</v>
      </c>
      <c r="N222" s="21">
        <f>N202-Baseline!N202</f>
        <v>-0.40470572197802812</v>
      </c>
      <c r="O222" s="21">
        <f>O202-Baseline!O202</f>
        <v>-0.35301091225248293</v>
      </c>
      <c r="P222" s="21">
        <f>P202-Baseline!P202</f>
        <v>-0.30510389305516972</v>
      </c>
      <c r="Q222" s="21">
        <f>Q202-Baseline!Q202</f>
        <v>-0.26075678641591749</v>
      </c>
      <c r="R222" s="21">
        <f>R202-Baseline!R202</f>
        <v>-0.21975371356218432</v>
      </c>
      <c r="S222" s="21">
        <f>S202-Baseline!S202</f>
        <v>-0.18189567333632151</v>
      </c>
      <c r="T222" s="21">
        <f>T202-Baseline!T202</f>
        <v>-0.14698348919241</v>
      </c>
      <c r="U222" s="21">
        <f>U202-Baseline!U202</f>
        <v>-0.11483387322249383</v>
      </c>
      <c r="V222" s="21">
        <f>V202-Baseline!V202</f>
        <v>-8.5273350479441401E-2</v>
      </c>
      <c r="W222" s="21">
        <f>W202-Baseline!W202</f>
        <v>-5.8137774026391309E-2</v>
      </c>
      <c r="X222" s="21">
        <f>X202-Baseline!X202</f>
        <v>-3.3271862476262015E-2</v>
      </c>
      <c r="Y222" s="21">
        <f>Y202-Baseline!Y202</f>
        <v>-1.0528759006768862E-2</v>
      </c>
      <c r="Z222" s="21">
        <f>Z202-Baseline!Z202</f>
        <v>1.0230389095038817E-2</v>
      </c>
      <c r="AA222" s="21">
        <f>AA202-Baseline!AA202</f>
        <v>2.9136831315201617E-2</v>
      </c>
      <c r="AB222" s="21">
        <f>AB202-Baseline!AB202</f>
        <v>4.63145960163176E-2</v>
      </c>
      <c r="AC222" s="21">
        <f>AC202-Baseline!AC202</f>
        <v>6.1866646666982605E-2</v>
      </c>
      <c r="AD222" s="21">
        <f>AD202-Baseline!AD202</f>
        <v>6.2441655258343998E-2</v>
      </c>
      <c r="AE222" s="21">
        <f>AE202-Baseline!AE202</f>
        <v>6.303913791886373E-2</v>
      </c>
      <c r="AF222" s="21">
        <f>AF202-Baseline!AF202</f>
        <v>6.3658882837946074E-2</v>
      </c>
      <c r="AG222" s="21">
        <f>AG202-Baseline!AG202</f>
        <v>6.4301201780867734E-2</v>
      </c>
      <c r="AH222" s="21">
        <f>AH202-Baseline!AH202</f>
        <v>6.4967037946828787E-2</v>
      </c>
      <c r="AI222" s="21">
        <f>AI202-Baseline!AI202</f>
        <v>6.5658166910526727E-2</v>
      </c>
      <c r="AJ222" s="21">
        <f>AJ202-Baseline!AJ202</f>
        <v>6.6653862724830759E-2</v>
      </c>
      <c r="AK222" s="21">
        <f>AK202-Baseline!AK202</f>
        <v>6.7681556885943461E-2</v>
      </c>
      <c r="AL222" s="21">
        <f>AL202-Baseline!AL202</f>
        <v>6.8742507859830937E-2</v>
      </c>
      <c r="AM222" s="21">
        <f>AM202-Baseline!AM202</f>
        <v>6.9838034966053453E-2</v>
      </c>
      <c r="AN222" s="21">
        <f>AN202-Baseline!AN202</f>
        <v>7.0969437591313245E-2</v>
      </c>
      <c r="AO222" s="21">
        <f>AO202-Baseline!AO202</f>
        <v>7.2137984365918228E-2</v>
      </c>
      <c r="AP222" s="21">
        <f>AP202-Baseline!AP202</f>
        <v>7.3345038490572279E-2</v>
      </c>
      <c r="AQ222" s="21">
        <f>AQ202-Baseline!AQ202</f>
        <v>7.459200750177164E-2</v>
      </c>
      <c r="AR222" s="21">
        <f>AR202-Baseline!AR202</f>
        <v>7.5880328765372429E-2</v>
      </c>
      <c r="AS222" s="21">
        <f>AS202-Baseline!AS202</f>
        <v>7.7211474272990355E-2</v>
      </c>
      <c r="AT222" s="21">
        <f>AT202-Baseline!AT202</f>
        <v>7.8586961283225065E-2</v>
      </c>
      <c r="AU222" s="21">
        <f>AU202-Baseline!AU202</f>
        <v>8.0008357224013782E-2</v>
      </c>
      <c r="AV222" s="21">
        <f>AV202-Baseline!AV202</f>
        <v>8.1477274562423929E-2</v>
      </c>
      <c r="AW222" s="21">
        <f>AW202-Baseline!AW202</f>
        <v>8.2995373149665763E-2</v>
      </c>
      <c r="AX222" s="21">
        <f>AX202-Baseline!AX202</f>
        <v>8.4564363764500605E-2</v>
      </c>
      <c r="AY222" s="21">
        <f>AY202-Baseline!AY202</f>
        <v>8.6186010588895634E-2</v>
      </c>
      <c r="AZ222" s="21">
        <f>AZ202-Baseline!AZ202</f>
        <v>8.7862132755478939E-2</v>
      </c>
      <c r="BA222" s="21">
        <f>BA202-Baseline!BA202</f>
        <v>8.9592344407315228E-2</v>
      </c>
      <c r="BB222" s="21">
        <f>BB202-Baseline!BB202</f>
        <v>0.4482764359393907</v>
      </c>
    </row>
    <row r="223" spans="1:54" outlineLevel="2">
      <c r="B223" s="19"/>
      <c r="C223" s="19"/>
      <c r="D223" s="19"/>
      <c r="E223" s="15"/>
    </row>
    <row r="224" spans="1:54" outlineLevel="2">
      <c r="A224" s="465" t="s">
        <v>489</v>
      </c>
      <c r="B224" s="150" t="s">
        <v>486</v>
      </c>
      <c r="C224" s="19"/>
      <c r="D224" s="135" t="s">
        <v>377</v>
      </c>
      <c r="E224" s="21">
        <f>E204-Baseline!E204</f>
        <v>-1.3624727015567162E-2</v>
      </c>
      <c r="F224" s="21">
        <f>F204-Baseline!F204</f>
        <v>-0.19154721803545183</v>
      </c>
      <c r="G224" s="21">
        <f>G204-Baseline!G204</f>
        <v>-0.51953744312329597</v>
      </c>
      <c r="H224" s="21">
        <f>H204-Baseline!H204</f>
        <v>-0.98222735161782371</v>
      </c>
      <c r="I224" s="21">
        <f>I204-Baseline!I204</f>
        <v>-1.5595750407775366</v>
      </c>
      <c r="J224" s="21">
        <f>J204-Baseline!J204</f>
        <v>-2.2227203121611243</v>
      </c>
      <c r="K224" s="21">
        <f>K204-Baseline!K204</f>
        <v>-2.8164336671653079</v>
      </c>
      <c r="L224" s="21">
        <f>L204-Baseline!L204</f>
        <v>-3.3454948642913571</v>
      </c>
      <c r="M224" s="21">
        <f>M204-Baseline!M204</f>
        <v>-3.8144590379821537</v>
      </c>
      <c r="N224" s="21">
        <f>N204-Baseline!N204</f>
        <v>-4.227665967151335</v>
      </c>
      <c r="O224" s="21">
        <f>O204-Baseline!O204</f>
        <v>-4.5890950102382142</v>
      </c>
      <c r="P224" s="21">
        <f>P204-Baseline!P204</f>
        <v>-4.9025386724732236</v>
      </c>
      <c r="Q224" s="21">
        <f>Q204-Baseline!Q204</f>
        <v>-5.1715613519120396</v>
      </c>
      <c r="R224" s="21">
        <f>R204-Baseline!R204</f>
        <v>-5.3994636455586367</v>
      </c>
      <c r="S224" s="21">
        <f>S204-Baseline!S204</f>
        <v>-5.5894380240630355</v>
      </c>
      <c r="T224" s="21">
        <f>T204-Baseline!T204</f>
        <v>-5.7444342672196278</v>
      </c>
      <c r="U224" s="21">
        <f>U204-Baseline!U204</f>
        <v>-5.8672186706182536</v>
      </c>
      <c r="V224" s="21">
        <f>V204-Baseline!V204</f>
        <v>-5.9603405884377771</v>
      </c>
      <c r="W224" s="21">
        <f>W204-Baseline!W204</f>
        <v>-6.0262726426716497</v>
      </c>
      <c r="X224" s="21">
        <f>X204-Baseline!X204</f>
        <v>-6.0672464340612997</v>
      </c>
      <c r="Y224" s="21">
        <f>Y204-Baseline!Y204</f>
        <v>-6.0854299764817164</v>
      </c>
      <c r="Z224" s="21">
        <f>Z204-Baseline!Z204</f>
        <v>-6.0827707682239698</v>
      </c>
      <c r="AA224" s="21">
        <f>AA204-Baseline!AA204</f>
        <v>-6.061126057887595</v>
      </c>
      <c r="AB224" s="21">
        <f>AB204-Baseline!AB204</f>
        <v>-6.0222288510900484</v>
      </c>
      <c r="AC224" s="21">
        <f>AC204-Baseline!AC204</f>
        <v>-5.9677031194481671</v>
      </c>
      <c r="AD224" s="21">
        <f>AD204-Baseline!AD204</f>
        <v>-5.9125260304458607</v>
      </c>
      <c r="AE224" s="21">
        <f>AE204-Baseline!AE204</f>
        <v>-5.8566722906335613</v>
      </c>
      <c r="AF224" s="21">
        <f>AF204-Baseline!AF204</f>
        <v>-5.8001205012856758</v>
      </c>
      <c r="AG224" s="21">
        <f>AG204-Baseline!AG204</f>
        <v>-5.7428479805241821</v>
      </c>
      <c r="AH224" s="21">
        <f>AH204-Baseline!AH204</f>
        <v>-5.6848306810765621</v>
      </c>
      <c r="AI224" s="21">
        <f>AI204-Baseline!AI204</f>
        <v>-5.6260430118044695</v>
      </c>
      <c r="AJ224" s="21">
        <f>AJ204-Baseline!AJ204</f>
        <v>-5.5662131694006902</v>
      </c>
      <c r="AK224" s="21">
        <f>AK204-Baseline!AK204</f>
        <v>-5.5053085634398826</v>
      </c>
      <c r="AL224" s="21">
        <f>AL204-Baseline!AL204</f>
        <v>-5.4432952321853278</v>
      </c>
      <c r="AM224" s="21">
        <f>AM204-Baseline!AM204</f>
        <v>-5.3801379370952702</v>
      </c>
      <c r="AN224" s="21">
        <f>AN204-Baseline!AN204</f>
        <v>-5.3158002193173601</v>
      </c>
      <c r="AO224" s="21">
        <f>AO204-Baseline!AO204</f>
        <v>-5.2502444000587474</v>
      </c>
      <c r="AP224" s="21">
        <f>AP204-Baseline!AP204</f>
        <v>-5.183431474541031</v>
      </c>
      <c r="AQ224" s="21">
        <f>AQ204-Baseline!AQ204</f>
        <v>-5.1153210582482984</v>
      </c>
      <c r="AR224" s="21">
        <f>AR204-Baseline!AR204</f>
        <v>-5.0458713737934531</v>
      </c>
      <c r="AS224" s="21">
        <f>AS204-Baseline!AS204</f>
        <v>-4.9750392121268021</v>
      </c>
      <c r="AT224" s="21">
        <f>AT204-Baseline!AT204</f>
        <v>-4.9027798817401731</v>
      </c>
      <c r="AU224" s="21">
        <f>AU204-Baseline!AU204</f>
        <v>-4.8290471574121483</v>
      </c>
      <c r="AV224" s="21">
        <f>AV204-Baseline!AV204</f>
        <v>-4.7537932351345376</v>
      </c>
      <c r="AW224" s="21">
        <f>AW204-Baseline!AW204</f>
        <v>-4.676968684460121</v>
      </c>
      <c r="AX224" s="21">
        <f>AX204-Baseline!AX204</f>
        <v>-4.598522395589498</v>
      </c>
      <c r="AY224" s="21">
        <f>AY204-Baseline!AY204</f>
        <v>-4.5184015247078122</v>
      </c>
      <c r="AZ224" s="21">
        <f>AZ204-Baseline!AZ204</f>
        <v>-4.4365514382392632</v>
      </c>
      <c r="BA224" s="21">
        <f>BA204-Baseline!BA204</f>
        <v>-4.3529179169362777</v>
      </c>
      <c r="BB224" s="21">
        <f>BB204-Baseline!BB204</f>
        <v>-3.9105938705015575</v>
      </c>
    </row>
    <row r="225" spans="1:54" outlineLevel="2">
      <c r="A225" s="466"/>
      <c r="B225" s="150" t="s">
        <v>487</v>
      </c>
      <c r="C225" s="19"/>
      <c r="D225" s="135" t="s">
        <v>377</v>
      </c>
      <c r="E225" s="21">
        <f>E205-Baseline!E205</f>
        <v>-1.362472701556916E-2</v>
      </c>
      <c r="F225" s="21">
        <f>F205-Baseline!F205</f>
        <v>-0.19303267543937985</v>
      </c>
      <c r="G225" s="21">
        <f>G205-Baseline!G205</f>
        <v>-0.5237891458936228</v>
      </c>
      <c r="H225" s="21">
        <f>H205-Baseline!H205</f>
        <v>-0.99051505174327037</v>
      </c>
      <c r="I225" s="21">
        <f>I205-Baseline!I205</f>
        <v>-1.5747856944163274</v>
      </c>
      <c r="J225" s="21">
        <f>J205-Baseline!J205</f>
        <v>-2.2467542623496337</v>
      </c>
      <c r="K225" s="21">
        <f>K205-Baseline!K205</f>
        <v>-2.8491741505335302</v>
      </c>
      <c r="L225" s="21">
        <f>L205-Baseline!L205</f>
        <v>-3.3868789063887608</v>
      </c>
      <c r="M225" s="21">
        <f>M205-Baseline!M205</f>
        <v>-3.8644197472093076</v>
      </c>
      <c r="N225" s="21">
        <f>N205-Baseline!N205</f>
        <v>-4.2860801981020238</v>
      </c>
      <c r="O225" s="21">
        <f>O205-Baseline!O205</f>
        <v>-4.6558900232560383</v>
      </c>
      <c r="P225" s="21">
        <f>P205-Baseline!P205</f>
        <v>-4.9776384828271087</v>
      </c>
      <c r="Q225" s="21">
        <f>Q205-Baseline!Q205</f>
        <v>-5.2548869463110925</v>
      </c>
      <c r="R225" s="21">
        <f>R205-Baseline!R205</f>
        <v>-5.4909808919049397</v>
      </c>
      <c r="S225" s="21">
        <f>S205-Baseline!S205</f>
        <v>-5.6890631414487984</v>
      </c>
      <c r="T225" s="21">
        <f>T205-Baseline!T205</f>
        <v>-5.8520810384772304</v>
      </c>
      <c r="U225" s="21">
        <f>U205-Baseline!U205</f>
        <v>-5.9827986255414771</v>
      </c>
      <c r="V225" s="21">
        <f>V205-Baseline!V205</f>
        <v>-6.0838064573149175</v>
      </c>
      <c r="W225" s="21">
        <f>W205-Baseline!W205</f>
        <v>-6.1575309287799556</v>
      </c>
      <c r="X225" s="21">
        <f>X205-Baseline!X205</f>
        <v>-6.2062431409157774</v>
      </c>
      <c r="Y225" s="21">
        <f>Y205-Baseline!Y205</f>
        <v>-6.2320673254239409</v>
      </c>
      <c r="Z225" s="21">
        <f>Z205-Baseline!Z205</f>
        <v>-6.2369888489826728</v>
      </c>
      <c r="AA225" s="21">
        <f>AA205-Baseline!AA205</f>
        <v>-6.2228618166432739</v>
      </c>
      <c r="AB225" s="21">
        <f>AB205-Baseline!AB205</f>
        <v>-6.1914162930841385</v>
      </c>
      <c r="AC225" s="21">
        <f>AC205-Baseline!AC205</f>
        <v>-6.1442698956509041</v>
      </c>
      <c r="AD225" s="21">
        <f>AD205-Baseline!AD205</f>
        <v>-6.0964000255025361</v>
      </c>
      <c r="AE225" s="21">
        <f>AE205-Baseline!AE205</f>
        <v>-6.0477836658485558</v>
      </c>
      <c r="AF225" s="21">
        <f>AF205-Baseline!AF205</f>
        <v>-5.9983974470031072</v>
      </c>
      <c r="AG225" s="21">
        <f>AG205-Baseline!AG205</f>
        <v>-5.9482174568500952</v>
      </c>
      <c r="AH225" s="21">
        <f>AH205-Baseline!AH205</f>
        <v>-5.8972190148719577</v>
      </c>
      <c r="AI225" s="21">
        <f>AI205-Baseline!AI205</f>
        <v>-5.8453763786943256</v>
      </c>
      <c r="AJ225" s="21">
        <f>AJ205-Baseline!AJ205</f>
        <v>-5.7924506948304924</v>
      </c>
      <c r="AK225" s="21">
        <f>AK205-Baseline!AK205</f>
        <v>-5.7384082277820383</v>
      </c>
      <c r="AL225" s="21">
        <f>AL205-Baseline!AL205</f>
        <v>-5.683214110833255</v>
      </c>
      <c r="AM225" s="21">
        <f>AM205-Baseline!AM205</f>
        <v>-5.6268323010880934</v>
      </c>
      <c r="AN225" s="21">
        <f>AN205-Baseline!AN205</f>
        <v>-5.5692255605700822</v>
      </c>
      <c r="AO225" s="21">
        <f>AO205-Baseline!AO205</f>
        <v>-5.5103554400322849</v>
      </c>
      <c r="AP225" s="21">
        <f>AP205-Baseline!AP205</f>
        <v>-5.4501822200608885</v>
      </c>
      <c r="AQ225" s="21">
        <f>AQ205-Baseline!AQ205</f>
        <v>-5.38866486795866</v>
      </c>
      <c r="AR225" s="21">
        <f>AR205-Baseline!AR205</f>
        <v>-5.3257609984631742</v>
      </c>
      <c r="AS225" s="21">
        <f>AS205-Baseline!AS205</f>
        <v>-5.2614268318288353</v>
      </c>
      <c r="AT225" s="21">
        <f>AT205-Baseline!AT205</f>
        <v>-5.1956171472861215</v>
      </c>
      <c r="AU225" s="21">
        <f>AU205-Baseline!AU205</f>
        <v>-5.1282852337513205</v>
      </c>
      <c r="AV225" s="21">
        <f>AV205-Baseline!AV205</f>
        <v>-5.0593828410899846</v>
      </c>
      <c r="AW225" s="21">
        <f>AW205-Baseline!AW205</f>
        <v>-4.9888601293996118</v>
      </c>
      <c r="AX225" s="21">
        <f>AX205-Baseline!AX205</f>
        <v>-4.9166656158678563</v>
      </c>
      <c r="AY225" s="21">
        <f>AY205-Baseline!AY205</f>
        <v>-4.842746119516363</v>
      </c>
      <c r="AZ225" s="21">
        <f>AZ205-Baseline!AZ205</f>
        <v>-4.767046704092138</v>
      </c>
      <c r="BA225" s="21">
        <f>BA205-Baseline!BA205</f>
        <v>-4.6895128806899322</v>
      </c>
      <c r="BB225" s="21">
        <f>BB205-Baseline!BB205</f>
        <v>-4.2532853486079176</v>
      </c>
    </row>
    <row r="226" spans="1:54" outlineLevel="2">
      <c r="A226" s="467"/>
      <c r="B226" s="150" t="s">
        <v>488</v>
      </c>
      <c r="C226" s="19"/>
      <c r="D226" s="135" t="s">
        <v>377</v>
      </c>
      <c r="E226" s="21">
        <f>E206-Baseline!E206</f>
        <v>-1.3624727015564941E-2</v>
      </c>
      <c r="F226" s="21">
        <f>F206-Baseline!F206</f>
        <v>-0.1900673506441044</v>
      </c>
      <c r="G226" s="21">
        <f>G206-Baseline!G206</f>
        <v>-0.51528820422053734</v>
      </c>
      <c r="H226" s="21">
        <f>H206-Baseline!H206</f>
        <v>-0.97391464585976362</v>
      </c>
      <c r="I226" s="21">
        <f>I206-Baseline!I206</f>
        <v>-1.544340848186966</v>
      </c>
      <c r="J226" s="21">
        <f>J206-Baseline!J206</f>
        <v>-2.1987164681336715</v>
      </c>
      <c r="K226" s="21">
        <f>K206-Baseline!K206</f>
        <v>-2.7837052325901581</v>
      </c>
      <c r="L226" s="21">
        <f>L206-Baseline!L206</f>
        <v>-3.3041391671639531</v>
      </c>
      <c r="M226" s="21">
        <f>M206-Baseline!M206</f>
        <v>-3.7645679806023029</v>
      </c>
      <c r="N226" s="21">
        <f>N206-Baseline!N206</f>
        <v>-4.1692737025803304</v>
      </c>
      <c r="O226" s="21">
        <f>O206-Baseline!O206</f>
        <v>-4.5222846148328131</v>
      </c>
      <c r="P226" s="21">
        <f>P206-Baseline!P206</f>
        <v>-4.8273885078879815</v>
      </c>
      <c r="Q226" s="21">
        <f>Q206-Baseline!Q206</f>
        <v>-5.0881452943038994</v>
      </c>
      <c r="R226" s="21">
        <f>R206-Baseline!R206</f>
        <v>-5.3078990078660837</v>
      </c>
      <c r="S226" s="21">
        <f>S206-Baseline!S206</f>
        <v>-5.4897946812024081</v>
      </c>
      <c r="T226" s="21">
        <f>T206-Baseline!T206</f>
        <v>-5.6367781703948197</v>
      </c>
      <c r="U226" s="21">
        <f>U206-Baseline!U206</f>
        <v>-5.7516120436173139</v>
      </c>
      <c r="V226" s="21">
        <f>V206-Baseline!V206</f>
        <v>-5.836885394096754</v>
      </c>
      <c r="W226" s="21">
        <f>W206-Baseline!W206</f>
        <v>-5.8950231681231458</v>
      </c>
      <c r="X226" s="21">
        <f>X206-Baseline!X206</f>
        <v>-5.9282950305994042</v>
      </c>
      <c r="Y226" s="21">
        <f>Y206-Baseline!Y206</f>
        <v>-5.9388237896061753</v>
      </c>
      <c r="Z226" s="21">
        <f>Z206-Baseline!Z206</f>
        <v>-5.92859340051114</v>
      </c>
      <c r="AA226" s="21">
        <f>AA206-Baseline!AA206</f>
        <v>-5.8994565691959409</v>
      </c>
      <c r="AB226" s="21">
        <f>AB206-Baseline!AB206</f>
        <v>-5.8531419731796248</v>
      </c>
      <c r="AC226" s="21">
        <f>AC206-Baseline!AC206</f>
        <v>-5.7912753265126398</v>
      </c>
      <c r="AD226" s="21">
        <f>AD206-Baseline!AD206</f>
        <v>-5.7288336712543</v>
      </c>
      <c r="AE226" s="21">
        <f>AE206-Baseline!AE206</f>
        <v>-5.6657945333354363</v>
      </c>
      <c r="AF226" s="21">
        <f>AF206-Baseline!AF206</f>
        <v>-5.6021356504974875</v>
      </c>
      <c r="AG226" s="21">
        <f>AG206-Baseline!AG206</f>
        <v>-5.5378344487166231</v>
      </c>
      <c r="AH226" s="21">
        <f>AH206-Baseline!AH206</f>
        <v>-5.4728674107697941</v>
      </c>
      <c r="AI226" s="21">
        <f>AI206-Baseline!AI206</f>
        <v>-5.4072092438592634</v>
      </c>
      <c r="AJ226" s="21">
        <f>AJ206-Baseline!AJ206</f>
        <v>-5.3405553811344362</v>
      </c>
      <c r="AK226" s="21">
        <f>AK206-Baseline!AK206</f>
        <v>-5.2728738242484923</v>
      </c>
      <c r="AL226" s="21">
        <f>AL206-Baseline!AL206</f>
        <v>-5.2041313163886613</v>
      </c>
      <c r="AM226" s="21">
        <f>AM206-Baseline!AM206</f>
        <v>-5.1342932814226145</v>
      </c>
      <c r="AN226" s="21">
        <f>AN206-Baseline!AN206</f>
        <v>-5.0633238438313057</v>
      </c>
      <c r="AO226" s="21">
        <f>AO206-Baseline!AO206</f>
        <v>-4.9911858594653893</v>
      </c>
      <c r="AP226" s="21">
        <f>AP206-Baseline!AP206</f>
        <v>-4.917840820974817</v>
      </c>
      <c r="AQ226" s="21">
        <f>AQ206-Baseline!AQ206</f>
        <v>-4.8432488134730391</v>
      </c>
      <c r="AR226" s="21">
        <f>AR206-Baseline!AR206</f>
        <v>-4.7673684847076601</v>
      </c>
      <c r="AS226" s="21">
        <f>AS206-Baseline!AS206</f>
        <v>-4.6901570104346746</v>
      </c>
      <c r="AT226" s="21">
        <f>AT206-Baseline!AT206</f>
        <v>-4.6115700491514531</v>
      </c>
      <c r="AU226" s="21">
        <f>AU206-Baseline!AU206</f>
        <v>-4.5315616919274362</v>
      </c>
      <c r="AV226" s="21">
        <f>AV206-Baseline!AV206</f>
        <v>-4.4500844173650052</v>
      </c>
      <c r="AW226" s="21">
        <f>AW206-Baseline!AW206</f>
        <v>-4.3670890442153478</v>
      </c>
      <c r="AX226" s="21">
        <f>AX206-Baseline!AX206</f>
        <v>-4.2825246804508481</v>
      </c>
      <c r="AY226" s="21">
        <f>AY206-Baseline!AY206</f>
        <v>-4.1963386698619587</v>
      </c>
      <c r="AZ226" s="21">
        <f>AZ206-Baseline!AZ206</f>
        <v>-4.1084765371064833</v>
      </c>
      <c r="BA226" s="21">
        <f>BA206-Baseline!BA206</f>
        <v>-4.0188841926991756</v>
      </c>
      <c r="BB226" s="21">
        <f>BB206-Baseline!BB206</f>
        <v>-3.5706077567597845</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493</v>
      </c>
      <c r="C229" s="57"/>
      <c r="D229" s="56" t="s">
        <v>377</v>
      </c>
      <c r="E229" s="279">
        <v>-1.5642909894074077</v>
      </c>
      <c r="F229" s="279">
        <v>-1.6141666720546539</v>
      </c>
      <c r="G229" s="279">
        <v>-1.6633593756945073</v>
      </c>
      <c r="H229" s="279">
        <v>-1.714606914978565</v>
      </c>
      <c r="I229" s="279">
        <v>-1.7474796236856942</v>
      </c>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6">
    <mergeCell ref="A31:A40"/>
    <mergeCell ref="D33:G33"/>
    <mergeCell ref="D34:G34"/>
    <mergeCell ref="D35:G35"/>
    <mergeCell ref="D36:G36"/>
    <mergeCell ref="D37:G37"/>
    <mergeCell ref="D38:G38"/>
    <mergeCell ref="D39:G39"/>
    <mergeCell ref="D40:G40"/>
    <mergeCell ref="A224:A226"/>
    <mergeCell ref="A190:A198"/>
    <mergeCell ref="A200:A202"/>
    <mergeCell ref="A210:A218"/>
    <mergeCell ref="A220:A222"/>
    <mergeCell ref="A186:A187"/>
    <mergeCell ref="A204:A206"/>
    <mergeCell ref="AI51:AM51"/>
    <mergeCell ref="AN51:AR51"/>
    <mergeCell ref="AS51:AW51"/>
    <mergeCell ref="A75:A77"/>
    <mergeCell ref="A143:A154"/>
    <mergeCell ref="A158:A169"/>
    <mergeCell ref="A172:A174"/>
    <mergeCell ref="A176:A178"/>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D31:G32"/>
    <mergeCell ref="A19:B19"/>
    <mergeCell ref="I2:U2"/>
    <mergeCell ref="I3:N4"/>
    <mergeCell ref="P3:U4"/>
    <mergeCell ref="I5:N18"/>
    <mergeCell ref="P5:U18"/>
  </mergeCells>
  <dataValidations disablePrompts="1" count="1">
    <dataValidation type="list" allowBlank="1" showInputMessage="1" showErrorMessage="1" sqref="B7" xr:uid="{965FF3CD-C8A9-4C46-A1AC-E31BDCC71085}">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6" spans="1:19">
      <c r="A6" s="4" t="s">
        <v>496</v>
      </c>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460" t="s">
        <v>499</v>
      </c>
      <c r="C23" s="460"/>
      <c r="D23" s="460"/>
      <c r="E23" s="460"/>
      <c r="F23" s="460"/>
      <c r="G23" s="460"/>
      <c r="H23" s="460"/>
      <c r="I23" s="460"/>
      <c r="J23" s="460"/>
      <c r="K23" s="460"/>
      <c r="L23" s="460"/>
      <c r="M23" s="460"/>
      <c r="N23" s="460"/>
      <c r="O23" s="460"/>
      <c r="P23" s="460"/>
      <c r="Q23" s="460"/>
      <c r="R23" s="460"/>
      <c r="S23" s="460"/>
    </row>
    <row r="24" spans="1:19">
      <c r="A24" s="158" t="s">
        <v>481</v>
      </c>
      <c r="B24" s="460" t="s">
        <v>500</v>
      </c>
      <c r="C24" s="460"/>
      <c r="D24" s="460"/>
      <c r="E24" s="460"/>
      <c r="F24" s="460"/>
      <c r="G24" s="460"/>
      <c r="H24" s="460"/>
      <c r="I24" s="460"/>
      <c r="J24" s="460"/>
      <c r="K24" s="460"/>
      <c r="L24" s="460"/>
      <c r="M24" s="460"/>
      <c r="N24" s="460"/>
      <c r="O24" s="460"/>
      <c r="P24" s="460"/>
      <c r="Q24" s="460"/>
      <c r="R24" s="460"/>
      <c r="S24" s="460"/>
    </row>
    <row r="25" spans="1:19">
      <c r="A25" s="159" t="s">
        <v>383</v>
      </c>
      <c r="B25" s="460" t="s">
        <v>501</v>
      </c>
      <c r="C25" s="460"/>
      <c r="D25" s="460"/>
      <c r="E25" s="460"/>
      <c r="F25" s="460"/>
      <c r="G25" s="460"/>
      <c r="H25" s="460"/>
      <c r="I25" s="460"/>
      <c r="J25" s="460"/>
      <c r="K25" s="460"/>
      <c r="L25" s="460"/>
      <c r="M25" s="460"/>
      <c r="N25" s="460"/>
      <c r="O25" s="460"/>
      <c r="P25" s="460"/>
      <c r="Q25" s="460"/>
      <c r="R25" s="460"/>
      <c r="S25" s="460"/>
    </row>
    <row r="26" spans="1:19">
      <c r="A26" s="159" t="s">
        <v>459</v>
      </c>
      <c r="B26" s="460" t="s">
        <v>501</v>
      </c>
      <c r="C26" s="460"/>
      <c r="D26" s="460"/>
      <c r="E26" s="460"/>
      <c r="F26" s="460"/>
      <c r="G26" s="460"/>
      <c r="H26" s="460"/>
      <c r="I26" s="460"/>
      <c r="J26" s="460"/>
      <c r="K26" s="460"/>
      <c r="L26" s="460"/>
      <c r="M26" s="460"/>
      <c r="N26" s="460"/>
      <c r="O26" s="460"/>
      <c r="P26" s="460"/>
      <c r="Q26" s="460"/>
      <c r="R26" s="460"/>
      <c r="S26" s="460"/>
    </row>
    <row r="27" spans="1:19">
      <c r="A27" s="159" t="s">
        <v>460</v>
      </c>
      <c r="B27" s="460" t="s">
        <v>501</v>
      </c>
      <c r="C27" s="460"/>
      <c r="D27" s="460"/>
      <c r="E27" s="460"/>
      <c r="F27" s="460"/>
      <c r="G27" s="460"/>
      <c r="H27" s="460"/>
      <c r="I27" s="460"/>
      <c r="J27" s="460"/>
      <c r="K27" s="460"/>
      <c r="L27" s="460"/>
      <c r="M27" s="460"/>
      <c r="N27" s="460"/>
      <c r="O27" s="460"/>
      <c r="P27" s="460"/>
      <c r="Q27" s="460"/>
      <c r="R27" s="460"/>
      <c r="S27" s="460"/>
    </row>
    <row r="31" spans="1:19">
      <c r="A31" s="4" t="s">
        <v>502</v>
      </c>
    </row>
    <row r="32" spans="1:19">
      <c r="A32" t="s">
        <v>503</v>
      </c>
    </row>
    <row r="34" spans="1:1">
      <c r="A34" s="4" t="s">
        <v>504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5" zoomScaleNormal="85" workbookViewId="0">
      <selection activeCell="B8" sqref="B8"/>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t="s">
        <v>555</v>
      </c>
      <c r="E4" s="53" t="s">
        <v>335</v>
      </c>
      <c r="F4" s="91">
        <v>45632</v>
      </c>
      <c r="G4" s="28"/>
      <c r="H4" s="10"/>
      <c r="I4" s="405"/>
      <c r="J4" s="406"/>
      <c r="K4" s="406"/>
      <c r="L4" s="406"/>
      <c r="M4" s="406"/>
      <c r="N4" s="407"/>
      <c r="P4" s="411"/>
      <c r="Q4" s="412"/>
      <c r="R4" s="412"/>
      <c r="S4" s="412"/>
      <c r="T4" s="412"/>
      <c r="U4" s="413"/>
    </row>
    <row r="5" spans="1:21" outlineLevel="1">
      <c r="A5" s="13" t="s">
        <v>336</v>
      </c>
      <c r="B5" s="88" t="s">
        <v>337</v>
      </c>
      <c r="E5" s="14"/>
      <c r="H5" s="10"/>
      <c r="I5" s="414" t="s">
        <v>168</v>
      </c>
      <c r="J5" s="426"/>
      <c r="K5" s="426"/>
      <c r="L5" s="426"/>
      <c r="M5" s="426"/>
      <c r="N5" s="427"/>
      <c r="P5" s="414" t="s">
        <v>556</v>
      </c>
      <c r="Q5" s="426"/>
      <c r="R5" s="426"/>
      <c r="S5" s="426"/>
      <c r="T5" s="426"/>
      <c r="U5" s="427"/>
    </row>
    <row r="6" spans="1:21" outlineLevel="1">
      <c r="A6" s="13" t="s">
        <v>339</v>
      </c>
      <c r="B6" s="88" t="s">
        <v>340</v>
      </c>
      <c r="E6" s="53" t="s">
        <v>341</v>
      </c>
      <c r="F6" s="90" t="s">
        <v>342</v>
      </c>
      <c r="H6" s="10"/>
      <c r="I6" s="428"/>
      <c r="J6" s="429"/>
      <c r="K6" s="429"/>
      <c r="L6" s="429"/>
      <c r="M6" s="429"/>
      <c r="N6" s="430"/>
      <c r="P6" s="428"/>
      <c r="Q6" s="429"/>
      <c r="R6" s="429"/>
      <c r="S6" s="429"/>
      <c r="T6" s="429"/>
      <c r="U6" s="430"/>
    </row>
    <row r="7" spans="1:21" outlineLevel="1">
      <c r="A7" s="13" t="s">
        <v>343</v>
      </c>
      <c r="B7" s="88" t="s">
        <v>173</v>
      </c>
      <c r="E7" s="14"/>
      <c r="H7" s="10"/>
      <c r="I7" s="428"/>
      <c r="J7" s="429"/>
      <c r="K7" s="429"/>
      <c r="L7" s="429"/>
      <c r="M7" s="429"/>
      <c r="N7" s="430"/>
      <c r="P7" s="428"/>
      <c r="Q7" s="429"/>
      <c r="R7" s="429"/>
      <c r="S7" s="429"/>
      <c r="T7" s="429"/>
      <c r="U7" s="430"/>
    </row>
    <row r="8" spans="1:21" ht="41" outlineLevel="1" thickBot="1">
      <c r="A8" s="34" t="s">
        <v>344</v>
      </c>
      <c r="B8" s="89" t="s">
        <v>345</v>
      </c>
      <c r="E8" s="14"/>
      <c r="H8" s="10"/>
      <c r="I8" s="428"/>
      <c r="J8" s="429"/>
      <c r="K8" s="429"/>
      <c r="L8" s="429"/>
      <c r="M8" s="429"/>
      <c r="N8" s="430"/>
      <c r="P8" s="428"/>
      <c r="Q8" s="429"/>
      <c r="R8" s="429"/>
      <c r="S8" s="429"/>
      <c r="T8" s="429"/>
      <c r="U8" s="430"/>
    </row>
    <row r="9" spans="1:21" outlineLevel="1">
      <c r="E9" s="14"/>
      <c r="H9" s="10"/>
      <c r="I9" s="428"/>
      <c r="J9" s="429"/>
      <c r="K9" s="429"/>
      <c r="L9" s="429"/>
      <c r="M9" s="429"/>
      <c r="N9" s="430"/>
      <c r="P9" s="428"/>
      <c r="Q9" s="429"/>
      <c r="R9" s="429"/>
      <c r="S9" s="429"/>
      <c r="T9" s="429"/>
      <c r="U9" s="430"/>
    </row>
    <row r="10" spans="1:21" ht="14" outlineLevel="1" thickBot="1">
      <c r="A10" s="32" t="s">
        <v>346</v>
      </c>
      <c r="B10" s="35">
        <f>Baseline!B10</f>
        <v>2027</v>
      </c>
      <c r="E10" s="14"/>
      <c r="H10" s="10"/>
      <c r="I10" s="428"/>
      <c r="J10" s="429"/>
      <c r="K10" s="429"/>
      <c r="L10" s="429"/>
      <c r="M10" s="429"/>
      <c r="N10" s="430"/>
      <c r="P10" s="428"/>
      <c r="Q10" s="429"/>
      <c r="R10" s="429"/>
      <c r="S10" s="429"/>
      <c r="T10" s="429"/>
      <c r="U10" s="430"/>
    </row>
    <row r="11" spans="1:21" outlineLevel="1">
      <c r="A11" s="16"/>
      <c r="H11" s="10"/>
      <c r="I11" s="428"/>
      <c r="J11" s="429"/>
      <c r="K11" s="429"/>
      <c r="L11" s="429"/>
      <c r="M11" s="429"/>
      <c r="N11" s="430"/>
      <c r="P11" s="428"/>
      <c r="Q11" s="429"/>
      <c r="R11" s="429"/>
      <c r="S11" s="429"/>
      <c r="T11" s="429"/>
      <c r="U11" s="430"/>
    </row>
    <row r="12" spans="1:21" ht="40.5" outlineLevel="1">
      <c r="A12" s="26" t="s">
        <v>347</v>
      </c>
      <c r="B12" s="26" t="s">
        <v>348</v>
      </c>
      <c r="C12" s="26" t="s">
        <v>349</v>
      </c>
      <c r="D12" s="26" t="s">
        <v>350</v>
      </c>
      <c r="E12" s="26" t="s">
        <v>351</v>
      </c>
      <c r="F12" s="26" t="s">
        <v>352</v>
      </c>
      <c r="G12" s="26" t="s">
        <v>353</v>
      </c>
      <c r="I12" s="428"/>
      <c r="J12" s="429"/>
      <c r="K12" s="429"/>
      <c r="L12" s="429"/>
      <c r="M12" s="429"/>
      <c r="N12" s="430"/>
      <c r="P12" s="428"/>
      <c r="Q12" s="429"/>
      <c r="R12" s="429"/>
      <c r="S12" s="429"/>
      <c r="T12" s="429"/>
      <c r="U12" s="430"/>
    </row>
    <row r="13" spans="1:21" outlineLevel="1">
      <c r="A13" s="58">
        <v>2035</v>
      </c>
      <c r="B13" s="21">
        <f t="shared" ref="B13:B18" si="0">INDEX($E$204:$AW$204,1,MATCH($A13,$E$53:$BB$53,0))</f>
        <v>-16.387644635297463</v>
      </c>
      <c r="C13" s="21">
        <f>B13-Baseline!B13</f>
        <v>-5.0325671699759145</v>
      </c>
      <c r="D13" s="21">
        <f t="shared" ref="D13:D18" si="1">INDEX($E$205:$AW$205,1,MATCH($A13,$E$53:$BB$53,0))</f>
        <v>-14.486338833442975</v>
      </c>
      <c r="E13" s="21">
        <f>D13-Baseline!D13</f>
        <v>-5.1266827536439639</v>
      </c>
      <c r="F13" s="21">
        <f t="shared" ref="F13:F18" si="2">INDEX($E$206:$AW$206,1,MATCH($A13,$E$53:$BB$53,0))</f>
        <v>-18.289062552285948</v>
      </c>
      <c r="G13" s="21">
        <f>F13-Baseline!F13</f>
        <v>-4.9385713210386459</v>
      </c>
      <c r="I13" s="428"/>
      <c r="J13" s="429"/>
      <c r="K13" s="429"/>
      <c r="L13" s="429"/>
      <c r="M13" s="429"/>
      <c r="N13" s="430"/>
      <c r="P13" s="428"/>
      <c r="Q13" s="429"/>
      <c r="R13" s="429"/>
      <c r="S13" s="429"/>
      <c r="T13" s="429"/>
      <c r="U13" s="430"/>
    </row>
    <row r="14" spans="1:21" outlineLevel="1">
      <c r="A14" s="58">
        <v>2040</v>
      </c>
      <c r="B14" s="21">
        <f t="shared" si="0"/>
        <v>-25.217557539498785</v>
      </c>
      <c r="C14" s="21">
        <f>B14-Baseline!B14</f>
        <v>-7.0764752368396913</v>
      </c>
      <c r="D14" s="21">
        <f t="shared" si="1"/>
        <v>-22.354940721192449</v>
      </c>
      <c r="E14" s="21">
        <f>D14-Baseline!D14</f>
        <v>-7.2475686120995384</v>
      </c>
      <c r="F14" s="21">
        <f t="shared" si="2"/>
        <v>-28.082993422217204</v>
      </c>
      <c r="G14" s="21">
        <f>F14-Baseline!F14</f>
        <v>-6.9052847975669884</v>
      </c>
      <c r="I14" s="428"/>
      <c r="J14" s="429"/>
      <c r="K14" s="429"/>
      <c r="L14" s="429"/>
      <c r="M14" s="429"/>
      <c r="N14" s="430"/>
      <c r="P14" s="428"/>
      <c r="Q14" s="429"/>
      <c r="R14" s="429"/>
      <c r="S14" s="429"/>
      <c r="T14" s="429"/>
      <c r="U14" s="430"/>
    </row>
    <row r="15" spans="1:21" outlineLevel="1">
      <c r="A15" s="58">
        <v>2045</v>
      </c>
      <c r="B15" s="21">
        <f t="shared" si="0"/>
        <v>-33.214648485394775</v>
      </c>
      <c r="C15" s="21">
        <f>B15-Baseline!B15</f>
        <v>-7.8377344406706477</v>
      </c>
      <c r="D15" s="21">
        <f t="shared" si="1"/>
        <v>-29.432026725142993</v>
      </c>
      <c r="E15" s="21">
        <f>D15-Baseline!D15</f>
        <v>-8.0824521078890825</v>
      </c>
      <c r="F15" s="21">
        <f t="shared" si="2"/>
        <v>-36.998788334650982</v>
      </c>
      <c r="G15" s="21">
        <f>F15-Baseline!F15</f>
        <v>-7.5930238293371559</v>
      </c>
      <c r="I15" s="428"/>
      <c r="J15" s="429"/>
      <c r="K15" s="429"/>
      <c r="L15" s="429"/>
      <c r="M15" s="429"/>
      <c r="N15" s="430"/>
      <c r="P15" s="428"/>
      <c r="Q15" s="429"/>
      <c r="R15" s="429"/>
      <c r="S15" s="429"/>
      <c r="T15" s="429"/>
      <c r="U15" s="430"/>
    </row>
    <row r="16" spans="1:21" outlineLevel="1">
      <c r="A16" s="58">
        <v>2050</v>
      </c>
      <c r="B16" s="21">
        <f t="shared" si="0"/>
        <v>-40.912550404832565</v>
      </c>
      <c r="C16" s="21">
        <f>B16-Baseline!B16</f>
        <v>-7.753708289076279</v>
      </c>
      <c r="D16" s="21">
        <f t="shared" si="1"/>
        <v>-36.251062976443208</v>
      </c>
      <c r="E16" s="21">
        <f>D16-Baseline!D16</f>
        <v>-8.0687045674363205</v>
      </c>
      <c r="F16" s="21">
        <f t="shared" si="2"/>
        <v>-45.57342971868443</v>
      </c>
      <c r="G16" s="21">
        <f>F16-Baseline!F16</f>
        <v>-7.4388890765818516</v>
      </c>
      <c r="I16" s="428"/>
      <c r="J16" s="429"/>
      <c r="K16" s="429"/>
      <c r="L16" s="429"/>
      <c r="M16" s="429"/>
      <c r="N16" s="430"/>
      <c r="P16" s="428"/>
      <c r="Q16" s="429"/>
      <c r="R16" s="429"/>
      <c r="S16" s="429"/>
      <c r="T16" s="429"/>
      <c r="U16" s="430"/>
    </row>
    <row r="17" spans="1:21" outlineLevel="1">
      <c r="A17" s="58">
        <v>2060</v>
      </c>
      <c r="B17" s="21">
        <f t="shared" si="0"/>
        <v>-57.673638597168491</v>
      </c>
      <c r="C17" s="21">
        <f>B17-Baseline!B17</f>
        <v>-6.8151290450366631</v>
      </c>
      <c r="D17" s="21">
        <f t="shared" si="1"/>
        <v>-51.370288291179769</v>
      </c>
      <c r="E17" s="21">
        <f>D17-Baseline!D17</f>
        <v>-7.2612229775422179</v>
      </c>
      <c r="F17" s="21">
        <f t="shared" si="2"/>
        <v>-63.961187141129642</v>
      </c>
      <c r="G17" s="21">
        <f>F17-Baseline!F17</f>
        <v>-6.3704251236035176</v>
      </c>
      <c r="I17" s="428"/>
      <c r="J17" s="429"/>
      <c r="K17" s="429"/>
      <c r="L17" s="429"/>
      <c r="M17" s="429"/>
      <c r="N17" s="430"/>
      <c r="P17" s="428"/>
      <c r="Q17" s="429"/>
      <c r="R17" s="429"/>
      <c r="S17" s="429"/>
      <c r="T17" s="429"/>
      <c r="U17" s="430"/>
    </row>
    <row r="18" spans="1:21" outlineLevel="1">
      <c r="A18" s="58">
        <v>2070</v>
      </c>
      <c r="B18" s="21">
        <f t="shared" si="0"/>
        <v>-78.616916406671805</v>
      </c>
      <c r="C18" s="21">
        <f>B18-Baseline!B18</f>
        <v>-5.709531244582422</v>
      </c>
      <c r="D18" s="21">
        <f t="shared" si="1"/>
        <v>-70.784058941081497</v>
      </c>
      <c r="E18" s="21">
        <f>D18-Baseline!D18</f>
        <v>-6.277412815848777</v>
      </c>
      <c r="F18" s="21">
        <f t="shared" si="2"/>
        <v>-86.407747519529835</v>
      </c>
      <c r="G18" s="21">
        <f>F18-Baseline!F18</f>
        <v>-5.1451275970858177</v>
      </c>
      <c r="I18" s="431"/>
      <c r="J18" s="432"/>
      <c r="K18" s="432"/>
      <c r="L18" s="432"/>
      <c r="M18" s="432"/>
      <c r="N18" s="433"/>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f>Baseline!B20</f>
        <v>1</v>
      </c>
      <c r="E20" s="154"/>
      <c r="I20" s="423" t="s">
        <v>355</v>
      </c>
      <c r="J20" s="424"/>
      <c r="K20" s="424"/>
      <c r="L20" s="424"/>
      <c r="M20" s="424"/>
      <c r="N20" s="425"/>
      <c r="P20" s="423" t="s">
        <v>356</v>
      </c>
      <c r="Q20" s="424"/>
      <c r="R20" s="424"/>
      <c r="S20" s="424"/>
      <c r="T20" s="424"/>
      <c r="U20" s="425"/>
    </row>
    <row r="21" spans="1:21" ht="12.75" customHeight="1" outlineLevel="1">
      <c r="A21" s="154"/>
      <c r="B21" s="155"/>
      <c r="I21" s="414" t="s">
        <v>357</v>
      </c>
      <c r="J21" s="415"/>
      <c r="K21" s="415"/>
      <c r="L21" s="415"/>
      <c r="M21" s="415"/>
      <c r="N21" s="416"/>
      <c r="P21" s="414" t="s">
        <v>169</v>
      </c>
      <c r="Q21" s="415"/>
      <c r="R21" s="415"/>
      <c r="S21" s="415"/>
      <c r="T21" s="415"/>
      <c r="U21" s="416"/>
    </row>
    <row r="22" spans="1:21" ht="12.75" customHeight="1" outlineLevel="1">
      <c r="A22" s="154"/>
      <c r="B22" s="155"/>
      <c r="I22" s="417"/>
      <c r="J22" s="418"/>
      <c r="K22" s="418"/>
      <c r="L22" s="418"/>
      <c r="M22" s="418"/>
      <c r="N22" s="419"/>
      <c r="P22" s="417"/>
      <c r="Q22" s="418"/>
      <c r="R22" s="418"/>
      <c r="S22" s="418"/>
      <c r="T22" s="418"/>
      <c r="U22" s="419"/>
    </row>
    <row r="23" spans="1:21" outlineLevel="1">
      <c r="A23" s="154"/>
      <c r="B23" s="449" t="s">
        <v>358</v>
      </c>
      <c r="C23" s="450"/>
      <c r="D23" s="450"/>
      <c r="E23" s="450"/>
      <c r="F23" s="450"/>
      <c r="G23" s="451"/>
      <c r="I23" s="417"/>
      <c r="J23" s="418"/>
      <c r="K23" s="418"/>
      <c r="L23" s="418"/>
      <c r="M23" s="418"/>
      <c r="N23" s="419"/>
      <c r="P23" s="417"/>
      <c r="Q23" s="418"/>
      <c r="R23" s="418"/>
      <c r="S23" s="418"/>
      <c r="T23" s="418"/>
      <c r="U23" s="419"/>
    </row>
    <row r="24" spans="1:21" outlineLevel="1">
      <c r="B24" s="17">
        <v>2027</v>
      </c>
      <c r="C24" s="17">
        <v>2028</v>
      </c>
      <c r="D24" s="17">
        <v>2029</v>
      </c>
      <c r="E24" s="17">
        <v>2030</v>
      </c>
      <c r="F24" s="17">
        <v>2031</v>
      </c>
      <c r="G24" s="17" t="s">
        <v>359</v>
      </c>
      <c r="I24" s="417"/>
      <c r="J24" s="418"/>
      <c r="K24" s="418"/>
      <c r="L24" s="418"/>
      <c r="M24" s="418"/>
      <c r="N24" s="419"/>
      <c r="P24" s="417"/>
      <c r="Q24" s="418"/>
      <c r="R24" s="418"/>
      <c r="S24" s="418"/>
      <c r="T24" s="418"/>
      <c r="U24" s="419"/>
    </row>
    <row r="25" spans="1:21" ht="14" outlineLevel="1" thickBot="1">
      <c r="B25" s="30" t="s">
        <v>360</v>
      </c>
      <c r="C25" s="30" t="s">
        <v>360</v>
      </c>
      <c r="D25" s="30" t="s">
        <v>360</v>
      </c>
      <c r="E25" s="30" t="s">
        <v>360</v>
      </c>
      <c r="F25" s="30" t="s">
        <v>360</v>
      </c>
      <c r="G25" s="30" t="s">
        <v>360</v>
      </c>
      <c r="I25" s="417"/>
      <c r="J25" s="418"/>
      <c r="K25" s="418"/>
      <c r="L25" s="418"/>
      <c r="M25" s="418"/>
      <c r="N25" s="419"/>
      <c r="P25" s="417"/>
      <c r="Q25" s="418"/>
      <c r="R25" s="418"/>
      <c r="S25" s="418"/>
      <c r="T25" s="418"/>
      <c r="U25" s="419"/>
    </row>
    <row r="26" spans="1:21" outlineLevel="1">
      <c r="A26" s="54" t="s">
        <v>361</v>
      </c>
      <c r="B26" s="21">
        <f>E64</f>
        <v>-1.98</v>
      </c>
      <c r="C26" s="21">
        <f>F64</f>
        <v>-1.98</v>
      </c>
      <c r="D26" s="21">
        <f>G64</f>
        <v>-1.98</v>
      </c>
      <c r="E26" s="21">
        <f>H64</f>
        <v>-1.98</v>
      </c>
      <c r="F26" s="21">
        <f>I64</f>
        <v>-1.98</v>
      </c>
      <c r="G26" s="21">
        <f>SUM(J64:BB64)</f>
        <v>0</v>
      </c>
      <c r="I26" s="417"/>
      <c r="J26" s="418"/>
      <c r="K26" s="418"/>
      <c r="L26" s="418"/>
      <c r="M26" s="418"/>
      <c r="N26" s="419"/>
      <c r="P26" s="417"/>
      <c r="Q26" s="418"/>
      <c r="R26" s="418"/>
      <c r="S26" s="418"/>
      <c r="T26" s="418"/>
      <c r="U26" s="419"/>
    </row>
    <row r="27" spans="1:21" outlineLevel="1">
      <c r="A27" s="54" t="s">
        <v>362</v>
      </c>
      <c r="B27" s="21">
        <f>E71+E77</f>
        <v>-7.6997834474016813E-2</v>
      </c>
      <c r="C27" s="21">
        <f>F71+F77</f>
        <v>-7.7001427201773248E-2</v>
      </c>
      <c r="D27" s="21">
        <f>G71+G77</f>
        <v>-7.6236208637883662E-2</v>
      </c>
      <c r="E27" s="21">
        <f>H71+H77</f>
        <v>-7.6415421703172573E-2</v>
      </c>
      <c r="F27" s="21">
        <f>I71+I77</f>
        <v>-7.5679409403230591E-2</v>
      </c>
      <c r="G27" s="21">
        <f>SUM(J71:BB71)+SUM(J77:BB77)</f>
        <v>-4.2718497525241883</v>
      </c>
      <c r="I27" s="417"/>
      <c r="J27" s="418"/>
      <c r="K27" s="418"/>
      <c r="L27" s="418"/>
      <c r="M27" s="418"/>
      <c r="N27" s="419"/>
      <c r="P27" s="417"/>
      <c r="Q27" s="418"/>
      <c r="R27" s="418"/>
      <c r="S27" s="418"/>
      <c r="T27" s="418"/>
      <c r="U27" s="419"/>
    </row>
    <row r="28" spans="1:21" outlineLevel="1">
      <c r="A28" s="154"/>
      <c r="B28" s="248"/>
      <c r="C28" s="248"/>
      <c r="D28" s="248"/>
      <c r="E28" s="248"/>
      <c r="F28" s="248"/>
      <c r="G28" s="248"/>
      <c r="I28" s="417"/>
      <c r="J28" s="418"/>
      <c r="K28" s="418"/>
      <c r="L28" s="418"/>
      <c r="M28" s="418"/>
      <c r="N28" s="419"/>
      <c r="P28" s="417"/>
      <c r="Q28" s="418"/>
      <c r="R28" s="418"/>
      <c r="S28" s="418"/>
      <c r="T28" s="418"/>
      <c r="U28" s="419"/>
    </row>
    <row r="29" spans="1:21" ht="14" outlineLevel="1" thickBot="1">
      <c r="A29" s="154"/>
      <c r="B29" s="248"/>
      <c r="C29" s="248"/>
      <c r="D29" s="248"/>
      <c r="E29" s="248"/>
      <c r="F29" s="248"/>
      <c r="G29" s="248"/>
      <c r="I29" s="417"/>
      <c r="J29" s="418"/>
      <c r="K29" s="418"/>
      <c r="L29" s="418"/>
      <c r="M29" s="418"/>
      <c r="N29" s="419"/>
      <c r="P29" s="417"/>
      <c r="Q29" s="418"/>
      <c r="R29" s="418"/>
      <c r="S29" s="418"/>
      <c r="T29" s="418"/>
      <c r="U29" s="419"/>
    </row>
    <row r="30" spans="1:21" ht="14" outlineLevel="1" thickBot="1">
      <c r="A30" s="308"/>
      <c r="B30" s="309" t="s">
        <v>363</v>
      </c>
      <c r="C30" s="310" t="s">
        <v>364</v>
      </c>
      <c r="D30" s="453" t="s">
        <v>322</v>
      </c>
      <c r="E30" s="454"/>
      <c r="F30" s="454"/>
      <c r="G30" s="455"/>
      <c r="I30" s="417"/>
      <c r="J30" s="418"/>
      <c r="K30" s="418"/>
      <c r="L30" s="418"/>
      <c r="M30" s="418"/>
      <c r="N30" s="419"/>
      <c r="P30" s="417"/>
      <c r="Q30" s="418"/>
      <c r="R30" s="418"/>
      <c r="S30" s="418"/>
      <c r="T30" s="418"/>
      <c r="U30" s="419"/>
    </row>
    <row r="31" spans="1:21" outlineLevel="1">
      <c r="A31" s="446" t="s">
        <v>365</v>
      </c>
      <c r="B31" s="318" t="s">
        <v>507</v>
      </c>
      <c r="C31" s="307">
        <v>86</v>
      </c>
      <c r="D31" s="461" t="s">
        <v>508</v>
      </c>
      <c r="E31" s="462"/>
      <c r="F31" s="462"/>
      <c r="G31" s="463"/>
      <c r="I31" s="417"/>
      <c r="J31" s="418"/>
      <c r="K31" s="418"/>
      <c r="L31" s="418"/>
      <c r="M31" s="418"/>
      <c r="N31" s="419"/>
      <c r="P31" s="417"/>
      <c r="Q31" s="418"/>
      <c r="R31" s="418"/>
      <c r="S31" s="418"/>
      <c r="T31" s="418"/>
      <c r="U31" s="419"/>
    </row>
    <row r="32" spans="1:21" outlineLevel="1">
      <c r="A32" s="446"/>
      <c r="B32" s="318" t="s">
        <v>509</v>
      </c>
      <c r="C32" s="252">
        <v>24</v>
      </c>
      <c r="D32" s="431"/>
      <c r="E32" s="432"/>
      <c r="F32" s="432"/>
      <c r="G32" s="464"/>
      <c r="I32" s="417"/>
      <c r="J32" s="418"/>
      <c r="K32" s="418"/>
      <c r="L32" s="418"/>
      <c r="M32" s="418"/>
      <c r="N32" s="419"/>
      <c r="P32" s="417"/>
      <c r="Q32" s="418"/>
      <c r="R32" s="418"/>
      <c r="S32" s="418"/>
      <c r="T32" s="418"/>
      <c r="U32" s="419"/>
    </row>
    <row r="33" spans="1:21" outlineLevel="1">
      <c r="A33" s="446"/>
      <c r="B33" s="312"/>
      <c r="C33" s="252"/>
      <c r="D33" s="395"/>
      <c r="E33" s="395"/>
      <c r="F33" s="395"/>
      <c r="G33" s="396"/>
      <c r="I33" s="417"/>
      <c r="J33" s="418"/>
      <c r="K33" s="418"/>
      <c r="L33" s="418"/>
      <c r="M33" s="418"/>
      <c r="N33" s="419"/>
      <c r="P33" s="417"/>
      <c r="Q33" s="418"/>
      <c r="R33" s="418"/>
      <c r="S33" s="418"/>
      <c r="T33" s="418"/>
      <c r="U33" s="419"/>
    </row>
    <row r="34" spans="1:21" outlineLevel="1">
      <c r="A34" s="446"/>
      <c r="B34" s="312"/>
      <c r="C34" s="252"/>
      <c r="D34" s="395"/>
      <c r="E34" s="395"/>
      <c r="F34" s="395"/>
      <c r="G34" s="396"/>
      <c r="I34" s="417"/>
      <c r="J34" s="418"/>
      <c r="K34" s="418"/>
      <c r="L34" s="418"/>
      <c r="M34" s="418"/>
      <c r="N34" s="419"/>
      <c r="P34" s="417"/>
      <c r="Q34" s="418"/>
      <c r="R34" s="418"/>
      <c r="S34" s="418"/>
      <c r="T34" s="418"/>
      <c r="U34" s="419"/>
    </row>
    <row r="35" spans="1:21" outlineLevel="1">
      <c r="A35" s="446"/>
      <c r="B35" s="312"/>
      <c r="C35" s="252"/>
      <c r="D35" s="395"/>
      <c r="E35" s="395"/>
      <c r="F35" s="395"/>
      <c r="G35" s="396"/>
      <c r="I35" s="417"/>
      <c r="J35" s="418"/>
      <c r="K35" s="418"/>
      <c r="L35" s="418"/>
      <c r="M35" s="418"/>
      <c r="N35" s="419"/>
      <c r="P35" s="417"/>
      <c r="Q35" s="418"/>
      <c r="R35" s="418"/>
      <c r="S35" s="418"/>
      <c r="T35" s="418"/>
      <c r="U35" s="419"/>
    </row>
    <row r="36" spans="1:21" outlineLevel="1">
      <c r="A36" s="446"/>
      <c r="B36" s="312"/>
      <c r="C36" s="252"/>
      <c r="D36" s="395"/>
      <c r="E36" s="395"/>
      <c r="F36" s="395"/>
      <c r="G36" s="396"/>
      <c r="I36" s="417"/>
      <c r="J36" s="418"/>
      <c r="K36" s="418"/>
      <c r="L36" s="418"/>
      <c r="M36" s="418"/>
      <c r="N36" s="419"/>
      <c r="P36" s="417"/>
      <c r="Q36" s="418"/>
      <c r="R36" s="418"/>
      <c r="S36" s="418"/>
      <c r="T36" s="418"/>
      <c r="U36" s="419"/>
    </row>
    <row r="37" spans="1:21" outlineLevel="1">
      <c r="A37" s="446"/>
      <c r="B37" s="312"/>
      <c r="C37" s="252"/>
      <c r="D37" s="395"/>
      <c r="E37" s="395"/>
      <c r="F37" s="395"/>
      <c r="G37" s="396"/>
      <c r="I37" s="417"/>
      <c r="J37" s="418"/>
      <c r="K37" s="418"/>
      <c r="L37" s="418"/>
      <c r="M37" s="418"/>
      <c r="N37" s="419"/>
      <c r="P37" s="417"/>
      <c r="Q37" s="418"/>
      <c r="R37" s="418"/>
      <c r="S37" s="418"/>
      <c r="T37" s="418"/>
      <c r="U37" s="419"/>
    </row>
    <row r="38" spans="1:21" outlineLevel="1">
      <c r="A38" s="446"/>
      <c r="B38" s="312"/>
      <c r="C38" s="252"/>
      <c r="D38" s="395"/>
      <c r="E38" s="395"/>
      <c r="F38" s="395"/>
      <c r="G38" s="396"/>
      <c r="I38" s="417"/>
      <c r="J38" s="418"/>
      <c r="K38" s="418"/>
      <c r="L38" s="418"/>
      <c r="M38" s="418"/>
      <c r="N38" s="419"/>
      <c r="P38" s="417"/>
      <c r="Q38" s="418"/>
      <c r="R38" s="418"/>
      <c r="S38" s="418"/>
      <c r="T38" s="418"/>
      <c r="U38" s="419"/>
    </row>
    <row r="39" spans="1:21" outlineLevel="1">
      <c r="A39" s="446"/>
      <c r="B39" s="312"/>
      <c r="C39" s="252"/>
      <c r="D39" s="395"/>
      <c r="E39" s="395"/>
      <c r="F39" s="395"/>
      <c r="G39" s="396"/>
      <c r="I39" s="417"/>
      <c r="J39" s="418"/>
      <c r="K39" s="418"/>
      <c r="L39" s="418"/>
      <c r="M39" s="418"/>
      <c r="N39" s="419"/>
      <c r="P39" s="417"/>
      <c r="Q39" s="418"/>
      <c r="R39" s="418"/>
      <c r="S39" s="418"/>
      <c r="T39" s="418"/>
      <c r="U39" s="419"/>
    </row>
    <row r="40" spans="1:21" ht="14" outlineLevel="1" thickBot="1">
      <c r="A40" s="447"/>
      <c r="B40" s="313"/>
      <c r="C40" s="314"/>
      <c r="D40" s="456"/>
      <c r="E40" s="456"/>
      <c r="F40" s="456"/>
      <c r="G40" s="457"/>
      <c r="I40" s="417"/>
      <c r="J40" s="418"/>
      <c r="K40" s="418"/>
      <c r="L40" s="418"/>
      <c r="M40" s="418"/>
      <c r="N40" s="419"/>
      <c r="P40" s="417"/>
      <c r="Q40" s="418"/>
      <c r="R40" s="418"/>
      <c r="S40" s="418"/>
      <c r="T40" s="418"/>
      <c r="U40" s="419"/>
    </row>
    <row r="41" spans="1:21" outlineLevel="1">
      <c r="A41" s="154"/>
      <c r="B41" s="248"/>
      <c r="C41" s="248"/>
      <c r="D41" s="248"/>
      <c r="E41" s="248"/>
      <c r="F41" s="248"/>
      <c r="G41" s="248"/>
      <c r="I41" s="417"/>
      <c r="J41" s="418"/>
      <c r="K41" s="418"/>
      <c r="L41" s="418"/>
      <c r="M41" s="418"/>
      <c r="N41" s="419"/>
      <c r="P41" s="417"/>
      <c r="Q41" s="418"/>
      <c r="R41" s="418"/>
      <c r="S41" s="418"/>
      <c r="T41" s="418"/>
      <c r="U41" s="419"/>
    </row>
    <row r="42" spans="1:21" outlineLevel="1">
      <c r="A42" s="154"/>
      <c r="B42" s="248"/>
      <c r="C42" s="248"/>
      <c r="D42" s="248"/>
      <c r="E42" s="248"/>
      <c r="F42" s="248"/>
      <c r="G42" s="248"/>
      <c r="I42" s="417"/>
      <c r="J42" s="418"/>
      <c r="K42" s="418"/>
      <c r="L42" s="418"/>
      <c r="M42" s="418"/>
      <c r="N42" s="419"/>
      <c r="P42" s="417"/>
      <c r="Q42" s="418"/>
      <c r="R42" s="418"/>
      <c r="S42" s="418"/>
      <c r="T42" s="418"/>
      <c r="U42" s="419"/>
    </row>
    <row r="43" spans="1:21" outlineLevel="1">
      <c r="A43" s="154"/>
      <c r="B43" s="248"/>
      <c r="C43" s="248"/>
      <c r="D43" s="248"/>
      <c r="E43" s="248"/>
      <c r="F43" s="248"/>
      <c r="G43" s="248"/>
      <c r="I43" s="417"/>
      <c r="J43" s="418"/>
      <c r="K43" s="418"/>
      <c r="L43" s="418"/>
      <c r="M43" s="418"/>
      <c r="N43" s="419"/>
      <c r="P43" s="417"/>
      <c r="Q43" s="418"/>
      <c r="R43" s="418"/>
      <c r="S43" s="418"/>
      <c r="T43" s="418"/>
      <c r="U43" s="419"/>
    </row>
    <row r="44" spans="1:21" outlineLevel="1">
      <c r="A44" s="154"/>
      <c r="B44" s="248"/>
      <c r="C44" s="248"/>
      <c r="D44" s="248"/>
      <c r="E44" s="248"/>
      <c r="F44" s="248"/>
      <c r="G44" s="248"/>
      <c r="I44" s="417"/>
      <c r="J44" s="418"/>
      <c r="K44" s="418"/>
      <c r="L44" s="418"/>
      <c r="M44" s="418"/>
      <c r="N44" s="419"/>
      <c r="P44" s="417"/>
      <c r="Q44" s="418"/>
      <c r="R44" s="418"/>
      <c r="S44" s="418"/>
      <c r="T44" s="418"/>
      <c r="U44" s="419"/>
    </row>
    <row r="45" spans="1:21" outlineLevel="1">
      <c r="A45" s="154"/>
      <c r="B45" s="248"/>
      <c r="C45" s="248"/>
      <c r="D45" s="248"/>
      <c r="E45" s="248"/>
      <c r="F45" s="248"/>
      <c r="G45" s="248"/>
      <c r="I45" s="420"/>
      <c r="J45" s="421"/>
      <c r="K45" s="421"/>
      <c r="L45" s="421"/>
      <c r="M45" s="421"/>
      <c r="N45" s="422"/>
      <c r="P45" s="420"/>
      <c r="Q45" s="421"/>
      <c r="R45" s="421"/>
      <c r="S45" s="421"/>
      <c r="T45" s="421"/>
      <c r="U45" s="422"/>
    </row>
    <row r="46" spans="1:21" outlineLevel="1">
      <c r="A46" s="154"/>
      <c r="B46" s="248"/>
      <c r="C46" s="248"/>
      <c r="D46" s="248"/>
      <c r="E46" s="248"/>
      <c r="F46" s="248"/>
      <c r="G46" s="248"/>
    </row>
    <row r="47" spans="1:21">
      <c r="A47" s="154"/>
      <c r="B47" s="155"/>
    </row>
    <row r="48" spans="1:21" ht="15">
      <c r="A48" s="12" t="s">
        <v>367</v>
      </c>
    </row>
    <row r="49" spans="1:54" ht="15" outlineLevel="1">
      <c r="A49" s="12"/>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t="s">
        <v>302</v>
      </c>
      <c r="C54" s="127" t="s">
        <v>280</v>
      </c>
      <c r="D54" s="124" t="s">
        <v>377</v>
      </c>
      <c r="E54" s="242">
        <v>-1.98</v>
      </c>
      <c r="F54" s="242">
        <v>-1.98</v>
      </c>
      <c r="G54" s="242">
        <v>-1.98</v>
      </c>
      <c r="H54" s="242">
        <v>-1.98</v>
      </c>
      <c r="I54" s="242">
        <v>-1.98</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-1.98</v>
      </c>
      <c r="F64" s="23">
        <f t="shared" ref="F64:BB64" si="3">SUM(F54:F63)</f>
        <v>-1.98</v>
      </c>
      <c r="G64" s="23">
        <f t="shared" si="3"/>
        <v>-1.98</v>
      </c>
      <c r="H64" s="23">
        <f t="shared" si="3"/>
        <v>-1.98</v>
      </c>
      <c r="I64" s="23">
        <f t="shared" si="3"/>
        <v>-1.98</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-7.6997834474016813E-2</v>
      </c>
      <c r="F75" s="275">
        <f>-F158*'Fixed Data'!$B$27/10^2</f>
        <v>-7.7001427201773248E-2</v>
      </c>
      <c r="G75" s="275">
        <f>-G158*'Fixed Data'!$B$27/10^2</f>
        <v>-7.6236208637883662E-2</v>
      </c>
      <c r="H75" s="275">
        <f>-H158*'Fixed Data'!$B$27/10^2</f>
        <v>-7.6415421703172573E-2</v>
      </c>
      <c r="I75" s="275">
        <f>-I158*'Fixed Data'!$B$27/10^2</f>
        <v>-7.5679409403230591E-2</v>
      </c>
      <c r="J75" s="275">
        <f>-J158*'Fixed Data'!$B$27/10^2</f>
        <v>-7.499074402155112E-2</v>
      </c>
      <c r="K75" s="275">
        <f>-K158*'Fixed Data'!$B$27/10^2</f>
        <v>-7.575623599263237E-2</v>
      </c>
      <c r="L75" s="275">
        <f>-L158*'Fixed Data'!$B$27/10^2</f>
        <v>-7.6530029156702498E-2</v>
      </c>
      <c r="M75" s="275">
        <f>-M158*'Fixed Data'!$B$27/10^2</f>
        <v>-7.7312238108634246E-2</v>
      </c>
      <c r="N75" s="275">
        <f>-N158*'Fixed Data'!$B$27/10^2</f>
        <v>-7.8102980192944774E-2</v>
      </c>
      <c r="O75" s="275">
        <f>-O158*'Fixed Data'!$B$27/10^2</f>
        <v>-7.8902375613346981E-2</v>
      </c>
      <c r="P75" s="275">
        <f>-P158*'Fixed Data'!$B$27/10^2</f>
        <v>-7.971054754762584E-2</v>
      </c>
      <c r="Q75" s="275">
        <f>-Q158*'Fixed Data'!$B$27/10^2</f>
        <v>-8.052762226806312E-2</v>
      </c>
      <c r="R75" s="275">
        <f>-R158*'Fixed Data'!$B$27/10^2</f>
        <v>-8.1353729267732822E-2</v>
      </c>
      <c r="S75" s="275">
        <f>-S158*'Fixed Data'!$B$27/10^2</f>
        <v>-8.2189001392931824E-2</v>
      </c>
      <c r="T75" s="275">
        <f>-T158*'Fixed Data'!$B$27/10^2</f>
        <v>-8.3033574982081776E-2</v>
      </c>
      <c r="U75" s="275">
        <f>-U158*'Fixed Data'!$B$27/10^2</f>
        <v>-8.3887590011415172E-2</v>
      </c>
      <c r="V75" s="275">
        <f>-V158*'Fixed Data'!$B$27/10^2</f>
        <v>-8.4751190247799868E-2</v>
      </c>
      <c r="W75" s="275">
        <f>-W158*'Fixed Data'!$B$27/10^2</f>
        <v>-8.5624523409051606E-2</v>
      </c>
      <c r="X75" s="275">
        <f>-X158*'Fixed Data'!$B$27/10^2</f>
        <v>-8.6507741332142507E-2</v>
      </c>
      <c r="Y75" s="275">
        <f>-Y158*'Fixed Data'!$B$27/10^2</f>
        <v>-8.7401000149665536E-2</v>
      </c>
      <c r="Z75" s="275">
        <f>-Z158*'Fixed Data'!$B$27/10^2</f>
        <v>-8.8304460475017527E-2</v>
      </c>
      <c r="AA75" s="275">
        <f>-AA158*'Fixed Data'!$B$27/10^2</f>
        <v>-8.9218287596704651E-2</v>
      </c>
      <c r="AB75" s="275">
        <f>-AB158*'Fixed Data'!$B$27/10^2</f>
        <v>-9.0142651682268926E-2</v>
      </c>
      <c r="AC75" s="275">
        <f>-AC158*'Fixed Data'!$B$27/10^2</f>
        <v>-9.107772799231699E-2</v>
      </c>
      <c r="AD75" s="275">
        <f>-AD158*'Fixed Data'!$B$27/10^2</f>
        <v>-9.2023697105130073E-2</v>
      </c>
      <c r="AE75" s="275">
        <f>-AE158*'Fixed Data'!$B$27/10^2</f>
        <v>-9.2980745152457661E-2</v>
      </c>
      <c r="AF75" s="275">
        <f>-AF158*'Fixed Data'!$B$27/10^2</f>
        <v>-9.3949064066999419E-2</v>
      </c>
      <c r="AG75" s="275">
        <f>-AG158*'Fixed Data'!$B$27/10^2</f>
        <v>-9.4928851842238149E-2</v>
      </c>
      <c r="AH75" s="275">
        <f>-AH158*'Fixed Data'!$B$27/10^2</f>
        <v>-9.5920312805168995E-2</v>
      </c>
      <c r="AI75" s="275">
        <f>-AI158*'Fixed Data'!$B$27/10^2</f>
        <v>-9.6923657902678984E-2</v>
      </c>
      <c r="AJ75" s="275">
        <f>-AJ158*'Fixed Data'!$B$27/10^2</f>
        <v>-9.7939105002177756E-2</v>
      </c>
      <c r="AK75" s="275">
        <f>-AK158*'Fixed Data'!$B$27/10^2</f>
        <v>-9.8966879207299296E-2</v>
      </c>
      <c r="AL75" s="275">
        <f>-AL158*'Fixed Data'!$B$27/10^2</f>
        <v>-0.10000721318935687</v>
      </c>
      <c r="AM75" s="275">
        <f>-AM158*'Fixed Data'!$B$27/10^2</f>
        <v>-0.10106034753541217</v>
      </c>
      <c r="AN75" s="275">
        <f>-AN158*'Fixed Data'!$B$27/10^2</f>
        <v>-0.10212653111379977</v>
      </c>
      <c r="AO75" s="275">
        <f>-AO158*'Fixed Data'!$B$27/10^2</f>
        <v>-0.10320602145795631</v>
      </c>
      <c r="AP75" s="275">
        <f>-AP158*'Fixed Data'!$B$27/10^2</f>
        <v>-0.10429908516954933</v>
      </c>
      <c r="AQ75" s="275">
        <f>-AQ158*'Fixed Data'!$B$27/10^2</f>
        <v>-0.10540599834185251</v>
      </c>
      <c r="AR75" s="275">
        <f>-AR158*'Fixed Data'!$B$27/10^2</f>
        <v>-0.1065270470043982</v>
      </c>
      <c r="AS75" s="275">
        <f>-AS158*'Fixed Data'!$B$27/10^2</f>
        <v>-0.10766252759002284</v>
      </c>
      <c r="AT75" s="275">
        <f>-AT158*'Fixed Data'!$B$27/10^2</f>
        <v>-0.10881274742541679</v>
      </c>
      <c r="AU75" s="275">
        <f>-AU158*'Fixed Data'!$B$27/10^2</f>
        <v>-0.10997802524641553</v>
      </c>
      <c r="AV75" s="275">
        <f>-AV158*'Fixed Data'!$B$27/10^2</f>
        <v>-0.11115869173924685</v>
      </c>
      <c r="AW75" s="275">
        <f>-AW158*'Fixed Data'!$B$27/10^2</f>
        <v>-0.11235509010911433</v>
      </c>
      <c r="AX75" s="275">
        <f>-AX158*'Fixed Data'!$B$27/10^2</f>
        <v>-0.11356757667747834</v>
      </c>
      <c r="AY75" s="275">
        <f>-AY158*'Fixed Data'!$B$27/10^2</f>
        <v>-0.1147965215095148</v>
      </c>
      <c r="AZ75" s="275">
        <f>-AZ158*'Fixed Data'!$B$27/10^2</f>
        <v>-0.11604230907328722</v>
      </c>
      <c r="BA75" s="275">
        <f>-BA158*'Fixed Data'!$B$27/10^2</f>
        <v>-0.11730533893226257</v>
      </c>
      <c r="BB75" s="275">
        <f>-BB158*'Fixed Data'!$B$27/10^2</f>
        <v>-0.1185821158843232</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-7.6997834474016813E-2</v>
      </c>
      <c r="F77" s="23">
        <f t="shared" si="5"/>
        <v>-7.7001427201773248E-2</v>
      </c>
      <c r="G77" s="23">
        <f t="shared" si="5"/>
        <v>-7.6236208637883662E-2</v>
      </c>
      <c r="H77" s="23">
        <f t="shared" si="5"/>
        <v>-7.6415421703172573E-2</v>
      </c>
      <c r="I77" s="23">
        <f t="shared" si="5"/>
        <v>-7.5679409403230591E-2</v>
      </c>
      <c r="J77" s="23">
        <f t="shared" si="5"/>
        <v>-7.499074402155112E-2</v>
      </c>
      <c r="K77" s="23">
        <f t="shared" si="5"/>
        <v>-7.575623599263237E-2</v>
      </c>
      <c r="L77" s="23">
        <f t="shared" si="5"/>
        <v>-7.6530029156702498E-2</v>
      </c>
      <c r="M77" s="23">
        <f t="shared" si="5"/>
        <v>-7.7312238108634246E-2</v>
      </c>
      <c r="N77" s="23">
        <f t="shared" si="5"/>
        <v>-7.8102980192944774E-2</v>
      </c>
      <c r="O77" s="23">
        <f t="shared" si="5"/>
        <v>-7.8902375613346981E-2</v>
      </c>
      <c r="P77" s="23">
        <f t="shared" si="5"/>
        <v>-7.971054754762584E-2</v>
      </c>
      <c r="Q77" s="23">
        <f t="shared" si="5"/>
        <v>-8.052762226806312E-2</v>
      </c>
      <c r="R77" s="23">
        <f t="shared" si="5"/>
        <v>-8.1353729267732822E-2</v>
      </c>
      <c r="S77" s="23">
        <f t="shared" si="5"/>
        <v>-8.2189001392931824E-2</v>
      </c>
      <c r="T77" s="23">
        <f t="shared" si="5"/>
        <v>-8.3033574982081776E-2</v>
      </c>
      <c r="U77" s="23">
        <f t="shared" si="5"/>
        <v>-8.3887590011415172E-2</v>
      </c>
      <c r="V77" s="23">
        <f t="shared" si="5"/>
        <v>-8.4751190247799868E-2</v>
      </c>
      <c r="W77" s="23">
        <f t="shared" si="5"/>
        <v>-8.5624523409051606E-2</v>
      </c>
      <c r="X77" s="23">
        <f t="shared" si="5"/>
        <v>-8.6507741332142507E-2</v>
      </c>
      <c r="Y77" s="23">
        <f t="shared" si="5"/>
        <v>-8.7401000149665536E-2</v>
      </c>
      <c r="Z77" s="23">
        <f t="shared" si="5"/>
        <v>-8.8304460475017527E-2</v>
      </c>
      <c r="AA77" s="23">
        <f t="shared" si="5"/>
        <v>-8.9218287596704651E-2</v>
      </c>
      <c r="AB77" s="23">
        <f t="shared" si="5"/>
        <v>-9.0142651682268926E-2</v>
      </c>
      <c r="AC77" s="23">
        <f t="shared" si="5"/>
        <v>-9.107772799231699E-2</v>
      </c>
      <c r="AD77" s="23">
        <f t="shared" si="5"/>
        <v>-9.2023697105130073E-2</v>
      </c>
      <c r="AE77" s="23">
        <f t="shared" si="5"/>
        <v>-9.2980745152457661E-2</v>
      </c>
      <c r="AF77" s="23">
        <f t="shared" si="5"/>
        <v>-9.3949064066999419E-2</v>
      </c>
      <c r="AG77" s="23">
        <f t="shared" si="5"/>
        <v>-9.4928851842238149E-2</v>
      </c>
      <c r="AH77" s="23">
        <f t="shared" si="5"/>
        <v>-9.5920312805168995E-2</v>
      </c>
      <c r="AI77" s="23">
        <f t="shared" si="5"/>
        <v>-9.6923657902678984E-2</v>
      </c>
      <c r="AJ77" s="23">
        <f t="shared" si="5"/>
        <v>-9.7939105002177756E-2</v>
      </c>
      <c r="AK77" s="23">
        <f t="shared" ref="AK77:BB77" si="6">SUM(AK75:AK76)</f>
        <v>-9.8966879207299296E-2</v>
      </c>
      <c r="AL77" s="23">
        <f t="shared" si="6"/>
        <v>-0.10000721318935687</v>
      </c>
      <c r="AM77" s="23">
        <f t="shared" si="6"/>
        <v>-0.10106034753541217</v>
      </c>
      <c r="AN77" s="23">
        <f t="shared" si="6"/>
        <v>-0.10212653111379977</v>
      </c>
      <c r="AO77" s="23">
        <f t="shared" si="6"/>
        <v>-0.10320602145795631</v>
      </c>
      <c r="AP77" s="23">
        <f t="shared" si="6"/>
        <v>-0.10429908516954933</v>
      </c>
      <c r="AQ77" s="23">
        <f t="shared" si="6"/>
        <v>-0.10540599834185251</v>
      </c>
      <c r="AR77" s="23">
        <f t="shared" si="6"/>
        <v>-0.1065270470043982</v>
      </c>
      <c r="AS77" s="23">
        <f t="shared" si="6"/>
        <v>-0.10766252759002284</v>
      </c>
      <c r="AT77" s="23">
        <f t="shared" si="6"/>
        <v>-0.10881274742541679</v>
      </c>
      <c r="AU77" s="23">
        <f t="shared" si="6"/>
        <v>-0.10997802524641553</v>
      </c>
      <c r="AV77" s="23">
        <f t="shared" si="6"/>
        <v>-0.11115869173924685</v>
      </c>
      <c r="AW77" s="23">
        <f t="shared" si="6"/>
        <v>-0.11235509010911433</v>
      </c>
      <c r="AX77" s="23">
        <f t="shared" si="6"/>
        <v>-0.11356757667747834</v>
      </c>
      <c r="AY77" s="23">
        <f t="shared" si="6"/>
        <v>-0.1147965215095148</v>
      </c>
      <c r="AZ77" s="23">
        <f t="shared" si="6"/>
        <v>-0.11604230907328722</v>
      </c>
      <c r="BA77" s="23">
        <f t="shared" si="6"/>
        <v>-0.11730533893226257</v>
      </c>
      <c r="BB77" s="255">
        <f t="shared" si="6"/>
        <v>-0.1185821158843232</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BB82" si="8">E64*E81</f>
        <v>-1.98</v>
      </c>
      <c r="F82" s="21">
        <f t="shared" si="8"/>
        <v>-1.98</v>
      </c>
      <c r="G82" s="21">
        <f t="shared" si="8"/>
        <v>-1.98</v>
      </c>
      <c r="H82" s="21">
        <f t="shared" si="8"/>
        <v>-1.98</v>
      </c>
      <c r="I82" s="21">
        <f t="shared" si="8"/>
        <v>-1.98</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391</v>
      </c>
      <c r="C83" t="s">
        <v>392</v>
      </c>
      <c r="D83" t="s">
        <v>377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393</v>
      </c>
      <c r="C84" t="s">
        <v>394</v>
      </c>
      <c r="D84" t="s">
        <v>377</v>
      </c>
      <c r="E84" s="21"/>
      <c r="F84" s="21">
        <f>IF($E$82&lt;0,(IF(2050-E$80&lt;=0,0,(2/(2050-E$80+1))*(1-(SUM($E84:E84)/$E$82))*$E$82*'Fixed Data'!C$52)),0)</f>
        <v>-0.16499999999999998</v>
      </c>
      <c r="G84" s="21">
        <f>IF($E$82&lt;0,(IF(2050-F$80&lt;=0,0,(2/(2050-F$80+1))*(1-(SUM($E84:F84)/$E$82))*$E$82*'Fixed Data'!D$52)),0)</f>
        <v>-0.15782608695652173</v>
      </c>
      <c r="H84" s="21">
        <f>IF($E$82&lt;0,(IF(2050-G$80&lt;=0,0,(2/(2050-G$80+1))*(1-(SUM($E84:G84)/$E$82))*$E$82*'Fixed Data'!E$52)),0)</f>
        <v>-0.15065217391304347</v>
      </c>
      <c r="I84" s="21">
        <f>IF($E$82&lt;0,(IF(2050-H$80&lt;=0,0,(2/(2050-H$80+1))*(1-(SUM($E84:H84)/$E$82))*$E$82*'Fixed Data'!F$52)),0)</f>
        <v>-0.14347826086956522</v>
      </c>
      <c r="J84" s="21">
        <f>IF($E$82&lt;0,(IF(2050-I$80&lt;=0,0,(2/(2050-I$80+1))*(1-(SUM($E84:I84)/$E$82))*$E$82*'Fixed Data'!G$52)),0)</f>
        <v>-0.13630434782608697</v>
      </c>
      <c r="K84" s="21">
        <f>IF($E$82&lt;0,(IF(2050-J$80&lt;=0,0,(2/(2050-J$80+1))*(1-(SUM($E84:J84)/$E$82))*$E$82*'Fixed Data'!H$52)),0)</f>
        <v>-0.12913043478260869</v>
      </c>
      <c r="L84" s="21">
        <f>IF($E$82&lt;0,(IF(2050-K$80&lt;=0,0,(2/(2050-K$80+1))*(1-(SUM($E84:K84)/$E$82))*$E$82*'Fixed Data'!I$52)),0)</f>
        <v>-0.12195652173913042</v>
      </c>
      <c r="M84" s="21">
        <f>IF($E$82&lt;0,(IF(2050-L$80&lt;=0,0,(2/(2050-L$80+1))*(1-(SUM($E84:L84)/$E$82))*$E$82*'Fixed Data'!J$52)),0)</f>
        <v>-0.11478260869565216</v>
      </c>
      <c r="N84" s="21">
        <f>IF($E$82&lt;0,(IF(2050-M$80&lt;=0,0,(2/(2050-M$80+1))*(1-(SUM($E84:M84)/$E$82))*$E$82*'Fixed Data'!K$52)),0)</f>
        <v>-0.10760869565217389</v>
      </c>
      <c r="O84" s="21">
        <f>IF($E$82&lt;0,(IF(2050-N$80&lt;=0,0,(2/(2050-N$80+1))*(1-(SUM($E84:N84)/$E$82))*$E$82*'Fixed Data'!L$52)),0)</f>
        <v>-0.10043478260869566</v>
      </c>
      <c r="P84" s="21">
        <f>IF($E$82&lt;0,(IF(2050-O$80&lt;=0,0,(2/(2050-O$80+1))*(1-(SUM($E84:O84)/$E$82))*$E$82*'Fixed Data'!M$52)),0)</f>
        <v>-9.3260869565217397E-2</v>
      </c>
      <c r="Q84" s="21">
        <f>IF($E$82&lt;0,(IF(2050-P$80&lt;=0,0,(2/(2050-P$80+1))*(1-(SUM($E84:P84)/$E$82))*$E$82*'Fixed Data'!N$52)),0)</f>
        <v>-8.6086956521739116E-2</v>
      </c>
      <c r="R84" s="21">
        <f>IF($E$82&lt;0,(IF(2050-Q$80&lt;=0,0,(2/(2050-Q$80+1))*(1-(SUM($E84:Q84)/$E$82))*$E$82*'Fixed Data'!O$52)),0)</f>
        <v>-7.891304347826085E-2</v>
      </c>
      <c r="S84" s="21">
        <f>IF($E$82&lt;0,(IF(2050-R$80&lt;=0,0,(2/(2050-R$80+1))*(1-(SUM($E84:R84)/$E$82))*$E$82*'Fixed Data'!P$52)),0)</f>
        <v>-7.1739130434782611E-2</v>
      </c>
      <c r="T84" s="21">
        <f>IF($E$82&lt;0,(IF(2050-S$80&lt;=0,0,(2/(2050-S$80+1))*(1-(SUM($E84:S84)/$E$82))*$E$82*'Fixed Data'!Q$52)),0)</f>
        <v>-6.4565217391304372E-2</v>
      </c>
      <c r="U84" s="21">
        <f>IF($E$82&lt;0,(IF(2050-T$80&lt;=0,0,(2/(2050-T$80+1))*(1-(SUM($E84:T84)/$E$82))*$E$82*'Fixed Data'!R$52)),0)</f>
        <v>-5.7391304347826091E-2</v>
      </c>
      <c r="V84" s="21">
        <f>IF($E$82&lt;0,(IF(2050-U$80&lt;=0,0,(2/(2050-U$80+1))*(1-(SUM($E84:U84)/$E$82))*$E$82*'Fixed Data'!S$52)),0)</f>
        <v>-5.021739130434788E-2</v>
      </c>
      <c r="W84" s="21">
        <f>IF($E$82&lt;0,(IF(2050-V$80&lt;=0,0,(2/(2050-V$80+1))*(1-(SUM($E84:V84)/$E$82))*$E$82*'Fixed Data'!T$52)),0)</f>
        <v>-4.3043478260869565E-2</v>
      </c>
      <c r="X84" s="21">
        <f>IF($E$82&lt;0,(IF(2050-W$80&lt;=0,0,(2/(2050-W$80+1))*(1-(SUM($E84:W84)/$E$82))*$E$82*'Fixed Data'!U$52)),0)</f>
        <v>-3.5869565217391312E-2</v>
      </c>
      <c r="Y84" s="21">
        <f>IF($E$82&lt;0,(IF(2050-X$80&lt;=0,0,(2/(2050-X$80+1))*(1-(SUM($E84:X84)/$E$82))*$E$82*'Fixed Data'!V$52)),0)</f>
        <v>-2.8695652173913084E-2</v>
      </c>
      <c r="Z84" s="21">
        <f>IF($E$82&lt;0,(IF(2050-Y$80&lt;=0,0,(2/(2050-Y$80+1))*(1-(SUM($E84:Y84)/$E$82))*$E$82*'Fixed Data'!W$52)),0)</f>
        <v>-2.152173913043488E-2</v>
      </c>
      <c r="AA84" s="21">
        <f>IF($E$82&lt;0,(IF(2050-Z$80&lt;=0,0,(2/(2050-Z$80+1))*(1-(SUM($E84:Z84)/$E$82))*$E$82*'Fixed Data'!X$52)),0)</f>
        <v>-1.4347826086956438E-2</v>
      </c>
      <c r="AB84" s="21">
        <f>IF($E$82&lt;0,(IF(2050-AA$80&lt;=0,0,(2/(2050-AA$80+1))*(1-(SUM($E84:AA84)/$E$82))*$E$82*'Fixed Data'!Y$52)),0)</f>
        <v>-7.1739130434782927E-3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-0.17217391304347826</v>
      </c>
      <c r="H85" s="21">
        <f>IF($F$82&lt;0,(IF(2050-G$80&lt;=0,0,(2/(2050-G$80+1))*(1-(SUM($E85:G85)/$F$82))*$F$82*'Fixed Data'!E$52)),0)</f>
        <v>-0.16434782608695653</v>
      </c>
      <c r="I85" s="21">
        <f>IF($F$82&lt;0,(IF(2050-H$80&lt;=0,0,(2/(2050-H$80+1))*(1-(SUM($E85:H85)/$F$82))*$F$82*'Fixed Data'!F$52)),0)</f>
        <v>-0.15652173913043477</v>
      </c>
      <c r="J85" s="21">
        <f>IF($F$82&lt;0,(IF(2050-I$80&lt;=0,0,(2/(2050-I$80+1))*(1-(SUM($E85:I85)/$F$82))*$F$82*'Fixed Data'!G$52)),0)</f>
        <v>-0.14869565217391306</v>
      </c>
      <c r="K85" s="21">
        <f>IF($F$82&lt;0,(IF(2050-J$80&lt;=0,0,(2/(2050-J$80+1))*(1-(SUM($E85:J85)/$F$82))*$F$82*'Fixed Data'!H$52)),0)</f>
        <v>-0.14086956521739127</v>
      </c>
      <c r="L85" s="21">
        <f>IF($F$82&lt;0,(IF(2050-K$80&lt;=0,0,(2/(2050-K$80+1))*(1-(SUM($E85:K85)/$F$82))*$F$82*'Fixed Data'!I$52)),0)</f>
        <v>-0.13304347826086957</v>
      </c>
      <c r="M85" s="21">
        <f>IF($F$82&lt;0,(IF(2050-L$80&lt;=0,0,(2/(2050-L$80+1))*(1-(SUM($E85:L85)/$F$82))*$F$82*'Fixed Data'!J$52)),0)</f>
        <v>-0.12521739130434781</v>
      </c>
      <c r="N85" s="21">
        <f>IF($F$82&lt;0,(IF(2050-M$80&lt;=0,0,(2/(2050-M$80+1))*(1-(SUM($E85:M85)/$F$82))*$F$82*'Fixed Data'!K$52)),0)</f>
        <v>-0.11739130434782609</v>
      </c>
      <c r="O85" s="21">
        <f>IF($F$82&lt;0,(IF(2050-N$80&lt;=0,0,(2/(2050-N$80+1))*(1-(SUM($E85:N85)/$F$82))*$F$82*'Fixed Data'!L$52)),0)</f>
        <v>-0.10956521739130436</v>
      </c>
      <c r="P85" s="21">
        <f>IF($F$82&lt;0,(IF(2050-O$80&lt;=0,0,(2/(2050-O$80+1))*(1-(SUM($E85:O85)/$F$82))*$F$82*'Fixed Data'!M$52)),0)</f>
        <v>-0.10173913043478261</v>
      </c>
      <c r="Q85" s="21">
        <f>IF($F$82&lt;0,(IF(2050-P$80&lt;=0,0,(2/(2050-P$80+1))*(1-(SUM($E85:P85)/$F$82))*$F$82*'Fixed Data'!N$52)),0)</f>
        <v>-9.3913043478260905E-2</v>
      </c>
      <c r="R85" s="21">
        <f>IF($F$82&lt;0,(IF(2050-Q$80&lt;=0,0,(2/(2050-Q$80+1))*(1-(SUM($E85:Q85)/$F$82))*$F$82*'Fixed Data'!O$52)),0)</f>
        <v>-8.6086956521739144E-2</v>
      </c>
      <c r="S85" s="21">
        <f>IF($F$82&lt;0,(IF(2050-R$80&lt;=0,0,(2/(2050-R$80+1))*(1-(SUM($E85:R85)/$F$82))*$F$82*'Fixed Data'!P$52)),0)</f>
        <v>-7.8260869565217384E-2</v>
      </c>
      <c r="T85" s="21">
        <f>IF($F$82&lt;0,(IF(2050-S$80&lt;=0,0,(2/(2050-S$80+1))*(1-(SUM($E85:S85)/$F$82))*$F$82*'Fixed Data'!Q$52)),0)</f>
        <v>-7.0434782608695637E-2</v>
      </c>
      <c r="U85" s="21">
        <f>IF($F$82&lt;0,(IF(2050-T$80&lt;=0,0,(2/(2050-T$80+1))*(1-(SUM($E85:T85)/$F$82))*$F$82*'Fixed Data'!R$52)),0)</f>
        <v>-6.260869565217389E-2</v>
      </c>
      <c r="V85" s="21">
        <f>IF($F$82&lt;0,(IF(2050-U$80&lt;=0,0,(2/(2050-U$80+1))*(1-(SUM($E85:U85)/$F$82))*$F$82*'Fixed Data'!S$52)),0)</f>
        <v>-5.478260869565213E-2</v>
      </c>
      <c r="W85" s="21">
        <f>IF($F$82&lt;0,(IF(2050-V$80&lt;=0,0,(2/(2050-V$80+1))*(1-(SUM($E85:V85)/$F$82))*$F$82*'Fixed Data'!T$52)),0)</f>
        <v>-4.6956521739130411E-2</v>
      </c>
      <c r="X85" s="21">
        <f>IF($F$82&lt;0,(IF(2050-W$80&lt;=0,0,(2/(2050-W$80+1))*(1-(SUM($E85:W85)/$F$82))*$F$82*'Fixed Data'!U$52)),0)</f>
        <v>-3.9130434782608692E-2</v>
      </c>
      <c r="Y85" s="21">
        <f>IF($F$82&lt;0,(IF(2050-X$80&lt;=0,0,(2/(2050-X$80+1))*(1-(SUM($E85:X85)/$F$82))*$F$82*'Fixed Data'!V$52)),0)</f>
        <v>-3.1304347826086952E-2</v>
      </c>
      <c r="Z85" s="21">
        <f>IF($F$82&lt;0,(IF(2050-Y$80&lt;=0,0,(2/(2050-Y$80+1))*(1-(SUM($E85:Y85)/$F$82))*$F$82*'Fixed Data'!W$52)),0)</f>
        <v>-2.3478260869565191E-2</v>
      </c>
      <c r="AA85" s="21">
        <f>IF($F$82&lt;0,(IF(2050-Z$80&lt;=0,0,(2/(2050-Z$80+1))*(1-(SUM($E85:Z85)/$F$82))*$F$82*'Fixed Data'!X$52)),0)</f>
        <v>-1.5652173913043389E-2</v>
      </c>
      <c r="AB85" s="21">
        <f>IF($F$82&lt;0,(IF(2050-AA$80&lt;=0,0,(2/(2050-AA$80+1))*(1-(SUM($E85:AA85)/$F$82))*$F$82*'Fixed Data'!Y$52)),0)</f>
        <v>-7.8260869565219132E-3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-0.18</v>
      </c>
      <c r="I86" s="21">
        <f>IF($G$82&lt;0,(IF(2050-H$80&lt;=0,0,(2/(2050-H$80+1))*(1-(SUM($E86:H86)/$G$82))*$G$82*'Fixed Data'!F$52)),0)</f>
        <v>-0.17142857142857143</v>
      </c>
      <c r="J86" s="21">
        <f>IF($G$82&lt;0,(IF(2050-I$80&lt;=0,0,(2/(2050-I$80+1))*(1-(SUM($E86:I86)/$G$82))*$G$82*'Fixed Data'!G$52)),0)</f>
        <v>-0.16285714285714287</v>
      </c>
      <c r="K86" s="21">
        <f>IF($G$82&lt;0,(IF(2050-J$80&lt;=0,0,(2/(2050-J$80+1))*(1-(SUM($E86:J86)/$G$82))*$G$82*'Fixed Data'!H$52)),0)</f>
        <v>-0.15428571428571428</v>
      </c>
      <c r="L86" s="21">
        <f>IF($G$82&lt;0,(IF(2050-K$80&lt;=0,0,(2/(2050-K$80+1))*(1-(SUM($E86:K86)/$G$82))*$G$82*'Fixed Data'!I$52)),0)</f>
        <v>-0.14571428571428571</v>
      </c>
      <c r="M86" s="21">
        <f>IF($G$82&lt;0,(IF(2050-L$80&lt;=0,0,(2/(2050-L$80+1))*(1-(SUM($E86:L86)/$G$82))*$G$82*'Fixed Data'!J$52)),0)</f>
        <v>-0.13714285714285715</v>
      </c>
      <c r="N86" s="21">
        <f>IF($G$82&lt;0,(IF(2050-M$80&lt;=0,0,(2/(2050-M$80+1))*(1-(SUM($E86:M86)/$G$82))*$G$82*'Fixed Data'!K$52)),0)</f>
        <v>-0.12857142857142859</v>
      </c>
      <c r="O86" s="21">
        <f>IF($G$82&lt;0,(IF(2050-N$80&lt;=0,0,(2/(2050-N$80+1))*(1-(SUM($E86:N86)/$G$82))*$G$82*'Fixed Data'!L$52)),0)</f>
        <v>-0.12</v>
      </c>
      <c r="P86" s="21">
        <f>IF($G$82&lt;0,(IF(2050-O$80&lt;=0,0,(2/(2050-O$80+1))*(1-(SUM($E86:O86)/$G$82))*$G$82*'Fixed Data'!M$52)),0)</f>
        <v>-0.11142857142857145</v>
      </c>
      <c r="Q86" s="21">
        <f>IF($G$82&lt;0,(IF(2050-P$80&lt;=0,0,(2/(2050-P$80+1))*(1-(SUM($E86:P86)/$G$82))*$G$82*'Fixed Data'!N$52)),0)</f>
        <v>-0.1028571428571429</v>
      </c>
      <c r="R86" s="21">
        <f>IF($G$82&lt;0,(IF(2050-Q$80&lt;=0,0,(2/(2050-Q$80+1))*(1-(SUM($E86:Q86)/$G$82))*$G$82*'Fixed Data'!O$52)),0)</f>
        <v>-9.4285714285714306E-2</v>
      </c>
      <c r="S86" s="21">
        <f>IF($G$82&lt;0,(IF(2050-R$80&lt;=0,0,(2/(2050-R$80+1))*(1-(SUM($E86:R86)/$G$82))*$G$82*'Fixed Data'!P$52)),0)</f>
        <v>-8.5714285714285743E-2</v>
      </c>
      <c r="T86" s="21">
        <f>IF($G$82&lt;0,(IF(2050-S$80&lt;=0,0,(2/(2050-S$80+1))*(1-(SUM($E86:S86)/$G$82))*$G$82*'Fixed Data'!Q$52)),0)</f>
        <v>-7.7142857142857124E-2</v>
      </c>
      <c r="U86" s="21">
        <f>IF($G$82&lt;0,(IF(2050-T$80&lt;=0,0,(2/(2050-T$80+1))*(1-(SUM($E86:T86)/$G$82))*$G$82*'Fixed Data'!R$52)),0)</f>
        <v>-6.8571428571428547E-2</v>
      </c>
      <c r="V86" s="21">
        <f>IF($G$82&lt;0,(IF(2050-U$80&lt;=0,0,(2/(2050-U$80+1))*(1-(SUM($E86:U86)/$G$82))*$G$82*'Fixed Data'!S$52)),0)</f>
        <v>-0.06</v>
      </c>
      <c r="W86" s="21">
        <f>IF($G$82&lt;0,(IF(2050-V$80&lt;=0,0,(2/(2050-V$80+1))*(1-(SUM($E86:V86)/$G$82))*$G$82*'Fixed Data'!T$52)),0)</f>
        <v>-5.1428571428571379E-2</v>
      </c>
      <c r="X86" s="21">
        <f>IF($G$82&lt;0,(IF(2050-W$80&lt;=0,0,(2/(2050-W$80+1))*(1-(SUM($E86:W86)/$G$82))*$G$82*'Fixed Data'!U$52)),0)</f>
        <v>-4.2857142857142871E-2</v>
      </c>
      <c r="Y86" s="21">
        <f>IF($G$82&lt;0,(IF(2050-X$80&lt;=0,0,(2/(2050-X$80+1))*(1-(SUM($E86:X86)/$G$82))*$G$82*'Fixed Data'!V$52)),0)</f>
        <v>-3.4285714285714274E-2</v>
      </c>
      <c r="Z86" s="21">
        <f>IF($G$82&lt;0,(IF(2050-Y$80&lt;=0,0,(2/(2050-Y$80+1))*(1-(SUM($E86:Y86)/$G$82))*$G$82*'Fixed Data'!W$52)),0)</f>
        <v>-2.5714285714285724E-2</v>
      </c>
      <c r="AA86" s="21">
        <f>IF($G$82&lt;0,(IF(2050-Z$80&lt;=0,0,(2/(2050-Z$80+1))*(1-(SUM($E86:Z86)/$G$82))*$G$82*'Fixed Data'!X$52)),0)</f>
        <v>-1.7142857142857001E-2</v>
      </c>
      <c r="AB86" s="21">
        <f>IF($G$82&lt;0,(IF(2050-AA$80&lt;=0,0,(2/(2050-AA$80+1))*(1-(SUM($E86:AA86)/$G$82))*$G$82*'Fixed Data'!Y$52)),0)</f>
        <v>-8.571428571428721E-3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-0.18857142857142856</v>
      </c>
      <c r="J87" s="21">
        <f>IF($H$82&lt;0,(IF(2050-I$80&lt;=0,0,(2/(2050-I$80+1))*(1-(SUM($E87:I87)/$H$82))*$H$82*'Fixed Data'!G$52)),0)</f>
        <v>-0.17914285714285716</v>
      </c>
      <c r="K87" s="21">
        <f>IF($H$82&lt;0,(IF(2050-J$80&lt;=0,0,(2/(2050-J$80+1))*(1-(SUM($E87:J87)/$H$82))*$H$82*'Fixed Data'!H$52)),0)</f>
        <v>-0.16971428571428571</v>
      </c>
      <c r="L87" s="21">
        <f>IF($H$82&lt;0,(IF(2050-K$80&lt;=0,0,(2/(2050-K$80+1))*(1-(SUM($E87:K87)/$H$82))*$H$82*'Fixed Data'!I$52)),0)</f>
        <v>-0.16028571428571428</v>
      </c>
      <c r="M87" s="21">
        <f>IF($H$82&lt;0,(IF(2050-L$80&lt;=0,0,(2/(2050-L$80+1))*(1-(SUM($E87:L87)/$H$82))*$H$82*'Fixed Data'!J$52)),0)</f>
        <v>-0.15085714285714286</v>
      </c>
      <c r="N87" s="21">
        <f>IF($H$82&lt;0,(IF(2050-M$80&lt;=0,0,(2/(2050-M$80+1))*(1-(SUM($E87:M87)/$H$82))*$H$82*'Fixed Data'!K$52)),0)</f>
        <v>-0.14142857142857143</v>
      </c>
      <c r="O87" s="21">
        <f>IF($H$82&lt;0,(IF(2050-N$80&lt;=0,0,(2/(2050-N$80+1))*(1-(SUM($E87:N87)/$H$82))*$H$82*'Fixed Data'!L$52)),0)</f>
        <v>-0.13200000000000001</v>
      </c>
      <c r="P87" s="21">
        <f>IF($H$82&lt;0,(IF(2050-O$80&lt;=0,0,(2/(2050-O$80+1))*(1-(SUM($E87:O87)/$H$82))*$H$82*'Fixed Data'!M$52)),0)</f>
        <v>-0.12257142857142858</v>
      </c>
      <c r="Q87" s="21">
        <f>IF($H$82&lt;0,(IF(2050-P$80&lt;=0,0,(2/(2050-P$80+1))*(1-(SUM($E87:P87)/$H$82))*$H$82*'Fixed Data'!N$52)),0)</f>
        <v>-0.11314285714285716</v>
      </c>
      <c r="R87" s="21">
        <f>IF($H$82&lt;0,(IF(2050-Q$80&lt;=0,0,(2/(2050-Q$80+1))*(1-(SUM($E87:Q87)/$H$82))*$H$82*'Fixed Data'!O$52)),0)</f>
        <v>-0.1037142857142857</v>
      </c>
      <c r="S87" s="21">
        <f>IF($H$82&lt;0,(IF(2050-R$80&lt;=0,0,(2/(2050-R$80+1))*(1-(SUM($E87:R87)/$H$82))*$H$82*'Fixed Data'!P$52)),0)</f>
        <v>-9.4285714285714306E-2</v>
      </c>
      <c r="T87" s="21">
        <f>IF($H$82&lt;0,(IF(2050-S$80&lt;=0,0,(2/(2050-S$80+1))*(1-(SUM($E87:S87)/$H$82))*$H$82*'Fixed Data'!Q$52)),0)</f>
        <v>-8.4857142857142867E-2</v>
      </c>
      <c r="U87" s="21">
        <f>IF($H$82&lt;0,(IF(2050-T$80&lt;=0,0,(2/(2050-T$80+1))*(1-(SUM($E87:T87)/$H$82))*$H$82*'Fixed Data'!R$52)),0)</f>
        <v>-7.54285714285714E-2</v>
      </c>
      <c r="V87" s="21">
        <f>IF($H$82&lt;0,(IF(2050-U$80&lt;=0,0,(2/(2050-U$80+1))*(1-(SUM($E87:U87)/$H$82))*$H$82*'Fixed Data'!S$52)),0)</f>
        <v>-6.5999999999999989E-2</v>
      </c>
      <c r="W87" s="21">
        <f>IF($H$82&lt;0,(IF(2050-V$80&lt;=0,0,(2/(2050-V$80+1))*(1-(SUM($E87:V87)/$H$82))*$H$82*'Fixed Data'!T$52)),0)</f>
        <v>-5.6571428571428557E-2</v>
      </c>
      <c r="X87" s="21">
        <f>IF($H$82&lt;0,(IF(2050-W$80&lt;=0,0,(2/(2050-W$80+1))*(1-(SUM($E87:W87)/$H$82))*$H$82*'Fixed Data'!U$52)),0)</f>
        <v>-4.7142857142857118E-2</v>
      </c>
      <c r="Y87" s="21">
        <f>IF($H$82&lt;0,(IF(2050-X$80&lt;=0,0,(2/(2050-X$80+1))*(1-(SUM($E87:X87)/$H$82))*$H$82*'Fixed Data'!V$52)),0)</f>
        <v>-3.7714285714285756E-2</v>
      </c>
      <c r="Z87" s="21">
        <f>IF($H$82&lt;0,(IF(2050-Y$80&lt;=0,0,(2/(2050-Y$80+1))*(1-(SUM($E87:Y87)/$H$82))*$H$82*'Fixed Data'!W$52)),0)</f>
        <v>-2.8285714285714296E-2</v>
      </c>
      <c r="AA87" s="21">
        <f>IF($H$82&lt;0,(IF(2050-Z$80&lt;=0,0,(2/(2050-Z$80+1))*(1-(SUM($E87:Z87)/$H$82))*$H$82*'Fixed Data'!X$52)),0)</f>
        <v>-1.8857142857142791E-2</v>
      </c>
      <c r="AB87" s="21">
        <f>IF($H$82&lt;0,(IF(2050-AA$80&lt;=0,0,(2/(2050-AA$80+1))*(1-(SUM($E87:AA87)/$H$82))*$H$82*'Fixed Data'!Y$52)),0)</f>
        <v>-9.4285714285716141E-3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-0.19800000000000001</v>
      </c>
      <c r="K88" s="21">
        <f>IF($I$82&lt;0,(IF(2050-J$80&lt;=0,0,(2/(2050-J$80+1))*(1-(SUM($E88:J88)/$I$82))*$I$82*'Fixed Data'!H$52)),0)</f>
        <v>-0.18757894736842107</v>
      </c>
      <c r="L88" s="21">
        <f>IF($I$82&lt;0,(IF(2050-K$80&lt;=0,0,(2/(2050-K$80+1))*(1-(SUM($E88:K88)/$I$82))*$I$82*'Fixed Data'!I$52)),0)</f>
        <v>-0.17715789473684207</v>
      </c>
      <c r="M88" s="21">
        <f>IF($I$82&lt;0,(IF(2050-L$80&lt;=0,0,(2/(2050-L$80+1))*(1-(SUM($E88:L88)/$I$82))*$I$82*'Fixed Data'!J$52)),0)</f>
        <v>-0.16673684210526316</v>
      </c>
      <c r="N88" s="21">
        <f>IF($I$82&lt;0,(IF(2050-M$80&lt;=0,0,(2/(2050-M$80+1))*(1-(SUM($E88:M88)/$I$82))*$I$82*'Fixed Data'!K$52)),0)</f>
        <v>-0.15631578947368421</v>
      </c>
      <c r="O88" s="21">
        <f>IF($I$82&lt;0,(IF(2050-N$80&lt;=0,0,(2/(2050-N$80+1))*(1-(SUM($E88:N88)/$I$82))*$I$82*'Fixed Data'!L$52)),0)</f>
        <v>-0.14589473684210524</v>
      </c>
      <c r="P88" s="21">
        <f>IF($I$82&lt;0,(IF(2050-O$80&lt;=0,0,(2/(2050-O$80+1))*(1-(SUM($E88:O88)/$I$82))*$I$82*'Fixed Data'!M$52)),0)</f>
        <v>-0.13547368421052633</v>
      </c>
      <c r="Q88" s="21">
        <f>IF($I$82&lt;0,(IF(2050-P$80&lt;=0,0,(2/(2050-P$80+1))*(1-(SUM($E88:P88)/$I$82))*$I$82*'Fixed Data'!N$52)),0)</f>
        <v>-0.12505263157894733</v>
      </c>
      <c r="R88" s="21">
        <f>IF($I$82&lt;0,(IF(2050-Q$80&lt;=0,0,(2/(2050-Q$80+1))*(1-(SUM($E88:Q88)/$I$82))*$I$82*'Fixed Data'!O$52)),0)</f>
        <v>-0.1146315789473684</v>
      </c>
      <c r="S88" s="21">
        <f>IF($I$82&lt;0,(IF(2050-R$80&lt;=0,0,(2/(2050-R$80+1))*(1-(SUM($E88:R88)/$I$82))*$I$82*'Fixed Data'!P$52)),0)</f>
        <v>-0.10421052631578948</v>
      </c>
      <c r="T88" s="21">
        <f>IF($I$82&lt;0,(IF(2050-S$80&lt;=0,0,(2/(2050-S$80+1))*(1-(SUM($E88:S88)/$I$82))*$I$82*'Fixed Data'!Q$52)),0)</f>
        <v>-9.378947368421052E-2</v>
      </c>
      <c r="U88" s="21">
        <f>IF($I$82&lt;0,(IF(2050-T$80&lt;=0,0,(2/(2050-T$80+1))*(1-(SUM($E88:T88)/$I$82))*$I$82*'Fixed Data'!R$52)),0)</f>
        <v>-8.3368421052631592E-2</v>
      </c>
      <c r="V88" s="21">
        <f>IF($I$82&lt;0,(IF(2050-U$80&lt;=0,0,(2/(2050-U$80+1))*(1-(SUM($E88:U88)/$I$82))*$I$82*'Fixed Data'!S$52)),0)</f>
        <v>-7.2947368421052636E-2</v>
      </c>
      <c r="W88" s="21">
        <f>IF($I$82&lt;0,(IF(2050-V$80&lt;=0,0,(2/(2050-V$80+1))*(1-(SUM($E88:V88)/$I$82))*$I$82*'Fixed Data'!T$52)),0)</f>
        <v>-6.252631578947368E-2</v>
      </c>
      <c r="X88" s="21">
        <f>IF($I$82&lt;0,(IF(2050-W$80&lt;=0,0,(2/(2050-W$80+1))*(1-(SUM($E88:W88)/$I$82))*$I$82*'Fixed Data'!U$52)),0)</f>
        <v>-5.2105263157894745E-2</v>
      </c>
      <c r="Y88" s="21">
        <f>IF($I$82&lt;0,(IF(2050-X$80&lt;=0,0,(2/(2050-X$80+1))*(1-(SUM($E88:X88)/$I$82))*$I$82*'Fixed Data'!V$52)),0)</f>
        <v>-4.1684210526315837E-2</v>
      </c>
      <c r="Z88" s="21">
        <f>IF($I$82&lt;0,(IF(2050-Y$80&lt;=0,0,(2/(2050-Y$80+1))*(1-(SUM($E88:Y88)/$I$82))*$I$82*'Fixed Data'!W$52)),0)</f>
        <v>-3.1263157894736826E-2</v>
      </c>
      <c r="AA88" s="21">
        <f>IF($I$82&lt;0,(IF(2050-Z$80&lt;=0,0,(2/(2050-Z$80+1))*(1-(SUM($E88:Z88)/$I$82))*$I$82*'Fixed Data'!X$52)),0)</f>
        <v>-2.084210526315796E-2</v>
      </c>
      <c r="AB88" s="21">
        <f>IF($I$82&lt;0,(IF(2050-AA$80&lt;=0,0,(2/(2050-AA$80+1))*(1-(SUM($E88:AA88)/$I$82))*$I$82*'Fixed Data'!Y$52)),0)</f>
        <v>-1.042105263157898E-2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510</v>
      </c>
      <c r="C108" t="s">
        <v>511</v>
      </c>
      <c r="D108" t="s">
        <v>377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512</v>
      </c>
      <c r="C109" t="s">
        <v>513</v>
      </c>
      <c r="D109" t="s">
        <v>377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514</v>
      </c>
      <c r="C110" t="s">
        <v>515</v>
      </c>
      <c r="D110" t="s">
        <v>377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516</v>
      </c>
      <c r="C111" t="s">
        <v>517</v>
      </c>
      <c r="D111" t="s">
        <v>377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518</v>
      </c>
      <c r="C112" t="s">
        <v>519</v>
      </c>
      <c r="D112" t="s">
        <v>377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520</v>
      </c>
      <c r="C113" t="s">
        <v>521</v>
      </c>
      <c r="D113" t="s">
        <v>377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522</v>
      </c>
      <c r="C114" t="s">
        <v>523</v>
      </c>
      <c r="D114" t="s">
        <v>377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524</v>
      </c>
      <c r="C115" t="s">
        <v>525</v>
      </c>
      <c r="D115" t="s">
        <v>377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526</v>
      </c>
      <c r="C116" t="s">
        <v>527</v>
      </c>
      <c r="D116" t="s">
        <v>377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528</v>
      </c>
      <c r="C117" t="s">
        <v>529</v>
      </c>
      <c r="D117" t="s">
        <v>377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530</v>
      </c>
      <c r="C118" t="s">
        <v>531</v>
      </c>
      <c r="D118" t="s">
        <v>377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532</v>
      </c>
      <c r="C119" t="s">
        <v>533</v>
      </c>
      <c r="D119" t="s">
        <v>377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534</v>
      </c>
      <c r="C120" t="s">
        <v>535</v>
      </c>
      <c r="D120" t="s">
        <v>377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536</v>
      </c>
      <c r="C121" t="s">
        <v>537</v>
      </c>
      <c r="D121" t="s">
        <v>377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538</v>
      </c>
      <c r="C122" t="s">
        <v>539</v>
      </c>
      <c r="D122" t="s">
        <v>377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540</v>
      </c>
      <c r="C123" t="s">
        <v>541</v>
      </c>
      <c r="D123" t="s">
        <v>377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542</v>
      </c>
      <c r="C124" t="s">
        <v>543</v>
      </c>
      <c r="D124" t="s">
        <v>377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544</v>
      </c>
      <c r="C125" t="s">
        <v>545</v>
      </c>
      <c r="D125" t="s">
        <v>377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546</v>
      </c>
      <c r="C126" t="s">
        <v>547</v>
      </c>
      <c r="D126" t="s">
        <v>377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548</v>
      </c>
      <c r="C127" t="s">
        <v>549</v>
      </c>
      <c r="D127" t="s">
        <v>377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0">SUM(F84:F127)</f>
        <v>-0.16499999999999998</v>
      </c>
      <c r="G128" s="21">
        <f t="shared" si="10"/>
        <v>-0.32999999999999996</v>
      </c>
      <c r="H128" s="21">
        <f t="shared" si="10"/>
        <v>-0.495</v>
      </c>
      <c r="I128" s="21">
        <f t="shared" si="10"/>
        <v>-0.65999999999999992</v>
      </c>
      <c r="J128" s="21">
        <f t="shared" si="10"/>
        <v>-0.82499999999999996</v>
      </c>
      <c r="K128" s="21">
        <f t="shared" si="10"/>
        <v>-0.78157894736842104</v>
      </c>
      <c r="L128" s="21">
        <f t="shared" si="10"/>
        <v>-0.73815789473684201</v>
      </c>
      <c r="M128" s="21">
        <f t="shared" si="10"/>
        <v>-0.69473684210526321</v>
      </c>
      <c r="N128" s="21">
        <f t="shared" si="10"/>
        <v>-0.65131578947368418</v>
      </c>
      <c r="O128" s="21">
        <f t="shared" si="10"/>
        <v>-0.60789473684210527</v>
      </c>
      <c r="P128" s="21">
        <f t="shared" si="10"/>
        <v>-0.56447368421052635</v>
      </c>
      <c r="Q128" s="21">
        <f t="shared" si="10"/>
        <v>-0.52105263157894743</v>
      </c>
      <c r="R128" s="21">
        <f t="shared" si="10"/>
        <v>-0.47763157894736841</v>
      </c>
      <c r="S128" s="21">
        <f t="shared" si="10"/>
        <v>-0.43421052631578955</v>
      </c>
      <c r="T128" s="21">
        <f t="shared" si="10"/>
        <v>-0.39078947368421052</v>
      </c>
      <c r="U128" s="21">
        <f t="shared" si="10"/>
        <v>-0.34736842105263149</v>
      </c>
      <c r="V128" s="21">
        <f t="shared" si="10"/>
        <v>-0.30394736842105263</v>
      </c>
      <c r="W128" s="21">
        <f t="shared" si="10"/>
        <v>-0.26052631578947361</v>
      </c>
      <c r="X128" s="21">
        <f t="shared" si="10"/>
        <v>-0.21710526315789475</v>
      </c>
      <c r="Y128" s="21">
        <f t="shared" si="10"/>
        <v>-0.17368421052631589</v>
      </c>
      <c r="Z128" s="21">
        <f t="shared" si="10"/>
        <v>-0.13026315789473691</v>
      </c>
      <c r="AA128" s="21">
        <f t="shared" si="10"/>
        <v>-8.6842105263157582E-2</v>
      </c>
      <c r="AB128" s="21">
        <f t="shared" si="10"/>
        <v>-4.3421052631579526E-2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-1.98</v>
      </c>
      <c r="G129" s="21">
        <f t="shared" ref="G129:AW129" si="11">F131</f>
        <v>-3.7949999999999999</v>
      </c>
      <c r="H129" s="21">
        <f t="shared" si="11"/>
        <v>-5.4450000000000003</v>
      </c>
      <c r="I129" s="21">
        <f t="shared" si="11"/>
        <v>-6.93</v>
      </c>
      <c r="J129" s="21">
        <f t="shared" si="11"/>
        <v>-8.25</v>
      </c>
      <c r="K129" s="21">
        <f t="shared" si="11"/>
        <v>-7.4249999999999998</v>
      </c>
      <c r="L129" s="21">
        <f t="shared" si="11"/>
        <v>-6.6434210526315791</v>
      </c>
      <c r="M129" s="21">
        <f t="shared" si="11"/>
        <v>-5.905263157894737</v>
      </c>
      <c r="N129" s="21">
        <f t="shared" si="11"/>
        <v>-5.2105263157894735</v>
      </c>
      <c r="O129" s="21">
        <f t="shared" si="11"/>
        <v>-4.5592105263157894</v>
      </c>
      <c r="P129" s="21">
        <f t="shared" si="11"/>
        <v>-3.9513157894736839</v>
      </c>
      <c r="Q129" s="21">
        <f t="shared" si="11"/>
        <v>-3.3868421052631574</v>
      </c>
      <c r="R129" s="21">
        <f t="shared" si="11"/>
        <v>-2.86578947368421</v>
      </c>
      <c r="S129" s="21">
        <f t="shared" si="11"/>
        <v>-2.3881578947368416</v>
      </c>
      <c r="T129" s="21">
        <f t="shared" si="11"/>
        <v>-1.953947368421052</v>
      </c>
      <c r="U129" s="21">
        <f t="shared" si="11"/>
        <v>-1.5631578947368414</v>
      </c>
      <c r="V129" s="21">
        <f t="shared" si="11"/>
        <v>-1.2157894736842099</v>
      </c>
      <c r="W129" s="21">
        <f t="shared" si="11"/>
        <v>-0.91184210526315723</v>
      </c>
      <c r="X129" s="21">
        <f t="shared" si="11"/>
        <v>-0.65131578947368363</v>
      </c>
      <c r="Y129" s="21">
        <f t="shared" si="11"/>
        <v>-0.43421052631578888</v>
      </c>
      <c r="Z129" s="21">
        <f t="shared" si="11"/>
        <v>-0.260526315789473</v>
      </c>
      <c r="AA129" s="21">
        <f t="shared" si="11"/>
        <v>-0.13026315789473608</v>
      </c>
      <c r="AB129" s="21">
        <f t="shared" si="11"/>
        <v>-4.3421052631578499E-2</v>
      </c>
      <c r="AC129" s="21">
        <f t="shared" si="11"/>
        <v>1.0269562977782698E-15</v>
      </c>
      <c r="AD129" s="21">
        <f t="shared" si="11"/>
        <v>1.0269562977782698E-15</v>
      </c>
      <c r="AE129" s="21">
        <f t="shared" si="11"/>
        <v>1.0269562977782698E-15</v>
      </c>
      <c r="AF129" s="21">
        <f t="shared" si="11"/>
        <v>1.0269562977782698E-15</v>
      </c>
      <c r="AG129" s="21">
        <f t="shared" si="11"/>
        <v>1.0269562977782698E-15</v>
      </c>
      <c r="AH129" s="21">
        <f t="shared" si="11"/>
        <v>1.0269562977782698E-15</v>
      </c>
      <c r="AI129" s="21">
        <f t="shared" si="11"/>
        <v>1.0269562977782698E-15</v>
      </c>
      <c r="AJ129" s="21">
        <f t="shared" si="11"/>
        <v>1.0269562977782698E-15</v>
      </c>
      <c r="AK129" s="21">
        <f t="shared" si="11"/>
        <v>1.0269562977782698E-15</v>
      </c>
      <c r="AL129" s="21">
        <f t="shared" si="11"/>
        <v>1.0269562977782698E-15</v>
      </c>
      <c r="AM129" s="21">
        <f t="shared" si="11"/>
        <v>1.0269562977782698E-15</v>
      </c>
      <c r="AN129" s="21">
        <f t="shared" si="11"/>
        <v>1.0269562977782698E-15</v>
      </c>
      <c r="AO129" s="21">
        <f t="shared" si="11"/>
        <v>1.0269562977782698E-15</v>
      </c>
      <c r="AP129" s="21">
        <f t="shared" si="11"/>
        <v>1.0269562977782698E-15</v>
      </c>
      <c r="AQ129" s="21">
        <f t="shared" si="11"/>
        <v>1.0269562977782698E-15</v>
      </c>
      <c r="AR129" s="21">
        <f t="shared" si="11"/>
        <v>1.0269562977782698E-15</v>
      </c>
      <c r="AS129" s="21">
        <f t="shared" si="11"/>
        <v>1.0269562977782698E-15</v>
      </c>
      <c r="AT129" s="21">
        <f t="shared" si="11"/>
        <v>1.0269562977782698E-15</v>
      </c>
      <c r="AU129" s="21">
        <f t="shared" si="11"/>
        <v>1.0269562977782698E-15</v>
      </c>
      <c r="AV129" s="21">
        <f t="shared" si="11"/>
        <v>1.0269562977782698E-15</v>
      </c>
      <c r="AW129" s="21">
        <f t="shared" si="11"/>
        <v>1.0269562977782698E-15</v>
      </c>
      <c r="AX129" s="21">
        <f>AW131</f>
        <v>1.0269562977782698E-15</v>
      </c>
      <c r="AY129" s="21">
        <f>AX131</f>
        <v>1.0269562977782698E-15</v>
      </c>
      <c r="AZ129" s="21">
        <f>AY131</f>
        <v>1.0269562977782698E-15</v>
      </c>
      <c r="BA129" s="21">
        <f>AZ131</f>
        <v>1.0269562977782698E-15</v>
      </c>
      <c r="BB129" s="21">
        <f>BA131</f>
        <v>1.0269562977782698E-15</v>
      </c>
    </row>
    <row r="130" spans="1:54" ht="15" customHeight="1" outlineLevel="2">
      <c r="A130" s="8"/>
      <c r="B130" t="s">
        <v>445</v>
      </c>
      <c r="C130" t="s">
        <v>446</v>
      </c>
      <c r="D130" t="s">
        <v>377</v>
      </c>
      <c r="E130" s="21">
        <f>E131*(1/(1+'Fixed Data'!$B$10))</f>
        <v>-1.9053117782909934</v>
      </c>
      <c r="F130" s="21">
        <f>F131*(1/(1+'Fixed Data'!$B$10))</f>
        <v>-3.651847575057737</v>
      </c>
      <c r="G130" s="21">
        <f>G131*(1/(1+'Fixed Data'!$B$10))</f>
        <v>-5.2396073903002316</v>
      </c>
      <c r="H130" s="21">
        <f>H131*(1/(1+'Fixed Data'!$B$10))</f>
        <v>-6.6685912240184759</v>
      </c>
      <c r="I130" s="21">
        <f>I131*(1/(1+'Fixed Data'!$B$10))</f>
        <v>-7.9387990762124723</v>
      </c>
      <c r="J130" s="21">
        <f>J131*(1/(1+'Fixed Data'!$B$10))</f>
        <v>-7.1449191685912243</v>
      </c>
      <c r="K130" s="21">
        <f>K131*(1/(1+'Fixed Data'!$B$10))</f>
        <v>-6.3928224140026755</v>
      </c>
      <c r="L130" s="21">
        <f>L131*(1/(1+'Fixed Data'!$B$10))</f>
        <v>-5.6825088124468222</v>
      </c>
      <c r="M130" s="21">
        <f>M131*(1/(1+'Fixed Data'!$B$10))</f>
        <v>-5.0139783639236661</v>
      </c>
      <c r="N130" s="21">
        <f>N131*(1/(1+'Fixed Data'!$B$10))</f>
        <v>-4.3872310684332083</v>
      </c>
      <c r="O130" s="21">
        <f>O131*(1/(1+'Fixed Data'!$B$10))</f>
        <v>-3.8022669259754469</v>
      </c>
      <c r="P130" s="21">
        <f>P131*(1/(1+'Fixed Data'!$B$10))</f>
        <v>-3.2590859365503828</v>
      </c>
      <c r="Q130" s="21">
        <f>Q131*(1/(1+'Fixed Data'!$B$10))</f>
        <v>-2.757688100158016</v>
      </c>
      <c r="R130" s="21">
        <f>R131*(1/(1+'Fixed Data'!$B$10))</f>
        <v>-2.2980734167983465</v>
      </c>
      <c r="S130" s="21">
        <f>S131*(1/(1+'Fixed Data'!$B$10))</f>
        <v>-1.8802418864713744</v>
      </c>
      <c r="T130" s="21">
        <f>T131*(1/(1+'Fixed Data'!$B$10))</f>
        <v>-1.5041935091770993</v>
      </c>
      <c r="U130" s="21">
        <f>U131*(1/(1+'Fixed Data'!$B$10))</f>
        <v>-1.1699282849155215</v>
      </c>
      <c r="V130" s="21">
        <f>V131*(1/(1+'Fixed Data'!$B$10))</f>
        <v>-0.877446213686641</v>
      </c>
      <c r="W130" s="21">
        <f>W131*(1/(1+'Fixed Data'!$B$10))</f>
        <v>-0.62674729549045771</v>
      </c>
      <c r="X130" s="21">
        <f>X131*(1/(1+'Fixed Data'!$B$10))</f>
        <v>-0.41783153032697162</v>
      </c>
      <c r="Y130" s="21">
        <f>Y131*(1/(1+'Fixed Data'!$B$10))</f>
        <v>-0.25069891819618267</v>
      </c>
      <c r="Z130" s="21">
        <f>Z131*(1/(1+'Fixed Data'!$B$10))</f>
        <v>-0.12534945909809092</v>
      </c>
      <c r="AA130" s="21">
        <f>AA131*(1/(1+'Fixed Data'!$B$10))</f>
        <v>-4.1783153032696793E-2</v>
      </c>
      <c r="AB130" s="21">
        <f>AB131*(1/(1+'Fixed Data'!$B$10))</f>
        <v>9.8821814643790415E-16</v>
      </c>
      <c r="AC130" s="21">
        <f>AC131*(1/(1+'Fixed Data'!$B$10))</f>
        <v>9.8821814643790415E-16</v>
      </c>
      <c r="AD130" s="21">
        <f>AD131*(1/(1+'Fixed Data'!$B$10))</f>
        <v>9.8821814643790415E-16</v>
      </c>
      <c r="AE130" s="21">
        <f>AE131*(1/(1+'Fixed Data'!$B$10))</f>
        <v>9.8821814643790415E-16</v>
      </c>
      <c r="AF130" s="21">
        <f>AF131*(1/(1+'Fixed Data'!$B$10))</f>
        <v>9.8821814643790415E-16</v>
      </c>
      <c r="AG130" s="21">
        <f>AG131*(1/(1+'Fixed Data'!$B$10))</f>
        <v>9.8821814643790415E-16</v>
      </c>
      <c r="AH130" s="21">
        <f>AH131*(1/(1+'Fixed Data'!$B$10))</f>
        <v>9.8821814643790415E-16</v>
      </c>
      <c r="AI130" s="21">
        <f>AI131*(1/(1+'Fixed Data'!$B$10))</f>
        <v>9.8821814643790415E-16</v>
      </c>
      <c r="AJ130" s="21">
        <f>AJ131*(1/(1+'Fixed Data'!$B$10))</f>
        <v>9.8821814643790415E-16</v>
      </c>
      <c r="AK130" s="21">
        <f>AK131*(1/(1+'Fixed Data'!$B$10))</f>
        <v>9.8821814643790415E-16</v>
      </c>
      <c r="AL130" s="21">
        <f>AL131*(1/(1+'Fixed Data'!$B$10))</f>
        <v>9.8821814643790415E-16</v>
      </c>
      <c r="AM130" s="21">
        <f>AM131*(1/(1+'Fixed Data'!$B$10))</f>
        <v>9.8821814643790415E-16</v>
      </c>
      <c r="AN130" s="21">
        <f>AN131*(1/(1+'Fixed Data'!$B$10))</f>
        <v>9.8821814643790415E-16</v>
      </c>
      <c r="AO130" s="21">
        <f>AO131*(1/(1+'Fixed Data'!$B$10))</f>
        <v>9.8821814643790415E-16</v>
      </c>
      <c r="AP130" s="21">
        <f>AP131*(1/(1+'Fixed Data'!$B$10))</f>
        <v>9.8821814643790415E-16</v>
      </c>
      <c r="AQ130" s="21">
        <f>AQ131*(1/(1+'Fixed Data'!$B$10))</f>
        <v>9.8821814643790415E-16</v>
      </c>
      <c r="AR130" s="21">
        <f>AR131*(1/(1+'Fixed Data'!$B$10))</f>
        <v>9.8821814643790415E-16</v>
      </c>
      <c r="AS130" s="21">
        <f>AS131*(1/(1+'Fixed Data'!$B$10))</f>
        <v>9.8821814643790415E-16</v>
      </c>
      <c r="AT130" s="21">
        <f>AT131*(1/(1+'Fixed Data'!$B$10))</f>
        <v>9.8821814643790415E-16</v>
      </c>
      <c r="AU130" s="21">
        <f>AU131*(1/(1+'Fixed Data'!$B$10))</f>
        <v>9.8821814643790415E-16</v>
      </c>
      <c r="AV130" s="21">
        <f>AV131*(1/(1+'Fixed Data'!$B$10))</f>
        <v>9.8821814643790415E-16</v>
      </c>
      <c r="AW130" s="21">
        <f>AW131*(1/(1+'Fixed Data'!$B$10))</f>
        <v>9.8821814643790415E-16</v>
      </c>
      <c r="AX130" s="21">
        <f>AX131*(1/(1+'Fixed Data'!$B$10))</f>
        <v>9.8821814643790415E-16</v>
      </c>
      <c r="AY130" s="21">
        <f>AY131*(1/(1+'Fixed Data'!$B$10))</f>
        <v>9.8821814643790415E-16</v>
      </c>
      <c r="AZ130" s="21">
        <f>AZ131*(1/(1+'Fixed Data'!$B$10))</f>
        <v>9.8821814643790415E-16</v>
      </c>
      <c r="BA130" s="21">
        <f>BA131*(1/(1+'Fixed Data'!$B$10))</f>
        <v>9.8821814643790415E-16</v>
      </c>
      <c r="BB130" s="21">
        <f>BB131*(1/(1+'Fixed Data'!$B$10))</f>
        <v>9.8821814643790415E-16</v>
      </c>
    </row>
    <row r="131" spans="1:54" ht="13.9" customHeight="1" outlineLevel="2">
      <c r="A131" s="8"/>
      <c r="B131" t="s">
        <v>447</v>
      </c>
      <c r="C131" t="s">
        <v>448</v>
      </c>
      <c r="D131" t="s">
        <v>377</v>
      </c>
      <c r="E131" s="21">
        <f t="shared" ref="E131:BB131" si="12">E82-E128+E129</f>
        <v>-1.98</v>
      </c>
      <c r="F131" s="21">
        <f t="shared" si="12"/>
        <v>-3.7949999999999999</v>
      </c>
      <c r="G131" s="21">
        <f t="shared" si="12"/>
        <v>-5.4450000000000003</v>
      </c>
      <c r="H131" s="21">
        <f t="shared" si="12"/>
        <v>-6.93</v>
      </c>
      <c r="I131" s="21">
        <f t="shared" si="12"/>
        <v>-8.25</v>
      </c>
      <c r="J131" s="21">
        <f t="shared" si="12"/>
        <v>-7.4249999999999998</v>
      </c>
      <c r="K131" s="21">
        <f t="shared" si="12"/>
        <v>-6.6434210526315791</v>
      </c>
      <c r="L131" s="21">
        <f t="shared" si="12"/>
        <v>-5.905263157894737</v>
      </c>
      <c r="M131" s="21">
        <f t="shared" si="12"/>
        <v>-5.2105263157894735</v>
      </c>
      <c r="N131" s="21">
        <f t="shared" si="12"/>
        <v>-4.5592105263157894</v>
      </c>
      <c r="O131" s="21">
        <f t="shared" si="12"/>
        <v>-3.9513157894736839</v>
      </c>
      <c r="P131" s="21">
        <f t="shared" si="12"/>
        <v>-3.3868421052631574</v>
      </c>
      <c r="Q131" s="21">
        <f t="shared" si="12"/>
        <v>-2.86578947368421</v>
      </c>
      <c r="R131" s="21">
        <f t="shared" si="12"/>
        <v>-2.3881578947368416</v>
      </c>
      <c r="S131" s="21">
        <f t="shared" si="12"/>
        <v>-1.953947368421052</v>
      </c>
      <c r="T131" s="21">
        <f t="shared" si="12"/>
        <v>-1.5631578947368414</v>
      </c>
      <c r="U131" s="21">
        <f t="shared" si="12"/>
        <v>-1.2157894736842099</v>
      </c>
      <c r="V131" s="21">
        <f t="shared" si="12"/>
        <v>-0.91184210526315723</v>
      </c>
      <c r="W131" s="21">
        <f t="shared" si="12"/>
        <v>-0.65131578947368363</v>
      </c>
      <c r="X131" s="21">
        <f t="shared" si="12"/>
        <v>-0.43421052631578888</v>
      </c>
      <c r="Y131" s="21">
        <f t="shared" si="12"/>
        <v>-0.260526315789473</v>
      </c>
      <c r="Z131" s="21">
        <f t="shared" si="12"/>
        <v>-0.13026315789473608</v>
      </c>
      <c r="AA131" s="21">
        <f t="shared" si="12"/>
        <v>-4.3421052631578499E-2</v>
      </c>
      <c r="AB131" s="21">
        <f t="shared" si="12"/>
        <v>1.0269562977782698E-15</v>
      </c>
      <c r="AC131" s="21">
        <f t="shared" si="12"/>
        <v>1.0269562977782698E-15</v>
      </c>
      <c r="AD131" s="21">
        <f t="shared" si="12"/>
        <v>1.0269562977782698E-15</v>
      </c>
      <c r="AE131" s="21">
        <f t="shared" si="12"/>
        <v>1.0269562977782698E-15</v>
      </c>
      <c r="AF131" s="21">
        <f t="shared" si="12"/>
        <v>1.0269562977782698E-15</v>
      </c>
      <c r="AG131" s="21">
        <f t="shared" si="12"/>
        <v>1.0269562977782698E-15</v>
      </c>
      <c r="AH131" s="21">
        <f t="shared" si="12"/>
        <v>1.0269562977782698E-15</v>
      </c>
      <c r="AI131" s="21">
        <f t="shared" si="12"/>
        <v>1.0269562977782698E-15</v>
      </c>
      <c r="AJ131" s="21">
        <f t="shared" si="12"/>
        <v>1.0269562977782698E-15</v>
      </c>
      <c r="AK131" s="21">
        <f t="shared" si="12"/>
        <v>1.0269562977782698E-15</v>
      </c>
      <c r="AL131" s="21">
        <f t="shared" si="12"/>
        <v>1.0269562977782698E-15</v>
      </c>
      <c r="AM131" s="21">
        <f t="shared" si="12"/>
        <v>1.0269562977782698E-15</v>
      </c>
      <c r="AN131" s="21">
        <f t="shared" si="12"/>
        <v>1.0269562977782698E-15</v>
      </c>
      <c r="AO131" s="21">
        <f t="shared" si="12"/>
        <v>1.0269562977782698E-15</v>
      </c>
      <c r="AP131" s="21">
        <f t="shared" si="12"/>
        <v>1.0269562977782698E-15</v>
      </c>
      <c r="AQ131" s="21">
        <f t="shared" si="12"/>
        <v>1.0269562977782698E-15</v>
      </c>
      <c r="AR131" s="21">
        <f t="shared" si="12"/>
        <v>1.0269562977782698E-15</v>
      </c>
      <c r="AS131" s="21">
        <f t="shared" si="12"/>
        <v>1.0269562977782698E-15</v>
      </c>
      <c r="AT131" s="21">
        <f t="shared" si="12"/>
        <v>1.0269562977782698E-15</v>
      </c>
      <c r="AU131" s="21">
        <f t="shared" si="12"/>
        <v>1.0269562977782698E-15</v>
      </c>
      <c r="AV131" s="21">
        <f t="shared" si="12"/>
        <v>1.0269562977782698E-15</v>
      </c>
      <c r="AW131" s="21">
        <f t="shared" si="12"/>
        <v>1.0269562977782698E-15</v>
      </c>
      <c r="AX131" s="21">
        <f t="shared" si="12"/>
        <v>1.0269562977782698E-15</v>
      </c>
      <c r="AY131" s="21">
        <f t="shared" si="12"/>
        <v>1.0269562977782698E-15</v>
      </c>
      <c r="AZ131" s="21">
        <f t="shared" si="12"/>
        <v>1.0269562977782698E-15</v>
      </c>
      <c r="BA131" s="21">
        <f t="shared" si="12"/>
        <v>1.0269562977782698E-15</v>
      </c>
      <c r="BB131" s="21">
        <f t="shared" si="12"/>
        <v>1.0269562977782698E-15</v>
      </c>
    </row>
    <row r="132" spans="1:54" ht="14.5" outlineLevel="2">
      <c r="A132" s="8"/>
      <c r="B132" t="s">
        <v>449</v>
      </c>
      <c r="C132" t="s">
        <v>450</v>
      </c>
      <c r="D132" t="s">
        <v>377</v>
      </c>
      <c r="E132" s="21">
        <f>AVERAGE(E129:E130)*'Fixed Data'!$B$10</f>
        <v>-3.7344110854503468E-2</v>
      </c>
      <c r="F132" s="21">
        <f>AVERAGE(F129:F130)*'Fixed Data'!$B$10</f>
        <v>-0.11038421247113164</v>
      </c>
      <c r="G132" s="21">
        <f>AVERAGE(G129:G130)*'Fixed Data'!$B$10</f>
        <v>-0.17707830484988452</v>
      </c>
      <c r="H132" s="21">
        <f>AVERAGE(H129:H130)*'Fixed Data'!$B$10</f>
        <v>-0.23742638799076213</v>
      </c>
      <c r="I132" s="21">
        <f>AVERAGE(I129:I130)*'Fixed Data'!$B$10</f>
        <v>-0.29142846189376442</v>
      </c>
      <c r="J132" s="21">
        <f>AVERAGE(J129:J130)*'Fixed Data'!$B$10</f>
        <v>-0.30174041570438798</v>
      </c>
      <c r="K132" s="21">
        <f>AVERAGE(K129:K130)*'Fixed Data'!$B$10</f>
        <v>-0.27082931931445242</v>
      </c>
      <c r="L132" s="21">
        <f>AVERAGE(L129:L130)*'Fixed Data'!$B$10</f>
        <v>-0.24158822535553665</v>
      </c>
      <c r="M132" s="21">
        <f>AVERAGE(M129:M130)*'Fixed Data'!$B$10</f>
        <v>-0.2140171338276407</v>
      </c>
      <c r="N132" s="21">
        <f>AVERAGE(N129:N130)*'Fixed Data'!$B$10</f>
        <v>-0.18811604473076457</v>
      </c>
      <c r="O132" s="21">
        <f>AVERAGE(O129:O130)*'Fixed Data'!$B$10</f>
        <v>-0.16388495806490821</v>
      </c>
      <c r="P132" s="21">
        <f>AVERAGE(P129:P130)*'Fixed Data'!$B$10</f>
        <v>-0.14132387383007169</v>
      </c>
      <c r="Q132" s="21">
        <f>AVERAGE(Q129:Q130)*'Fixed Data'!$B$10</f>
        <v>-0.12043279202625498</v>
      </c>
      <c r="R132" s="21">
        <f>AVERAGE(R129:R130)*'Fixed Data'!$B$10</f>
        <v>-0.10121171265345812</v>
      </c>
      <c r="S132" s="21">
        <f>AVERAGE(S129:S130)*'Fixed Data'!$B$10</f>
        <v>-8.3660635711681031E-2</v>
      </c>
      <c r="T132" s="21">
        <f>AVERAGE(T129:T130)*'Fixed Data'!$B$10</f>
        <v>-6.7779561200923766E-2</v>
      </c>
      <c r="U132" s="21">
        <f>AVERAGE(U129:U130)*'Fixed Data'!$B$10</f>
        <v>-5.3568489121186308E-2</v>
      </c>
      <c r="V132" s="21">
        <f>AVERAGE(V129:V130)*'Fixed Data'!$B$10</f>
        <v>-4.1027419472468678E-2</v>
      </c>
      <c r="W132" s="21">
        <f>AVERAGE(W129:W130)*'Fixed Data'!$B$10</f>
        <v>-3.0156352254770851E-2</v>
      </c>
      <c r="X132" s="21">
        <f>AVERAGE(X129:X130)*'Fixed Data'!$B$10</f>
        <v>-2.0955287468092845E-2</v>
      </c>
      <c r="Y132" s="21">
        <f>AVERAGE(Y129:Y130)*'Fixed Data'!$B$10</f>
        <v>-1.3424225112434643E-2</v>
      </c>
      <c r="Z132" s="21">
        <f>AVERAGE(Z129:Z130)*'Fixed Data'!$B$10</f>
        <v>-7.5631651877962527E-3</v>
      </c>
      <c r="AA132" s="21">
        <f>AVERAGE(AA129:AA130)*'Fixed Data'!$B$10</f>
        <v>-3.3721076941776846E-3</v>
      </c>
      <c r="AB132" s="21">
        <f>AVERAGE(AB129:AB130)*'Fixed Data'!$B$10</f>
        <v>-8.510526315789193E-4</v>
      </c>
      <c r="AC132" s="21">
        <f>AVERAGE(AC129:AC130)*'Fixed Data'!$B$10</f>
        <v>3.9497419106637005E-17</v>
      </c>
      <c r="AD132" s="21">
        <f>AVERAGE(AD129:AD130)*'Fixed Data'!$B$10</f>
        <v>3.9497419106637005E-17</v>
      </c>
      <c r="AE132" s="21">
        <f>AVERAGE(AE129:AE130)*'Fixed Data'!$B$10</f>
        <v>3.9497419106637005E-17</v>
      </c>
      <c r="AF132" s="21">
        <f>AVERAGE(AF129:AF130)*'Fixed Data'!$B$10</f>
        <v>3.9497419106637005E-17</v>
      </c>
      <c r="AG132" s="21">
        <f>AVERAGE(AG129:AG130)*'Fixed Data'!$B$10</f>
        <v>3.9497419106637005E-17</v>
      </c>
      <c r="AH132" s="21">
        <f>AVERAGE(AH129:AH130)*'Fixed Data'!$B$10</f>
        <v>3.9497419106637005E-17</v>
      </c>
      <c r="AI132" s="21">
        <f>AVERAGE(AI129:AI130)*'Fixed Data'!$B$10</f>
        <v>3.9497419106637005E-17</v>
      </c>
      <c r="AJ132" s="21">
        <f>AVERAGE(AJ129:AJ130)*'Fixed Data'!$B$10</f>
        <v>3.9497419106637005E-17</v>
      </c>
      <c r="AK132" s="21">
        <f>AVERAGE(AK129:AK130)*'Fixed Data'!$B$10</f>
        <v>3.9497419106637005E-17</v>
      </c>
      <c r="AL132" s="21">
        <f>AVERAGE(AL129:AL130)*'Fixed Data'!$B$10</f>
        <v>3.9497419106637005E-17</v>
      </c>
      <c r="AM132" s="21">
        <f>AVERAGE(AM129:AM130)*'Fixed Data'!$B$10</f>
        <v>3.9497419106637005E-17</v>
      </c>
      <c r="AN132" s="21">
        <f>AVERAGE(AN129:AN130)*'Fixed Data'!$B$10</f>
        <v>3.9497419106637005E-17</v>
      </c>
      <c r="AO132" s="21">
        <f>AVERAGE(AO129:AO130)*'Fixed Data'!$B$10</f>
        <v>3.9497419106637005E-17</v>
      </c>
      <c r="AP132" s="21">
        <f>AVERAGE(AP129:AP130)*'Fixed Data'!$B$10</f>
        <v>3.9497419106637005E-17</v>
      </c>
      <c r="AQ132" s="21">
        <f>AVERAGE(AQ129:AQ130)*'Fixed Data'!$B$10</f>
        <v>3.9497419106637005E-17</v>
      </c>
      <c r="AR132" s="21">
        <f>AVERAGE(AR129:AR130)*'Fixed Data'!$B$10</f>
        <v>3.9497419106637005E-17</v>
      </c>
      <c r="AS132" s="21">
        <f>AVERAGE(AS129:AS130)*'Fixed Data'!$B$10</f>
        <v>3.9497419106637005E-17</v>
      </c>
      <c r="AT132" s="21">
        <f>AVERAGE(AT129:AT130)*'Fixed Data'!$B$10</f>
        <v>3.9497419106637005E-17</v>
      </c>
      <c r="AU132" s="21">
        <f>AVERAGE(AU129:AU130)*'Fixed Data'!$B$10</f>
        <v>3.9497419106637005E-17</v>
      </c>
      <c r="AV132" s="21">
        <f>AVERAGE(AV129:AV130)*'Fixed Data'!$B$10</f>
        <v>3.9497419106637005E-17</v>
      </c>
      <c r="AW132" s="21">
        <f>AVERAGE(AW129:AW130)*'Fixed Data'!$B$10</f>
        <v>3.9497419106637005E-17</v>
      </c>
      <c r="AX132" s="21">
        <f>AVERAGE(AX129:AX130)*'Fixed Data'!$B$10</f>
        <v>3.9497419106637005E-17</v>
      </c>
      <c r="AY132" s="21">
        <f>AVERAGE(AY129:AY130)*'Fixed Data'!$B$10</f>
        <v>3.9497419106637005E-17</v>
      </c>
      <c r="AZ132" s="21">
        <f>AVERAGE(AZ129:AZ130)*'Fixed Data'!$B$10</f>
        <v>3.9497419106637005E-17</v>
      </c>
      <c r="BA132" s="21">
        <f>AVERAGE(BA129:BA130)*'Fixed Data'!$B$10</f>
        <v>3.9497419106637005E-17</v>
      </c>
      <c r="BB132" s="21">
        <f>AVERAGE(BB129:BB130)*'Fixed Data'!$B$10</f>
        <v>3.9497419106637005E-17</v>
      </c>
    </row>
    <row r="133" spans="1:54" ht="14" outlineLevel="2" thickBot="1">
      <c r="A133" s="9"/>
      <c r="B133" s="3" t="s">
        <v>451</v>
      </c>
      <c r="C133" s="7" t="s">
        <v>452</v>
      </c>
      <c r="D133" s="7" t="s">
        <v>377</v>
      </c>
      <c r="E133" s="21">
        <f>E128+E132</f>
        <v>-3.7344110854503468E-2</v>
      </c>
      <c r="F133" s="21">
        <f t="shared" ref="F133:BB133" si="13">F128+F132</f>
        <v>-0.27538421247113165</v>
      </c>
      <c r="G133" s="21">
        <f t="shared" si="13"/>
        <v>-0.50707830484988448</v>
      </c>
      <c r="H133" s="21">
        <f t="shared" si="13"/>
        <v>-0.7324263879907621</v>
      </c>
      <c r="I133" s="21">
        <f t="shared" si="13"/>
        <v>-0.95142846189376429</v>
      </c>
      <c r="J133" s="21">
        <f t="shared" si="13"/>
        <v>-1.1267404157043879</v>
      </c>
      <c r="K133" s="21">
        <f t="shared" si="13"/>
        <v>-1.0524082666828734</v>
      </c>
      <c r="L133" s="21">
        <f t="shared" si="13"/>
        <v>-0.97974612009237871</v>
      </c>
      <c r="M133" s="21">
        <f t="shared" si="13"/>
        <v>-0.90875397593290397</v>
      </c>
      <c r="N133" s="21">
        <f t="shared" si="13"/>
        <v>-0.83943183420444878</v>
      </c>
      <c r="O133" s="21">
        <f t="shared" si="13"/>
        <v>-0.77177969490701348</v>
      </c>
      <c r="P133" s="21">
        <f t="shared" si="13"/>
        <v>-0.70579755804059807</v>
      </c>
      <c r="Q133" s="21">
        <f t="shared" si="13"/>
        <v>-0.64148542360520244</v>
      </c>
      <c r="R133" s="21">
        <f t="shared" si="13"/>
        <v>-0.57884329160082648</v>
      </c>
      <c r="S133" s="21">
        <f t="shared" si="13"/>
        <v>-0.51787116202747052</v>
      </c>
      <c r="T133" s="21">
        <f t="shared" si="13"/>
        <v>-0.45856903488513429</v>
      </c>
      <c r="U133" s="21">
        <f t="shared" si="13"/>
        <v>-0.40093691017381783</v>
      </c>
      <c r="V133" s="21">
        <f t="shared" si="13"/>
        <v>-0.34497478789352132</v>
      </c>
      <c r="W133" s="21">
        <f t="shared" si="13"/>
        <v>-0.29068266804424447</v>
      </c>
      <c r="X133" s="21">
        <f t="shared" si="13"/>
        <v>-0.23806055062598758</v>
      </c>
      <c r="Y133" s="21">
        <f t="shared" si="13"/>
        <v>-0.18710843563875051</v>
      </c>
      <c r="Z133" s="21">
        <f t="shared" si="13"/>
        <v>-0.13782632308253318</v>
      </c>
      <c r="AA133" s="21">
        <f t="shared" si="13"/>
        <v>-9.0214212957335269E-2</v>
      </c>
      <c r="AB133" s="21">
        <f t="shared" si="13"/>
        <v>-4.4272105263158446E-2</v>
      </c>
      <c r="AC133" s="21">
        <f t="shared" si="13"/>
        <v>3.9497419106637005E-17</v>
      </c>
      <c r="AD133" s="21">
        <f t="shared" si="13"/>
        <v>3.9497419106637005E-17</v>
      </c>
      <c r="AE133" s="21">
        <f t="shared" si="13"/>
        <v>3.9497419106637005E-17</v>
      </c>
      <c r="AF133" s="21">
        <f t="shared" si="13"/>
        <v>3.9497419106637005E-17</v>
      </c>
      <c r="AG133" s="21">
        <f t="shared" si="13"/>
        <v>3.9497419106637005E-17</v>
      </c>
      <c r="AH133" s="21">
        <f t="shared" si="13"/>
        <v>3.9497419106637005E-17</v>
      </c>
      <c r="AI133" s="21">
        <f t="shared" si="13"/>
        <v>3.9497419106637005E-17</v>
      </c>
      <c r="AJ133" s="21">
        <f t="shared" si="13"/>
        <v>3.9497419106637005E-17</v>
      </c>
      <c r="AK133" s="21">
        <f t="shared" si="13"/>
        <v>3.9497419106637005E-17</v>
      </c>
      <c r="AL133" s="21">
        <f t="shared" si="13"/>
        <v>3.9497419106637005E-17</v>
      </c>
      <c r="AM133" s="21">
        <f t="shared" si="13"/>
        <v>3.9497419106637005E-17</v>
      </c>
      <c r="AN133" s="21">
        <f t="shared" si="13"/>
        <v>3.9497419106637005E-17</v>
      </c>
      <c r="AO133" s="21">
        <f t="shared" si="13"/>
        <v>3.9497419106637005E-17</v>
      </c>
      <c r="AP133" s="21">
        <f t="shared" si="13"/>
        <v>3.9497419106637005E-17</v>
      </c>
      <c r="AQ133" s="21">
        <f t="shared" si="13"/>
        <v>3.9497419106637005E-17</v>
      </c>
      <c r="AR133" s="21">
        <f t="shared" si="13"/>
        <v>3.9497419106637005E-17</v>
      </c>
      <c r="AS133" s="21">
        <f t="shared" si="13"/>
        <v>3.9497419106637005E-17</v>
      </c>
      <c r="AT133" s="21">
        <f t="shared" si="13"/>
        <v>3.9497419106637005E-17</v>
      </c>
      <c r="AU133" s="21">
        <f t="shared" si="13"/>
        <v>3.9497419106637005E-17</v>
      </c>
      <c r="AV133" s="21">
        <f t="shared" si="13"/>
        <v>3.9497419106637005E-17</v>
      </c>
      <c r="AW133" s="21">
        <f t="shared" si="13"/>
        <v>3.9497419106637005E-17</v>
      </c>
      <c r="AX133" s="21">
        <f t="shared" si="13"/>
        <v>3.9497419106637005E-17</v>
      </c>
      <c r="AY133" s="21">
        <f t="shared" si="13"/>
        <v>3.9497419106637005E-17</v>
      </c>
      <c r="AZ133" s="21">
        <f t="shared" si="13"/>
        <v>3.9497419106637005E-17</v>
      </c>
      <c r="BA133" s="21">
        <f t="shared" si="13"/>
        <v>3.9497419106637005E-17</v>
      </c>
      <c r="BB133" s="21">
        <f t="shared" si="13"/>
        <v>3.9497419106637005E-17</v>
      </c>
    </row>
    <row r="134" spans="1:54" ht="14" outlineLevel="2" thickBot="1">
      <c r="A134" s="139"/>
      <c r="B134" s="142" t="s">
        <v>453</v>
      </c>
      <c r="C134" s="143"/>
      <c r="D134" s="243"/>
      <c r="E134" s="245">
        <f t="shared" ref="E134:AJ134" si="14">E83+E77+E71</f>
        <v>-7.6997834474016813E-2</v>
      </c>
      <c r="F134" s="245">
        <f t="shared" si="14"/>
        <v>-7.7001427201773248E-2</v>
      </c>
      <c r="G134" s="245">
        <f t="shared" si="14"/>
        <v>-7.6236208637883662E-2</v>
      </c>
      <c r="H134" s="245">
        <f t="shared" si="14"/>
        <v>-7.6415421703172573E-2</v>
      </c>
      <c r="I134" s="245">
        <f t="shared" si="14"/>
        <v>-7.5679409403230591E-2</v>
      </c>
      <c r="J134" s="245">
        <f t="shared" si="14"/>
        <v>-7.499074402155112E-2</v>
      </c>
      <c r="K134" s="245">
        <f t="shared" si="14"/>
        <v>-7.575623599263237E-2</v>
      </c>
      <c r="L134" s="245">
        <f t="shared" si="14"/>
        <v>-7.6530029156702498E-2</v>
      </c>
      <c r="M134" s="245">
        <f t="shared" si="14"/>
        <v>-7.7312238108634246E-2</v>
      </c>
      <c r="N134" s="245">
        <f t="shared" si="14"/>
        <v>-7.8102980192944774E-2</v>
      </c>
      <c r="O134" s="245">
        <f t="shared" si="14"/>
        <v>-7.8902375613346981E-2</v>
      </c>
      <c r="P134" s="245">
        <f t="shared" si="14"/>
        <v>-7.971054754762584E-2</v>
      </c>
      <c r="Q134" s="245">
        <f t="shared" si="14"/>
        <v>-8.052762226806312E-2</v>
      </c>
      <c r="R134" s="245">
        <f t="shared" si="14"/>
        <v>-8.1353729267732822E-2</v>
      </c>
      <c r="S134" s="245">
        <f t="shared" si="14"/>
        <v>-8.2189001392931824E-2</v>
      </c>
      <c r="T134" s="245">
        <f t="shared" si="14"/>
        <v>-8.3033574982081776E-2</v>
      </c>
      <c r="U134" s="245">
        <f t="shared" si="14"/>
        <v>-8.3887590011415172E-2</v>
      </c>
      <c r="V134" s="245">
        <f t="shared" si="14"/>
        <v>-8.4751190247799868E-2</v>
      </c>
      <c r="W134" s="245">
        <f t="shared" si="14"/>
        <v>-8.5624523409051606E-2</v>
      </c>
      <c r="X134" s="245">
        <f t="shared" si="14"/>
        <v>-8.6507741332142507E-2</v>
      </c>
      <c r="Y134" s="245">
        <f t="shared" si="14"/>
        <v>-8.7401000149665536E-2</v>
      </c>
      <c r="Z134" s="245">
        <f t="shared" si="14"/>
        <v>-8.8304460475017527E-2</v>
      </c>
      <c r="AA134" s="245">
        <f t="shared" si="14"/>
        <v>-8.9218287596704651E-2</v>
      </c>
      <c r="AB134" s="245">
        <f t="shared" si="14"/>
        <v>-9.0142651682268926E-2</v>
      </c>
      <c r="AC134" s="245">
        <f t="shared" si="14"/>
        <v>-9.107772799231699E-2</v>
      </c>
      <c r="AD134" s="245">
        <f t="shared" si="14"/>
        <v>-9.2023697105130073E-2</v>
      </c>
      <c r="AE134" s="245">
        <f t="shared" si="14"/>
        <v>-9.2980745152457661E-2</v>
      </c>
      <c r="AF134" s="245">
        <f t="shared" si="14"/>
        <v>-9.3949064066999419E-2</v>
      </c>
      <c r="AG134" s="245">
        <f t="shared" si="14"/>
        <v>-9.4928851842238149E-2</v>
      </c>
      <c r="AH134" s="245">
        <f t="shared" si="14"/>
        <v>-9.5920312805168995E-2</v>
      </c>
      <c r="AI134" s="245">
        <f t="shared" si="14"/>
        <v>-9.6923657902678984E-2</v>
      </c>
      <c r="AJ134" s="245">
        <f t="shared" si="14"/>
        <v>-9.7939105002177756E-2</v>
      </c>
      <c r="AK134" s="245">
        <f t="shared" ref="AK134:BB134" si="15">AK83+AK77+AK71</f>
        <v>-9.8966879207299296E-2</v>
      </c>
      <c r="AL134" s="245">
        <f t="shared" si="15"/>
        <v>-0.10000721318935687</v>
      </c>
      <c r="AM134" s="245">
        <f t="shared" si="15"/>
        <v>-0.10106034753541217</v>
      </c>
      <c r="AN134" s="245">
        <f t="shared" si="15"/>
        <v>-0.10212653111379977</v>
      </c>
      <c r="AO134" s="245">
        <f t="shared" si="15"/>
        <v>-0.10320602145795631</v>
      </c>
      <c r="AP134" s="245">
        <f t="shared" si="15"/>
        <v>-0.10429908516954933</v>
      </c>
      <c r="AQ134" s="245">
        <f t="shared" si="15"/>
        <v>-0.10540599834185251</v>
      </c>
      <c r="AR134" s="245">
        <f t="shared" si="15"/>
        <v>-0.1065270470043982</v>
      </c>
      <c r="AS134" s="245">
        <f t="shared" si="15"/>
        <v>-0.10766252759002284</v>
      </c>
      <c r="AT134" s="245">
        <f t="shared" si="15"/>
        <v>-0.10881274742541679</v>
      </c>
      <c r="AU134" s="245">
        <f t="shared" si="15"/>
        <v>-0.10997802524641553</v>
      </c>
      <c r="AV134" s="245">
        <f t="shared" si="15"/>
        <v>-0.11115869173924685</v>
      </c>
      <c r="AW134" s="245">
        <f t="shared" si="15"/>
        <v>-0.11235509010911433</v>
      </c>
      <c r="AX134" s="245">
        <f t="shared" si="15"/>
        <v>-0.11356757667747834</v>
      </c>
      <c r="AY134" s="245">
        <f t="shared" si="15"/>
        <v>-0.1147965215095148</v>
      </c>
      <c r="AZ134" s="245">
        <f t="shared" si="15"/>
        <v>-0.11604230907328722</v>
      </c>
      <c r="BA134" s="245">
        <f t="shared" si="15"/>
        <v>-0.11730533893226257</v>
      </c>
      <c r="BB134" s="245">
        <f t="shared" si="15"/>
        <v>-0.1185821158843232</v>
      </c>
    </row>
    <row r="135" spans="1:54" ht="14" outlineLevel="2" thickBot="1">
      <c r="A135" s="138"/>
      <c r="B135" s="140" t="s">
        <v>454</v>
      </c>
      <c r="C135" s="141"/>
      <c r="D135" s="244"/>
      <c r="E135" s="245">
        <f>E133+E134</f>
        <v>-0.11434194532852028</v>
      </c>
      <c r="F135" s="245">
        <f t="shared" ref="F135:AW135" si="16">F133+F134</f>
        <v>-0.35238563967290493</v>
      </c>
      <c r="G135" s="245">
        <f t="shared" si="16"/>
        <v>-0.58331451348776819</v>
      </c>
      <c r="H135" s="245">
        <f t="shared" si="16"/>
        <v>-0.80884180969393471</v>
      </c>
      <c r="I135" s="245">
        <f t="shared" si="16"/>
        <v>-1.027107871296995</v>
      </c>
      <c r="J135" s="245">
        <f t="shared" si="16"/>
        <v>-1.201731159725939</v>
      </c>
      <c r="K135" s="245">
        <f t="shared" si="16"/>
        <v>-1.1281645026755056</v>
      </c>
      <c r="L135" s="245">
        <f t="shared" si="16"/>
        <v>-1.0562761492490813</v>
      </c>
      <c r="M135" s="245">
        <f t="shared" si="16"/>
        <v>-0.98606621404153816</v>
      </c>
      <c r="N135" s="245">
        <f t="shared" si="16"/>
        <v>-0.91753481439739359</v>
      </c>
      <c r="O135" s="245">
        <f t="shared" si="16"/>
        <v>-0.85068207052036049</v>
      </c>
      <c r="P135" s="245">
        <f t="shared" si="16"/>
        <v>-0.78550810558822393</v>
      </c>
      <c r="Q135" s="245">
        <f t="shared" si="16"/>
        <v>-0.72201304587326554</v>
      </c>
      <c r="R135" s="245">
        <f t="shared" si="16"/>
        <v>-0.66019702086855925</v>
      </c>
      <c r="S135" s="245">
        <f t="shared" si="16"/>
        <v>-0.60006016342040236</v>
      </c>
      <c r="T135" s="245">
        <f t="shared" si="16"/>
        <v>-0.54160260986721609</v>
      </c>
      <c r="U135" s="245">
        <f t="shared" si="16"/>
        <v>-0.48482450018523299</v>
      </c>
      <c r="V135" s="245">
        <f t="shared" si="16"/>
        <v>-0.42972597814132119</v>
      </c>
      <c r="W135" s="245">
        <f t="shared" si="16"/>
        <v>-0.37630719145329605</v>
      </c>
      <c r="X135" s="245">
        <f t="shared" si="16"/>
        <v>-0.32456829195813008</v>
      </c>
      <c r="Y135" s="245">
        <f t="shared" si="16"/>
        <v>-0.27450943578841602</v>
      </c>
      <c r="Z135" s="245">
        <f t="shared" si="16"/>
        <v>-0.2261307835575507</v>
      </c>
      <c r="AA135" s="245">
        <f t="shared" si="16"/>
        <v>-0.17943250055403992</v>
      </c>
      <c r="AB135" s="245">
        <f t="shared" si="16"/>
        <v>-0.13441475694542737</v>
      </c>
      <c r="AC135" s="245">
        <f t="shared" si="16"/>
        <v>-9.1077727992316948E-2</v>
      </c>
      <c r="AD135" s="245">
        <f t="shared" si="16"/>
        <v>-9.2023697105130031E-2</v>
      </c>
      <c r="AE135" s="245">
        <f t="shared" si="16"/>
        <v>-9.298074515245762E-2</v>
      </c>
      <c r="AF135" s="245">
        <f t="shared" si="16"/>
        <v>-9.3949064066999377E-2</v>
      </c>
      <c r="AG135" s="245">
        <f t="shared" si="16"/>
        <v>-9.4928851842238107E-2</v>
      </c>
      <c r="AH135" s="245">
        <f t="shared" si="16"/>
        <v>-9.5920312805168953E-2</v>
      </c>
      <c r="AI135" s="245">
        <f t="shared" si="16"/>
        <v>-9.6923657902678942E-2</v>
      </c>
      <c r="AJ135" s="245">
        <f t="shared" si="16"/>
        <v>-9.7939105002177715E-2</v>
      </c>
      <c r="AK135" s="245">
        <f t="shared" si="16"/>
        <v>-9.8966879207299255E-2</v>
      </c>
      <c r="AL135" s="245">
        <f t="shared" si="16"/>
        <v>-0.10000721318935683</v>
      </c>
      <c r="AM135" s="245">
        <f t="shared" si="16"/>
        <v>-0.10106034753541213</v>
      </c>
      <c r="AN135" s="245">
        <f t="shared" si="16"/>
        <v>-0.10212653111379973</v>
      </c>
      <c r="AO135" s="245">
        <f t="shared" si="16"/>
        <v>-0.10320602145795627</v>
      </c>
      <c r="AP135" s="245">
        <f t="shared" si="16"/>
        <v>-0.10429908516954929</v>
      </c>
      <c r="AQ135" s="245">
        <f t="shared" si="16"/>
        <v>-0.10540599834185246</v>
      </c>
      <c r="AR135" s="245">
        <f t="shared" si="16"/>
        <v>-0.10652704700439816</v>
      </c>
      <c r="AS135" s="245">
        <f t="shared" si="16"/>
        <v>-0.1076625275900228</v>
      </c>
      <c r="AT135" s="245">
        <f t="shared" si="16"/>
        <v>-0.10881274742541674</v>
      </c>
      <c r="AU135" s="245">
        <f t="shared" si="16"/>
        <v>-0.10997802524641549</v>
      </c>
      <c r="AV135" s="245">
        <f t="shared" si="16"/>
        <v>-0.11115869173924681</v>
      </c>
      <c r="AW135" s="245">
        <f t="shared" si="16"/>
        <v>-0.11235509010911429</v>
      </c>
      <c r="AX135" s="245">
        <f>AX133+AX134</f>
        <v>-0.1135675766774783</v>
      </c>
      <c r="AY135" s="245">
        <f>AY133+AY134</f>
        <v>-0.11479652150951476</v>
      </c>
      <c r="AZ135" s="245">
        <f>AZ133+AZ134</f>
        <v>-0.11604230907328718</v>
      </c>
      <c r="BA135" s="245">
        <f>BA133+BA134</f>
        <v>-0.11730533893226253</v>
      </c>
      <c r="BB135" s="245">
        <f>BB133+BB134</f>
        <v>-0.11858211588432316</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-0.45910706732088968</v>
      </c>
      <c r="F143" s="21">
        <f>-(F$158*'Fixed Data'!$B$25*'Fixed Data'!F$47*'Fixed Data'!$B$24*'Fixed Data'!$B$23+F$158*'Fixed Data'!$B$26)*'Fixed Data'!M42/10^6</f>
        <v>-0.46729803538223702</v>
      </c>
      <c r="G143" s="21">
        <f>-(G$158*'Fixed Data'!$B$25*'Fixed Data'!G$47*'Fixed Data'!$B$24*'Fixed Data'!$B$23+G$158*'Fixed Data'!$B$26)*'Fixed Data'!N42/10^6</f>
        <v>-0.4691248462439796</v>
      </c>
      <c r="H143" s="21">
        <f>-(H$158*'Fixed Data'!$B$25*'Fixed Data'!H$47*'Fixed Data'!$B$24*'Fixed Data'!$B$23+H$158*'Fixed Data'!$B$26)*'Fixed Data'!O42/10^6</f>
        <v>-0.47671354495665019</v>
      </c>
      <c r="I143" s="21">
        <f>-(I$158*'Fixed Data'!$B$25*'Fixed Data'!I$47*'Fixed Data'!$B$24*'Fixed Data'!$B$23+I$158*'Fixed Data'!$B$26)*'Fixed Data'!P42/10^6</f>
        <v>-0.48015125658763858</v>
      </c>
      <c r="J143" s="21">
        <f>-(J$158*'Fixed Data'!$B$25*'Fixed Data'!J$47*'Fixed Data'!$B$24*'Fixed Data'!$B$23+J$158*'Fixed Data'!$B$26)*'Fixed Data'!Q42/10^6</f>
        <v>-0.48373821011844848</v>
      </c>
      <c r="K143" s="21">
        <f>-(K$158*'Fixed Data'!$B$25*'Fixed Data'!K$47*'Fixed Data'!$B$24*'Fixed Data'!$B$23+K$158*'Fixed Data'!$B$26)*'Fixed Data'!R42/10^6</f>
        <v>-0.49510607137954432</v>
      </c>
      <c r="L143" s="21">
        <f>-(L$158*'Fixed Data'!$B$25*'Fixed Data'!L$47*'Fixed Data'!$B$24*'Fixed Data'!$B$23+L$158*'Fixed Data'!$B$26)*'Fixed Data'!S42/10^6</f>
        <v>-0.50828274137889085</v>
      </c>
      <c r="M143" s="21">
        <f>-(M$158*'Fixed Data'!$B$25*'Fixed Data'!M$47*'Fixed Data'!$B$24*'Fixed Data'!$B$23+M$158*'Fixed Data'!$B$26)*'Fixed Data'!T42/10^6</f>
        <v>-0.52168039142794398</v>
      </c>
      <c r="N143" s="21">
        <f>-(N$158*'Fixed Data'!$B$25*'Fixed Data'!N$47*'Fixed Data'!$B$24*'Fixed Data'!$B$23+N$158*'Fixed Data'!$B$26)*'Fixed Data'!U42/10^6</f>
        <v>-0.53364522113271806</v>
      </c>
      <c r="O143" s="21">
        <f>-(O$158*'Fixed Data'!$B$25*'Fixed Data'!O$47*'Fixed Data'!$B$24*'Fixed Data'!$B$23+O$158*'Fixed Data'!$B$26)*'Fixed Data'!V42/10^6</f>
        <v>-0.54747838714761143</v>
      </c>
      <c r="P143" s="21">
        <f>-(P$158*'Fixed Data'!$B$25*'Fixed Data'!P$47*'Fixed Data'!$B$24*'Fixed Data'!$B$23+P$158*'Fixed Data'!$B$26)*'Fixed Data'!W42/10^6</f>
        <v>-0.56154300711098559</v>
      </c>
      <c r="Q143" s="21">
        <f>-(Q$158*'Fixed Data'!$B$25*'Fixed Data'!Q$47*'Fixed Data'!$B$24*'Fixed Data'!$B$23+Q$158*'Fixed Data'!$B$26)*'Fixed Data'!X42/10^6</f>
        <v>-0.57584277743981105</v>
      </c>
      <c r="R143" s="21">
        <f>-(R$158*'Fixed Data'!$B$25*'Fixed Data'!R$47*'Fixed Data'!$B$24*'Fixed Data'!$B$23+R$158*'Fixed Data'!$B$26)*'Fixed Data'!Y42/10^6</f>
        <v>-0.59210773312481002</v>
      </c>
      <c r="S143" s="21">
        <f>-(S$158*'Fixed Data'!$B$25*'Fixed Data'!S$47*'Fixed Data'!$B$24*'Fixed Data'!$B$23+S$158*'Fixed Data'!$B$26)*'Fixed Data'!Z42/10^6</f>
        <v>-0.60690692777571575</v>
      </c>
      <c r="T143" s="21">
        <f>-(T$158*'Fixed Data'!$B$25*'Fixed Data'!T$47*'Fixed Data'!$B$24*'Fixed Data'!$B$23+T$158*'Fixed Data'!$B$26)*'Fixed Data'!AA42/10^6</f>
        <v>-0.62195303204681041</v>
      </c>
      <c r="U143" s="21">
        <f>-(U$158*'Fixed Data'!$B$25*'Fixed Data'!U$47*'Fixed Data'!$B$24*'Fixed Data'!$B$23+U$158*'Fixed Data'!$B$26)*'Fixed Data'!AB42/10^6</f>
        <v>-0.63725006980951371</v>
      </c>
      <c r="V143" s="21">
        <f>-(V$158*'Fixed Data'!$B$25*'Fixed Data'!V$47*'Fixed Data'!$B$24*'Fixed Data'!$B$23+V$158*'Fixed Data'!$B$26)*'Fixed Data'!AC42/10^6</f>
        <v>-0.65460050657662561</v>
      </c>
      <c r="W143" s="21">
        <f>-(W$158*'Fixed Data'!$B$25*'Fixed Data'!W$47*'Fixed Data'!$B$24*'Fixed Data'!$B$23+W$158*'Fixed Data'!$B$26)*'Fixed Data'!AD42/10^6</f>
        <v>-0.67043037204186073</v>
      </c>
      <c r="X143" s="21">
        <f>-(X$158*'Fixed Data'!$B$25*'Fixed Data'!X$47*'Fixed Data'!$B$24*'Fixed Data'!$B$23+X$158*'Fixed Data'!$B$26)*'Fixed Data'!AE42/10^6</f>
        <v>-0.68835962284397811</v>
      </c>
      <c r="Y143" s="21">
        <f>-(Y$158*'Fixed Data'!$B$25*'Fixed Data'!Y$47*'Fixed Data'!$B$24*'Fixed Data'!$B$23+Y$158*'Fixed Data'!$B$26)*'Fixed Data'!AF42/10^6</f>
        <v>-0.70474036373760829</v>
      </c>
      <c r="Z143" s="21">
        <f>-(Z$158*'Fixed Data'!$B$25*'Fixed Data'!Z$47*'Fixed Data'!$B$24*'Fixed Data'!$B$23+Z$158*'Fixed Data'!$B$26)*'Fixed Data'!AG42/10^6</f>
        <v>-0.72326773782743259</v>
      </c>
      <c r="AA143" s="21">
        <f>-(AA$158*'Fixed Data'!$B$25*'Fixed Data'!AA$47*'Fixed Data'!$B$24*'Fixed Data'!$B$23+AA$158*'Fixed Data'!$B$26)*'Fixed Data'!AH42/10^6</f>
        <v>-0.74211139073290322</v>
      </c>
      <c r="AB143" s="21">
        <f>-(AB$158*'Fixed Data'!$B$25*'Fixed Data'!AB$47*'Fixed Data'!$B$24*'Fixed Data'!$B$23+AB$158*'Fixed Data'!$B$26)*'Fixed Data'!AI42/10^6</f>
        <v>-0.76127671911402339</v>
      </c>
      <c r="AC143" s="21">
        <f>-(AC$158*'Fixed Data'!$B$25*'Fixed Data'!AC$47*'Fixed Data'!$B$24*'Fixed Data'!$B$23+AC$158*'Fixed Data'!$B$26)*'Fixed Data'!AJ42/10^6</f>
        <v>-0.78032751345889007</v>
      </c>
      <c r="AD143" s="21">
        <f>-(AD$158*'Fixed Data'!$B$25*'Fixed Data'!AD$47*'Fixed Data'!$B$24*'Fixed Data'!$B$23+AD$158*'Fixed Data'!$B$26)*'Fixed Data'!AK42/10^6</f>
        <v>-0.79980560771270515</v>
      </c>
      <c r="AE143" s="21">
        <f>-(AE$158*'Fixed Data'!$B$25*'Fixed Data'!AE$47*'Fixed Data'!$B$24*'Fixed Data'!$B$23+AE$158*'Fixed Data'!$B$26)*'Fixed Data'!AL42/10^6</f>
        <v>-0.81980891966409042</v>
      </c>
      <c r="AF143" s="21">
        <f>-(AF$158*'Fixed Data'!$B$25*'Fixed Data'!AF$47*'Fixed Data'!$B$24*'Fixed Data'!$B$23+AF$158*'Fixed Data'!$B$26)*'Fixed Data'!AM42/10^6</f>
        <v>-0.84008854807298483</v>
      </c>
      <c r="AG143" s="21">
        <f>-(AG$158*'Fixed Data'!$B$25*'Fixed Data'!AG$47*'Fixed Data'!$B$24*'Fixed Data'!$B$23+AG$158*'Fixed Data'!$B$26)*'Fixed Data'!AN42/10^6</f>
        <v>-0.86067227858614659</v>
      </c>
      <c r="AH143" s="21">
        <f>-(AH$158*'Fixed Data'!$B$25*'Fixed Data'!AH$47*'Fixed Data'!$B$24*'Fixed Data'!$B$23+AH$158*'Fixed Data'!$B$26)*'Fixed Data'!AO42/10^6</f>
        <v>-0.88159573305349914</v>
      </c>
      <c r="AI143" s="21">
        <f>-(AI$158*'Fixed Data'!$B$25*'Fixed Data'!AI$47*'Fixed Data'!$B$24*'Fixed Data'!$B$23+AI$158*'Fixed Data'!$B$26)*'Fixed Data'!AP42/10^6</f>
        <v>-0.90290964293166365</v>
      </c>
      <c r="AJ143" s="21">
        <f>-(AJ$158*'Fixed Data'!$B$25*'Fixed Data'!AJ$47*'Fixed Data'!$B$24*'Fixed Data'!$B$23+AJ$158*'Fixed Data'!$B$26)*'Fixed Data'!AQ42/10^6</f>
        <v>-0.92459274840602512</v>
      </c>
      <c r="AK143" s="21">
        <f>-(AK$158*'Fixed Data'!$B$25*'Fixed Data'!AK$47*'Fixed Data'!$B$24*'Fixed Data'!$B$23+AK$158*'Fixed Data'!$B$26)*'Fixed Data'!AR42/10^6</f>
        <v>-0.946632751479065</v>
      </c>
      <c r="AL143" s="21">
        <f>-(AL$158*'Fixed Data'!$B$25*'Fixed Data'!AL$47*'Fixed Data'!$B$24*'Fixed Data'!$B$23+AL$158*'Fixed Data'!$B$26)*'Fixed Data'!AS42/10^6</f>
        <v>-0.96904937124235357</v>
      </c>
      <c r="AM143" s="21">
        <f>-(AM$158*'Fixed Data'!$B$25*'Fixed Data'!AM$47*'Fixed Data'!$B$24*'Fixed Data'!$B$23+AM$158*'Fixed Data'!$B$26)*'Fixed Data'!AT42/10^6</f>
        <v>-0.99185474072931989</v>
      </c>
      <c r="AN143" s="21">
        <f>-(AN$158*'Fixed Data'!$B$25*'Fixed Data'!AN$47*'Fixed Data'!$B$24*'Fixed Data'!$B$23+AN$158*'Fixed Data'!$B$26)*'Fixed Data'!AU42/10^6</f>
        <v>-1.0150548857864268</v>
      </c>
      <c r="AO143" s="21">
        <f>-(AO$158*'Fixed Data'!$B$25*'Fixed Data'!AO$47*'Fixed Data'!$B$24*'Fixed Data'!$B$23+AO$158*'Fixed Data'!$B$26)*'Fixed Data'!AV42/10^6</f>
        <v>-1.0386529942315721</v>
      </c>
      <c r="AP143" s="21">
        <f>-(AP$158*'Fixed Data'!$B$25*'Fixed Data'!AP$47*'Fixed Data'!$B$24*'Fixed Data'!$B$23+AP$158*'Fixed Data'!$B$26)*'Fixed Data'!AW42/10^6</f>
        <v>-1.0626574055242188</v>
      </c>
      <c r="AQ143" s="21">
        <f>-(AQ$158*'Fixed Data'!$B$25*'Fixed Data'!AQ$47*'Fixed Data'!$B$24*'Fixed Data'!$B$23+AQ$158*'Fixed Data'!$B$26)*'Fixed Data'!AX42/10^6</f>
        <v>-1.0870779536496662</v>
      </c>
      <c r="AR143" s="21">
        <f>-(AR$158*'Fixed Data'!$B$25*'Fixed Data'!AR$47*'Fixed Data'!$B$24*'Fixed Data'!$B$23+AR$158*'Fixed Data'!$B$26)*'Fixed Data'!AY42/10^6</f>
        <v>-1.1119225633111869</v>
      </c>
      <c r="AS143" s="21">
        <f>-(AS$158*'Fixed Data'!$B$25*'Fixed Data'!AS$47*'Fixed Data'!$B$24*'Fixed Data'!$B$23+AS$158*'Fixed Data'!$B$26)*'Fixed Data'!AZ42/10^6</f>
        <v>-1.1371990277512956</v>
      </c>
      <c r="AT143" s="21">
        <f>-(AT$158*'Fixed Data'!$B$25*'Fixed Data'!AT$47*'Fixed Data'!$B$24*'Fixed Data'!$B$23+AT$158*'Fixed Data'!$B$26)*'Fixed Data'!BA42/10^6</f>
        <v>-1.1629158985656722</v>
      </c>
      <c r="AU143" s="21">
        <f>-(AU$158*'Fixed Data'!$B$25*'Fixed Data'!AU$47*'Fixed Data'!$B$24*'Fixed Data'!$B$23+AU$158*'Fixed Data'!$B$26)*'Fixed Data'!BB42/10^6</f>
        <v>-1.1890824587148792</v>
      </c>
      <c r="AV143" s="21">
        <f>-(AV$158*'Fixed Data'!$B$25*'Fixed Data'!AV$47*'Fixed Data'!$B$24*'Fixed Data'!$B$23+AV$158*'Fixed Data'!$B$26)*'Fixed Data'!BC42/10^6</f>
        <v>-1.2157080374841573</v>
      </c>
      <c r="AW143" s="21">
        <f>-(AW$158*'Fixed Data'!$B$25*'Fixed Data'!AW$47*'Fixed Data'!$B$24*'Fixed Data'!$B$23+AW$158*'Fixed Data'!$B$26)*'Fixed Data'!BD42/10^6</f>
        <v>-1.2428020542171312</v>
      </c>
      <c r="AX143" s="21">
        <f>-(AX$158*'Fixed Data'!$B$25*'Fixed Data'!AX$47*'Fixed Data'!$B$24*'Fixed Data'!$B$23+AX$158*'Fixed Data'!$B$26)*'Fixed Data'!BE42/10^6</f>
        <v>-1.2703743391931044</v>
      </c>
      <c r="AY143" s="21">
        <f>-(AY$158*'Fixed Data'!$B$25*'Fixed Data'!AY$47*'Fixed Data'!$B$24*'Fixed Data'!$B$23+AY$158*'Fixed Data'!$B$26)*'Fixed Data'!BF42/10^6</f>
        <v>-1.2984351377703718</v>
      </c>
      <c r="AZ143" s="21">
        <f>-(AZ$158*'Fixed Data'!$B$25*'Fixed Data'!AZ$47*'Fixed Data'!$B$24*'Fixed Data'!$B$23+AZ$158*'Fixed Data'!$B$26)*'Fixed Data'!BG42/10^6</f>
        <v>-1.3269950319788584</v>
      </c>
      <c r="BA143" s="21">
        <f>-(BA$158*'Fixed Data'!$B$25*'Fixed Data'!BA$47*'Fixed Data'!$B$24*'Fixed Data'!$B$23+BA$158*'Fixed Data'!$B$26)*'Fixed Data'!BH42/10^6</f>
        <v>-1.3560649245549643</v>
      </c>
      <c r="BB143" s="21">
        <f>-(BB$158*'Fixed Data'!$B$25*'Fixed Data'!BB$47*'Fixed Data'!$B$24*'Fixed Data'!$B$23+BB$158*'Fixed Data'!$B$26)*'Fixed Data'!BI42/10^6</f>
        <v>-1.3856104101572819</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-0.26047875481048122</v>
      </c>
      <c r="F146" s="21">
        <f>-F$161*'Fixed Data'!$B$20*'Fixed Data'!$B$22</f>
        <v>-0.27290024988227768</v>
      </c>
      <c r="G146" s="21">
        <f>-G$161*'Fixed Data'!$B$20*'Fixed Data'!$B$22</f>
        <v>-0.28531624585837034</v>
      </c>
      <c r="H146" s="21">
        <f>-H$161*'Fixed Data'!$B$20*'Fixed Data'!$B$22</f>
        <v>-0.29888822427087547</v>
      </c>
      <c r="I146" s="21">
        <f>-I$161*'Fixed Data'!$B$20*'Fixed Data'!$B$22</f>
        <v>-0.311262501948743</v>
      </c>
      <c r="J146" s="21">
        <f>-J$161*'Fixed Data'!$B$20*'Fixed Data'!$B$22</f>
        <v>-0.32361771080006368</v>
      </c>
      <c r="K146" s="21">
        <f>-K$161*'Fixed Data'!$B$20*'Fixed Data'!$B$22</f>
        <v>-0.34007628328806438</v>
      </c>
      <c r="L146" s="21">
        <f>-L$161*'Fixed Data'!$B$20*'Fixed Data'!$B$22</f>
        <v>-0.3573786959734141</v>
      </c>
      <c r="M146" s="21">
        <f>-M$161*'Fixed Data'!$B$20*'Fixed Data'!$B$22</f>
        <v>-0.37556821342379221</v>
      </c>
      <c r="N146" s="21">
        <f>-N$161*'Fixed Data'!$B$20*'Fixed Data'!$B$22</f>
        <v>-0.39469031842848035</v>
      </c>
      <c r="O146" s="21">
        <f>-O$161*'Fixed Data'!$B$20*'Fixed Data'!$B$22</f>
        <v>-0.4147928257289954</v>
      </c>
      <c r="P146" s="21">
        <f>-P$161*'Fixed Data'!$B$20*'Fixed Data'!$B$22</f>
        <v>-0.4359260015808597</v>
      </c>
      <c r="Q146" s="21">
        <f>-Q$161*'Fixed Data'!$B$20*'Fixed Data'!$B$22</f>
        <v>-0.45814268944539827</v>
      </c>
      <c r="R146" s="21">
        <f>-R$161*'Fixed Data'!$B$20*'Fixed Data'!$B$22</f>
        <v>-0.48149844212590676</v>
      </c>
      <c r="S146" s="21">
        <f>-S$161*'Fixed Data'!$B$20*'Fixed Data'!$B$22</f>
        <v>-0.50605166067858787</v>
      </c>
      <c r="T146" s="21">
        <f>-T$161*'Fixed Data'!$B$20*'Fixed Data'!$B$22</f>
        <v>-0.53186374044559814</v>
      </c>
      <c r="U146" s="21">
        <f>-U$161*'Fixed Data'!$B$20*'Fixed Data'!$B$22</f>
        <v>-0.55899922457535611</v>
      </c>
      <c r="V146" s="21">
        <f>-V$161*'Fixed Data'!$B$20*'Fixed Data'!$B$22</f>
        <v>-0.58752596541403723</v>
      </c>
      <c r="W146" s="21">
        <f>-W$161*'Fixed Data'!$B$20*'Fixed Data'!$B$22</f>
        <v>-0.61751529417178008</v>
      </c>
      <c r="X146" s="21">
        <f>-X$161*'Fixed Data'!$B$20*'Fixed Data'!$B$22</f>
        <v>-0.64904219928781215</v>
      </c>
      <c r="Y146" s="21">
        <f>-Y$161*'Fixed Data'!$B$20*'Fixed Data'!$B$22</f>
        <v>-0.68218551394063576</v>
      </c>
      <c r="Z146" s="21">
        <f>-Z$161*'Fixed Data'!$B$20*'Fixed Data'!$B$22</f>
        <v>-0.71702811317201265</v>
      </c>
      <c r="AA146" s="21">
        <f>-AA$161*'Fixed Data'!$B$20*'Fixed Data'!$B$22</f>
        <v>-0.75365712111771543</v>
      </c>
      <c r="AB146" s="21">
        <f>-AB$161*'Fixed Data'!$B$20*'Fixed Data'!$B$22</f>
        <v>-0.79216412886322884</v>
      </c>
      <c r="AC146" s="21">
        <f>-AC$161*'Fixed Data'!$B$20*'Fixed Data'!$B$22</f>
        <v>-0.83264542346918669</v>
      </c>
      <c r="AD146" s="21">
        <f>-AD$161*'Fixed Data'!$B$20*'Fixed Data'!$B$22</f>
        <v>-0.87520222873913867</v>
      </c>
      <c r="AE146" s="21">
        <f>-AE$161*'Fixed Data'!$B$20*'Fixed Data'!$B$22</f>
        <v>-0.91994095833179124</v>
      </c>
      <c r="AF146" s="21">
        <f>-AF$161*'Fixed Data'!$B$20*'Fixed Data'!$B$22</f>
        <v>-0.96697348185053422</v>
      </c>
      <c r="AG146" s="21">
        <f>-AG$161*'Fixed Data'!$B$20*'Fixed Data'!$B$22</f>
        <v>-1.0164174045757361</v>
      </c>
      <c r="AH146" s="21">
        <f>-AH$161*'Fixed Data'!$B$20*'Fixed Data'!$B$22</f>
        <v>-1.0683963615392118</v>
      </c>
      <c r="AI146" s="21">
        <f>-AI$161*'Fixed Data'!$B$20*'Fixed Data'!$B$22</f>
        <v>-1.1230403266761209</v>
      </c>
      <c r="AJ146" s="21">
        <f>-AJ$161*'Fixed Data'!$B$20*'Fixed Data'!$B$22</f>
        <v>-1.1804859378275758</v>
      </c>
      <c r="AK146" s="21">
        <f>-AK$161*'Fixed Data'!$B$20*'Fixed Data'!$B$22</f>
        <v>-1.2408768384062943</v>
      </c>
      <c r="AL146" s="21">
        <f>-AL$161*'Fixed Data'!$B$20*'Fixed Data'!$B$22</f>
        <v>-1.3043640365800688</v>
      </c>
      <c r="AM146" s="21">
        <f>-AM$161*'Fixed Data'!$B$20*'Fixed Data'!$B$22</f>
        <v>-1.3711062828707308</v>
      </c>
      <c r="AN146" s="21">
        <f>-AN$161*'Fixed Data'!$B$20*'Fixed Data'!$B$22</f>
        <v>-1.441270467113146</v>
      </c>
      <c r="AO146" s="21">
        <f>-AO$161*'Fixed Data'!$B$20*'Fixed Data'!$B$22</f>
        <v>-1.5150320357667852</v>
      </c>
      <c r="AP146" s="21">
        <f>-AP$161*'Fixed Data'!$B$20*'Fixed Data'!$B$22</f>
        <v>-1.592575430623131</v>
      </c>
      <c r="AQ146" s="21">
        <f>-AQ$161*'Fixed Data'!$B$20*'Fixed Data'!$B$22</f>
        <v>-1.6740945500063333</v>
      </c>
      <c r="AR146" s="21">
        <f>-AR$161*'Fixed Data'!$B$20*'Fixed Data'!$B$22</f>
        <v>-1.7597932336198954</v>
      </c>
      <c r="AS146" s="21">
        <f>-AS$161*'Fixed Data'!$B$20*'Fixed Data'!$B$22</f>
        <v>-1.8498857722522186</v>
      </c>
      <c r="AT146" s="21">
        <f>-AT$161*'Fixed Data'!$B$20*'Fixed Data'!$B$22</f>
        <v>-1.9445974436150115</v>
      </c>
      <c r="AU146" s="21">
        <f>-AU$161*'Fixed Data'!$B$20*'Fixed Data'!$B$22</f>
        <v>-2.044165075655056</v>
      </c>
      <c r="AV146" s="21">
        <f>-AV$161*'Fixed Data'!$B$20*'Fixed Data'!$B$22</f>
        <v>-2.1488376387473505</v>
      </c>
      <c r="AW146" s="21">
        <f>-AW$161*'Fixed Data'!$B$20*'Fixed Data'!$B$22</f>
        <v>-2.2588768682506903</v>
      </c>
      <c r="AX146" s="21">
        <f>-AX$161*'Fixed Data'!$B$20*'Fixed Data'!$B$22</f>
        <v>-2.374557918982414</v>
      </c>
      <c r="AY146" s="21">
        <f>-AY$161*'Fixed Data'!$B$20*'Fixed Data'!$B$22</f>
        <v>-2.4961700532487692</v>
      </c>
      <c r="AZ146" s="21">
        <f>-AZ$161*'Fixed Data'!$B$20*'Fixed Data'!$B$22</f>
        <v>-2.6240173641513289</v>
      </c>
      <c r="BA146" s="21">
        <f>-BA$161*'Fixed Data'!$B$20*'Fixed Data'!$B$22</f>
        <v>-2.7584195359780717</v>
      </c>
      <c r="BB146" s="21">
        <f>-BB$161*'Fixed Data'!$B$20*'Fixed Data'!$B$22</f>
        <v>-2.8997057871704963</v>
      </c>
    </row>
    <row r="147" spans="1:54" outlineLevel="2">
      <c r="A147" s="439"/>
      <c r="B147" s="135" t="s">
        <v>284</v>
      </c>
      <c r="C147" s="135" t="s">
        <v>460</v>
      </c>
      <c r="D147" s="135" t="s">
        <v>377</v>
      </c>
      <c r="E147" s="21">
        <f>-E$162*'Fixed Data'!$B$21*'Fixed Data'!$B$22</f>
        <v>-1.5867602459682752E-2</v>
      </c>
      <c r="F147" s="21">
        <f>-F$162*'Fixed Data'!$B$21*'Fixed Data'!$B$22</f>
        <v>-1.6623936072186742E-2</v>
      </c>
      <c r="G147" s="21">
        <f>-G$162*'Fixed Data'!$B$21*'Fixed Data'!$B$22</f>
        <v>-1.7379569657251164E-2</v>
      </c>
      <c r="H147" s="21">
        <f>-H$162*'Fixed Data'!$B$21*'Fixed Data'!$B$22</f>
        <v>-1.8206318166873087E-2</v>
      </c>
      <c r="I147" s="21">
        <f>-I$162*'Fixed Data'!$B$21*'Fixed Data'!$B$22</f>
        <v>-1.8958604214696795E-2</v>
      </c>
      <c r="J147" s="21">
        <f>-J$162*'Fixed Data'!$B$21*'Fixed Data'!$B$22</f>
        <v>-1.9708918088901246E-2</v>
      </c>
      <c r="K147" s="21">
        <f>-K$162*'Fixed Data'!$B$21*'Fixed Data'!$B$22</f>
        <v>-2.0711275783340859E-2</v>
      </c>
      <c r="L147" s="21">
        <f>-L$162*'Fixed Data'!$B$21*'Fixed Data'!$B$22</f>
        <v>-2.1765024918041831E-2</v>
      </c>
      <c r="M147" s="21">
        <f>-M$162*'Fixed Data'!$B$21*'Fixed Data'!$B$22</f>
        <v>-2.2872800385795693E-2</v>
      </c>
      <c r="N147" s="21">
        <f>-N$162*'Fixed Data'!$B$21*'Fixed Data'!$B$22</f>
        <v>-2.4037372173223083E-2</v>
      </c>
      <c r="O147" s="21">
        <f>-O$162*'Fixed Data'!$B$21*'Fixed Data'!$B$22</f>
        <v>-2.5261652287181195E-2</v>
      </c>
      <c r="P147" s="21">
        <f>-P$162*'Fixed Data'!$B$21*'Fixed Data'!$B$22</f>
        <v>-2.654870203629792E-2</v>
      </c>
      <c r="Q147" s="21">
        <f>-Q$162*'Fixed Data'!$B$21*'Fixed Data'!$B$22</f>
        <v>-2.790173968583734E-2</v>
      </c>
      <c r="R147" s="21">
        <f>-R$162*'Fixed Data'!$B$21*'Fixed Data'!$B$22</f>
        <v>-2.9324148505038592E-2</v>
      </c>
      <c r="S147" s="21">
        <f>-S$162*'Fixed Data'!$B$21*'Fixed Data'!$B$22</f>
        <v>-3.0819485227049477E-2</v>
      </c>
      <c r="T147" s="21">
        <f>-T$162*'Fixed Data'!$B$21*'Fixed Data'!$B$22</f>
        <v>-3.2391488942612262E-2</v>
      </c>
      <c r="U147" s="21">
        <f>-U$162*'Fixed Data'!$B$21*'Fixed Data'!$B$22</f>
        <v>-3.4044090449737337E-2</v>
      </c>
      <c r="V147" s="21">
        <f>-V$162*'Fixed Data'!$B$21*'Fixed Data'!$B$22</f>
        <v>-3.5781422082743888E-2</v>
      </c>
      <c r="W147" s="21">
        <f>-W$162*'Fixed Data'!$B$21*'Fixed Data'!$B$22</f>
        <v>-3.7607828045249175E-2</v>
      </c>
      <c r="X147" s="21">
        <f>-X$162*'Fixed Data'!$B$21*'Fixed Data'!$B$22</f>
        <v>-3.9527875272937323E-2</v>
      </c>
      <c r="Y147" s="21">
        <f>-Y$162*'Fixed Data'!$B$21*'Fixed Data'!$B$22</f>
        <v>-4.1546364853279207E-2</v>
      </c>
      <c r="Z147" s="21">
        <f>-Z$162*'Fixed Data'!$B$21*'Fixed Data'!$B$22</f>
        <v>-4.3668344030747201E-2</v>
      </c>
      <c r="AA147" s="21">
        <f>-AA$162*'Fixed Data'!$B$21*'Fixed Data'!$B$22</f>
        <v>-4.589911882756173E-2</v>
      </c>
      <c r="AB147" s="21">
        <f>-AB$162*'Fixed Data'!$B$21*'Fixed Data'!$B$22</f>
        <v>-4.8244267311500083E-2</v>
      </c>
      <c r="AC147" s="21">
        <f>-AC$162*'Fixed Data'!$B$21*'Fixed Data'!$B$22</f>
        <v>-5.0709653543978842E-2</v>
      </c>
      <c r="AD147" s="21">
        <f>-AD$162*'Fixed Data'!$B$21*'Fixed Data'!$B$22</f>
        <v>-5.3301442243257072E-2</v>
      </c>
      <c r="AE147" s="21">
        <f>-AE$162*'Fixed Data'!$B$21*'Fixed Data'!$B$22</f>
        <v>-5.6026114199443561E-2</v>
      </c>
      <c r="AF147" s="21">
        <f>-AF$162*'Fixed Data'!$B$21*'Fixed Data'!$B$22</f>
        <v>-5.8890482479846101E-2</v>
      </c>
      <c r="AG147" s="21">
        <f>-AG$162*'Fixed Data'!$B$21*'Fixed Data'!$B$22</f>
        <v>-6.1901709465187554E-2</v>
      </c>
      <c r="AH147" s="21">
        <f>-AH$162*'Fixed Data'!$B$21*'Fixed Data'!$B$22</f>
        <v>-6.5067324759290057E-2</v>
      </c>
      <c r="AI147" s="21">
        <f>-AI$162*'Fixed Data'!$B$21*'Fixed Data'!$B$22</f>
        <v>-6.8395244017001616E-2</v>
      </c>
      <c r="AJ147" s="21">
        <f>-AJ$162*'Fixed Data'!$B$21*'Fixed Data'!$B$22</f>
        <v>-7.1893788737460329E-2</v>
      </c>
      <c r="AK147" s="21">
        <f>-AK$162*'Fixed Data'!$B$21*'Fixed Data'!$B$22</f>
        <v>-7.5571707072170785E-2</v>
      </c>
      <c r="AL147" s="21">
        <f>-AL$162*'Fixed Data'!$B$21*'Fixed Data'!$B$22</f>
        <v>-7.9438195699943648E-2</v>
      </c>
      <c r="AM147" s="21">
        <f>-AM$162*'Fixed Data'!$B$21*'Fixed Data'!$B$22</f>
        <v>-8.3502922823377457E-2</v>
      </c>
      <c r="AN147" s="21">
        <f>-AN$162*'Fixed Data'!$B$21*'Fixed Data'!$B$22</f>
        <v>-8.7776052344405248E-2</v>
      </c>
      <c r="AO147" s="21">
        <f>-AO$162*'Fixed Data'!$B$21*'Fixed Data'!$B$22</f>
        <v>-9.226826927933883E-2</v>
      </c>
      <c r="AP147" s="21">
        <f>-AP$162*'Fixed Data'!$B$21*'Fixed Data'!$B$22</f>
        <v>-9.6990806476974722E-2</v>
      </c>
      <c r="AQ147" s="21">
        <f>-AQ$162*'Fixed Data'!$B$21*'Fixed Data'!$B$22</f>
        <v>-0.10195547270656821</v>
      </c>
      <c r="AR147" s="21">
        <f>-AR$162*'Fixed Data'!$B$21*'Fixed Data'!$B$22</f>
        <v>-0.10717468218590545</v>
      </c>
      <c r="AS147" s="21">
        <f>-AS$162*'Fixed Data'!$B$21*'Fixed Data'!$B$22</f>
        <v>-0.11266148562331185</v>
      </c>
      <c r="AT147" s="21">
        <f>-AT$162*'Fixed Data'!$B$21*'Fixed Data'!$B$22</f>
        <v>-0.11842960285122536</v>
      </c>
      <c r="AU147" s="21">
        <f>-AU$162*'Fixed Data'!$B$21*'Fixed Data'!$B$22</f>
        <v>-0.12449345713291338</v>
      </c>
      <c r="AV147" s="21">
        <f>-AV$162*'Fixed Data'!$B$21*'Fixed Data'!$B$22</f>
        <v>-0.1308682112281524</v>
      </c>
      <c r="AW147" s="21">
        <f>-AW$162*'Fixed Data'!$B$21*'Fixed Data'!$B$22</f>
        <v>-0.13756980530801913</v>
      </c>
      <c r="AX147" s="21">
        <f>-AX$162*'Fixed Data'!$B$21*'Fixed Data'!$B$22</f>
        <v>-0.144614996813623</v>
      </c>
      <c r="AY147" s="21">
        <f>-AY$162*'Fixed Data'!$B$21*'Fixed Data'!$B$22</f>
        <v>-0.1520214023584347</v>
      </c>
      <c r="AZ147" s="21">
        <f>-AZ$162*'Fixed Data'!$B$21*'Fixed Data'!$B$22</f>
        <v>-0.15980754177899389</v>
      </c>
      <c r="BA147" s="21">
        <f>-BA$162*'Fixed Data'!$B$21*'Fixed Data'!$B$22</f>
        <v>-0.16799288444414889</v>
      </c>
      <c r="BB147" s="21">
        <f>-BB$162*'Fixed Data'!$B$21*'Fixed Data'!$B$22</f>
        <v>-0.17659748037983269</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135" t="s">
        <v>461</v>
      </c>
      <c r="D150" s="135" t="s">
        <v>377</v>
      </c>
      <c r="E150" s="279">
        <v>-6.5029976283497326E-2</v>
      </c>
      <c r="F150" s="279">
        <v>-6.7902846651691565E-2</v>
      </c>
      <c r="G150" s="279">
        <v>-7.0542962064186129E-2</v>
      </c>
      <c r="H150" s="279">
        <v>-7.3780743599118126E-2</v>
      </c>
      <c r="I150" s="279">
        <v>-7.6860311030827702E-2</v>
      </c>
      <c r="J150" s="279">
        <v>-8.0509885393935138E-2</v>
      </c>
      <c r="K150" s="279">
        <v>-8.4588759507973427E-2</v>
      </c>
      <c r="L150" s="279">
        <v>-8.8876745679320815E-2</v>
      </c>
      <c r="M150" s="279">
        <v>-9.3384565230766187E-2</v>
      </c>
      <c r="N150" s="279">
        <v>-9.8123489178662496E-2</v>
      </c>
      <c r="O150" s="279">
        <v>-0.10310536641631431</v>
      </c>
      <c r="P150" s="279">
        <v>-0.10834265334236325</v>
      </c>
      <c r="Q150" s="279">
        <v>-0.11384844500825765</v>
      </c>
      <c r="R150" s="279">
        <v>-0.11963650786266278</v>
      </c>
      <c r="S150" s="279">
        <v>-0.12572131417474738</v>
      </c>
      <c r="T150" s="279">
        <v>-0.13211807822236399</v>
      </c>
      <c r="U150" s="279">
        <v>-0.13884279433565216</v>
      </c>
      <c r="V150" s="279">
        <v>-0.1459122768911566</v>
      </c>
      <c r="W150" s="279">
        <v>-0.15334420235651983</v>
      </c>
      <c r="X150" s="279">
        <v>-0.16115715349083526</v>
      </c>
      <c r="Y150" s="279">
        <v>-0.16937066581118904</v>
      </c>
      <c r="Z150" s="279">
        <v>-0.17800527644161299</v>
      </c>
      <c r="AA150" s="279">
        <v>-0.18708257546657273</v>
      </c>
      <c r="AB150" s="279">
        <v>-0.19662525991739116</v>
      </c>
      <c r="AC150" s="279">
        <v>-0.2066571905266362</v>
      </c>
      <c r="AD150" s="279">
        <v>-0.2172034513923416</v>
      </c>
      <c r="AE150" s="279">
        <v>-0.22829041270131037</v>
      </c>
      <c r="AF150" s="279">
        <v>-0.23994579666828039</v>
      </c>
      <c r="AG150" s="279">
        <v>-0.2521987468558991</v>
      </c>
      <c r="AH150" s="279">
        <v>-0.26507990104875551</v>
      </c>
      <c r="AI150" s="279">
        <v>-0.27862146786379</v>
      </c>
      <c r="AJ150" s="279">
        <v>-0.29285730728860071</v>
      </c>
      <c r="AK150" s="279">
        <v>-0.30782301534900297</v>
      </c>
      <c r="AL150" s="279">
        <v>-0.32355601311762455</v>
      </c>
      <c r="AM150" s="279">
        <v>-0.34009564028605466</v>
      </c>
      <c r="AN150" s="279">
        <v>-0.35748325353452987</v>
      </c>
      <c r="AO150" s="279">
        <v>-0.37576232994515985</v>
      </c>
      <c r="AP150" s="279">
        <v>-0.39497857571724554</v>
      </c>
      <c r="AQ150" s="279">
        <v>-0.41518004045657098</v>
      </c>
      <c r="AR150" s="279">
        <v>-0.43641723732440901</v>
      </c>
      <c r="AS150" s="279">
        <v>-0.45874326934670334</v>
      </c>
      <c r="AT150" s="279">
        <v>-0.48221396219932117</v>
      </c>
      <c r="AU150" s="279">
        <v>-0.50688800380120513</v>
      </c>
      <c r="AV150" s="279">
        <v>-0.53282709106477488</v>
      </c>
      <c r="AW150" s="279">
        <v>-0.56009608417031798</v>
      </c>
      <c r="AX150" s="279">
        <v>-0.58876316875017309</v>
      </c>
      <c r="AY150" s="279">
        <v>-0.61890002638831709</v>
      </c>
      <c r="AZ150" s="279">
        <v>-0.65058201386164416</v>
      </c>
      <c r="BA150" s="279">
        <v>-0.68388835157112537</v>
      </c>
      <c r="BB150" s="279">
        <v>-0.71889979656605607</v>
      </c>
    </row>
    <row r="151" spans="1:54" outlineLevel="2">
      <c r="A151" s="439"/>
      <c r="B151" s="135" t="s">
        <v>287</v>
      </c>
      <c r="C151" s="135" t="s">
        <v>462</v>
      </c>
      <c r="D151" s="135" t="s">
        <v>377</v>
      </c>
      <c r="E151" s="279">
        <v>-0.28277534607512894</v>
      </c>
      <c r="F151" s="279">
        <v>-0.29461041043936659</v>
      </c>
      <c r="G151" s="279">
        <v>-0.3056228047325828</v>
      </c>
      <c r="H151" s="279">
        <v>-0.32043456039179635</v>
      </c>
      <c r="I151" s="279">
        <v>-0.33403968232814296</v>
      </c>
      <c r="J151" s="279">
        <v>-0.35234298696598154</v>
      </c>
      <c r="K151" s="279">
        <v>-0.37021418030330178</v>
      </c>
      <c r="L151" s="279">
        <v>-0.38900159957300634</v>
      </c>
      <c r="M151" s="279">
        <v>-0.40875222043383536</v>
      </c>
      <c r="N151" s="279">
        <v>-0.42951542703679535</v>
      </c>
      <c r="O151" s="279">
        <v>-0.4513431355112178</v>
      </c>
      <c r="P151" s="279">
        <v>-0.47428992378204787</v>
      </c>
      <c r="Q151" s="279">
        <v>-0.49841316804299496</v>
      </c>
      <c r="R151" s="279">
        <v>-0.5237731862268592</v>
      </c>
      <c r="S151" s="279">
        <v>-0.55043338883170423</v>
      </c>
      <c r="T151" s="279">
        <v>-0.5784604374800556</v>
      </c>
      <c r="U151" s="279">
        <v>-0.60792441160762178</v>
      </c>
      <c r="V151" s="279">
        <v>-0.63889898369832776</v>
      </c>
      <c r="W151" s="279">
        <v>-0.67146160350380535</v>
      </c>
      <c r="X151" s="279">
        <v>-0.70569369170804308</v>
      </c>
      <c r="Y151" s="279">
        <v>-0.74168084352144503</v>
      </c>
      <c r="Z151" s="279">
        <v>-0.7795130427133713</v>
      </c>
      <c r="AA151" s="279">
        <v>-0.81928488661838783</v>
      </c>
      <c r="AB151" s="279">
        <v>-0.86109582267874563</v>
      </c>
      <c r="AC151" s="279">
        <v>-0.905050397114741</v>
      </c>
      <c r="AD151" s="279">
        <v>-0.9512585163446805</v>
      </c>
      <c r="AE151" s="279">
        <v>-0.99983572180804925</v>
      </c>
      <c r="AF151" s="279">
        <v>-1.0509034788792668</v>
      </c>
      <c r="AG151" s="279">
        <v>-1.1045894805942569</v>
      </c>
      <c r="AH151" s="279">
        <v>-1.1610279669495744</v>
      </c>
      <c r="AI151" s="279">
        <v>-1.2203600605721507</v>
      </c>
      <c r="AJ151" s="279">
        <v>-1.2827341195992932</v>
      </c>
      <c r="AK151" s="279">
        <v>-1.3483061086513521</v>
      </c>
      <c r="AL151" s="279">
        <v>-1.4172399888242631</v>
      </c>
      <c r="AM151" s="279">
        <v>-1.4897081276777415</v>
      </c>
      <c r="AN151" s="279">
        <v>-1.5658917302438347</v>
      </c>
      <c r="AO151" s="279">
        <v>-1.6459812921338435</v>
      </c>
      <c r="AP151" s="279">
        <v>-1.7301770758764392</v>
      </c>
      <c r="AQ151" s="279">
        <v>-1.8186896116782811</v>
      </c>
      <c r="AR151" s="279">
        <v>-1.9117402238590806</v>
      </c>
      <c r="AS151" s="279">
        <v>-2.0095615842776038</v>
      </c>
      <c r="AT151" s="279">
        <v>-2.1123982941325217</v>
      </c>
      <c r="AU151" s="279">
        <v>-2.2205074955925226</v>
      </c>
      <c r="AV151" s="279">
        <v>-2.3341595147858287</v>
      </c>
      <c r="AW151" s="279">
        <v>-2.4536385377561869</v>
      </c>
      <c r="AX151" s="279">
        <v>-2.5792433210757744</v>
      </c>
      <c r="AY151" s="279">
        <v>-2.7112879388923194</v>
      </c>
      <c r="AZ151" s="279">
        <v>-2.8501025682779191</v>
      </c>
      <c r="BA151" s="279">
        <v>-2.9960343148436679</v>
      </c>
      <c r="BB151" s="279">
        <v>-3.1494380993959639</v>
      </c>
    </row>
    <row r="152" spans="1:54" outlineLevel="2">
      <c r="A152" s="439"/>
      <c r="B152" s="135" t="s">
        <v>287</v>
      </c>
      <c r="C152" s="135" t="s">
        <v>463</v>
      </c>
      <c r="D152" s="135" t="s">
        <v>377</v>
      </c>
      <c r="E152" s="279">
        <v>-4.2078853201658863E-2</v>
      </c>
      <c r="F152" s="279">
        <v>-4.3899895510283268E-2</v>
      </c>
      <c r="G152" s="279">
        <v>-4.5533314005448487E-2</v>
      </c>
      <c r="H152" s="279">
        <v>-4.7503867723707342E-2</v>
      </c>
      <c r="I152" s="279">
        <v>-4.8821459132318522E-2</v>
      </c>
      <c r="J152" s="279">
        <v>-4.9922926326295212E-2</v>
      </c>
      <c r="K152" s="279">
        <v>-5.2461352965687921E-2</v>
      </c>
      <c r="L152" s="279">
        <v>-5.5129926472530143E-2</v>
      </c>
      <c r="M152" s="279">
        <v>-5.7935319614146399E-2</v>
      </c>
      <c r="N152" s="279">
        <v>-6.0884547277929961E-2</v>
      </c>
      <c r="O152" s="279">
        <v>-6.3984984012216944E-2</v>
      </c>
      <c r="P152" s="279">
        <v>-6.7244382466493544E-2</v>
      </c>
      <c r="Q152" s="279">
        <v>-7.0670892777059291E-2</v>
      </c>
      <c r="R152" s="279">
        <v>-7.4273082946609947E-2</v>
      </c>
      <c r="S152" s="279">
        <v>-7.8059960268705944E-2</v>
      </c>
      <c r="T152" s="279">
        <v>-8.2040993850698116E-2</v>
      </c>
      <c r="U152" s="279">
        <v>-8.6226138291424212E-2</v>
      </c>
      <c r="V152" s="279">
        <v>-9.0625858572891752E-2</v>
      </c>
      <c r="W152" s="279">
        <v>-9.5251156228180783E-2</v>
      </c>
      <c r="X152" s="279">
        <v>-0.10011359685100814</v>
      </c>
      <c r="Y152" s="279">
        <v>-0.10522533901573038</v>
      </c>
      <c r="Z152" s="279">
        <v>-0.11059916468011706</v>
      </c>
      <c r="AA152" s="279">
        <v>-0.11624851114689409</v>
      </c>
      <c r="AB152" s="279">
        <v>-0.12218750466400656</v>
      </c>
      <c r="AC152" s="279">
        <v>-0.12843099574758815</v>
      </c>
      <c r="AD152" s="279">
        <v>-0.13499459631598706</v>
      </c>
      <c r="AE152" s="279">
        <v>-0.14189471872769696</v>
      </c>
      <c r="AF152" s="279">
        <v>-0.14914861682079389</v>
      </c>
      <c r="AG152" s="279">
        <v>-0.15677442905652031</v>
      </c>
      <c r="AH152" s="279">
        <v>-0.16479122387488201</v>
      </c>
      <c r="AI152" s="279">
        <v>-0.17321904737568489</v>
      </c>
      <c r="AJ152" s="279">
        <v>-0.18207897344421833</v>
      </c>
      <c r="AK152" s="279">
        <v>-0.19139315644694427</v>
      </c>
      <c r="AL152" s="279">
        <v>-0.20118488662895723</v>
      </c>
      <c r="AM152" s="279">
        <v>-0.21147864835171729</v>
      </c>
      <c r="AN152" s="279">
        <v>-0.22230018131671314</v>
      </c>
      <c r="AO152" s="279">
        <v>-0.23367654492812159</v>
      </c>
      <c r="AP152" s="279">
        <v>-0.24563618595540537</v>
      </c>
      <c r="AQ152" s="279">
        <v>-0.25820900966505589</v>
      </c>
      <c r="AR152" s="279">
        <v>-0.27142645459933434</v>
      </c>
      <c r="AS152" s="279">
        <v>-0.28532157118900103</v>
      </c>
      <c r="AT152" s="279">
        <v>-0.29992910439660841</v>
      </c>
      <c r="AU152" s="279">
        <v>-0.31528558059700024</v>
      </c>
      <c r="AV152" s="279">
        <v>-0.3314293989122723</v>
      </c>
      <c r="AW152" s="279">
        <v>-0.34840092722958027</v>
      </c>
      <c r="AX152" s="279">
        <v>-0.3662426031418779</v>
      </c>
      <c r="AY152" s="279">
        <v>-0.38499904006401375</v>
      </c>
      <c r="AZ152" s="279">
        <v>-0.4047171387894869</v>
      </c>
      <c r="BA152" s="279">
        <v>-0.42544620476687495</v>
      </c>
      <c r="BB152" s="279">
        <v>-0.44723698554482749</v>
      </c>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135" t="s">
        <v>383</v>
      </c>
      <c r="D158" s="135" t="s">
        <v>466</v>
      </c>
      <c r="E158" s="238">
        <v>1.1273777513822161</v>
      </c>
      <c r="F158" s="36">
        <v>1.1274303549569407</v>
      </c>
      <c r="G158" s="36">
        <v>1.1162262686372806</v>
      </c>
      <c r="H158" s="36">
        <v>1.1188502492199022</v>
      </c>
      <c r="I158" s="36">
        <v>1.1080737917082528</v>
      </c>
      <c r="J158" s="36">
        <v>1.0979905726832482</v>
      </c>
      <c r="K158" s="36">
        <v>1.1091986621438672</v>
      </c>
      <c r="L158" s="36">
        <v>1.1205282950264477</v>
      </c>
      <c r="M158" s="36">
        <v>1.1319811491925922</v>
      </c>
      <c r="N158" s="36">
        <v>1.1435589427633208</v>
      </c>
      <c r="O158" s="36">
        <v>1.1552634357230858</v>
      </c>
      <c r="P158" s="36">
        <v>1.1670964316017551</v>
      </c>
      <c r="Q158" s="36">
        <v>1.179059779237833</v>
      </c>
      <c r="R158" s="36">
        <v>1.191155374627636</v>
      </c>
      <c r="S158" s="36">
        <v>1.2033851628643022</v>
      </c>
      <c r="T158" s="36">
        <v>1.2157511401715468</v>
      </c>
      <c r="U158" s="36">
        <v>1.2282553560367528</v>
      </c>
      <c r="V158" s="36">
        <v>1.2408999154485774</v>
      </c>
      <c r="W158" s="36">
        <v>1.2536869812441973</v>
      </c>
      <c r="X158" s="36">
        <v>1.2666187765721646</v>
      </c>
      <c r="Y158" s="36">
        <v>1.2796975874761425</v>
      </c>
      <c r="Z158" s="36">
        <v>1.2929257656062958</v>
      </c>
      <c r="AA158" s="36">
        <v>1.3063057310642514</v>
      </c>
      <c r="AB158" s="36">
        <v>1.3198399753889223</v>
      </c>
      <c r="AC158" s="36">
        <v>1.3335310646902521</v>
      </c>
      <c r="AD158" s="36">
        <v>1.3473816429378798</v>
      </c>
      <c r="AE158" s="36">
        <v>1.3613944354135565</v>
      </c>
      <c r="AF158" s="36">
        <v>1.375572252334698</v>
      </c>
      <c r="AG158" s="36">
        <v>1.3899179926587737</v>
      </c>
      <c r="AH158" s="36">
        <v>1.4044346480765233</v>
      </c>
      <c r="AI158" s="36">
        <v>1.4191253072050329</v>
      </c>
      <c r="AJ158" s="36">
        <v>1.4339931599894751</v>
      </c>
      <c r="AK158" s="36">
        <v>1.4490415023255128</v>
      </c>
      <c r="AL158" s="36">
        <v>1.464273740912357</v>
      </c>
      <c r="AM158" s="36">
        <v>1.4796933983490848</v>
      </c>
      <c r="AN158" s="36">
        <v>1.4953041184865306</v>
      </c>
      <c r="AO158" s="36">
        <v>1.5111096720471919</v>
      </c>
      <c r="AP158" s="36">
        <v>1.527113962527713</v>
      </c>
      <c r="AQ158" s="36">
        <v>1.5433210323978095</v>
      </c>
      <c r="AR158" s="36">
        <v>1.5597350696107299</v>
      </c>
      <c r="AS158" s="36">
        <v>1.5763604144415857</v>
      </c>
      <c r="AT158" s="36">
        <v>1.5932015666698245</v>
      </c>
      <c r="AU158" s="36">
        <v>1.6102631931239613</v>
      </c>
      <c r="AV158" s="36">
        <v>1.6275501356063458</v>
      </c>
      <c r="AW158" s="36">
        <v>1.6450674192181818</v>
      </c>
      <c r="AX158" s="36">
        <v>1.6628202611047236</v>
      </c>
      <c r="AY158" s="36">
        <v>1.6808140796423294</v>
      </c>
      <c r="AZ158" s="36">
        <v>1.6990545040898459</v>
      </c>
      <c r="BA158" s="36">
        <v>1.7175473847282063</v>
      </c>
      <c r="BB158" s="36">
        <v>1.7362415459220057</v>
      </c>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135" t="s">
        <v>459</v>
      </c>
      <c r="D161" s="135"/>
      <c r="E161" s="238">
        <v>1.1627733839971791E-2</v>
      </c>
      <c r="F161" s="36">
        <v>1.2182227578604939E-2</v>
      </c>
      <c r="G161" s="36">
        <v>1.2736475838403349E-2</v>
      </c>
      <c r="H161" s="36">
        <v>1.3342326986522024E-2</v>
      </c>
      <c r="I161" s="36">
        <v>1.3894712947537673E-2</v>
      </c>
      <c r="J161" s="36">
        <v>1.4446247678901646E-2</v>
      </c>
      <c r="K161" s="36">
        <v>1.5180955967935027E-2</v>
      </c>
      <c r="L161" s="36">
        <v>1.5953333161003915E-2</v>
      </c>
      <c r="M161" s="36">
        <v>1.6765310582135259E-2</v>
      </c>
      <c r="N161" s="36">
        <v>1.7618918576446662E-2</v>
      </c>
      <c r="O161" s="36">
        <v>1.8516291587065314E-2</v>
      </c>
      <c r="P161" s="36">
        <v>1.945967349234809E-2</v>
      </c>
      <c r="Q161" s="36">
        <v>2.0451423216745156E-2</v>
      </c>
      <c r="R161" s="36">
        <v>2.1494020629339333E-2</v>
      </c>
      <c r="S161" s="36">
        <v>2.2590072744810154E-2</v>
      </c>
      <c r="T161" s="36">
        <v>2.3742320242327902E-2</v>
      </c>
      <c r="U161" s="36">
        <v>2.4953644318677904E-2</v>
      </c>
      <c r="V161" s="36">
        <v>2.6227073892753441E-2</v>
      </c>
      <c r="W161" s="36">
        <v>2.7565793179430618E-2</v>
      </c>
      <c r="X161" s="36">
        <v>2.8973149651761676E-2</v>
      </c>
      <c r="Y161" s="36">
        <v>3.0452662411402532E-2</v>
      </c>
      <c r="Z161" s="36">
        <v>3.2008030988198856E-2</v>
      </c>
      <c r="AA161" s="36">
        <v>3.3643144590936737E-2</v>
      </c>
      <c r="AB161" s="36">
        <v>3.5362091832389642E-2</v>
      </c>
      <c r="AC161" s="36">
        <v>3.716917095298064E-2</v>
      </c>
      <c r="AD161" s="36">
        <v>3.9068900568620675E-2</v>
      </c>
      <c r="AE161" s="36">
        <v>4.1066030969602235E-2</v>
      </c>
      <c r="AF161" s="36">
        <v>4.3165555998797248E-2</v>
      </c>
      <c r="AG161" s="36">
        <v>4.5372725538866197E-2</v>
      </c>
      <c r="AH161" s="36">
        <v>4.7693058639699651E-2</v>
      </c>
      <c r="AI161" s="36">
        <v>5.0132357318914279E-2</v>
      </c>
      <c r="AJ161" s="36">
        <v>5.2696721069922028E-2</v>
      </c>
      <c r="AK161" s="36">
        <v>5.5392562113835378E-2</v>
      </c>
      <c r="AL161" s="36">
        <v>5.8226621433365294E-2</v>
      </c>
      <c r="AM161" s="36">
        <v>6.1205985628784251E-2</v>
      </c>
      <c r="AN161" s="36">
        <v>6.4338104638118218E-2</v>
      </c>
      <c r="AO161" s="36">
        <v>6.7630810365874594E-2</v>
      </c>
      <c r="AP161" s="36">
        <v>7.109233626687736E-2</v>
      </c>
      <c r="AQ161" s="36">
        <v>7.4731337934197298E-2</v>
      </c>
      <c r="AR161" s="36">
        <v>7.8556914742637846E-2</v>
      </c>
      <c r="AS161" s="36">
        <v>8.257863260191671E-2</v>
      </c>
      <c r="AT161" s="36">
        <v>8.6806547876414633E-2</v>
      </c>
      <c r="AU161" s="36">
        <v>9.1251232531331064E-2</v>
      </c>
      <c r="AV161" s="36">
        <v>9.5923800568100112E-2</v>
      </c>
      <c r="AW161" s="36">
        <v>0.10083593581518138</v>
      </c>
      <c r="AX161" s="36">
        <v>0.10599992114371778</v>
      </c>
      <c r="AY161" s="36">
        <v>0.11142866918111125</v>
      </c>
      <c r="AZ161" s="36">
        <v>0.11713575459931623</v>
      </c>
      <c r="BA161" s="36">
        <v>0.12313544805858731</v>
      </c>
      <c r="BB161" s="36">
        <v>0.12944244582240957</v>
      </c>
    </row>
    <row r="162" spans="1:54" outlineLevel="2">
      <c r="A162" s="439"/>
      <c r="B162" s="135" t="s">
        <v>284</v>
      </c>
      <c r="C162" s="135" t="s">
        <v>460</v>
      </c>
      <c r="D162" s="135"/>
      <c r="E162" s="238">
        <v>0.10531191475676203</v>
      </c>
      <c r="F162" s="36">
        <v>0.11033163598623418</v>
      </c>
      <c r="G162" s="36">
        <v>0.11534671119371087</v>
      </c>
      <c r="H162" s="36">
        <v>0.12083377004786398</v>
      </c>
      <c r="I162" s="36">
        <v>0.12582662793817287</v>
      </c>
      <c r="J162" s="36">
        <v>0.13080639668154828</v>
      </c>
      <c r="K162" s="36">
        <v>0.13745895861337268</v>
      </c>
      <c r="L162" s="36">
        <v>0.14445260112052555</v>
      </c>
      <c r="M162" s="36">
        <v>0.15180481176016994</v>
      </c>
      <c r="N162" s="36">
        <v>0.15953397469561034</v>
      </c>
      <c r="O162" s="36">
        <v>0.16765941666626416</v>
      </c>
      <c r="P162" s="36">
        <v>0.17620145531457818</v>
      </c>
      <c r="Q162" s="36">
        <v>0.18518144999071362</v>
      </c>
      <c r="R162" s="36">
        <v>0.19462185516204306</v>
      </c>
      <c r="S162" s="36">
        <v>0.20454627656100308</v>
      </c>
      <c r="T162" s="36">
        <v>0.21497953021172325</v>
      </c>
      <c r="U162" s="36">
        <v>0.22594770448300708</v>
      </c>
      <c r="V162" s="36">
        <v>0.23747822532283089</v>
      </c>
      <c r="W162" s="36">
        <v>0.24959992483750632</v>
      </c>
      <c r="X162" s="36">
        <v>0.26234311338694355</v>
      </c>
      <c r="Y162" s="36">
        <v>0.27573965537635181</v>
      </c>
      <c r="Z162" s="36">
        <v>0.28982304893381816</v>
      </c>
      <c r="AA162" s="36">
        <v>0.30462850967311889</v>
      </c>
      <c r="AB162" s="36">
        <v>0.32019305875102683</v>
      </c>
      <c r="AC162" s="36">
        <v>0.33655561543953671</v>
      </c>
      <c r="AD162" s="36">
        <v>0.35375709444428521</v>
      </c>
      <c r="AE162" s="36">
        <v>0.37184050821263015</v>
      </c>
      <c r="AF162" s="36">
        <v>0.39085107448716216</v>
      </c>
      <c r="AG162" s="36">
        <v>0.41083632937360709</v>
      </c>
      <c r="AH162" s="36">
        <v>0.43184624620586243</v>
      </c>
      <c r="AI162" s="36">
        <v>0.45393336050532879</v>
      </c>
      <c r="AJ162" s="36">
        <v>0.47715290134710475</v>
      </c>
      <c r="AK162" s="36">
        <v>0.50156292946140268</v>
      </c>
      <c r="AL162" s="36">
        <v>0.52722448241564446</v>
      </c>
      <c r="AM162" s="36">
        <v>0.55420172724013561</v>
      </c>
      <c r="AN162" s="36">
        <v>0.58256212087909243</v>
      </c>
      <c r="AO162" s="36">
        <v>0.6123765788681077</v>
      </c>
      <c r="AP162" s="36">
        <v>0.64371965265992581</v>
      </c>
      <c r="AQ162" s="36">
        <v>0.67666971604191306</v>
      </c>
      <c r="AR162" s="36">
        <v>0.71130916111133768</v>
      </c>
      <c r="AS162" s="36">
        <v>0.7477246042985124</v>
      </c>
      <c r="AT162" s="36">
        <v>0.78600710295301823</v>
      </c>
      <c r="AU162" s="36">
        <v>0.82625238303443782</v>
      </c>
      <c r="AV162" s="36">
        <v>0.86856107847717412</v>
      </c>
      <c r="AW162" s="36">
        <v>0.91303898282766272</v>
      </c>
      <c r="AX162" s="36">
        <v>0.95979731378335598</v>
      </c>
      <c r="AY162" s="36">
        <v>1.0089529912948794</v>
      </c>
      <c r="AZ162" s="36">
        <v>1.0606289299267946</v>
      </c>
      <c r="BA162" s="36">
        <v>1.1149543462080471</v>
      </c>
      <c r="BB162" s="36">
        <v>1.1720623104387837</v>
      </c>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-0.22991683325198076</v>
      </c>
      <c r="F172" s="262">
        <f>-(F$158*'Fixed Data'!$B$25*'Fixed Data'!F$47*'Fixed Data'!$B$24*'Fixed Data'!$B$23+F$158*'Fixed Data'!$B$26)*'Fixed Data'!M44/10^6</f>
        <v>-0.23342899612984108</v>
      </c>
      <c r="G172" s="262">
        <f>-(G$158*'Fixed Data'!$B$25*'Fixed Data'!G$47*'Fixed Data'!$B$24*'Fixed Data'!$B$23+G$158*'Fixed Data'!$B$26)*'Fixed Data'!N44/10^6</f>
        <v>-0.23462867438868104</v>
      </c>
      <c r="H172" s="262">
        <f>-(H$158*'Fixed Data'!$B$25*'Fixed Data'!H$47*'Fixed Data'!$B$24*'Fixed Data'!$B$23+H$158*'Fixed Data'!$B$26)*'Fixed Data'!O44/10^6</f>
        <v>-0.23876165502090463</v>
      </c>
      <c r="I172" s="262">
        <f>-(I$158*'Fixed Data'!$B$25*'Fixed Data'!I$47*'Fixed Data'!$B$24*'Fixed Data'!$B$23+I$158*'Fixed Data'!$B$26)*'Fixed Data'!P44/10^6</f>
        <v>-0.24006291215421924</v>
      </c>
      <c r="J172" s="262">
        <f>-(J$158*'Fixed Data'!$B$25*'Fixed Data'!J$47*'Fixed Data'!$B$24*'Fixed Data'!$B$23+J$158*'Fixed Data'!$B$26)*'Fixed Data'!Q44/10^6</f>
        <v>-0.24150090803884139</v>
      </c>
      <c r="K172" s="262">
        <f>-(K$158*'Fixed Data'!$B$25*'Fixed Data'!K$47*'Fixed Data'!$B$24*'Fixed Data'!$B$23+K$158*'Fixed Data'!$B$26)*'Fixed Data'!R44/10^6</f>
        <v>-0.2476813255495541</v>
      </c>
      <c r="L172" s="262">
        <f>-(L$158*'Fixed Data'!$B$25*'Fixed Data'!L$47*'Fixed Data'!$B$24*'Fixed Data'!$B$23+L$158*'Fixed Data'!$B$26)*'Fixed Data'!S44/10^6</f>
        <v>-0.25402152752485813</v>
      </c>
      <c r="M172" s="262">
        <f>-(M$158*'Fixed Data'!$B$25*'Fixed Data'!M$47*'Fixed Data'!$B$24*'Fixed Data'!$B$23+M$158*'Fixed Data'!$B$26)*'Fixed Data'!T44/10^6</f>
        <v>-0.26052575302208925</v>
      </c>
      <c r="N172" s="262">
        <f>-(N$158*'Fixed Data'!$B$25*'Fixed Data'!N$47*'Fixed Data'!$B$24*'Fixed Data'!$B$23+N$158*'Fixed Data'!$B$26)*'Fixed Data'!U44/10^6</f>
        <v>-0.26719836060744334</v>
      </c>
      <c r="O172" s="262">
        <f>-(O$158*'Fixed Data'!$B$25*'Fixed Data'!O$47*'Fixed Data'!$B$24*'Fixed Data'!$B$23+O$158*'Fixed Data'!$B$26)*'Fixed Data'!V44/10^6</f>
        <v>-0.27404383231361051</v>
      </c>
      <c r="P172" s="262">
        <f>-(P$158*'Fixed Data'!$B$25*'Fixed Data'!P$47*'Fixed Data'!$B$24*'Fixed Data'!$B$23+P$158*'Fixed Data'!$B$26)*'Fixed Data'!W44/10^6</f>
        <v>-0.28106677775290423</v>
      </c>
      <c r="Q172" s="262">
        <f>-(Q$158*'Fixed Data'!$B$25*'Fixed Data'!Q$47*'Fixed Data'!$B$24*'Fixed Data'!$B$23+Q$158*'Fixed Data'!$B$26)*'Fixed Data'!X44/10^6</f>
        <v>-0.2882719380514322</v>
      </c>
      <c r="R172" s="262">
        <f>-(R$158*'Fixed Data'!$B$25*'Fixed Data'!R$47*'Fixed Data'!$B$24*'Fixed Data'!$B$23+R$158*'Fixed Data'!$B$26)*'Fixed Data'!Y44/10^6</f>
        <v>-0.29566419010566586</v>
      </c>
      <c r="S172" s="262">
        <f>-(S$158*'Fixed Data'!$B$25*'Fixed Data'!S$47*'Fixed Data'!$B$24*'Fixed Data'!$B$23+S$158*'Fixed Data'!$B$26)*'Fixed Data'!Z44/10^6</f>
        <v>-0.30318032036745468</v>
      </c>
      <c r="T172" s="262">
        <f>-(T$158*'Fixed Data'!$B$25*'Fixed Data'!T$47*'Fixed Data'!$B$24*'Fixed Data'!$B$23+T$158*'Fixed Data'!$B$26)*'Fixed Data'!AA44/10^6</f>
        <v>-0.31089023616165418</v>
      </c>
      <c r="U172" s="262">
        <f>-(U$158*'Fixed Data'!$B$25*'Fixed Data'!U$47*'Fixed Data'!$B$24*'Fixed Data'!$B$23+U$158*'Fixed Data'!$B$26)*'Fixed Data'!AB44/10^6</f>
        <v>-0.3187991141795532</v>
      </c>
      <c r="V172" s="262">
        <f>-(V$158*'Fixed Data'!$B$25*'Fixed Data'!V$47*'Fixed Data'!$B$24*'Fixed Data'!$B$23+V$158*'Fixed Data'!$B$26)*'Fixed Data'!AC44/10^6</f>
        <v>-0.3269122816388419</v>
      </c>
      <c r="W172" s="262">
        <f>-(W$158*'Fixed Data'!$B$25*'Fixed Data'!W$47*'Fixed Data'!$B$24*'Fixed Data'!$B$23+W$158*'Fixed Data'!$B$26)*'Fixed Data'!AD44/10^6</f>
        <v>-0.33523522026099373</v>
      </c>
      <c r="X172" s="262">
        <f>-(X$158*'Fixed Data'!$B$25*'Fixed Data'!X$47*'Fixed Data'!$B$24*'Fixed Data'!$B$23+X$158*'Fixed Data'!$B$26)*'Fixed Data'!AE44/10^6</f>
        <v>-0.34377357296178535</v>
      </c>
      <c r="Y172" s="262">
        <f>-(Y$158*'Fixed Data'!$B$25*'Fixed Data'!Y$47*'Fixed Data'!$B$24*'Fixed Data'!$B$23+Y$158*'Fixed Data'!$B$26)*'Fixed Data'!AF44/10^6</f>
        <v>-0.35253314844146877</v>
      </c>
      <c r="Z172" s="262">
        <f>-(Z$158*'Fixed Data'!$B$25*'Fixed Data'!Z$47*'Fixed Data'!$B$24*'Fixed Data'!$B$23+Z$158*'Fixed Data'!$B$26)*'Fixed Data'!AG44/10^6</f>
        <v>-0.36151992726299959</v>
      </c>
      <c r="AA172" s="262">
        <f>-(AA$158*'Fixed Data'!$B$25*'Fixed Data'!AA$47*'Fixed Data'!$B$24*'Fixed Data'!$B$23+AA$158*'Fixed Data'!$B$26)*'Fixed Data'!AH44/10^6</f>
        <v>-0.37074006781940777</v>
      </c>
      <c r="AB172" s="262">
        <f>-(AB$158*'Fixed Data'!$B$25*'Fixed Data'!AB$47*'Fixed Data'!$B$24*'Fixed Data'!$B$23+AB$158*'Fixed Data'!$B$26)*'Fixed Data'!AI44/10^6</f>
        <v>-0.38019991313334472</v>
      </c>
      <c r="AC172" s="262">
        <f>-(AC$158*'Fixed Data'!$B$25*'Fixed Data'!AC$47*'Fixed Data'!$B$24*'Fixed Data'!$B$23+AC$158*'Fixed Data'!$B$26)*'Fixed Data'!AJ44/10^6</f>
        <v>-0.38965526543267981</v>
      </c>
      <c r="AD172" s="262">
        <f>-(AD$158*'Fixed Data'!$B$25*'Fixed Data'!AD$47*'Fixed Data'!$B$24*'Fixed Data'!$B$23+AD$158*'Fixed Data'!$B$26)*'Fixed Data'!AK44/10^6</f>
        <v>-0.3993183879224006</v>
      </c>
      <c r="AE172" s="262">
        <f>-(AE$158*'Fixed Data'!$B$25*'Fixed Data'!AE$47*'Fixed Data'!$B$24*'Fixed Data'!$B$23+AE$158*'Fixed Data'!$B$26)*'Fixed Data'!AL44/10^6</f>
        <v>-0.40916710723467453</v>
      </c>
      <c r="AF172" s="262">
        <f>-(AF$158*'Fixed Data'!$B$25*'Fixed Data'!AF$47*'Fixed Data'!$B$24*'Fixed Data'!$B$23+AF$158*'Fixed Data'!$B$26)*'Fixed Data'!AM44/10^6</f>
        <v>-0.41918554441510719</v>
      </c>
      <c r="AG172" s="262">
        <f>-(AG$158*'Fixed Data'!$B$25*'Fixed Data'!AG$47*'Fixed Data'!$B$24*'Fixed Data'!$B$23+AG$158*'Fixed Data'!$B$26)*'Fixed Data'!AN44/10^6</f>
        <v>-0.4293654432872071</v>
      </c>
      <c r="AH172" s="262">
        <f>-(AH$158*'Fixed Data'!$B$25*'Fixed Data'!AH$47*'Fixed Data'!$B$24*'Fixed Data'!$B$23+AH$158*'Fixed Data'!$B$26)*'Fixed Data'!AO44/10^6</f>
        <v>-0.43970998690120838</v>
      </c>
      <c r="AI172" s="262">
        <f>-(AI$158*'Fixed Data'!$B$25*'Fixed Data'!AI$47*'Fixed Data'!$B$24*'Fixed Data'!$B$23+AI$158*'Fixed Data'!$B$26)*'Fixed Data'!AP44/10^6</f>
        <v>-0.4502402873939868</v>
      </c>
      <c r="AJ172" s="262">
        <f>-(AJ$158*'Fixed Data'!$B$25*'Fixed Data'!AJ$47*'Fixed Data'!$B$24*'Fixed Data'!$B$23+AJ$158*'Fixed Data'!$B$26)*'Fixed Data'!AQ44/10^6</f>
        <v>-0.46095097395295342</v>
      </c>
      <c r="AK172" s="262">
        <f>-(AK$158*'Fixed Data'!$B$25*'Fixed Data'!AK$47*'Fixed Data'!$B$24*'Fixed Data'!$B$23+AK$158*'Fixed Data'!$B$26)*'Fixed Data'!AR44/10^6</f>
        <v>-0.47184284110750357</v>
      </c>
      <c r="AL172" s="262">
        <f>-(AL$158*'Fixed Data'!$B$25*'Fixed Data'!AL$47*'Fixed Data'!$B$24*'Fixed Data'!$B$23+AL$158*'Fixed Data'!$B$26)*'Fixed Data'!AS44/10^6</f>
        <v>-0.48292002976738096</v>
      </c>
      <c r="AM172" s="262">
        <f>-(AM$158*'Fixed Data'!$B$25*'Fixed Data'!AM$47*'Fixed Data'!$B$24*'Fixed Data'!$B$23+AM$158*'Fixed Data'!$B$26)*'Fixed Data'!AT44/10^6</f>
        <v>-0.49418757953177256</v>
      </c>
      <c r="AN172" s="262">
        <f>-(AN$158*'Fixed Data'!$B$25*'Fixed Data'!AN$47*'Fixed Data'!$B$24*'Fixed Data'!$B$23+AN$158*'Fixed Data'!$B$26)*'Fixed Data'!AU44/10^6</f>
        <v>-0.50564947335094979</v>
      </c>
      <c r="AO172" s="262">
        <f>-(AO$158*'Fixed Data'!$B$25*'Fixed Data'!AO$47*'Fixed Data'!$B$24*'Fixed Data'!$B$23+AO$158*'Fixed Data'!$B$26)*'Fixed Data'!AV44/10^6</f>
        <v>-0.51730813222959504</v>
      </c>
      <c r="AP172" s="262">
        <f>-(AP$158*'Fixed Data'!$B$25*'Fixed Data'!AP$47*'Fixed Data'!$B$24*'Fixed Data'!$B$23+AP$158*'Fixed Data'!$B$26)*'Fixed Data'!AW44/10^6</f>
        <v>-0.52916747910376916</v>
      </c>
      <c r="AQ172" s="262">
        <f>-(AQ$158*'Fixed Data'!$B$25*'Fixed Data'!AQ$47*'Fixed Data'!$B$24*'Fixed Data'!$B$23+AQ$158*'Fixed Data'!$B$26)*'Fixed Data'!AX44/10^6</f>
        <v>-0.54123173757427967</v>
      </c>
      <c r="AR172" s="262">
        <f>-(AR$158*'Fixed Data'!$B$25*'Fixed Data'!AR$47*'Fixed Data'!$B$24*'Fixed Data'!$B$23+AR$158*'Fixed Data'!$B$26)*'Fixed Data'!AY44/10^6</f>
        <v>-0.55350500563475169</v>
      </c>
      <c r="AS172" s="262">
        <f>-(AS$158*'Fixed Data'!$B$25*'Fixed Data'!AS$47*'Fixed Data'!$B$24*'Fixed Data'!$B$23+AS$158*'Fixed Data'!$B$26)*'Fixed Data'!AZ44/10^6</f>
        <v>-0.56599131250192303</v>
      </c>
      <c r="AT172" s="262">
        <f>-(AT$158*'Fixed Data'!$B$25*'Fixed Data'!AT$47*'Fixed Data'!$B$24*'Fixed Data'!$B$23+AT$158*'Fixed Data'!$B$26)*'Fixed Data'!BA44/10^6</f>
        <v>-0.57869486346824983</v>
      </c>
      <c r="AU172" s="262">
        <f>-(AU$158*'Fixed Data'!$B$25*'Fixed Data'!AU$47*'Fixed Data'!$B$24*'Fixed Data'!$B$23+AU$158*'Fixed Data'!$B$26)*'Fixed Data'!BB44/10^6</f>
        <v>-0.59162015112460564</v>
      </c>
      <c r="AV172" s="262">
        <f>-(AV$158*'Fixed Data'!$B$25*'Fixed Data'!AV$47*'Fixed Data'!$B$24*'Fixed Data'!$B$23+AV$158*'Fixed Data'!$B$26)*'Fixed Data'!BC44/10^6</f>
        <v>-0.60477176189774495</v>
      </c>
      <c r="AW172" s="262">
        <f>-(AW$158*'Fixed Data'!$B$25*'Fixed Data'!AW$47*'Fixed Data'!$B$24*'Fixed Data'!$B$23+AW$158*'Fixed Data'!$B$26)*'Fixed Data'!BD44/10^6</f>
        <v>-0.61815438919953014</v>
      </c>
      <c r="AX172" s="262">
        <f>-(AX$158*'Fixed Data'!$B$25*'Fixed Data'!AX$47*'Fixed Data'!$B$24*'Fixed Data'!$B$23+AX$158*'Fixed Data'!$B$26)*'Fixed Data'!BE44/10^6</f>
        <v>-0.63177288746279514</v>
      </c>
      <c r="AY172" s="262">
        <f>-(AY$158*'Fixed Data'!$B$25*'Fixed Data'!AY$47*'Fixed Data'!$B$24*'Fixed Data'!$B$23+AY$158*'Fixed Data'!$B$26)*'Fixed Data'!BF44/10^6</f>
        <v>-0.64563229596228722</v>
      </c>
      <c r="AZ172" s="262">
        <f>-(AZ$158*'Fixed Data'!$B$25*'Fixed Data'!AZ$47*'Fixed Data'!$B$24*'Fixed Data'!$B$23+AZ$158*'Fixed Data'!$B$26)*'Fixed Data'!BG44/10^6</f>
        <v>-0.6597378299203317</v>
      </c>
      <c r="BA172" s="262">
        <f>-(BA$158*'Fixed Data'!$B$25*'Fixed Data'!BA$47*'Fixed Data'!$B$24*'Fixed Data'!$B$23+BA$158*'Fixed Data'!$B$26)*'Fixed Data'!BH44/10^6</f>
        <v>-0.67409487410303481</v>
      </c>
      <c r="BB172" s="262">
        <f>-(BB$158*'Fixed Data'!$B$25*'Fixed Data'!BB$47*'Fixed Data'!$B$24*'Fixed Data'!$B$23+BB$158*'Fixed Data'!$B$26)*'Fixed Data'!BI44/10^6</f>
        <v>-0.68868629063325726</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-0.68975049959255896</v>
      </c>
      <c r="F176" s="262">
        <f>-(F$158*'Fixed Data'!$B$25*'Fixed Data'!F$47*'Fixed Data'!$B$24*'Fixed Data'!$B$23+F$158*'Fixed Data'!$B$26)*'Fixed Data'!M46/10^6</f>
        <v>-0.70028698822613222</v>
      </c>
      <c r="G176" s="262">
        <f>-(G$158*'Fixed Data'!$B$25*'Fixed Data'!G$47*'Fixed Data'!$B$24*'Fixed Data'!$B$23+G$158*'Fixed Data'!$B$26)*'Fixed Data'!N46/10^6</f>
        <v>-0.70388602316604321</v>
      </c>
      <c r="H176" s="262">
        <f>-(H$158*'Fixed Data'!$B$25*'Fixed Data'!H$47*'Fixed Data'!$B$24*'Fixed Data'!$B$23+H$158*'Fixed Data'!$B$26)*'Fixed Data'!O46/10^6</f>
        <v>-0.71628496506271389</v>
      </c>
      <c r="I176" s="262">
        <f>-(I$158*'Fixed Data'!$B$25*'Fixed Data'!I$47*'Fixed Data'!$B$24*'Fixed Data'!$B$23+I$158*'Fixed Data'!$B$26)*'Fixed Data'!P46/10^6</f>
        <v>-0.72018873646265769</v>
      </c>
      <c r="J176" s="262">
        <f>-(J$158*'Fixed Data'!$B$25*'Fixed Data'!J$47*'Fixed Data'!$B$24*'Fixed Data'!$B$23+J$158*'Fixed Data'!$B$26)*'Fixed Data'!Q46/10^6</f>
        <v>-0.72450272395739967</v>
      </c>
      <c r="K176" s="262">
        <f>-(K$158*'Fixed Data'!$B$25*'Fixed Data'!K$47*'Fixed Data'!$B$24*'Fixed Data'!$B$23+K$158*'Fixed Data'!$B$26)*'Fixed Data'!R46/10^6</f>
        <v>-0.7430439766486624</v>
      </c>
      <c r="L176" s="262">
        <f>-(L$158*'Fixed Data'!$B$25*'Fixed Data'!L$47*'Fixed Data'!$B$24*'Fixed Data'!$B$23+L$158*'Fixed Data'!$B$26)*'Fixed Data'!S46/10^6</f>
        <v>-0.76206458257457421</v>
      </c>
      <c r="M176" s="262">
        <f>-(M$158*'Fixed Data'!$B$25*'Fixed Data'!M$47*'Fixed Data'!$B$24*'Fixed Data'!$B$23+M$158*'Fixed Data'!$B$26)*'Fixed Data'!T46/10^6</f>
        <v>-0.7815772589022173</v>
      </c>
      <c r="N176" s="262">
        <f>-(N$158*'Fixed Data'!$B$25*'Fixed Data'!N$47*'Fixed Data'!$B$24*'Fixed Data'!$B$23+N$158*'Fixed Data'!$B$26)*'Fixed Data'!U46/10^6</f>
        <v>-0.80159508165660154</v>
      </c>
      <c r="O176" s="262">
        <f>-(O$158*'Fixed Data'!$B$25*'Fixed Data'!O$47*'Fixed Data'!$B$24*'Fixed Data'!$B$23+O$158*'Fixed Data'!$B$26)*'Fixed Data'!V46/10^6</f>
        <v>-0.82213149694083154</v>
      </c>
      <c r="P176" s="262">
        <f>-(P$158*'Fixed Data'!$B$25*'Fixed Data'!P$47*'Fixed Data'!$B$24*'Fixed Data'!$B$23+P$158*'Fixed Data'!$B$26)*'Fixed Data'!W46/10^6</f>
        <v>-0.84320033342785194</v>
      </c>
      <c r="Q176" s="262">
        <f>-(Q$158*'Fixed Data'!$B$25*'Fixed Data'!Q$47*'Fixed Data'!$B$24*'Fixed Data'!$B$23+Q$158*'Fixed Data'!$B$26)*'Fixed Data'!X46/10^6</f>
        <v>-0.86481581415429665</v>
      </c>
      <c r="R176" s="262">
        <f>-(R$158*'Fixed Data'!$B$25*'Fixed Data'!R$47*'Fixed Data'!$B$24*'Fixed Data'!$B$23+R$158*'Fixed Data'!$B$26)*'Fixed Data'!Y46/10^6</f>
        <v>-0.88699257031699763</v>
      </c>
      <c r="S176" s="262">
        <f>-(S$158*'Fixed Data'!$B$25*'Fixed Data'!S$47*'Fixed Data'!$B$24*'Fixed Data'!$B$23+S$158*'Fixed Data'!$B$26)*'Fixed Data'!Z46/10^6</f>
        <v>-0.90954096092796521</v>
      </c>
      <c r="T176" s="262">
        <f>-(T$158*'Fixed Data'!$B$25*'Fixed Data'!T$47*'Fixed Data'!$B$24*'Fixed Data'!$B$23+T$158*'Fixed Data'!$B$26)*'Fixed Data'!AA46/10^6</f>
        <v>-0.93267070830877175</v>
      </c>
      <c r="U176" s="262">
        <f>-(U$158*'Fixed Data'!$B$25*'Fixed Data'!U$47*'Fixed Data'!$B$24*'Fixed Data'!$B$23+U$158*'Fixed Data'!$B$26)*'Fixed Data'!AB46/10^6</f>
        <v>-0.95639734271666232</v>
      </c>
      <c r="V176" s="262">
        <f>-(V$158*'Fixed Data'!$B$25*'Fixed Data'!V$47*'Fixed Data'!$B$24*'Fixed Data'!$B$23+V$158*'Fixed Data'!$B$26)*'Fixed Data'!AC46/10^6</f>
        <v>-0.98073684473669043</v>
      </c>
      <c r="W176" s="262">
        <f>-(W$158*'Fixed Data'!$B$25*'Fixed Data'!W$47*'Fixed Data'!$B$24*'Fixed Data'!$B$23+W$158*'Fixed Data'!$B$26)*'Fixed Data'!AD46/10^6</f>
        <v>-1.0057056607829813</v>
      </c>
      <c r="X176" s="262">
        <f>-(X$158*'Fixed Data'!$B$25*'Fixed Data'!X$47*'Fixed Data'!$B$24*'Fixed Data'!$B$23+X$158*'Fixed Data'!$B$26)*'Fixed Data'!AE46/10^6</f>
        <v>-1.0313207188853559</v>
      </c>
      <c r="Y176" s="262">
        <f>-(Y$158*'Fixed Data'!$B$25*'Fixed Data'!Y$47*'Fixed Data'!$B$24*'Fixed Data'!$B$23+Y$158*'Fixed Data'!$B$26)*'Fixed Data'!AF46/10^6</f>
        <v>-1.0575994453244062</v>
      </c>
      <c r="Z176" s="262">
        <f>-(Z$158*'Fixed Data'!$B$25*'Fixed Data'!Z$47*'Fixed Data'!$B$24*'Fixed Data'!$B$23+Z$158*'Fixed Data'!$B$26)*'Fixed Data'!AG46/10^6</f>
        <v>-1.0845597816016237</v>
      </c>
      <c r="AA176" s="262">
        <f>-(AA$158*'Fixed Data'!$B$25*'Fixed Data'!AA$47*'Fixed Data'!$B$24*'Fixed Data'!$B$23+AA$158*'Fixed Data'!$B$26)*'Fixed Data'!AH46/10^6</f>
        <v>-1.1122202036475375</v>
      </c>
      <c r="AB176" s="262">
        <f>-(AB$158*'Fixed Data'!$B$25*'Fixed Data'!AB$47*'Fixed Data'!$B$24*'Fixed Data'!$B$23+AB$158*'Fixed Data'!$B$26)*'Fixed Data'!AI46/10^6</f>
        <v>-1.140599739400034</v>
      </c>
      <c r="AC176" s="262">
        <f>-(AC$158*'Fixed Data'!$B$25*'Fixed Data'!AC$47*'Fixed Data'!$B$24*'Fixed Data'!$B$23+AC$158*'Fixed Data'!$B$26)*'Fixed Data'!AJ46/10^6</f>
        <v>-1.1689657963090829</v>
      </c>
      <c r="AD176" s="262">
        <f>-(AD$158*'Fixed Data'!$B$25*'Fixed Data'!AD$47*'Fixed Data'!$B$24*'Fixed Data'!$B$23+AD$158*'Fixed Data'!$B$26)*'Fixed Data'!AK46/10^6</f>
        <v>-1.1979551637911119</v>
      </c>
      <c r="AE176" s="262">
        <f>-(AE$158*'Fixed Data'!$B$25*'Fixed Data'!AE$47*'Fixed Data'!$B$24*'Fixed Data'!$B$23+AE$158*'Fixed Data'!$B$26)*'Fixed Data'!AL46/10^6</f>
        <v>-1.2275013217438742</v>
      </c>
      <c r="AF176" s="262">
        <f>-(AF$158*'Fixed Data'!$B$25*'Fixed Data'!AF$47*'Fixed Data'!$B$24*'Fixed Data'!$B$23+AF$158*'Fixed Data'!$B$26)*'Fixed Data'!AM46/10^6</f>
        <v>-1.2575566333051489</v>
      </c>
      <c r="AG176" s="262">
        <f>-(AG$158*'Fixed Data'!$B$25*'Fixed Data'!AG$47*'Fixed Data'!$B$24*'Fixed Data'!$B$23+AG$158*'Fixed Data'!$B$26)*'Fixed Data'!AN46/10^6</f>
        <v>-1.2880963299057957</v>
      </c>
      <c r="AH176" s="262">
        <f>-(AH$158*'Fixed Data'!$B$25*'Fixed Data'!AH$47*'Fixed Data'!$B$24*'Fixed Data'!$B$23+AH$158*'Fixed Data'!$B$26)*'Fixed Data'!AO46/10^6</f>
        <v>-1.3191299607593387</v>
      </c>
      <c r="AI176" s="262">
        <f>-(AI$158*'Fixed Data'!$B$25*'Fixed Data'!AI$47*'Fixed Data'!$B$24*'Fixed Data'!$B$23+AI$158*'Fixed Data'!$B$26)*'Fixed Data'!AP46/10^6</f>
        <v>-1.3507208622469038</v>
      </c>
      <c r="AJ176" s="262">
        <f>-(AJ$158*'Fixed Data'!$B$25*'Fixed Data'!AJ$47*'Fixed Data'!$B$24*'Fixed Data'!$B$23+AJ$158*'Fixed Data'!$B$26)*'Fixed Data'!AQ46/10^6</f>
        <v>-1.3828529219310217</v>
      </c>
      <c r="AK176" s="262">
        <f>-(AK$158*'Fixed Data'!$B$25*'Fixed Data'!AK$47*'Fixed Data'!$B$24*'Fixed Data'!$B$23+AK$158*'Fixed Data'!$B$26)*'Fixed Data'!AR46/10^6</f>
        <v>-1.4155285234003954</v>
      </c>
      <c r="AL176" s="262">
        <f>-(AL$158*'Fixed Data'!$B$25*'Fixed Data'!AL$47*'Fixed Data'!$B$24*'Fixed Data'!$B$23+AL$158*'Fixed Data'!$B$26)*'Fixed Data'!AS46/10^6</f>
        <v>-1.4487600893855732</v>
      </c>
      <c r="AM176" s="262">
        <f>-(AM$158*'Fixed Data'!$B$25*'Fixed Data'!AM$47*'Fixed Data'!$B$24*'Fixed Data'!$B$23+AM$158*'Fixed Data'!$B$26)*'Fixed Data'!AT46/10^6</f>
        <v>-1.4825627386869311</v>
      </c>
      <c r="AN176" s="262">
        <f>-(AN$158*'Fixed Data'!$B$25*'Fixed Data'!AN$47*'Fixed Data'!$B$24*'Fixed Data'!$B$23+AN$158*'Fixed Data'!$B$26)*'Fixed Data'!AU46/10^6</f>
        <v>-1.5169484201517645</v>
      </c>
      <c r="AO176" s="262">
        <f>-(AO$158*'Fixed Data'!$B$25*'Fixed Data'!AO$47*'Fixed Data'!$B$24*'Fixed Data'!$B$23+AO$158*'Fixed Data'!$B$26)*'Fixed Data'!AV46/10^6</f>
        <v>-1.5519243967947878</v>
      </c>
      <c r="AP176" s="262">
        <f>-(AP$158*'Fixed Data'!$B$25*'Fixed Data'!AP$47*'Fixed Data'!$B$24*'Fixed Data'!$B$23+AP$158*'Fixed Data'!$B$26)*'Fixed Data'!AW46/10^6</f>
        <v>-1.587502437424597</v>
      </c>
      <c r="AQ176" s="262">
        <f>-(AQ$158*'Fixed Data'!$B$25*'Fixed Data'!AQ$47*'Fixed Data'!$B$24*'Fixed Data'!$B$23+AQ$158*'Fixed Data'!$B$26)*'Fixed Data'!AX46/10^6</f>
        <v>-1.6236952128437656</v>
      </c>
      <c r="AR176" s="262">
        <f>-(AR$158*'Fixed Data'!$B$25*'Fixed Data'!AR$47*'Fixed Data'!$B$24*'Fixed Data'!$B$23+AR$158*'Fixed Data'!$B$26)*'Fixed Data'!AY46/10^6</f>
        <v>-1.6605150170330498</v>
      </c>
      <c r="AS176" s="262">
        <f>-(AS$158*'Fixed Data'!$B$25*'Fixed Data'!AS$47*'Fixed Data'!$B$24*'Fixed Data'!$B$23+AS$158*'Fixed Data'!$B$26)*'Fixed Data'!AZ46/10^6</f>
        <v>-1.6979739376424203</v>
      </c>
      <c r="AT176" s="262">
        <f>-(AT$158*'Fixed Data'!$B$25*'Fixed Data'!AT$47*'Fixed Data'!$B$24*'Fixed Data'!$B$23+AT$158*'Fixed Data'!$B$26)*'Fixed Data'!BA46/10^6</f>
        <v>-1.7360845905494215</v>
      </c>
      <c r="AU176" s="262">
        <f>-(AU$158*'Fixed Data'!$B$25*'Fixed Data'!AU$47*'Fixed Data'!$B$24*'Fixed Data'!$B$23+AU$158*'Fixed Data'!$B$26)*'Fixed Data'!BB46/10^6</f>
        <v>-1.7748604535267103</v>
      </c>
      <c r="AV176" s="262">
        <f>-(AV$158*'Fixed Data'!$B$25*'Fixed Data'!AV$47*'Fixed Data'!$B$24*'Fixed Data'!$B$23+AV$158*'Fixed Data'!$B$26)*'Fixed Data'!BC46/10^6</f>
        <v>-1.8143152858545248</v>
      </c>
      <c r="AW176" s="262">
        <f>-(AW$158*'Fixed Data'!$B$25*'Fixed Data'!AW$47*'Fixed Data'!$B$24*'Fixed Data'!$B$23+AW$158*'Fixed Data'!$B$26)*'Fixed Data'!BD46/10^6</f>
        <v>-1.8544631677684305</v>
      </c>
      <c r="AX176" s="262">
        <f>-(AX$158*'Fixed Data'!$B$25*'Fixed Data'!AX$47*'Fixed Data'!$B$24*'Fixed Data'!$B$23+AX$158*'Fixed Data'!$B$26)*'Fixed Data'!BE46/10^6</f>
        <v>-1.8953186625669332</v>
      </c>
      <c r="AY176" s="262">
        <f>-(AY$158*'Fixed Data'!$B$25*'Fixed Data'!AY$47*'Fixed Data'!$B$24*'Fixed Data'!$B$23+AY$158*'Fixed Data'!$B$26)*'Fixed Data'!BF46/10^6</f>
        <v>-1.9368968880743003</v>
      </c>
      <c r="AZ176" s="262">
        <f>-(AZ$158*'Fixed Data'!$B$25*'Fixed Data'!AZ$47*'Fixed Data'!$B$24*'Fixed Data'!$B$23+AZ$158*'Fixed Data'!$B$26)*'Fixed Data'!BG46/10^6</f>
        <v>-1.9792134899575056</v>
      </c>
      <c r="BA176" s="262">
        <f>-(BA$158*'Fixed Data'!$B$25*'Fixed Data'!BA$47*'Fixed Data'!$B$24*'Fixed Data'!$B$23+BA$158*'Fixed Data'!$B$26)*'Fixed Data'!BH46/10^6</f>
        <v>-2.0222846225148658</v>
      </c>
      <c r="BB176" s="262">
        <f>-(BB$158*'Fixed Data'!$B$25*'Fixed Data'!BB$47*'Fixed Data'!$B$24*'Fixed Data'!$B$23+BB$158*'Fixed Data'!$B$26)*'Fixed Data'!BI46/10^6</f>
        <v>-2.0660588721149602</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-3.7344110854503468E-2</v>
      </c>
      <c r="F190" s="21">
        <f t="shared" ref="F190:BB190" si="17">(F133+F83)*F186</f>
        <v>-0.26607170287065862</v>
      </c>
      <c r="G190" s="21">
        <f t="shared" si="17"/>
        <v>-0.4733630235010241</v>
      </c>
      <c r="H190" s="21">
        <f t="shared" si="17"/>
        <v>-0.66060663808704467</v>
      </c>
      <c r="I190" s="21">
        <f t="shared" si="17"/>
        <v>-0.82911493832852823</v>
      </c>
      <c r="J190" s="21">
        <f t="shared" si="17"/>
        <v>-0.94868519603811352</v>
      </c>
      <c r="K190" s="21">
        <f t="shared" si="17"/>
        <v>-0.85613480302132283</v>
      </c>
      <c r="L190" s="21">
        <f t="shared" si="17"/>
        <v>-0.77007159415765314</v>
      </c>
      <c r="M190" s="21">
        <f t="shared" si="17"/>
        <v>-0.69011827108091173</v>
      </c>
      <c r="N190" s="21">
        <f t="shared" si="17"/>
        <v>-0.61591713579774121</v>
      </c>
      <c r="O190" s="21">
        <f t="shared" si="17"/>
        <v>-0.54712914575876992</v>
      </c>
      <c r="P190" s="21">
        <f t="shared" si="17"/>
        <v>-0.48343301214047812</v>
      </c>
      <c r="Q190" s="21">
        <f t="shared" si="17"/>
        <v>-0.42452433943784995</v>
      </c>
      <c r="R190" s="21">
        <f t="shared" si="17"/>
        <v>-0.37011480454891893</v>
      </c>
      <c r="S190" s="21">
        <f t="shared" si="17"/>
        <v>-0.31993137360999174</v>
      </c>
      <c r="T190" s="21">
        <f t="shared" si="17"/>
        <v>-0.27371555491476757</v>
      </c>
      <c r="U190" s="21">
        <f t="shared" si="17"/>
        <v>-0.23122268632190146</v>
      </c>
      <c r="V190" s="21">
        <f t="shared" si="17"/>
        <v>-0.19222125562391176</v>
      </c>
      <c r="W190" s="21">
        <f t="shared" si="17"/>
        <v>-0.15649225241582576</v>
      </c>
      <c r="X190" s="21">
        <f t="shared" si="17"/>
        <v>-0.12382855006471735</v>
      </c>
      <c r="Y190" s="21">
        <f t="shared" si="17"/>
        <v>-9.4034316441414967E-2</v>
      </c>
      <c r="Z190" s="21">
        <f t="shared" si="17"/>
        <v>-6.6924452133273901E-2</v>
      </c>
      <c r="AA190" s="21">
        <f t="shared" si="17"/>
        <v>-4.2324054912096232E-2</v>
      </c>
      <c r="AB190" s="21">
        <f t="shared" si="17"/>
        <v>-2.0067909284164152E-2</v>
      </c>
      <c r="AC190" s="21">
        <f t="shared" si="17"/>
        <v>1.7298176468170174E-17</v>
      </c>
      <c r="AD190" s="21">
        <f t="shared" si="17"/>
        <v>1.6713213978908381E-17</v>
      </c>
      <c r="AE190" s="21">
        <f t="shared" si="17"/>
        <v>1.6148032829863168E-17</v>
      </c>
      <c r="AF190" s="21">
        <f t="shared" si="17"/>
        <v>1.5601964086824317E-17</v>
      </c>
      <c r="AG190" s="21">
        <f t="shared" si="17"/>
        <v>1.5074361436545237E-17</v>
      </c>
      <c r="AH190" s="21">
        <f t="shared" si="17"/>
        <v>1.456460042178284E-17</v>
      </c>
      <c r="AI190" s="21">
        <f t="shared" si="17"/>
        <v>1.4072077702205642E-17</v>
      </c>
      <c r="AJ190" s="21">
        <f t="shared" si="17"/>
        <v>1.36622113613647E-17</v>
      </c>
      <c r="AK190" s="21">
        <f t="shared" si="17"/>
        <v>1.326428287511136E-17</v>
      </c>
      <c r="AL190" s="21">
        <f t="shared" si="17"/>
        <v>1.2877944538943067E-17</v>
      </c>
      <c r="AM190" s="21">
        <f t="shared" si="17"/>
        <v>1.250285877567288E-17</v>
      </c>
      <c r="AN190" s="21">
        <f t="shared" si="17"/>
        <v>1.2138697840459107E-17</v>
      </c>
      <c r="AO190" s="21">
        <f t="shared" si="17"/>
        <v>1.1785143534426317E-17</v>
      </c>
      <c r="AP190" s="21">
        <f t="shared" si="17"/>
        <v>1.1441886926627492E-17</v>
      </c>
      <c r="AQ190" s="21">
        <f t="shared" si="17"/>
        <v>1.1108628084104362E-17</v>
      </c>
      <c r="AR190" s="21">
        <f t="shared" si="17"/>
        <v>1.078507580981006E-17</v>
      </c>
      <c r="AS190" s="21">
        <f t="shared" si="17"/>
        <v>1.0470947388165107E-17</v>
      </c>
      <c r="AT190" s="21">
        <f t="shared" si="17"/>
        <v>1.0165968338024376E-17</v>
      </c>
      <c r="AU190" s="21">
        <f t="shared" si="17"/>
        <v>9.8698721728392009E-18</v>
      </c>
      <c r="AV190" s="21">
        <f t="shared" si="17"/>
        <v>9.5824001678050488E-18</v>
      </c>
      <c r="AW190" s="21">
        <f t="shared" si="17"/>
        <v>9.3033011337913086E-18</v>
      </c>
      <c r="AX190" s="21">
        <f t="shared" si="17"/>
        <v>9.0323311978556392E-18</v>
      </c>
      <c r="AY190" s="21">
        <f t="shared" si="17"/>
        <v>8.7692535901511063E-18</v>
      </c>
      <c r="AZ190" s="21">
        <f t="shared" si="17"/>
        <v>8.5138384370399085E-18</v>
      </c>
      <c r="BA190" s="21">
        <f t="shared" si="17"/>
        <v>8.2658625602329219E-18</v>
      </c>
      <c r="BB190" s="21">
        <f t="shared" si="17"/>
        <v>8.0251092817795353E-18</v>
      </c>
    </row>
    <row r="191" spans="1:54" outlineLevel="2">
      <c r="A191" s="439"/>
      <c r="B191" s="150" t="s">
        <v>481</v>
      </c>
      <c r="C191" s="19"/>
      <c r="D191" s="135" t="s">
        <v>377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39"/>
      <c r="B192" s="150" t="s">
        <v>552</v>
      </c>
      <c r="C192" s="19"/>
      <c r="D192" s="135" t="s">
        <v>377</v>
      </c>
      <c r="E192" s="21">
        <f>E77*E186</f>
        <v>-7.6997834474016813E-2</v>
      </c>
      <c r="F192" s="21">
        <f t="shared" ref="F192:BB192" si="19">F77*F186</f>
        <v>-7.4397514204611839E-2</v>
      </c>
      <c r="G192" s="21">
        <f t="shared" si="19"/>
        <v>-7.1167316518830001E-2</v>
      </c>
      <c r="H192" s="21">
        <f t="shared" si="19"/>
        <v>-6.8922332205722386E-2</v>
      </c>
      <c r="I192" s="21">
        <f t="shared" si="19"/>
        <v>-6.5950233121263552E-2</v>
      </c>
      <c r="J192" s="21">
        <f t="shared" si="19"/>
        <v>-6.3140194228902338E-2</v>
      </c>
      <c r="K192" s="21">
        <f t="shared" si="19"/>
        <v>-6.1627746790336606E-2</v>
      </c>
      <c r="L192" s="21">
        <f t="shared" si="19"/>
        <v>-6.0151911138037285E-2</v>
      </c>
      <c r="M192" s="21">
        <f t="shared" si="19"/>
        <v>-5.8711807056639247E-2</v>
      </c>
      <c r="N192" s="21">
        <f t="shared" si="19"/>
        <v>-5.7306575587875545E-2</v>
      </c>
      <c r="O192" s="21">
        <f t="shared" si="19"/>
        <v>-5.5935378518696802E-2</v>
      </c>
      <c r="P192" s="21">
        <f t="shared" si="19"/>
        <v>-5.4597397881757784E-2</v>
      </c>
      <c r="Q192" s="21">
        <f t="shared" si="19"/>
        <v>-5.3291835467939919E-2</v>
      </c>
      <c r="R192" s="21">
        <f t="shared" si="19"/>
        <v>-5.2017912350648392E-2</v>
      </c>
      <c r="S192" s="21">
        <f t="shared" si="19"/>
        <v>-5.0774868421577392E-2</v>
      </c>
      <c r="T192" s="21">
        <f t="shared" si="19"/>
        <v>-4.9561961937683918E-2</v>
      </c>
      <c r="U192" s="21">
        <f t="shared" si="19"/>
        <v>-4.8378469079089485E-2</v>
      </c>
      <c r="V192" s="21">
        <f t="shared" si="19"/>
        <v>-4.7223683517652978E-2</v>
      </c>
      <c r="W192" s="21">
        <f t="shared" si="19"/>
        <v>-4.6096915995949755E-2</v>
      </c>
      <c r="X192" s="21">
        <f t="shared" si="19"/>
        <v>-4.4997493916421494E-2</v>
      </c>
      <c r="Y192" s="21">
        <f t="shared" si="19"/>
        <v>-4.3924760940429235E-2</v>
      </c>
      <c r="Z192" s="21">
        <f t="shared" si="19"/>
        <v>-4.2878076596993907E-2</v>
      </c>
      <c r="AA192" s="21">
        <f t="shared" si="19"/>
        <v>-4.1856815900970415E-2</v>
      </c>
      <c r="AB192" s="21">
        <f t="shared" si="19"/>
        <v>-4.0860368980445559E-2</v>
      </c>
      <c r="AC192" s="21">
        <f t="shared" si="19"/>
        <v>-3.988814071313241E-2</v>
      </c>
      <c r="AD192" s="21">
        <f t="shared" si="19"/>
        <v>-3.8939550371529179E-2</v>
      </c>
      <c r="AE192" s="21">
        <f t="shared" si="19"/>
        <v>-3.8014031276659484E-2</v>
      </c>
      <c r="AF192" s="21">
        <f t="shared" si="19"/>
        <v>-3.7111030460159254E-2</v>
      </c>
      <c r="AG192" s="21">
        <f t="shared" si="19"/>
        <v>-3.6230008334536781E-2</v>
      </c>
      <c r="AH192" s="21">
        <f t="shared" si="19"/>
        <v>-3.537043837137583E-2</v>
      </c>
      <c r="AI192" s="21">
        <f t="shared" si="19"/>
        <v>-3.453180678732775E-2</v>
      </c>
      <c r="AJ192" s="21">
        <f t="shared" si="19"/>
        <v>-3.3877270549502805E-2</v>
      </c>
      <c r="AK192" s="21">
        <f t="shared" si="19"/>
        <v>-3.3235707820008141E-2</v>
      </c>
      <c r="AL192" s="21">
        <f t="shared" si="19"/>
        <v>-3.26068734129107E-2</v>
      </c>
      <c r="AM192" s="21">
        <f t="shared" si="19"/>
        <v>-3.1990527017583231E-2</v>
      </c>
      <c r="AN192" s="21">
        <f t="shared" si="19"/>
        <v>-3.1386433106874799E-2</v>
      </c>
      <c r="AO192" s="21">
        <f t="shared" si="19"/>
        <v>-3.0794360847104442E-2</v>
      </c>
      <c r="AP192" s="21">
        <f t="shared" si="19"/>
        <v>-3.0214084009862377E-2</v>
      </c>
      <c r="AQ192" s="21">
        <f t="shared" si="19"/>
        <v>-2.9645380885572951E-2</v>
      </c>
      <c r="AR192" s="21">
        <f t="shared" si="19"/>
        <v>-2.9088034198785837E-2</v>
      </c>
      <c r="AS192" s="21">
        <f t="shared" si="19"/>
        <v>-2.854183102517124E-2</v>
      </c>
      <c r="AT192" s="21">
        <f t="shared" si="19"/>
        <v>-2.8006562710178467E-2</v>
      </c>
      <c r="AU192" s="21">
        <f t="shared" si="19"/>
        <v>-2.7482024789336309E-2</v>
      </c>
      <c r="AV192" s="21">
        <f t="shared" si="19"/>
        <v>-2.6968016910152031E-2</v>
      </c>
      <c r="AW192" s="21">
        <f t="shared" si="19"/>
        <v>-2.6464342755592962E-2</v>
      </c>
      <c r="AX192" s="21">
        <f t="shared" si="19"/>
        <v>-2.5970809969112177E-2</v>
      </c>
      <c r="AY192" s="21">
        <f t="shared" si="19"/>
        <v>-2.5487230081193139E-2</v>
      </c>
      <c r="AZ192" s="21">
        <f t="shared" si="19"/>
        <v>-2.5013418437383507E-2</v>
      </c>
      <c r="BA192" s="21">
        <f t="shared" si="19"/>
        <v>-2.4549194127792752E-2</v>
      </c>
      <c r="BB192" s="21">
        <f t="shared" si="19"/>
        <v>-2.4093585362301034E-2</v>
      </c>
    </row>
    <row r="193" spans="1:54" outlineLevel="2">
      <c r="A193" s="439"/>
      <c r="B193" s="150" t="s">
        <v>482</v>
      </c>
      <c r="C193" s="19"/>
      <c r="D193" s="135" t="s">
        <v>377</v>
      </c>
      <c r="E193" s="21">
        <f t="shared" ref="E193:BB193" si="20">SUMIF($B$143:$B$154,"Environmental",E$143:E$154)*E186</f>
        <v>-0.45910706732088968</v>
      </c>
      <c r="F193" s="21">
        <f t="shared" si="20"/>
        <v>-0.45149568635964932</v>
      </c>
      <c r="G193" s="21">
        <f t="shared" si="20"/>
        <v>-0.43793306377649854</v>
      </c>
      <c r="H193" s="21">
        <f t="shared" si="20"/>
        <v>-0.42996830456679547</v>
      </c>
      <c r="I193" s="21">
        <f t="shared" si="20"/>
        <v>-0.41842408067300058</v>
      </c>
      <c r="J193" s="21">
        <f t="shared" si="20"/>
        <v>-0.40729459270390428</v>
      </c>
      <c r="K193" s="21">
        <f t="shared" si="20"/>
        <v>-0.40276910806793959</v>
      </c>
      <c r="L193" s="21">
        <f t="shared" si="20"/>
        <v>-0.39950564019539958</v>
      </c>
      <c r="M193" s="21">
        <f t="shared" si="20"/>
        <v>-0.39617011790179768</v>
      </c>
      <c r="N193" s="21">
        <f t="shared" si="20"/>
        <v>-0.39155202690605084</v>
      </c>
      <c r="O193" s="21">
        <f t="shared" si="20"/>
        <v>-0.3881177287484241</v>
      </c>
      <c r="P193" s="21">
        <f t="shared" si="20"/>
        <v>-0.38462647579530251</v>
      </c>
      <c r="Q193" s="21">
        <f t="shared" si="20"/>
        <v>-0.38108313255009096</v>
      </c>
      <c r="R193" s="21">
        <f t="shared" si="20"/>
        <v>-0.37859614354573551</v>
      </c>
      <c r="S193" s="21">
        <f t="shared" si="20"/>
        <v>-0.37493604837259714</v>
      </c>
      <c r="T193" s="21">
        <f t="shared" si="20"/>
        <v>-0.3712379300539938</v>
      </c>
      <c r="U193" s="21">
        <f t="shared" si="20"/>
        <v>-0.36750588249980759</v>
      </c>
      <c r="V193" s="21">
        <f t="shared" si="20"/>
        <v>-0.36474587628428468</v>
      </c>
      <c r="W193" s="21">
        <f t="shared" si="20"/>
        <v>-0.36093365908159863</v>
      </c>
      <c r="X193" s="21">
        <f t="shared" si="20"/>
        <v>-0.3580541748547923</v>
      </c>
      <c r="Y193" s="21">
        <f t="shared" si="20"/>
        <v>-0.35417846419648835</v>
      </c>
      <c r="Z193" s="21">
        <f t="shared" si="20"/>
        <v>-0.35119776844650957</v>
      </c>
      <c r="AA193" s="21">
        <f t="shared" si="20"/>
        <v>-0.3481620270536056</v>
      </c>
      <c r="AB193" s="21">
        <f t="shared" si="20"/>
        <v>-0.34507579995386989</v>
      </c>
      <c r="AC193" s="21">
        <f t="shared" si="20"/>
        <v>-0.34175000129342931</v>
      </c>
      <c r="AD193" s="21">
        <f t="shared" si="20"/>
        <v>-0.33843533490488492</v>
      </c>
      <c r="AE193" s="21">
        <f t="shared" si="20"/>
        <v>-0.33516876921018551</v>
      </c>
      <c r="AF193" s="21">
        <f t="shared" si="20"/>
        <v>-0.33184526111440621</v>
      </c>
      <c r="AG193" s="21">
        <f t="shared" si="20"/>
        <v>-0.32847931078216719</v>
      </c>
      <c r="AH193" s="21">
        <f t="shared" si="20"/>
        <v>-0.32508679999588486</v>
      </c>
      <c r="AI193" s="21">
        <f t="shared" si="20"/>
        <v>-0.32168721250118548</v>
      </c>
      <c r="AJ193" s="21">
        <f t="shared" si="20"/>
        <v>-0.31981789791894472</v>
      </c>
      <c r="AK193" s="21">
        <f t="shared" si="20"/>
        <v>-0.31790443220006182</v>
      </c>
      <c r="AL193" s="21">
        <f t="shared" si="20"/>
        <v>-0.31595391143568902</v>
      </c>
      <c r="AM193" s="21">
        <f t="shared" si="20"/>
        <v>-0.31397038160492119</v>
      </c>
      <c r="AN193" s="21">
        <f t="shared" si="20"/>
        <v>-0.31195568795969031</v>
      </c>
      <c r="AO193" s="21">
        <f t="shared" si="20"/>
        <v>-0.30991074597640905</v>
      </c>
      <c r="AP193" s="21">
        <f t="shared" si="20"/>
        <v>-0.30783798412054542</v>
      </c>
      <c r="AQ193" s="21">
        <f t="shared" si="20"/>
        <v>-0.30574009539509844</v>
      </c>
      <c r="AR193" s="21">
        <f t="shared" si="20"/>
        <v>-0.30361905692046487</v>
      </c>
      <c r="AS193" s="21">
        <f t="shared" si="20"/>
        <v>-0.30147669034545665</v>
      </c>
      <c r="AT193" s="21">
        <f t="shared" si="20"/>
        <v>-0.29931490391019588</v>
      </c>
      <c r="AU193" s="21">
        <f t="shared" si="20"/>
        <v>-0.29713566445431649</v>
      </c>
      <c r="AV193" s="21">
        <f t="shared" si="20"/>
        <v>-0.29494081299181929</v>
      </c>
      <c r="AW193" s="21">
        <f t="shared" si="20"/>
        <v>-0.29273208279407653</v>
      </c>
      <c r="AX193" s="21">
        <f t="shared" si="20"/>
        <v>-0.29051117861321207</v>
      </c>
      <c r="AY193" s="21">
        <f t="shared" si="20"/>
        <v>-0.28827977247652276</v>
      </c>
      <c r="AZ193" s="21">
        <f t="shared" si="20"/>
        <v>-0.28603948218794278</v>
      </c>
      <c r="BA193" s="21">
        <f t="shared" si="20"/>
        <v>-0.28379186647262306</v>
      </c>
      <c r="BB193" s="21">
        <f t="shared" si="20"/>
        <v>-0.28152915342296481</v>
      </c>
    </row>
    <row r="194" spans="1:54" outlineLevel="2">
      <c r="A194" s="439"/>
      <c r="B194" s="150" t="s">
        <v>483</v>
      </c>
      <c r="C194" s="19"/>
      <c r="D194" s="135" t="s">
        <v>377</v>
      </c>
      <c r="E194" s="21">
        <f t="shared" ref="E194:BB194" si="21">SUM(E172:E174)*E186</f>
        <v>-0.22991683325198076</v>
      </c>
      <c r="F194" s="21">
        <f t="shared" si="21"/>
        <v>-0.22553526196119913</v>
      </c>
      <c r="G194" s="21">
        <f t="shared" si="21"/>
        <v>-0.21902837815461837</v>
      </c>
      <c r="H194" s="21">
        <f t="shared" si="21"/>
        <v>-0.21534933313932969</v>
      </c>
      <c r="I194" s="21">
        <f t="shared" si="21"/>
        <v>-0.20920095895547949</v>
      </c>
      <c r="J194" s="21">
        <f t="shared" si="21"/>
        <v>-0.2033372843406725</v>
      </c>
      <c r="K194" s="21">
        <f t="shared" si="21"/>
        <v>-0.20148891791756054</v>
      </c>
      <c r="L194" s="21">
        <f t="shared" si="21"/>
        <v>-0.19965862445363444</v>
      </c>
      <c r="M194" s="21">
        <f t="shared" si="21"/>
        <v>-0.19784626753691534</v>
      </c>
      <c r="N194" s="21">
        <f t="shared" si="21"/>
        <v>-0.19605171289597051</v>
      </c>
      <c r="O194" s="21">
        <f t="shared" si="21"/>
        <v>-0.19427482850824448</v>
      </c>
      <c r="P194" s="21">
        <f t="shared" si="21"/>
        <v>-0.19251548469354304</v>
      </c>
      <c r="Q194" s="21">
        <f t="shared" si="21"/>
        <v>-0.19077355396787626</v>
      </c>
      <c r="R194" s="21">
        <f t="shared" si="21"/>
        <v>-0.18904891102812721</v>
      </c>
      <c r="S194" s="21">
        <f t="shared" si="21"/>
        <v>-0.18729928109326141</v>
      </c>
      <c r="T194" s="21">
        <f t="shared" si="21"/>
        <v>-0.18556746538694147</v>
      </c>
      <c r="U194" s="21">
        <f t="shared" si="21"/>
        <v>-0.18385333379678587</v>
      </c>
      <c r="V194" s="21">
        <f t="shared" si="21"/>
        <v>-0.18215675887274368</v>
      </c>
      <c r="W194" s="21">
        <f t="shared" si="21"/>
        <v>-0.18047761519710986</v>
      </c>
      <c r="X194" s="21">
        <f t="shared" si="21"/>
        <v>-0.17881578018066724</v>
      </c>
      <c r="Y194" s="21">
        <f t="shared" si="21"/>
        <v>-0.17717113353796818</v>
      </c>
      <c r="Z194" s="21">
        <f t="shared" si="21"/>
        <v>-0.17554355747304606</v>
      </c>
      <c r="AA194" s="21">
        <f t="shared" si="21"/>
        <v>-0.17393293666402321</v>
      </c>
      <c r="AB194" s="21">
        <f t="shared" si="21"/>
        <v>-0.17233915851199186</v>
      </c>
      <c r="AC194" s="21">
        <f t="shared" si="21"/>
        <v>-0.1706523032557731</v>
      </c>
      <c r="AD194" s="21">
        <f t="shared" si="21"/>
        <v>-0.16897037360950928</v>
      </c>
      <c r="AE194" s="21">
        <f t="shared" si="21"/>
        <v>-0.16728292708663112</v>
      </c>
      <c r="AF194" s="21">
        <f t="shared" si="21"/>
        <v>-0.16558342184392055</v>
      </c>
      <c r="AG194" s="21">
        <f t="shared" si="21"/>
        <v>-0.1638691850472383</v>
      </c>
      <c r="AH194" s="21">
        <f t="shared" si="21"/>
        <v>-0.162142246393191</v>
      </c>
      <c r="AI194" s="21">
        <f t="shared" si="21"/>
        <v>-0.16041089398185346</v>
      </c>
      <c r="AJ194" s="21">
        <f t="shared" si="21"/>
        <v>-0.15944357317042865</v>
      </c>
      <c r="AK194" s="21">
        <f t="shared" si="21"/>
        <v>-0.1584573640153229</v>
      </c>
      <c r="AL194" s="21">
        <f t="shared" si="21"/>
        <v>-0.15745376535359612</v>
      </c>
      <c r="AM194" s="21">
        <f t="shared" si="21"/>
        <v>-0.1564344621833558</v>
      </c>
      <c r="AN194" s="21">
        <f t="shared" si="21"/>
        <v>-0.15540068969121743</v>
      </c>
      <c r="AO194" s="21">
        <f t="shared" si="21"/>
        <v>-0.15435313819852406</v>
      </c>
      <c r="AP194" s="21">
        <f t="shared" si="21"/>
        <v>-0.15329291376753365</v>
      </c>
      <c r="AQ194" s="21">
        <f t="shared" si="21"/>
        <v>-0.15222113788736016</v>
      </c>
      <c r="AR194" s="21">
        <f t="shared" si="21"/>
        <v>-0.15113882329281186</v>
      </c>
      <c r="AS194" s="21">
        <f t="shared" si="21"/>
        <v>-0.15004689899776993</v>
      </c>
      <c r="AT194" s="21">
        <f t="shared" si="21"/>
        <v>-0.14894628035093588</v>
      </c>
      <c r="AU194" s="21">
        <f t="shared" si="21"/>
        <v>-0.14783789418520429</v>
      </c>
      <c r="AV194" s="21">
        <f t="shared" si="21"/>
        <v>-0.14672262552261059</v>
      </c>
      <c r="AW194" s="21">
        <f t="shared" si="21"/>
        <v>-0.14560132180716856</v>
      </c>
      <c r="AX194" s="21">
        <f t="shared" si="21"/>
        <v>-0.14447480596094606</v>
      </c>
      <c r="AY194" s="21">
        <f t="shared" si="21"/>
        <v>-0.1433438806216433</v>
      </c>
      <c r="AZ194" s="21">
        <f t="shared" si="21"/>
        <v>-0.14220932460372263</v>
      </c>
      <c r="BA194" s="21">
        <f t="shared" si="21"/>
        <v>-0.14107189046579768</v>
      </c>
      <c r="BB194" s="21">
        <f t="shared" si="21"/>
        <v>-0.13992769320632825</v>
      </c>
    </row>
    <row r="195" spans="1:54" outlineLevel="2">
      <c r="A195" s="439"/>
      <c r="B195" s="150" t="s">
        <v>484</v>
      </c>
      <c r="C195" s="19"/>
      <c r="D195" s="135" t="s">
        <v>377</v>
      </c>
      <c r="E195" s="21">
        <f>SUM(E176:E178)*E186</f>
        <v>-0.68975049959255896</v>
      </c>
      <c r="F195" s="21">
        <f t="shared" ref="F195:BB195" si="22">SUM(F176:F178)*F186</f>
        <v>-0.67660578572573171</v>
      </c>
      <c r="G195" s="21">
        <f t="shared" si="22"/>
        <v>-0.65708513446385519</v>
      </c>
      <c r="H195" s="21">
        <f t="shared" si="22"/>
        <v>-0.64604799941798907</v>
      </c>
      <c r="I195" s="21">
        <f t="shared" si="22"/>
        <v>-0.62760287686643845</v>
      </c>
      <c r="J195" s="21">
        <f t="shared" si="22"/>
        <v>-0.61001185288803894</v>
      </c>
      <c r="K195" s="21">
        <f t="shared" si="22"/>
        <v>-0.60446675375268166</v>
      </c>
      <c r="L195" s="21">
        <f t="shared" si="22"/>
        <v>-0.59897587336090319</v>
      </c>
      <c r="M195" s="21">
        <f t="shared" si="22"/>
        <v>-0.5935388024861642</v>
      </c>
      <c r="N195" s="21">
        <f t="shared" si="22"/>
        <v>-0.58815513856631141</v>
      </c>
      <c r="O195" s="21">
        <f t="shared" si="22"/>
        <v>-0.58282448552473343</v>
      </c>
      <c r="P195" s="21">
        <f t="shared" si="22"/>
        <v>-0.57754645419648032</v>
      </c>
      <c r="Q195" s="21">
        <f t="shared" si="22"/>
        <v>-0.57232066190362885</v>
      </c>
      <c r="R195" s="21">
        <f t="shared" si="22"/>
        <v>-0.56714673308438168</v>
      </c>
      <c r="S195" s="21">
        <f t="shared" si="22"/>
        <v>-0.56189784317204383</v>
      </c>
      <c r="T195" s="21">
        <f t="shared" si="22"/>
        <v>-0.55670239605565774</v>
      </c>
      <c r="U195" s="21">
        <f t="shared" si="22"/>
        <v>-0.55156000149301276</v>
      </c>
      <c r="V195" s="21">
        <f t="shared" si="22"/>
        <v>-0.54647027651802615</v>
      </c>
      <c r="W195" s="21">
        <f t="shared" si="22"/>
        <v>-0.54143284559132965</v>
      </c>
      <c r="X195" s="21">
        <f t="shared" si="22"/>
        <v>-0.53644734054200161</v>
      </c>
      <c r="Y195" s="21">
        <f t="shared" si="22"/>
        <v>-0.53151340061390451</v>
      </c>
      <c r="Z195" s="21">
        <f t="shared" si="22"/>
        <v>-0.5266306723281543</v>
      </c>
      <c r="AA195" s="21">
        <f t="shared" si="22"/>
        <v>-0.52179881008088647</v>
      </c>
      <c r="AB195" s="21">
        <f t="shared" si="22"/>
        <v>-0.51701747553597555</v>
      </c>
      <c r="AC195" s="21">
        <f t="shared" si="22"/>
        <v>-0.5119569097721558</v>
      </c>
      <c r="AD195" s="21">
        <f t="shared" si="22"/>
        <v>-0.50691112083864531</v>
      </c>
      <c r="AE195" s="21">
        <f t="shared" si="22"/>
        <v>-0.50184878127618571</v>
      </c>
      <c r="AF195" s="21">
        <f t="shared" si="22"/>
        <v>-0.49675026555539414</v>
      </c>
      <c r="AG195" s="21">
        <f t="shared" si="22"/>
        <v>-0.49160755515857424</v>
      </c>
      <c r="AH195" s="21">
        <f t="shared" si="22"/>
        <v>-0.48642673920011725</v>
      </c>
      <c r="AI195" s="21">
        <f t="shared" si="22"/>
        <v>-0.48123268196869828</v>
      </c>
      <c r="AJ195" s="21">
        <f t="shared" si="22"/>
        <v>-0.47833071953624673</v>
      </c>
      <c r="AK195" s="21">
        <f t="shared" si="22"/>
        <v>-0.47537209207212444</v>
      </c>
      <c r="AL195" s="21">
        <f t="shared" si="22"/>
        <v>-0.47236129608799038</v>
      </c>
      <c r="AM195" s="21">
        <f t="shared" si="22"/>
        <v>-0.46930338657906756</v>
      </c>
      <c r="AN195" s="21">
        <f t="shared" si="22"/>
        <v>-0.46620206910405171</v>
      </c>
      <c r="AO195" s="21">
        <f t="shared" si="22"/>
        <v>-0.46305941462720102</v>
      </c>
      <c r="AP195" s="21">
        <f t="shared" si="22"/>
        <v>-0.45987874133541945</v>
      </c>
      <c r="AQ195" s="21">
        <f t="shared" si="22"/>
        <v>-0.45666341369609104</v>
      </c>
      <c r="AR195" s="21">
        <f t="shared" si="22"/>
        <v>-0.45341646991360401</v>
      </c>
      <c r="AS195" s="21">
        <f t="shared" si="22"/>
        <v>-0.45014069702953674</v>
      </c>
      <c r="AT195" s="21">
        <f t="shared" si="22"/>
        <v>-0.44683884109004379</v>
      </c>
      <c r="AU195" s="21">
        <f t="shared" si="22"/>
        <v>-0.44351368259381885</v>
      </c>
      <c r="AV195" s="21">
        <f t="shared" si="22"/>
        <v>-0.44016787660696205</v>
      </c>
      <c r="AW195" s="21">
        <f t="shared" si="22"/>
        <v>-0.43680396546151018</v>
      </c>
      <c r="AX195" s="21">
        <f t="shared" si="22"/>
        <v>-0.43342441792366876</v>
      </c>
      <c r="AY195" s="21">
        <f t="shared" si="22"/>
        <v>-0.43003164190654525</v>
      </c>
      <c r="AZ195" s="21">
        <f t="shared" si="22"/>
        <v>-0.42662797385352658</v>
      </c>
      <c r="BA195" s="21">
        <f t="shared" si="22"/>
        <v>-0.42321567144045397</v>
      </c>
      <c r="BB195" s="21">
        <f t="shared" si="22"/>
        <v>-0.41978307966270689</v>
      </c>
    </row>
    <row r="196" spans="1:54" outlineLevel="2">
      <c r="A196" s="439"/>
      <c r="B196" s="150" t="s">
        <v>284</v>
      </c>
      <c r="C196" s="19"/>
      <c r="D196" s="135" t="s">
        <v>377</v>
      </c>
      <c r="E196" s="21">
        <f t="shared" ref="E196:BB196" si="23">SUMIF($B$143:$B$154,"Safety",E$143:E$154)*E187</f>
        <v>-0.27634635727016399</v>
      </c>
      <c r="F196" s="21">
        <f t="shared" si="23"/>
        <v>-0.28524550340341326</v>
      </c>
      <c r="G196" s="21">
        <f t="shared" si="23"/>
        <v>-0.29381524959656541</v>
      </c>
      <c r="H196" s="21">
        <f t="shared" si="23"/>
        <v>-0.30324289955575362</v>
      </c>
      <c r="I196" s="21">
        <f t="shared" si="23"/>
        <v>-0.31112911873503124</v>
      </c>
      <c r="J196" s="21">
        <f t="shared" si="23"/>
        <v>-0.31869648825289199</v>
      </c>
      <c r="K196" s="21">
        <f t="shared" si="23"/>
        <v>-0.32995544530633425</v>
      </c>
      <c r="L196" s="21">
        <f t="shared" si="23"/>
        <v>-0.34161865003296188</v>
      </c>
      <c r="M196" s="21">
        <f t="shared" si="23"/>
        <v>-0.35370052013731407</v>
      </c>
      <c r="N196" s="21">
        <f t="shared" si="23"/>
        <v>-0.3662159889562861</v>
      </c>
      <c r="O196" s="21">
        <f t="shared" si="23"/>
        <v>-0.37918052387914986</v>
      </c>
      <c r="P196" s="21">
        <f t="shared" si="23"/>
        <v>-0.39261014542594491</v>
      </c>
      <c r="Q196" s="21">
        <f t="shared" si="23"/>
        <v>-0.40652144700769394</v>
      </c>
      <c r="R196" s="21">
        <f t="shared" si="23"/>
        <v>-0.42093161539285123</v>
      </c>
      <c r="S196" s="21">
        <f t="shared" si="23"/>
        <v>-0.4358584519052085</v>
      </c>
      <c r="T196" s="21">
        <f t="shared" si="23"/>
        <v>-0.45132039437939137</v>
      </c>
      <c r="U196" s="21">
        <f t="shared" si="23"/>
        <v>-0.46733653990100971</v>
      </c>
      <c r="V196" s="21">
        <f t="shared" si="23"/>
        <v>-0.48392666835953702</v>
      </c>
      <c r="W196" s="21">
        <f t="shared" si="23"/>
        <v>-0.50111126684292939</v>
      </c>
      <c r="X196" s="21">
        <f t="shared" si="23"/>
        <v>-0.51891155490402663</v>
      </c>
      <c r="Y196" s="21">
        <f t="shared" si="23"/>
        <v>-0.53734951072999515</v>
      </c>
      <c r="Z196" s="21">
        <f t="shared" si="23"/>
        <v>-0.55644789824697116</v>
      </c>
      <c r="AA196" s="21">
        <f t="shared" si="23"/>
        <v>-0.57623029519337776</v>
      </c>
      <c r="AB196" s="21">
        <f t="shared" si="23"/>
        <v>-0.59672112219650875</v>
      </c>
      <c r="AC196" s="21">
        <f t="shared" si="23"/>
        <v>-0.61794567288827906</v>
      </c>
      <c r="AD196" s="21">
        <f t="shared" si="23"/>
        <v>-0.6399301450971886</v>
      </c>
      <c r="AE196" s="21">
        <f t="shared" si="23"/>
        <v>-0.6627016731550418</v>
      </c>
      <c r="AF196" s="21">
        <f t="shared" si="23"/>
        <v>-0.68628836135818116</v>
      </c>
      <c r="AG196" s="21">
        <f t="shared" si="23"/>
        <v>-0.71071931862457716</v>
      </c>
      <c r="AH196" s="21">
        <f t="shared" si="23"/>
        <v>-0.73602469438945484</v>
      </c>
      <c r="AI196" s="21">
        <f t="shared" si="23"/>
        <v>-0.76223571578365934</v>
      </c>
      <c r="AJ196" s="21">
        <f t="shared" si="23"/>
        <v>-0.79105256109716504</v>
      </c>
      <c r="AK196" s="21">
        <f t="shared" si="23"/>
        <v>-0.82096337178579759</v>
      </c>
      <c r="AL196" s="21">
        <f t="shared" si="23"/>
        <v>-0.85200962040901795</v>
      </c>
      <c r="AM196" s="21">
        <f t="shared" si="23"/>
        <v>-0.88423435248831428</v>
      </c>
      <c r="AN196" s="21">
        <f t="shared" si="23"/>
        <v>-0.91768224615698368</v>
      </c>
      <c r="AO196" s="21">
        <f t="shared" si="23"/>
        <v>-0.95239967407209203</v>
      </c>
      <c r="AP196" s="21">
        <f t="shared" si="23"/>
        <v>-0.98843476767426564</v>
      </c>
      <c r="AQ196" s="21">
        <f t="shared" si="23"/>
        <v>-1.0258374838846054</v>
      </c>
      <c r="AR196" s="21">
        <f t="shared" si="23"/>
        <v>-1.0646596743308623</v>
      </c>
      <c r="AS196" s="21">
        <f t="shared" si="23"/>
        <v>-1.1049551571990714</v>
      </c>
      <c r="AT196" s="21">
        <f t="shared" si="23"/>
        <v>-1.1467797918099059</v>
      </c>
      <c r="AU196" s="21">
        <f t="shared" si="23"/>
        <v>-1.1901915560234262</v>
      </c>
      <c r="AV196" s="21">
        <f t="shared" si="23"/>
        <v>-1.2352506265791876</v>
      </c>
      <c r="AW196" s="21">
        <f t="shared" si="23"/>
        <v>-1.2820194624831613</v>
      </c>
      <c r="AX196" s="21">
        <f t="shared" si="23"/>
        <v>-1.3305628915570338</v>
      </c>
      <c r="AY196" s="21">
        <f t="shared" si="23"/>
        <v>-1.3809482002697615</v>
      </c>
      <c r="AZ196" s="21">
        <f t="shared" si="23"/>
        <v>-1.4332452269758615</v>
      </c>
      <c r="BA196" s="21">
        <f t="shared" si="23"/>
        <v>-1.4875264586896135</v>
      </c>
      <c r="BB196" s="21">
        <f t="shared" si="23"/>
        <v>-1.5438634810391234</v>
      </c>
    </row>
    <row r="197" spans="1:54" outlineLevel="2">
      <c r="A197" s="439"/>
      <c r="B197" s="150" t="s">
        <v>287</v>
      </c>
      <c r="C197" s="19"/>
      <c r="D197" s="135" t="s">
        <v>377</v>
      </c>
      <c r="E197" s="21">
        <f>SUMIF($B$143:$B$154,"Financial",E$143:E$154)*E186</f>
        <v>-0.38988417556028515</v>
      </c>
      <c r="F197" s="21">
        <f t="shared" ref="F197:BB197" si="24">SUMIF($B$143:$B$154,"Financial",F$143:F$154)*F186</f>
        <v>-0.39266971265830092</v>
      </c>
      <c r="G197" s="21">
        <f t="shared" si="24"/>
        <v>-0.39366060426354638</v>
      </c>
      <c r="H197" s="21">
        <f t="shared" si="24"/>
        <v>-0.39840538488172378</v>
      </c>
      <c r="I197" s="21">
        <f t="shared" si="24"/>
        <v>-0.40062068667983242</v>
      </c>
      <c r="J197" s="21">
        <f t="shared" si="24"/>
        <v>-0.40648426810248312</v>
      </c>
      <c r="K197" s="21">
        <f t="shared" si="24"/>
        <v>-0.412659829008376</v>
      </c>
      <c r="L197" s="21">
        <f t="shared" si="24"/>
        <v>-0.4189396835454427</v>
      </c>
      <c r="M197" s="21">
        <f t="shared" si="24"/>
        <v>-0.42532522906304571</v>
      </c>
      <c r="N197" s="21">
        <f t="shared" si="24"/>
        <v>-0.4318178930254023</v>
      </c>
      <c r="O197" s="21">
        <f t="shared" si="24"/>
        <v>-0.438419133210806</v>
      </c>
      <c r="P197" s="21">
        <f t="shared" si="24"/>
        <v>-0.44513043792318618</v>
      </c>
      <c r="Q197" s="21">
        <f t="shared" si="24"/>
        <v>-0.45195332621592005</v>
      </c>
      <c r="R197" s="21">
        <f t="shared" si="24"/>
        <v>-0.45888934812780008</v>
      </c>
      <c r="S197" s="21">
        <f t="shared" si="24"/>
        <v>-0.465940084931045</v>
      </c>
      <c r="T197" s="21">
        <f t="shared" si="24"/>
        <v>-0.47310714939124993</v>
      </c>
      <c r="U197" s="21">
        <f t="shared" si="24"/>
        <v>-0.4803921860392214</v>
      </c>
      <c r="V197" s="21">
        <f t="shared" si="24"/>
        <v>-0.48779687145459438</v>
      </c>
      <c r="W197" s="21">
        <f t="shared" si="24"/>
        <v>-0.49532291456117022</v>
      </c>
      <c r="X197" s="21">
        <f t="shared" si="24"/>
        <v>-0.50297205693392544</v>
      </c>
      <c r="Y197" s="21">
        <f t="shared" si="24"/>
        <v>-0.51074607311762654</v>
      </c>
      <c r="Z197" s="21">
        <f t="shared" si="24"/>
        <v>-0.51864677095702272</v>
      </c>
      <c r="AA197" s="21">
        <f t="shared" si="24"/>
        <v>-0.52667599193856363</v>
      </c>
      <c r="AB197" s="21">
        <f t="shared" si="24"/>
        <v>-0.53483561154357417</v>
      </c>
      <c r="AC197" s="21">
        <f t="shared" si="24"/>
        <v>-0.54312753961294025</v>
      </c>
      <c r="AD197" s="21">
        <f t="shared" si="24"/>
        <v>-0.55155372072323516</v>
      </c>
      <c r="AE197" s="21">
        <f t="shared" si="24"/>
        <v>-0.56011613457426257</v>
      </c>
      <c r="AF197" s="21">
        <f t="shared" si="24"/>
        <v>-0.56881679638805371</v>
      </c>
      <c r="AG197" s="21">
        <f t="shared" si="24"/>
        <v>-0.5776577573192696</v>
      </c>
      <c r="AH197" s="21">
        <f t="shared" si="24"/>
        <v>-0.58664110487707744</v>
      </c>
      <c r="AI197" s="21">
        <f t="shared" si="24"/>
        <v>-0.59576896335842078</v>
      </c>
      <c r="AJ197" s="21">
        <f t="shared" si="24"/>
        <v>-0.60798059863401688</v>
      </c>
      <c r="AK197" s="21">
        <f t="shared" si="24"/>
        <v>-0.6204470747762324</v>
      </c>
      <c r="AL197" s="21">
        <f t="shared" si="24"/>
        <v>-0.63317357803007279</v>
      </c>
      <c r="AM197" s="21">
        <f t="shared" si="24"/>
        <v>-0.64616540396100353</v>
      </c>
      <c r="AN197" s="21">
        <f t="shared" si="24"/>
        <v>-0.65942795964837442</v>
      </c>
      <c r="AO197" s="21">
        <f t="shared" si="24"/>
        <v>-0.67296676592603644</v>
      </c>
      <c r="AP197" s="21">
        <f t="shared" si="24"/>
        <v>-0.68678745967100141</v>
      </c>
      <c r="AQ197" s="21">
        <f t="shared" si="24"/>
        <v>-0.7008957961411667</v>
      </c>
      <c r="AR197" s="21">
        <f t="shared" si="24"/>
        <v>-0.71529765136298284</v>
      </c>
      <c r="AS197" s="21">
        <f t="shared" si="24"/>
        <v>-0.72999902457009713</v>
      </c>
      <c r="AT197" s="21">
        <f t="shared" si="24"/>
        <v>-0.74500604069400633</v>
      </c>
      <c r="AU197" s="21">
        <f t="shared" si="24"/>
        <v>-0.76032495290758195</v>
      </c>
      <c r="AV197" s="21">
        <f t="shared" si="24"/>
        <v>-0.77596214522280205</v>
      </c>
      <c r="AW197" s="21">
        <f t="shared" si="24"/>
        <v>-0.79192413514350035</v>
      </c>
      <c r="AX197" s="21">
        <f t="shared" si="24"/>
        <v>-0.80821757637430403</v>
      </c>
      <c r="AY197" s="21">
        <f t="shared" si="24"/>
        <v>-0.82484926158698768</v>
      </c>
      <c r="AZ197" s="21">
        <f t="shared" si="24"/>
        <v>-0.84182612524524036</v>
      </c>
      <c r="BA197" s="21">
        <f t="shared" si="24"/>
        <v>-0.85915524648910591</v>
      </c>
      <c r="BB197" s="21">
        <f t="shared" si="24"/>
        <v>-0.8768410904087558</v>
      </c>
    </row>
    <row r="198" spans="1:54" outlineLevel="2">
      <c r="A198" s="440"/>
      <c r="B198" s="150" t="s">
        <v>464</v>
      </c>
      <c r="C198" s="19"/>
      <c r="D198" s="135" t="s">
        <v>377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-1.239679545479859</v>
      </c>
      <c r="F200" s="21">
        <f t="shared" ref="F200:BB200" si="26">SUM(F190:F193,F196:F198)</f>
        <v>-1.469880119496634</v>
      </c>
      <c r="G200" s="21">
        <f t="shared" si="26"/>
        <v>-1.6699392576564644</v>
      </c>
      <c r="H200" s="21">
        <f t="shared" si="26"/>
        <v>-1.8611455592970401</v>
      </c>
      <c r="I200" s="21">
        <f t="shared" si="26"/>
        <v>-2.025239057537656</v>
      </c>
      <c r="J200" s="21">
        <f t="shared" si="26"/>
        <v>-2.1443007393262952</v>
      </c>
      <c r="K200" s="21">
        <f t="shared" si="26"/>
        <v>-2.063146932194309</v>
      </c>
      <c r="L200" s="21">
        <f t="shared" si="26"/>
        <v>-1.9902874790694947</v>
      </c>
      <c r="M200" s="21">
        <f t="shared" si="26"/>
        <v>-1.9240259452397086</v>
      </c>
      <c r="N200" s="21">
        <f t="shared" si="26"/>
        <v>-1.8628096202733562</v>
      </c>
      <c r="O200" s="21">
        <f t="shared" si="26"/>
        <v>-1.8087819101158467</v>
      </c>
      <c r="P200" s="21">
        <f t="shared" si="26"/>
        <v>-1.7603974691666695</v>
      </c>
      <c r="Q200" s="21">
        <f t="shared" si="26"/>
        <v>-1.7173740806794948</v>
      </c>
      <c r="R200" s="21">
        <f t="shared" si="26"/>
        <v>-1.6805498239659542</v>
      </c>
      <c r="S200" s="21">
        <f t="shared" si="26"/>
        <v>-1.6474408272404197</v>
      </c>
      <c r="T200" s="21">
        <f t="shared" si="26"/>
        <v>-1.6189429906770867</v>
      </c>
      <c r="U200" s="21">
        <f t="shared" si="26"/>
        <v>-1.5948357638410298</v>
      </c>
      <c r="V200" s="21">
        <f t="shared" si="26"/>
        <v>-1.5759143552399808</v>
      </c>
      <c r="W200" s="21">
        <f t="shared" si="26"/>
        <v>-1.5599570088974737</v>
      </c>
      <c r="X200" s="21">
        <f t="shared" si="26"/>
        <v>-1.5487638306738831</v>
      </c>
      <c r="Y200" s="21">
        <f t="shared" si="26"/>
        <v>-1.5402331254259543</v>
      </c>
      <c r="Z200" s="21">
        <f t="shared" si="26"/>
        <v>-1.5360949663807713</v>
      </c>
      <c r="AA200" s="21">
        <f t="shared" si="26"/>
        <v>-1.5352491849986136</v>
      </c>
      <c r="AB200" s="21">
        <f t="shared" si="26"/>
        <v>-1.5375608119585626</v>
      </c>
      <c r="AC200" s="21">
        <f t="shared" si="26"/>
        <v>-1.5427113545077811</v>
      </c>
      <c r="AD200" s="21">
        <f t="shared" si="26"/>
        <v>-1.5688587510968377</v>
      </c>
      <c r="AE200" s="21">
        <f t="shared" si="26"/>
        <v>-1.5960006082161495</v>
      </c>
      <c r="AF200" s="21">
        <f t="shared" si="26"/>
        <v>-1.6240614493208003</v>
      </c>
      <c r="AG200" s="21">
        <f t="shared" si="26"/>
        <v>-1.6530863950605508</v>
      </c>
      <c r="AH200" s="21">
        <f t="shared" si="26"/>
        <v>-1.6831230376337929</v>
      </c>
      <c r="AI200" s="21">
        <f t="shared" si="26"/>
        <v>-1.7142236984305934</v>
      </c>
      <c r="AJ200" s="21">
        <f t="shared" si="26"/>
        <v>-1.7527283281996295</v>
      </c>
      <c r="AK200" s="21">
        <f t="shared" si="26"/>
        <v>-1.7925505865821001</v>
      </c>
      <c r="AL200" s="21">
        <f t="shared" si="26"/>
        <v>-1.8337439832876905</v>
      </c>
      <c r="AM200" s="21">
        <f t="shared" si="26"/>
        <v>-1.8763606650718221</v>
      </c>
      <c r="AN200" s="21">
        <f t="shared" si="26"/>
        <v>-1.9204523268719234</v>
      </c>
      <c r="AO200" s="21">
        <f t="shared" si="26"/>
        <v>-1.9660715468216421</v>
      </c>
      <c r="AP200" s="21">
        <f t="shared" si="26"/>
        <v>-2.013274295475675</v>
      </c>
      <c r="AQ200" s="21">
        <f t="shared" si="26"/>
        <v>-2.0621187563064436</v>
      </c>
      <c r="AR200" s="21">
        <f t="shared" si="26"/>
        <v>-2.1126644168130957</v>
      </c>
      <c r="AS200" s="21">
        <f t="shared" si="26"/>
        <v>-2.1649727031397967</v>
      </c>
      <c r="AT200" s="21">
        <f t="shared" si="26"/>
        <v>-2.2191072991242864</v>
      </c>
      <c r="AU200" s="21">
        <f t="shared" si="26"/>
        <v>-2.2751341981746611</v>
      </c>
      <c r="AV200" s="21">
        <f t="shared" si="26"/>
        <v>-2.3331216017039611</v>
      </c>
      <c r="AW200" s="21">
        <f t="shared" si="26"/>
        <v>-2.3931400231763313</v>
      </c>
      <c r="AX200" s="21">
        <f t="shared" si="26"/>
        <v>-2.4552624565136618</v>
      </c>
      <c r="AY200" s="21">
        <f t="shared" si="26"/>
        <v>-2.519564464414465</v>
      </c>
      <c r="AZ200" s="21">
        <f t="shared" si="26"/>
        <v>-2.5861242528464281</v>
      </c>
      <c r="BA200" s="21">
        <f t="shared" si="26"/>
        <v>-2.655022765779135</v>
      </c>
      <c r="BB200" s="21">
        <f t="shared" si="26"/>
        <v>-2.7263273102331453</v>
      </c>
    </row>
    <row r="201" spans="1:54" outlineLevel="2">
      <c r="A201" s="439"/>
      <c r="B201" s="150" t="s">
        <v>487</v>
      </c>
      <c r="C201" s="19"/>
      <c r="D201" s="135" t="s">
        <v>377</v>
      </c>
      <c r="E201" s="21">
        <f>SUM(E190:E192,E194,E196:E198)</f>
        <v>-1.0104893114109501</v>
      </c>
      <c r="F201" s="21">
        <f t="shared" ref="F201:BB201" si="27">SUM(F190:F192,F194,F196:F198)</f>
        <v>-1.2439196950981837</v>
      </c>
      <c r="G201" s="21">
        <f t="shared" si="27"/>
        <v>-1.4510345720345843</v>
      </c>
      <c r="H201" s="21">
        <f t="shared" si="27"/>
        <v>-1.6465265878695741</v>
      </c>
      <c r="I201" s="21">
        <f t="shared" si="27"/>
        <v>-1.8160159358201349</v>
      </c>
      <c r="J201" s="21">
        <f t="shared" si="27"/>
        <v>-1.9403434309630634</v>
      </c>
      <c r="K201" s="21">
        <f t="shared" si="27"/>
        <v>-1.8618667420439303</v>
      </c>
      <c r="L201" s="21">
        <f t="shared" si="27"/>
        <v>-1.7904404633277293</v>
      </c>
      <c r="M201" s="21">
        <f t="shared" si="27"/>
        <v>-1.7257020948748263</v>
      </c>
      <c r="N201" s="21">
        <f t="shared" si="27"/>
        <v>-1.6673093062632756</v>
      </c>
      <c r="O201" s="21">
        <f t="shared" si="27"/>
        <v>-1.6149390098756671</v>
      </c>
      <c r="P201" s="21">
        <f t="shared" si="27"/>
        <v>-1.5682864780649102</v>
      </c>
      <c r="Q201" s="21">
        <f t="shared" si="27"/>
        <v>-1.5270645020972802</v>
      </c>
      <c r="R201" s="21">
        <f t="shared" si="27"/>
        <v>-1.4910025914483458</v>
      </c>
      <c r="S201" s="21">
        <f t="shared" si="27"/>
        <v>-1.4598040599610842</v>
      </c>
      <c r="T201" s="21">
        <f t="shared" si="27"/>
        <v>-1.4332725260100343</v>
      </c>
      <c r="U201" s="21">
        <f t="shared" si="27"/>
        <v>-1.4111832151380079</v>
      </c>
      <c r="V201" s="21">
        <f t="shared" si="27"/>
        <v>-1.3933252378284398</v>
      </c>
      <c r="W201" s="21">
        <f t="shared" si="27"/>
        <v>-1.379500965012985</v>
      </c>
      <c r="X201" s="21">
        <f t="shared" si="27"/>
        <v>-1.3695254359997582</v>
      </c>
      <c r="Y201" s="21">
        <f t="shared" si="27"/>
        <v>-1.363225794767434</v>
      </c>
      <c r="Z201" s="21">
        <f t="shared" si="27"/>
        <v>-1.3604407554073079</v>
      </c>
      <c r="AA201" s="21">
        <f t="shared" si="27"/>
        <v>-1.3610200946090312</v>
      </c>
      <c r="AB201" s="21">
        <f t="shared" si="27"/>
        <v>-1.3648241705166844</v>
      </c>
      <c r="AC201" s="21">
        <f t="shared" si="27"/>
        <v>-1.3716136564701249</v>
      </c>
      <c r="AD201" s="21">
        <f t="shared" si="27"/>
        <v>-1.3993937898014623</v>
      </c>
      <c r="AE201" s="21">
        <f t="shared" si="27"/>
        <v>-1.428114766092595</v>
      </c>
      <c r="AF201" s="21">
        <f t="shared" si="27"/>
        <v>-1.4577996100503148</v>
      </c>
      <c r="AG201" s="21">
        <f t="shared" si="27"/>
        <v>-1.4884762693256217</v>
      </c>
      <c r="AH201" s="21">
        <f t="shared" si="27"/>
        <v>-1.5201784840310992</v>
      </c>
      <c r="AI201" s="21">
        <f t="shared" si="27"/>
        <v>-1.5529473799112612</v>
      </c>
      <c r="AJ201" s="21">
        <f t="shared" si="27"/>
        <v>-1.5923540034511134</v>
      </c>
      <c r="AK201" s="21">
        <f t="shared" si="27"/>
        <v>-1.6331035183973608</v>
      </c>
      <c r="AL201" s="21">
        <f t="shared" si="27"/>
        <v>-1.6752438372055978</v>
      </c>
      <c r="AM201" s="21">
        <f t="shared" si="27"/>
        <v>-1.7188247456502568</v>
      </c>
      <c r="AN201" s="21">
        <f t="shared" si="27"/>
        <v>-1.7638973286034503</v>
      </c>
      <c r="AO201" s="21">
        <f t="shared" si="27"/>
        <v>-1.8105139390437568</v>
      </c>
      <c r="AP201" s="21">
        <f t="shared" si="27"/>
        <v>-1.858729225122663</v>
      </c>
      <c r="AQ201" s="21">
        <f t="shared" si="27"/>
        <v>-1.9085997987987051</v>
      </c>
      <c r="AR201" s="21">
        <f t="shared" si="27"/>
        <v>-1.9601841831854427</v>
      </c>
      <c r="AS201" s="21">
        <f t="shared" si="27"/>
        <v>-2.0135429117921095</v>
      </c>
      <c r="AT201" s="21">
        <f t="shared" si="27"/>
        <v>-2.0687386755650263</v>
      </c>
      <c r="AU201" s="21">
        <f t="shared" si="27"/>
        <v>-2.1258364279055488</v>
      </c>
      <c r="AV201" s="21">
        <f t="shared" si="27"/>
        <v>-2.1849034142347525</v>
      </c>
      <c r="AW201" s="21">
        <f t="shared" si="27"/>
        <v>-2.246009262189423</v>
      </c>
      <c r="AX201" s="21">
        <f t="shared" si="27"/>
        <v>-2.3092260838613958</v>
      </c>
      <c r="AY201" s="21">
        <f t="shared" si="27"/>
        <v>-2.3746285725595855</v>
      </c>
      <c r="AZ201" s="21">
        <f t="shared" si="27"/>
        <v>-2.4422940952622083</v>
      </c>
      <c r="BA201" s="21">
        <f t="shared" si="27"/>
        <v>-2.5123027897723098</v>
      </c>
      <c r="BB201" s="21">
        <f t="shared" si="27"/>
        <v>-2.5847258500165085</v>
      </c>
    </row>
    <row r="202" spans="1:54" outlineLevel="2">
      <c r="A202" s="440"/>
      <c r="B202" s="150" t="s">
        <v>488</v>
      </c>
      <c r="C202" s="19"/>
      <c r="D202" s="135" t="s">
        <v>377</v>
      </c>
      <c r="E202" s="21">
        <f>SUM(E190:E192,E195:E198)</f>
        <v>-1.4703229777515283</v>
      </c>
      <c r="F202" s="21">
        <f t="shared" ref="F202:BB202" si="28">SUM(F190:F192,F195:F198)</f>
        <v>-1.6949902188627166</v>
      </c>
      <c r="G202" s="21">
        <f t="shared" si="28"/>
        <v>-1.8890913283438211</v>
      </c>
      <c r="H202" s="21">
        <f t="shared" si="28"/>
        <v>-2.0772252541482339</v>
      </c>
      <c r="I202" s="21">
        <f t="shared" si="28"/>
        <v>-2.2344178537310939</v>
      </c>
      <c r="J202" s="21">
        <f t="shared" si="28"/>
        <v>-2.3470179995104297</v>
      </c>
      <c r="K202" s="21">
        <f t="shared" si="28"/>
        <v>-2.2648445778790514</v>
      </c>
      <c r="L202" s="21">
        <f t="shared" si="28"/>
        <v>-2.1897577122349983</v>
      </c>
      <c r="M202" s="21">
        <f t="shared" si="28"/>
        <v>-2.1213946298240751</v>
      </c>
      <c r="N202" s="21">
        <f t="shared" si="28"/>
        <v>-2.0594127319336164</v>
      </c>
      <c r="O202" s="21">
        <f t="shared" si="28"/>
        <v>-2.0034886668921561</v>
      </c>
      <c r="P202" s="21">
        <f t="shared" si="28"/>
        <v>-1.9533174475678474</v>
      </c>
      <c r="Q202" s="21">
        <f t="shared" si="28"/>
        <v>-1.9086116100330328</v>
      </c>
      <c r="R202" s="21">
        <f t="shared" si="28"/>
        <v>-1.8691004135046003</v>
      </c>
      <c r="S202" s="21">
        <f t="shared" si="28"/>
        <v>-1.8344026220398666</v>
      </c>
      <c r="T202" s="21">
        <f t="shared" si="28"/>
        <v>-1.8044074566787505</v>
      </c>
      <c r="U202" s="21">
        <f t="shared" si="28"/>
        <v>-1.778889882834235</v>
      </c>
      <c r="V202" s="21">
        <f t="shared" si="28"/>
        <v>-1.7576387554737223</v>
      </c>
      <c r="W202" s="21">
        <f t="shared" si="28"/>
        <v>-1.7404561954072046</v>
      </c>
      <c r="X202" s="21">
        <f t="shared" si="28"/>
        <v>-1.7271569963610927</v>
      </c>
      <c r="Y202" s="21">
        <f t="shared" si="28"/>
        <v>-1.7175680618433704</v>
      </c>
      <c r="Z202" s="21">
        <f t="shared" si="28"/>
        <v>-1.7115278702624162</v>
      </c>
      <c r="AA202" s="21">
        <f t="shared" si="28"/>
        <v>-1.7088859680258945</v>
      </c>
      <c r="AB202" s="21">
        <f t="shared" si="28"/>
        <v>-1.7095024875406681</v>
      </c>
      <c r="AC202" s="21">
        <f t="shared" si="28"/>
        <v>-1.7129182629865074</v>
      </c>
      <c r="AD202" s="21">
        <f t="shared" si="28"/>
        <v>-1.7373345370305984</v>
      </c>
      <c r="AE202" s="21">
        <f t="shared" si="28"/>
        <v>-1.7626806202821497</v>
      </c>
      <c r="AF202" s="21">
        <f t="shared" si="28"/>
        <v>-1.7889664537617884</v>
      </c>
      <c r="AG202" s="21">
        <f t="shared" si="28"/>
        <v>-1.8162146394369578</v>
      </c>
      <c r="AH202" s="21">
        <f t="shared" si="28"/>
        <v>-1.8444629768380252</v>
      </c>
      <c r="AI202" s="21">
        <f t="shared" si="28"/>
        <v>-1.8737691678981059</v>
      </c>
      <c r="AJ202" s="21">
        <f t="shared" si="28"/>
        <v>-1.9112411498169313</v>
      </c>
      <c r="AK202" s="21">
        <f t="shared" si="28"/>
        <v>-1.9500182464541624</v>
      </c>
      <c r="AL202" s="21">
        <f t="shared" si="28"/>
        <v>-1.9901513679399918</v>
      </c>
      <c r="AM202" s="21">
        <f t="shared" si="28"/>
        <v>-2.0316936700459687</v>
      </c>
      <c r="AN202" s="21">
        <f t="shared" si="28"/>
        <v>-2.0746987080162844</v>
      </c>
      <c r="AO202" s="21">
        <f t="shared" si="28"/>
        <v>-2.119220215472434</v>
      </c>
      <c r="AP202" s="21">
        <f t="shared" si="28"/>
        <v>-2.1653150526905489</v>
      </c>
      <c r="AQ202" s="21">
        <f t="shared" si="28"/>
        <v>-2.213042074607436</v>
      </c>
      <c r="AR202" s="21">
        <f t="shared" si="28"/>
        <v>-2.2624618298062349</v>
      </c>
      <c r="AS202" s="21">
        <f t="shared" si="28"/>
        <v>-2.3136367098238768</v>
      </c>
      <c r="AT202" s="21">
        <f t="shared" si="28"/>
        <v>-2.3666312363041344</v>
      </c>
      <c r="AU202" s="21">
        <f t="shared" si="28"/>
        <v>-2.4215122163141634</v>
      </c>
      <c r="AV202" s="21">
        <f t="shared" si="28"/>
        <v>-2.4783486653191038</v>
      </c>
      <c r="AW202" s="21">
        <f t="shared" si="28"/>
        <v>-2.537211905843765</v>
      </c>
      <c r="AX202" s="21">
        <f t="shared" si="28"/>
        <v>-2.5981756958241187</v>
      </c>
      <c r="AY202" s="21">
        <f t="shared" si="28"/>
        <v>-2.6613163338444874</v>
      </c>
      <c r="AZ202" s="21">
        <f t="shared" si="28"/>
        <v>-2.7267127445120121</v>
      </c>
      <c r="BA202" s="21">
        <f t="shared" si="28"/>
        <v>-2.7944465707469659</v>
      </c>
      <c r="BB202" s="21">
        <f t="shared" si="28"/>
        <v>-2.8645812364728869</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38" t="s">
        <v>489</v>
      </c>
      <c r="B204" s="150" t="s">
        <v>490</v>
      </c>
      <c r="C204" s="19"/>
      <c r="D204" s="135" t="s">
        <v>377</v>
      </c>
      <c r="E204" s="21">
        <f>E200</f>
        <v>-1.239679545479859</v>
      </c>
      <c r="F204" s="21">
        <f>F200+E204</f>
        <v>-2.709559664976493</v>
      </c>
      <c r="G204" s="21">
        <f t="shared" ref="G204:BB206" si="29">G200+F204</f>
        <v>-4.3794989226329575</v>
      </c>
      <c r="H204" s="21">
        <f t="shared" si="29"/>
        <v>-6.2406444819299978</v>
      </c>
      <c r="I204" s="21">
        <f t="shared" si="29"/>
        <v>-8.2658835394676533</v>
      </c>
      <c r="J204" s="21">
        <f t="shared" si="29"/>
        <v>-10.410184278793949</v>
      </c>
      <c r="K204" s="21">
        <f t="shared" si="29"/>
        <v>-12.473331210988258</v>
      </c>
      <c r="L204" s="21">
        <f t="shared" si="29"/>
        <v>-14.463618690057753</v>
      </c>
      <c r="M204" s="21">
        <f t="shared" si="29"/>
        <v>-16.387644635297463</v>
      </c>
      <c r="N204" s="21">
        <f t="shared" si="29"/>
        <v>-18.250454255570819</v>
      </c>
      <c r="O204" s="21">
        <f t="shared" si="29"/>
        <v>-20.059236165686666</v>
      </c>
      <c r="P204" s="21">
        <f t="shared" si="29"/>
        <v>-21.819633634853336</v>
      </c>
      <c r="Q204" s="21">
        <f t="shared" si="29"/>
        <v>-23.53700771553283</v>
      </c>
      <c r="R204" s="21">
        <f t="shared" si="29"/>
        <v>-25.217557539498785</v>
      </c>
      <c r="S204" s="21">
        <f t="shared" si="29"/>
        <v>-26.864998366739204</v>
      </c>
      <c r="T204" s="21">
        <f t="shared" si="29"/>
        <v>-28.483941357416292</v>
      </c>
      <c r="U204" s="21">
        <f t="shared" si="29"/>
        <v>-30.078777121257321</v>
      </c>
      <c r="V204" s="21">
        <f t="shared" si="29"/>
        <v>-31.654691476497302</v>
      </c>
      <c r="W204" s="21">
        <f t="shared" si="29"/>
        <v>-33.214648485394775</v>
      </c>
      <c r="X204" s="21">
        <f t="shared" si="29"/>
        <v>-34.76341231606866</v>
      </c>
      <c r="Y204" s="21">
        <f t="shared" si="29"/>
        <v>-36.303645441494616</v>
      </c>
      <c r="Z204" s="21">
        <f t="shared" si="29"/>
        <v>-37.839740407875389</v>
      </c>
      <c r="AA204" s="21">
        <f t="shared" si="29"/>
        <v>-39.374989592874002</v>
      </c>
      <c r="AB204" s="21">
        <f t="shared" si="29"/>
        <v>-40.912550404832565</v>
      </c>
      <c r="AC204" s="21">
        <f t="shared" si="29"/>
        <v>-42.455261759340345</v>
      </c>
      <c r="AD204" s="21">
        <f t="shared" si="29"/>
        <v>-44.024120510437186</v>
      </c>
      <c r="AE204" s="21">
        <f t="shared" si="29"/>
        <v>-45.620121118653337</v>
      </c>
      <c r="AF204" s="21">
        <f t="shared" si="29"/>
        <v>-47.244182567974136</v>
      </c>
      <c r="AG204" s="21">
        <f t="shared" si="29"/>
        <v>-48.897268963034684</v>
      </c>
      <c r="AH204" s="21">
        <f t="shared" si="29"/>
        <v>-50.580392000668475</v>
      </c>
      <c r="AI204" s="21">
        <f t="shared" si="29"/>
        <v>-52.294615699099069</v>
      </c>
      <c r="AJ204" s="21">
        <f t="shared" si="29"/>
        <v>-54.047344027298699</v>
      </c>
      <c r="AK204" s="21">
        <f t="shared" si="29"/>
        <v>-55.839894613880801</v>
      </c>
      <c r="AL204" s="21">
        <f t="shared" si="29"/>
        <v>-57.673638597168491</v>
      </c>
      <c r="AM204" s="21">
        <f t="shared" si="29"/>
        <v>-59.549999262240313</v>
      </c>
      <c r="AN204" s="21">
        <f t="shared" si="29"/>
        <v>-61.470451589112237</v>
      </c>
      <c r="AO204" s="21">
        <f t="shared" si="29"/>
        <v>-63.436523135933882</v>
      </c>
      <c r="AP204" s="21">
        <f t="shared" si="29"/>
        <v>-65.449797431409564</v>
      </c>
      <c r="AQ204" s="21">
        <f t="shared" si="29"/>
        <v>-67.511916187716011</v>
      </c>
      <c r="AR204" s="21">
        <f t="shared" si="29"/>
        <v>-69.6245806045291</v>
      </c>
      <c r="AS204" s="21">
        <f t="shared" si="29"/>
        <v>-71.789553307668896</v>
      </c>
      <c r="AT204" s="21">
        <f t="shared" si="29"/>
        <v>-74.008660606793185</v>
      </c>
      <c r="AU204" s="21">
        <f t="shared" si="29"/>
        <v>-76.28379480496784</v>
      </c>
      <c r="AV204" s="21">
        <f t="shared" si="29"/>
        <v>-78.616916406671805</v>
      </c>
      <c r="AW204" s="21">
        <f t="shared" si="29"/>
        <v>-81.010056429848134</v>
      </c>
      <c r="AX204" s="21">
        <f t="shared" si="29"/>
        <v>-83.4653188863618</v>
      </c>
      <c r="AY204" s="21">
        <f t="shared" si="29"/>
        <v>-85.984883350776272</v>
      </c>
      <c r="AZ204" s="21">
        <f t="shared" si="29"/>
        <v>-88.571007603622704</v>
      </c>
      <c r="BA204" s="21">
        <f t="shared" si="29"/>
        <v>-91.22603036940184</v>
      </c>
      <c r="BB204" s="21">
        <f t="shared" si="29"/>
        <v>-93.952357679634986</v>
      </c>
    </row>
    <row r="205" spans="1:54" outlineLevel="2">
      <c r="A205" s="439"/>
      <c r="B205" s="150" t="s">
        <v>491</v>
      </c>
      <c r="C205" s="19"/>
      <c r="D205" s="135" t="s">
        <v>377</v>
      </c>
      <c r="E205" s="21">
        <f>E201</f>
        <v>-1.0104893114109501</v>
      </c>
      <c r="F205" s="21">
        <f t="shared" ref="F205:U206" si="30">F201+E205</f>
        <v>-2.2544090065091336</v>
      </c>
      <c r="G205" s="21">
        <f t="shared" si="30"/>
        <v>-3.7054435785437176</v>
      </c>
      <c r="H205" s="21">
        <f t="shared" si="30"/>
        <v>-5.3519701664132917</v>
      </c>
      <c r="I205" s="21">
        <f t="shared" si="30"/>
        <v>-7.1679861022334261</v>
      </c>
      <c r="J205" s="21">
        <f t="shared" si="30"/>
        <v>-9.1083295331964891</v>
      </c>
      <c r="K205" s="21">
        <f t="shared" si="30"/>
        <v>-10.970196275240419</v>
      </c>
      <c r="L205" s="21">
        <f t="shared" si="30"/>
        <v>-12.760636738568149</v>
      </c>
      <c r="M205" s="21">
        <f t="shared" si="30"/>
        <v>-14.486338833442975</v>
      </c>
      <c r="N205" s="21">
        <f t="shared" si="30"/>
        <v>-16.153648139706249</v>
      </c>
      <c r="O205" s="21">
        <f t="shared" si="30"/>
        <v>-17.768587149581915</v>
      </c>
      <c r="P205" s="21">
        <f t="shared" si="30"/>
        <v>-19.336873627646824</v>
      </c>
      <c r="Q205" s="21">
        <f t="shared" si="30"/>
        <v>-20.863938129744103</v>
      </c>
      <c r="R205" s="21">
        <f t="shared" si="30"/>
        <v>-22.354940721192449</v>
      </c>
      <c r="S205" s="21">
        <f t="shared" si="30"/>
        <v>-23.814744781153532</v>
      </c>
      <c r="T205" s="21">
        <f t="shared" si="30"/>
        <v>-25.248017307163565</v>
      </c>
      <c r="U205" s="21">
        <f t="shared" si="30"/>
        <v>-26.659200522301571</v>
      </c>
      <c r="V205" s="21">
        <f t="shared" si="29"/>
        <v>-28.05252576013001</v>
      </c>
      <c r="W205" s="21">
        <f t="shared" si="29"/>
        <v>-29.432026725142993</v>
      </c>
      <c r="X205" s="21">
        <f t="shared" si="29"/>
        <v>-30.801552161142752</v>
      </c>
      <c r="Y205" s="21">
        <f t="shared" si="29"/>
        <v>-32.164777955910182</v>
      </c>
      <c r="Z205" s="21">
        <f t="shared" si="29"/>
        <v>-33.525218711317493</v>
      </c>
      <c r="AA205" s="21">
        <f t="shared" si="29"/>
        <v>-34.886238805926524</v>
      </c>
      <c r="AB205" s="21">
        <f t="shared" si="29"/>
        <v>-36.251062976443208</v>
      </c>
      <c r="AC205" s="21">
        <f t="shared" si="29"/>
        <v>-37.622676632913333</v>
      </c>
      <c r="AD205" s="21">
        <f t="shared" si="29"/>
        <v>-39.022070422714798</v>
      </c>
      <c r="AE205" s="21">
        <f t="shared" si="29"/>
        <v>-40.450185188807396</v>
      </c>
      <c r="AF205" s="21">
        <f t="shared" si="29"/>
        <v>-41.907984798857711</v>
      </c>
      <c r="AG205" s="21">
        <f t="shared" si="29"/>
        <v>-43.396461068183335</v>
      </c>
      <c r="AH205" s="21">
        <f t="shared" si="29"/>
        <v>-44.916639552214434</v>
      </c>
      <c r="AI205" s="21">
        <f t="shared" si="29"/>
        <v>-46.469586932125694</v>
      </c>
      <c r="AJ205" s="21">
        <f t="shared" si="29"/>
        <v>-48.061940935576807</v>
      </c>
      <c r="AK205" s="21">
        <f t="shared" si="29"/>
        <v>-49.69504445397417</v>
      </c>
      <c r="AL205" s="21">
        <f t="shared" si="29"/>
        <v>-51.370288291179769</v>
      </c>
      <c r="AM205" s="21">
        <f t="shared" si="29"/>
        <v>-53.089113036830028</v>
      </c>
      <c r="AN205" s="21">
        <f t="shared" si="29"/>
        <v>-54.853010365433477</v>
      </c>
      <c r="AO205" s="21">
        <f t="shared" si="29"/>
        <v>-56.663524304477235</v>
      </c>
      <c r="AP205" s="21">
        <f t="shared" si="29"/>
        <v>-58.522253529599901</v>
      </c>
      <c r="AQ205" s="21">
        <f t="shared" si="29"/>
        <v>-60.430853328398605</v>
      </c>
      <c r="AR205" s="21">
        <f t="shared" si="29"/>
        <v>-62.391037511584045</v>
      </c>
      <c r="AS205" s="21">
        <f t="shared" si="29"/>
        <v>-64.40458042337616</v>
      </c>
      <c r="AT205" s="21">
        <f t="shared" si="29"/>
        <v>-66.47331909894119</v>
      </c>
      <c r="AU205" s="21">
        <f t="shared" si="29"/>
        <v>-68.599155526846744</v>
      </c>
      <c r="AV205" s="21">
        <f t="shared" si="29"/>
        <v>-70.784058941081497</v>
      </c>
      <c r="AW205" s="21">
        <f t="shared" si="29"/>
        <v>-73.030068203270915</v>
      </c>
      <c r="AX205" s="21">
        <f t="shared" si="29"/>
        <v>-75.339294287132304</v>
      </c>
      <c r="AY205" s="21">
        <f t="shared" si="29"/>
        <v>-77.713922859691891</v>
      </c>
      <c r="AZ205" s="21">
        <f t="shared" si="29"/>
        <v>-80.156216954954104</v>
      </c>
      <c r="BA205" s="21">
        <f t="shared" si="29"/>
        <v>-82.66851974472641</v>
      </c>
      <c r="BB205" s="21">
        <f t="shared" si="29"/>
        <v>-85.253245594742921</v>
      </c>
    </row>
    <row r="206" spans="1:54" outlineLevel="2">
      <c r="A206" s="440"/>
      <c r="B206" s="150" t="s">
        <v>492</v>
      </c>
      <c r="C206" s="19"/>
      <c r="D206" s="135" t="s">
        <v>377</v>
      </c>
      <c r="E206" s="21">
        <f>E202</f>
        <v>-1.4703229777515283</v>
      </c>
      <c r="F206" s="21">
        <f t="shared" si="30"/>
        <v>-3.1653131966142452</v>
      </c>
      <c r="G206" s="21">
        <f t="shared" si="29"/>
        <v>-5.0544045249580662</v>
      </c>
      <c r="H206" s="21">
        <f t="shared" si="29"/>
        <v>-7.1316297791062997</v>
      </c>
      <c r="I206" s="21">
        <f t="shared" si="29"/>
        <v>-9.3660476328373932</v>
      </c>
      <c r="J206" s="21">
        <f t="shared" si="29"/>
        <v>-11.713065632347822</v>
      </c>
      <c r="K206" s="21">
        <f t="shared" si="29"/>
        <v>-13.977910210226874</v>
      </c>
      <c r="L206" s="21">
        <f t="shared" si="29"/>
        <v>-16.167667922461874</v>
      </c>
      <c r="M206" s="21">
        <f t="shared" si="29"/>
        <v>-18.289062552285948</v>
      </c>
      <c r="N206" s="21">
        <f t="shared" si="29"/>
        <v>-20.348475284219564</v>
      </c>
      <c r="O206" s="21">
        <f t="shared" si="29"/>
        <v>-22.351963951111721</v>
      </c>
      <c r="P206" s="21">
        <f t="shared" si="29"/>
        <v>-24.305281398679568</v>
      </c>
      <c r="Q206" s="21">
        <f t="shared" si="29"/>
        <v>-26.213893008712603</v>
      </c>
      <c r="R206" s="21">
        <f t="shared" si="29"/>
        <v>-28.082993422217204</v>
      </c>
      <c r="S206" s="21">
        <f t="shared" si="29"/>
        <v>-29.917396044257071</v>
      </c>
      <c r="T206" s="21">
        <f t="shared" si="29"/>
        <v>-31.72180350093582</v>
      </c>
      <c r="U206" s="21">
        <f t="shared" si="29"/>
        <v>-33.500693383770056</v>
      </c>
      <c r="V206" s="21">
        <f t="shared" si="29"/>
        <v>-35.258332139243777</v>
      </c>
      <c r="W206" s="21">
        <f t="shared" si="29"/>
        <v>-36.998788334650982</v>
      </c>
      <c r="X206" s="21">
        <f t="shared" si="29"/>
        <v>-38.725945331012078</v>
      </c>
      <c r="Y206" s="21">
        <f t="shared" si="29"/>
        <v>-40.443513392855451</v>
      </c>
      <c r="Z206" s="21">
        <f t="shared" si="29"/>
        <v>-42.155041263117866</v>
      </c>
      <c r="AA206" s="21">
        <f t="shared" si="29"/>
        <v>-43.863927231143762</v>
      </c>
      <c r="AB206" s="21">
        <f t="shared" si="29"/>
        <v>-45.57342971868443</v>
      </c>
      <c r="AC206" s="21">
        <f t="shared" si="29"/>
        <v>-47.286347981670936</v>
      </c>
      <c r="AD206" s="21">
        <f t="shared" si="29"/>
        <v>-49.023682518701534</v>
      </c>
      <c r="AE206" s="21">
        <f t="shared" si="29"/>
        <v>-50.786363138983681</v>
      </c>
      <c r="AF206" s="21">
        <f t="shared" si="29"/>
        <v>-52.575329592745469</v>
      </c>
      <c r="AG206" s="21">
        <f t="shared" si="29"/>
        <v>-54.391544232182426</v>
      </c>
      <c r="AH206" s="21">
        <f t="shared" si="29"/>
        <v>-56.23600720902045</v>
      </c>
      <c r="AI206" s="21">
        <f t="shared" si="29"/>
        <v>-58.109776376918553</v>
      </c>
      <c r="AJ206" s="21">
        <f t="shared" si="29"/>
        <v>-60.021017526735484</v>
      </c>
      <c r="AK206" s="21">
        <f t="shared" si="29"/>
        <v>-61.971035773189648</v>
      </c>
      <c r="AL206" s="21">
        <f t="shared" si="29"/>
        <v>-63.961187141129642</v>
      </c>
      <c r="AM206" s="21">
        <f t="shared" si="29"/>
        <v>-65.99288081117561</v>
      </c>
      <c r="AN206" s="21">
        <f t="shared" si="29"/>
        <v>-68.067579519191895</v>
      </c>
      <c r="AO206" s="21">
        <f t="shared" si="29"/>
        <v>-70.186799734664334</v>
      </c>
      <c r="AP206" s="21">
        <f t="shared" si="29"/>
        <v>-72.352114787354878</v>
      </c>
      <c r="AQ206" s="21">
        <f t="shared" si="29"/>
        <v>-74.565156861962308</v>
      </c>
      <c r="AR206" s="21">
        <f t="shared" si="29"/>
        <v>-76.827618691768549</v>
      </c>
      <c r="AS206" s="21">
        <f t="shared" si="29"/>
        <v>-79.141255401592431</v>
      </c>
      <c r="AT206" s="21">
        <f t="shared" si="29"/>
        <v>-81.507886637896561</v>
      </c>
      <c r="AU206" s="21">
        <f t="shared" si="29"/>
        <v>-83.929398854210731</v>
      </c>
      <c r="AV206" s="21">
        <f t="shared" si="29"/>
        <v>-86.407747519529835</v>
      </c>
      <c r="AW206" s="21">
        <f t="shared" si="29"/>
        <v>-88.944959425373597</v>
      </c>
      <c r="AX206" s="21">
        <f t="shared" si="29"/>
        <v>-91.543135121197722</v>
      </c>
      <c r="AY206" s="21">
        <f t="shared" si="29"/>
        <v>-94.204451455042204</v>
      </c>
      <c r="AZ206" s="21">
        <f t="shared" si="29"/>
        <v>-96.931164199554217</v>
      </c>
      <c r="BA206" s="21">
        <f t="shared" si="29"/>
        <v>-99.725610770301188</v>
      </c>
      <c r="BB206" s="21">
        <f t="shared" si="29"/>
        <v>-102.59019200677407</v>
      </c>
    </row>
    <row r="207" spans="1:54" outlineLevel="1">
      <c r="B207" s="150"/>
      <c r="C207" s="19"/>
      <c r="D207" s="19"/>
      <c r="E207" s="15"/>
    </row>
    <row r="208" spans="1:54" outlineLevel="1">
      <c r="A208" s="4" t="s">
        <v>553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479</v>
      </c>
      <c r="B210" s="150" t="s">
        <v>554</v>
      </c>
      <c r="C210" s="19"/>
      <c r="D210" s="135" t="s">
        <v>377</v>
      </c>
      <c r="E210" s="21">
        <f>E190-Baseline!E190</f>
        <v>-3.7344110854503468E-2</v>
      </c>
      <c r="F210" s="21">
        <f>F190-Baseline!F190</f>
        <v>-0.26607170287065862</v>
      </c>
      <c r="G210" s="21">
        <f>G190-Baseline!G190</f>
        <v>-0.4733630235010241</v>
      </c>
      <c r="H210" s="21">
        <f>H190-Baseline!H190</f>
        <v>-0.66060663808704467</v>
      </c>
      <c r="I210" s="21">
        <f>I190-Baseline!I190</f>
        <v>-0.82911493832852823</v>
      </c>
      <c r="J210" s="21">
        <f>J190-Baseline!J190</f>
        <v>-0.94868519603811352</v>
      </c>
      <c r="K210" s="21">
        <f>K190-Baseline!K190</f>
        <v>-0.85613480302132283</v>
      </c>
      <c r="L210" s="21">
        <f>L190-Baseline!L190</f>
        <v>-0.77007159415765314</v>
      </c>
      <c r="M210" s="21">
        <f>M190-Baseline!M190</f>
        <v>-0.69011827108091173</v>
      </c>
      <c r="N210" s="21">
        <f>N190-Baseline!N190</f>
        <v>-0.61591713579774121</v>
      </c>
      <c r="O210" s="21">
        <f>O190-Baseline!O190</f>
        <v>-0.54712914575876992</v>
      </c>
      <c r="P210" s="21">
        <f>P190-Baseline!P190</f>
        <v>-0.48343301214047812</v>
      </c>
      <c r="Q210" s="21">
        <f>Q190-Baseline!Q190</f>
        <v>-0.42452433943784995</v>
      </c>
      <c r="R210" s="21">
        <f>R190-Baseline!R190</f>
        <v>-0.37011480454891893</v>
      </c>
      <c r="S210" s="21">
        <f>S190-Baseline!S190</f>
        <v>-0.31993137360999174</v>
      </c>
      <c r="T210" s="21">
        <f>T190-Baseline!T190</f>
        <v>-0.27371555491476757</v>
      </c>
      <c r="U210" s="21">
        <f>U190-Baseline!U190</f>
        <v>-0.23122268632190146</v>
      </c>
      <c r="V210" s="21">
        <f>V190-Baseline!V190</f>
        <v>-0.19222125562391176</v>
      </c>
      <c r="W210" s="21">
        <f>W190-Baseline!W190</f>
        <v>-0.15649225241582576</v>
      </c>
      <c r="X210" s="21">
        <f>X190-Baseline!X190</f>
        <v>-0.12382855006471735</v>
      </c>
      <c r="Y210" s="21">
        <f>Y190-Baseline!Y190</f>
        <v>-9.4034316441414967E-2</v>
      </c>
      <c r="Z210" s="21">
        <f>Z190-Baseline!Z190</f>
        <v>-6.6924452133273901E-2</v>
      </c>
      <c r="AA210" s="21">
        <f>AA190-Baseline!AA190</f>
        <v>-4.2324054912096232E-2</v>
      </c>
      <c r="AB210" s="21">
        <f>AB190-Baseline!AB190</f>
        <v>-2.0067909284164152E-2</v>
      </c>
      <c r="AC210" s="21">
        <f>AC190-Baseline!AC190</f>
        <v>1.7298176468170174E-17</v>
      </c>
      <c r="AD210" s="21">
        <f>AD190-Baseline!AD190</f>
        <v>1.6713213978908381E-17</v>
      </c>
      <c r="AE210" s="21">
        <f>AE190-Baseline!AE190</f>
        <v>1.6148032829863168E-17</v>
      </c>
      <c r="AF210" s="21">
        <f>AF190-Baseline!AF190</f>
        <v>1.5601964086824317E-17</v>
      </c>
      <c r="AG210" s="21">
        <f>AG190-Baseline!AG190</f>
        <v>1.5074361436545237E-17</v>
      </c>
      <c r="AH210" s="21">
        <f>AH190-Baseline!AH190</f>
        <v>1.456460042178284E-17</v>
      </c>
      <c r="AI210" s="21">
        <f>AI190-Baseline!AI190</f>
        <v>1.4072077702205642E-17</v>
      </c>
      <c r="AJ210" s="21">
        <f>AJ190-Baseline!AJ190</f>
        <v>1.36622113613647E-17</v>
      </c>
      <c r="AK210" s="21">
        <f>AK190-Baseline!AK190</f>
        <v>1.326428287511136E-17</v>
      </c>
      <c r="AL210" s="21">
        <f>AL190-Baseline!AL190</f>
        <v>1.2877944538943067E-17</v>
      </c>
      <c r="AM210" s="21">
        <f>AM190-Baseline!AM190</f>
        <v>1.250285877567288E-17</v>
      </c>
      <c r="AN210" s="21">
        <f>AN190-Baseline!AN190</f>
        <v>1.2138697840459107E-17</v>
      </c>
      <c r="AO210" s="21">
        <f>AO190-Baseline!AO190</f>
        <v>1.1785143534426317E-17</v>
      </c>
      <c r="AP210" s="21">
        <f>AP190-Baseline!AP190</f>
        <v>1.1441886926627492E-17</v>
      </c>
      <c r="AQ210" s="21">
        <f>AQ190-Baseline!AQ190</f>
        <v>1.1108628084104362E-17</v>
      </c>
      <c r="AR210" s="21">
        <f>AR190-Baseline!AR190</f>
        <v>1.078507580981006E-17</v>
      </c>
      <c r="AS210" s="21">
        <f>AS190-Baseline!AS190</f>
        <v>1.0470947388165107E-17</v>
      </c>
      <c r="AT210" s="21">
        <f>AT190-Baseline!AT190</f>
        <v>1.0165968338024376E-17</v>
      </c>
      <c r="AU210" s="21">
        <f>AU190-Baseline!AU190</f>
        <v>9.8698721728392009E-18</v>
      </c>
      <c r="AV210" s="21">
        <f>AV190-Baseline!AV190</f>
        <v>9.5824001678050488E-18</v>
      </c>
      <c r="AW210" s="21">
        <f>AW190-Baseline!AW190</f>
        <v>9.3033011337913086E-18</v>
      </c>
      <c r="AX210" s="21">
        <f>AX190-Baseline!AX190</f>
        <v>9.0323311978556392E-18</v>
      </c>
      <c r="AY210" s="21">
        <f>AY190-Baseline!AY190</f>
        <v>8.7692535901511063E-18</v>
      </c>
      <c r="AZ210" s="21">
        <f>AZ190-Baseline!AZ190</f>
        <v>8.5138384370399085E-18</v>
      </c>
      <c r="BA210" s="21">
        <f>BA190-Baseline!BA190</f>
        <v>8.2658625602329219E-18</v>
      </c>
      <c r="BB210" s="21">
        <f>BB190-Baseline!BB190</f>
        <v>8.0251092817795353E-18</v>
      </c>
    </row>
    <row r="211" spans="1:54" outlineLevel="2">
      <c r="A211" s="466"/>
      <c r="B211" s="150" t="s">
        <v>481</v>
      </c>
      <c r="C211" s="19"/>
      <c r="D211" s="135" t="s">
        <v>377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552</v>
      </c>
      <c r="C212" s="19"/>
      <c r="D212" s="135" t="s">
        <v>377</v>
      </c>
      <c r="E212" s="21">
        <f>E192-Baseline!E192</f>
        <v>6.9388939039072284E-16</v>
      </c>
      <c r="F212" s="21">
        <f>F77*F186-Baseline!F77*Baseline!F186</f>
        <v>7.5338984323679303E-4</v>
      </c>
      <c r="G212" s="21">
        <f>G77*G186-Baseline!G77*Baseline!G186</f>
        <v>2.1813255274113208E-3</v>
      </c>
      <c r="H212" s="21">
        <f>H77*H186-Baseline!H77*Baseline!H186</f>
        <v>2.6676417224757026E-3</v>
      </c>
      <c r="I212" s="21">
        <f>I77*I186-Baseline!I77*Baseline!I186</f>
        <v>3.9236179715860381E-3</v>
      </c>
      <c r="J212" s="21">
        <f>J77*J186-Baseline!J77*Baseline!J186</f>
        <v>5.0590560257353645E-3</v>
      </c>
      <c r="K212" s="21">
        <f>K77*K186-Baseline!K77*Baseline!K186</f>
        <v>4.9374260432702086E-3</v>
      </c>
      <c r="L212" s="21">
        <f>L77*L186-Baseline!L77*Baseline!L186</f>
        <v>4.8187332223506782E-3</v>
      </c>
      <c r="M212" s="21">
        <f>M77*M186-Baseline!M77*Baseline!M186</f>
        <v>4.7029068388844478E-3</v>
      </c>
      <c r="N212" s="21">
        <f>N77*N186-Baseline!N77*Baseline!N186</f>
        <v>4.5898778749583133E-3</v>
      </c>
      <c r="O212" s="21">
        <f>O77*O186-Baseline!O77*Baseline!O186</f>
        <v>4.4795789777224149E-3</v>
      </c>
      <c r="P212" s="21">
        <f>P77*P186-Baseline!P77*Baseline!P186</f>
        <v>4.3719444192678661E-3</v>
      </c>
      <c r="Q212" s="21">
        <f>Q77*Q186-Baseline!Q77*Baseline!Q186</f>
        <v>4.2669100574850571E-3</v>
      </c>
      <c r="R212" s="21">
        <f>R77*R186-Baseline!R77*Baseline!R186</f>
        <v>4.1644132978453444E-3</v>
      </c>
      <c r="S212" s="21">
        <f>S77*S186-Baseline!S77*Baseline!S186</f>
        <v>4.0643930561222869E-3</v>
      </c>
      <c r="T212" s="21">
        <f>T77*T186-Baseline!T77*Baseline!T186</f>
        <v>3.9667897220027615E-3</v>
      </c>
      <c r="U212" s="21">
        <f>U77*U186-Baseline!U77*Baseline!U186</f>
        <v>3.8715451235748835E-3</v>
      </c>
      <c r="V212" s="21">
        <f>V77*V186-Baseline!V77*Baseline!V186</f>
        <v>3.7786024926820191E-3</v>
      </c>
      <c r="W212" s="21">
        <f>W77*W186-Baseline!W77*Baseline!W186</f>
        <v>3.6879064310966284E-3</v>
      </c>
      <c r="X212" s="21">
        <f>X77*X186-Baseline!X77*Baseline!X186</f>
        <v>3.599402877527344E-3</v>
      </c>
      <c r="Y212" s="21">
        <f>Y77*Y186-Baseline!Y77*Baseline!Y186</f>
        <v>3.5130390754070373E-3</v>
      </c>
      <c r="Z212" s="21">
        <f>Z77*Z186-Baseline!Z77*Baseline!Z186</f>
        <v>3.4287635414669074E-3</v>
      </c>
      <c r="AA212" s="21">
        <f>AA77*AA186-Baseline!AA77*Baseline!AA186</f>
        <v>3.3465260350614909E-3</v>
      </c>
      <c r="AB212" s="21">
        <f>AB77*AB186-Baseline!AB77*Baseline!AB186</f>
        <v>3.2662775282443421E-3</v>
      </c>
      <c r="AC212" s="21">
        <f>AC77*AC186-Baseline!AC77*Baseline!AC186</f>
        <v>3.1879701765539087E-3</v>
      </c>
      <c r="AD212" s="21">
        <f>AD77*AD186-Baseline!AD77*Baseline!AD186</f>
        <v>3.1115572905117059E-3</v>
      </c>
      <c r="AE212" s="21">
        <f>AE77*AE186-Baseline!AE77*Baseline!AE186</f>
        <v>3.0369933077972477E-3</v>
      </c>
      <c r="AF212" s="21">
        <f>AF77*AF186-Baseline!AF77*Baseline!AF186</f>
        <v>2.9642337661166668E-3</v>
      </c>
      <c r="AG212" s="21">
        <f>AG77*AG186-Baseline!AG77*Baseline!AG186</f>
        <v>2.8932352766936967E-3</v>
      </c>
      <c r="AH212" s="21">
        <f>AH77*AH186-Baseline!AH77*Baseline!AH186</f>
        <v>2.823955498434727E-3</v>
      </c>
      <c r="AI212" s="21">
        <f>AI77*AI186-Baseline!AI77*Baseline!AI186</f>
        <v>2.7563531126859053E-3</v>
      </c>
      <c r="AJ212" s="21">
        <f>AJ77*AJ186-Baseline!AJ77*Baseline!AJ186</f>
        <v>2.703447933561455E-3</v>
      </c>
      <c r="AK212" s="21">
        <f>AK77*AK186-Baseline!AK77*Baseline!AK186</f>
        <v>2.6515774329398667E-3</v>
      </c>
      <c r="AL212" s="21">
        <f>AL77*AL186-Baseline!AL77*Baseline!AL186</f>
        <v>2.6007217758056145E-3</v>
      </c>
      <c r="AM212" s="21">
        <f>AM77*AM186-Baseline!AM77*Baseline!AM186</f>
        <v>2.5508615155808365E-3</v>
      </c>
      <c r="AN212" s="21">
        <f>AN77*AN186-Baseline!AN77*Baseline!AN186</f>
        <v>2.5019775866878258E-3</v>
      </c>
      <c r="AO212" s="21">
        <f>AO77*AO186-Baseline!AO77*Baseline!AO186</f>
        <v>2.4540512972563849E-3</v>
      </c>
      <c r="AP212" s="21">
        <f>AP77*AP186-Baseline!AP77*Baseline!AP186</f>
        <v>2.4070643219835583E-3</v>
      </c>
      <c r="AQ212" s="21">
        <f>AQ77*AQ186-Baseline!AQ77*Baseline!AQ186</f>
        <v>2.3609986951176089E-3</v>
      </c>
      <c r="AR212" s="21">
        <f>AR77*AR186-Baseline!AR77*Baseline!AR186</f>
        <v>2.3158368035927669E-3</v>
      </c>
      <c r="AS212" s="21">
        <f>AS77*AS186-Baseline!AS77*Baseline!AS186</f>
        <v>2.2715613802972399E-3</v>
      </c>
      <c r="AT212" s="21">
        <f>AT77*AT186-Baseline!AT77*Baseline!AT186</f>
        <v>2.2281554974702064E-3</v>
      </c>
      <c r="AU212" s="21">
        <f>AU77*AU186-Baseline!AU77*Baseline!AU186</f>
        <v>2.1856025602302737E-3</v>
      </c>
      <c r="AV212" s="21">
        <f>AV77*AV186-Baseline!AV77*Baseline!AV186</f>
        <v>2.1438863002277153E-3</v>
      </c>
      <c r="AW212" s="21">
        <f>AW77*AW186-Baseline!AW77*Baseline!AW186</f>
        <v>2.102990769430213E-3</v>
      </c>
      <c r="AX212" s="21">
        <f>AX77*AX186-Baseline!AX77*Baseline!AX186</f>
        <v>2.0629003340240926E-3</v>
      </c>
      <c r="AY212" s="21">
        <f>AY77*AY186-Baseline!AY77*Baseline!AY186</f>
        <v>2.0235996684379726E-3</v>
      </c>
      <c r="AZ212" s="21">
        <f>AZ77*AZ186-Baseline!AZ77*Baseline!AZ186</f>
        <v>1.9850737494815363E-3</v>
      </c>
      <c r="BA212" s="21">
        <f>BA77*BA186-Baseline!BA77*Baseline!BA186</f>
        <v>1.9473078506114169E-3</v>
      </c>
      <c r="BB212" s="21">
        <f>BB77*BB186-Baseline!BB77*Baseline!BB186</f>
        <v>1.918442763567809E-3</v>
      </c>
    </row>
    <row r="213" spans="1:54" outlineLevel="2">
      <c r="A213" s="466"/>
      <c r="B213" s="150" t="s">
        <v>482</v>
      </c>
      <c r="C213" s="19"/>
      <c r="D213" s="135" t="s">
        <v>377</v>
      </c>
      <c r="E213" s="21">
        <f>E193-Baseline!E193</f>
        <v>4.163336342344337E-15</v>
      </c>
      <c r="F213" s="21">
        <f>F193-Baseline!F193</f>
        <v>4.5720917964150454E-3</v>
      </c>
      <c r="G213" s="21">
        <f>G193-Baseline!G193</f>
        <v>1.3422939321596772E-2</v>
      </c>
      <c r="H213" s="21">
        <f>H193-Baseline!H193</f>
        <v>1.6641941035612451E-2</v>
      </c>
      <c r="I213" s="21">
        <f>I193-Baseline!I193</f>
        <v>2.4893562387478751E-2</v>
      </c>
      <c r="J213" s="21">
        <f>J193-Baseline!J193</f>
        <v>3.2634143569436724E-2</v>
      </c>
      <c r="K213" s="21">
        <f>K193-Baseline!K193</f>
        <v>3.2268625532666351E-2</v>
      </c>
      <c r="L213" s="21">
        <f>L193-Baseline!L193</f>
        <v>3.2004155221407316E-2</v>
      </c>
      <c r="M213" s="21">
        <f>M193-Baseline!M193</f>
        <v>3.1733841117249917E-2</v>
      </c>
      <c r="N213" s="21">
        <f>N193-Baseline!N193</f>
        <v>3.1360728969668072E-2</v>
      </c>
      <c r="O213" s="21">
        <f>O193-Baseline!O193</f>
        <v>3.1082367986509152E-2</v>
      </c>
      <c r="P213" s="21">
        <f>P193-Baseline!P193</f>
        <v>3.0799372123882673E-2</v>
      </c>
      <c r="Q213" s="21">
        <f>Q193-Baseline!Q193</f>
        <v>3.0512130737064269E-2</v>
      </c>
      <c r="R213" s="21">
        <f>R193-Baseline!R193</f>
        <v>3.0309382738524404E-2</v>
      </c>
      <c r="S213" s="21">
        <f>S193-Baseline!S193</f>
        <v>3.001263260483239E-2</v>
      </c>
      <c r="T213" s="21">
        <f>T193-Baseline!T193</f>
        <v>2.9712762525570369E-2</v>
      </c>
      <c r="U213" s="21">
        <f>U193-Baseline!U193</f>
        <v>2.9410099872139051E-2</v>
      </c>
      <c r="V213" s="21">
        <f>V193-Baseline!V193</f>
        <v>2.9185137089275948E-2</v>
      </c>
      <c r="W213" s="21">
        <f>W193-Baseline!W193</f>
        <v>2.8875891884897809E-2</v>
      </c>
      <c r="X213" s="21">
        <f>X193-Baseline!X193</f>
        <v>2.864117787707926E-2</v>
      </c>
      <c r="Y213" s="21">
        <f>Y193-Baseline!Y193</f>
        <v>2.8326683122472995E-2</v>
      </c>
      <c r="Z213" s="21">
        <f>Z193-Baseline!Z193</f>
        <v>2.8083678183884575E-2</v>
      </c>
      <c r="AA213" s="21">
        <f>AA193-Baseline!AA193</f>
        <v>2.7836166293950304E-2</v>
      </c>
      <c r="AB213" s="21">
        <f>AB193-Baseline!AB193</f>
        <v>2.7584511815585078E-2</v>
      </c>
      <c r="AC213" s="21">
        <f>AC193-Baseline!AC193</f>
        <v>2.7313602300896966E-2</v>
      </c>
      <c r="AD213" s="21">
        <f>AD193-Baseline!AD193</f>
        <v>2.7043479537966486E-2</v>
      </c>
      <c r="AE213" s="21">
        <f>AE193-Baseline!AE193</f>
        <v>2.6777094532959067E-2</v>
      </c>
      <c r="AF213" s="21">
        <f>AF193-Baseline!AF193</f>
        <v>2.650605267286088E-2</v>
      </c>
      <c r="AG213" s="21">
        <f>AG193-Baseline!AG193</f>
        <v>2.6231512862034012E-2</v>
      </c>
      <c r="AH213" s="21">
        <f>AH193-Baseline!AH193</f>
        <v>2.5954743525595181E-2</v>
      </c>
      <c r="AI213" s="21">
        <f>AI193-Baseline!AI193</f>
        <v>2.5677299625523398E-2</v>
      </c>
      <c r="AJ213" s="21">
        <f>AJ193-Baseline!AJ193</f>
        <v>2.5521862334851653E-2</v>
      </c>
      <c r="AK213" s="21">
        <f>AK193-Baseline!AK193</f>
        <v>2.5362728027888803E-2</v>
      </c>
      <c r="AL213" s="21">
        <f>AL193-Baseline!AL193</f>
        <v>2.5200460259289958E-2</v>
      </c>
      <c r="AM213" s="21">
        <f>AM193-Baseline!AM193</f>
        <v>2.5035378849120604E-2</v>
      </c>
      <c r="AN213" s="21">
        <f>AN193-Baseline!AN193</f>
        <v>2.4867627890598654E-2</v>
      </c>
      <c r="AO213" s="21">
        <f>AO193-Baseline!AO193</f>
        <v>2.4697277270121165E-2</v>
      </c>
      <c r="AP213" s="21">
        <f>AP193-Baseline!AP193</f>
        <v>2.4524517383549993E-2</v>
      </c>
      <c r="AQ213" s="21">
        <f>AQ193-Baseline!AQ193</f>
        <v>2.4349559516850583E-2</v>
      </c>
      <c r="AR213" s="21">
        <f>AR193-Baseline!AR193</f>
        <v>2.4172557742588419E-2</v>
      </c>
      <c r="AS213" s="21">
        <f>AS193-Baseline!AS193</f>
        <v>2.3993653604235055E-2</v>
      </c>
      <c r="AT213" s="21">
        <f>AT193-Baseline!AT193</f>
        <v>2.3812995386966518E-2</v>
      </c>
      <c r="AU213" s="21">
        <f>AU193-Baseline!AU193</f>
        <v>2.3630735869908215E-2</v>
      </c>
      <c r="AV213" s="21">
        <f>AV193-Baseline!AV193</f>
        <v>2.3447017645303825E-2</v>
      </c>
      <c r="AW213" s="21">
        <f>AW193-Baseline!AW193</f>
        <v>2.3261974563941135E-2</v>
      </c>
      <c r="AX213" s="21">
        <f>AX193-Baseline!AX193</f>
        <v>2.3075738034804893E-2</v>
      </c>
      <c r="AY213" s="21">
        <f>AY193-Baseline!AY193</f>
        <v>2.2888436685449209E-2</v>
      </c>
      <c r="AZ213" s="21">
        <f>AZ193-Baseline!AZ193</f>
        <v>2.2700194650642547E-2</v>
      </c>
      <c r="BA213" s="21">
        <f>BA193-Baseline!BA193</f>
        <v>2.2511131186019662E-2</v>
      </c>
      <c r="BB213" s="21">
        <f>BB193-Baseline!BB193</f>
        <v>2.2416654017908988E-2</v>
      </c>
    </row>
    <row r="214" spans="1:54" outlineLevel="2">
      <c r="A214" s="466"/>
      <c r="B214" s="150" t="s">
        <v>483</v>
      </c>
      <c r="C214" s="19"/>
      <c r="D214" s="135" t="s">
        <v>377</v>
      </c>
      <c r="E214" s="21">
        <f>E194-Baseline!E194</f>
        <v>2.0539125955565396E-15</v>
      </c>
      <c r="F214" s="21">
        <f>F194-Baseline!F194</f>
        <v>2.2838931847373456E-3</v>
      </c>
      <c r="G214" s="21">
        <f>G194-Baseline!G194</f>
        <v>6.71336528994676E-3</v>
      </c>
      <c r="H214" s="21">
        <f>H194-Baseline!H194</f>
        <v>8.3351048579592135E-3</v>
      </c>
      <c r="I214" s="21">
        <f>I194-Baseline!I194</f>
        <v>1.2446121922290804E-2</v>
      </c>
      <c r="J214" s="21">
        <f>J194-Baseline!J194</f>
        <v>1.6292232327810324E-2</v>
      </c>
      <c r="K214" s="21">
        <f>K194-Baseline!K194</f>
        <v>1.6142674080573238E-2</v>
      </c>
      <c r="L214" s="21">
        <f>L194-Baseline!L194</f>
        <v>1.5994531654625554E-2</v>
      </c>
      <c r="M214" s="21">
        <f>M194-Baseline!M194</f>
        <v>1.5847792995870719E-2</v>
      </c>
      <c r="N214" s="21">
        <f>N194-Baseline!N194</f>
        <v>1.5702446187681129E-2</v>
      </c>
      <c r="O214" s="21">
        <f>O194-Baseline!O194</f>
        <v>1.5558479458492785E-2</v>
      </c>
      <c r="P214" s="21">
        <f>P194-Baseline!P194</f>
        <v>1.5415881188173025E-2</v>
      </c>
      <c r="Q214" s="21">
        <f>Q194-Baseline!Q194</f>
        <v>1.5274639895212605E-2</v>
      </c>
      <c r="R214" s="21">
        <f>R194-Baseline!R194</f>
        <v>1.5134744234288788E-2</v>
      </c>
      <c r="S214" s="21">
        <f>S194-Baseline!S194</f>
        <v>1.4992808867007129E-2</v>
      </c>
      <c r="T214" s="21">
        <f>T194-Baseline!T194</f>
        <v>1.4852259387159783E-2</v>
      </c>
      <c r="U214" s="21">
        <f>U194-Baseline!U194</f>
        <v>1.4713083970273599E-2</v>
      </c>
      <c r="V214" s="21">
        <f>V194-Baseline!V194</f>
        <v>1.4575270962887271E-2</v>
      </c>
      <c r="W214" s="21">
        <f>W194-Baseline!W194</f>
        <v>1.4438808830787769E-2</v>
      </c>
      <c r="X214" s="21">
        <f>X194-Baseline!X194</f>
        <v>1.4303686221394274E-2</v>
      </c>
      <c r="Y214" s="21">
        <f>Y194-Baseline!Y194</f>
        <v>1.4169891920348815E-2</v>
      </c>
      <c r="Z214" s="21">
        <f>Z194-Baseline!Z194</f>
        <v>1.4037414864947056E-2</v>
      </c>
      <c r="AA214" s="21">
        <f>AA194-Baseline!AA194</f>
        <v>1.3906244141407786E-2</v>
      </c>
      <c r="AB214" s="21">
        <f>AB194-Baseline!AB194</f>
        <v>1.3776369003266925E-2</v>
      </c>
      <c r="AC214" s="21">
        <f>AC194-Baseline!AC194</f>
        <v>1.363900256099243E-2</v>
      </c>
      <c r="AD214" s="21">
        <f>AD194-Baseline!AD194</f>
        <v>1.3501979166908068E-2</v>
      </c>
      <c r="AE214" s="21">
        <f>AE194-Baseline!AE194</f>
        <v>1.3364463410192595E-2</v>
      </c>
      <c r="AF214" s="21">
        <f>AF194-Baseline!AF194</f>
        <v>1.3225932129958512E-2</v>
      </c>
      <c r="AG214" s="21">
        <f>AG194-Baseline!AG194</f>
        <v>1.3086171622261639E-2</v>
      </c>
      <c r="AH214" s="21">
        <f>AH194-Baseline!AH194</f>
        <v>1.2945343889239486E-2</v>
      </c>
      <c r="AI214" s="21">
        <f>AI194-Baseline!AI194</f>
        <v>1.2804110415035347E-2</v>
      </c>
      <c r="AJ214" s="21">
        <f>AJ194-Baseline!AJ194</f>
        <v>1.2723793606022188E-2</v>
      </c>
      <c r="AK214" s="21">
        <f>AK194-Baseline!AK194</f>
        <v>1.2641884228300593E-2</v>
      </c>
      <c r="AL214" s="21">
        <f>AL194-Baseline!AL194</f>
        <v>1.2558500505465336E-2</v>
      </c>
      <c r="AM214" s="21">
        <f>AM194-Baseline!AM194</f>
        <v>1.247377541091399E-2</v>
      </c>
      <c r="AN214" s="21">
        <f>AN194-Baseline!AN194</f>
        <v>1.2387805942755986E-2</v>
      </c>
      <c r="AO214" s="21">
        <f>AO194-Baseline!AO194</f>
        <v>1.2300645592626391E-2</v>
      </c>
      <c r="AP214" s="21">
        <f>AP194-Baseline!AP194</f>
        <v>1.221238093540386E-2</v>
      </c>
      <c r="AQ214" s="21">
        <f>AQ194-Baseline!AQ194</f>
        <v>1.2123099693290701E-2</v>
      </c>
      <c r="AR214" s="21">
        <f>AR194-Baseline!AR194</f>
        <v>1.2032880841696958E-2</v>
      </c>
      <c r="AS214" s="21">
        <f>AS194-Baseline!AS194</f>
        <v>1.194179661059952E-2</v>
      </c>
      <c r="AT214" s="21">
        <f>AT194-Baseline!AT194</f>
        <v>1.1849918064777754E-2</v>
      </c>
      <c r="AU214" s="21">
        <f>AU194-Baseline!AU194</f>
        <v>1.1757317101162457E-2</v>
      </c>
      <c r="AV214" s="21">
        <f>AV194-Baseline!AV194</f>
        <v>1.1664062205217346E-2</v>
      </c>
      <c r="AW214" s="21">
        <f>AW194-Baseline!AW194</f>
        <v>1.1570218788547137E-2</v>
      </c>
      <c r="AX214" s="21">
        <f>AX194-Baseline!AX194</f>
        <v>1.1475850226826456E-2</v>
      </c>
      <c r="AY214" s="21">
        <f>AY194-Baseline!AY194</f>
        <v>1.1381018195171066E-2</v>
      </c>
      <c r="AZ214" s="21">
        <f>AZ194-Baseline!AZ194</f>
        <v>1.1285782385523357E-2</v>
      </c>
      <c r="BA214" s="21">
        <f>BA194-Baseline!BA194</f>
        <v>1.1190200312670762E-2</v>
      </c>
      <c r="BB214" s="21">
        <f>BB194-Baseline!BB194</f>
        <v>1.1141690471458299E-2</v>
      </c>
    </row>
    <row r="215" spans="1:54" outlineLevel="2">
      <c r="A215" s="466"/>
      <c r="B215" s="150" t="s">
        <v>484</v>
      </c>
      <c r="C215" s="19"/>
      <c r="D215" s="135" t="s">
        <v>377</v>
      </c>
      <c r="E215" s="21">
        <f>E195-Baseline!E195</f>
        <v>6.2172489379008766E-15</v>
      </c>
      <c r="F215" s="21">
        <f>F195-Baseline!F195</f>
        <v>6.8516795526133434E-3</v>
      </c>
      <c r="G215" s="21">
        <f>G195-Baseline!G195</f>
        <v>2.0140095869840446E-2</v>
      </c>
      <c r="H215" s="21">
        <f>H195-Baseline!H195</f>
        <v>2.5005314573877668E-2</v>
      </c>
      <c r="I215" s="21">
        <f>I195-Baseline!I195</f>
        <v>3.7338365766872439E-2</v>
      </c>
      <c r="J215" s="21">
        <f>J195-Baseline!J195</f>
        <v>4.8876696972696032E-2</v>
      </c>
      <c r="K215" s="21">
        <f>K195-Baseline!K195</f>
        <v>4.8428022241719604E-2</v>
      </c>
      <c r="L215" s="21">
        <f>L195-Baseline!L195</f>
        <v>4.7983594963876719E-2</v>
      </c>
      <c r="M215" s="21">
        <f>M195-Baseline!M195</f>
        <v>4.7543378977633055E-2</v>
      </c>
      <c r="N215" s="21">
        <f>N195-Baseline!N195</f>
        <v>4.7107338553303957E-2</v>
      </c>
      <c r="O215" s="21">
        <f>O195-Baseline!O195</f>
        <v>4.6675438375478273E-2</v>
      </c>
      <c r="P215" s="21">
        <f>P195-Baseline!P195</f>
        <v>4.624764357379596E-2</v>
      </c>
      <c r="Q215" s="21">
        <f>Q195-Baseline!Q195</f>
        <v>4.5823919685637926E-2</v>
      </c>
      <c r="R215" s="21">
        <f>R195-Baseline!R195</f>
        <v>4.5404232702866087E-2</v>
      </c>
      <c r="S215" s="21">
        <f>S195-Baseline!S195</f>
        <v>4.4978426592397258E-2</v>
      </c>
      <c r="T215" s="21">
        <f>T195-Baseline!T195</f>
        <v>4.4556778153062138E-2</v>
      </c>
      <c r="U215" s="21">
        <f>U195-Baseline!U195</f>
        <v>4.4139251919036004E-2</v>
      </c>
      <c r="V215" s="21">
        <f>V195-Baseline!V195</f>
        <v>4.3725812880643922E-2</v>
      </c>
      <c r="W215" s="21">
        <f>W195-Baseline!W195</f>
        <v>4.3316426492363336E-2</v>
      </c>
      <c r="X215" s="21">
        <f>X195-Baseline!X195</f>
        <v>4.2911058664182988E-2</v>
      </c>
      <c r="Y215" s="21">
        <f>Y195-Baseline!Y195</f>
        <v>4.2509675761046473E-2</v>
      </c>
      <c r="Z215" s="21">
        <f>Z195-Baseline!Z195</f>
        <v>4.2112244587565684E-2</v>
      </c>
      <c r="AA215" s="21">
        <f>AA195-Baseline!AA195</f>
        <v>4.1718732431324512E-2</v>
      </c>
      <c r="AB215" s="21">
        <f>AB195-Baseline!AB195</f>
        <v>4.1329107009800747E-2</v>
      </c>
      <c r="AC215" s="21">
        <f>AC195-Baseline!AC195</f>
        <v>4.0917007683363926E-2</v>
      </c>
      <c r="AD215" s="21">
        <f>AD195-Baseline!AD195</f>
        <v>4.0505937501532752E-2</v>
      </c>
      <c r="AE215" s="21">
        <f>AE195-Baseline!AE195</f>
        <v>4.0093390231879633E-2</v>
      </c>
      <c r="AF215" s="21">
        <f>AF195-Baseline!AF195</f>
        <v>3.9677796391763276E-2</v>
      </c>
      <c r="AG215" s="21">
        <f>AG195-Baseline!AG195</f>
        <v>3.9258514868131256E-2</v>
      </c>
      <c r="AH215" s="21">
        <f>AH195-Baseline!AH195</f>
        <v>3.8836031669358562E-2</v>
      </c>
      <c r="AI215" s="21">
        <f>AI195-Baseline!AI195</f>
        <v>3.8412331246952869E-2</v>
      </c>
      <c r="AJ215" s="21">
        <f>AJ195-Baseline!AJ195</f>
        <v>3.8171380820058443E-2</v>
      </c>
      <c r="AK215" s="21">
        <f>AK195-Baseline!AK195</f>
        <v>3.7925652686988498E-2</v>
      </c>
      <c r="AL215" s="21">
        <f>AL195-Baseline!AL195</f>
        <v>3.7675501518565691E-2</v>
      </c>
      <c r="AM215" s="21">
        <f>AM195-Baseline!AM195</f>
        <v>3.7421326235054231E-2</v>
      </c>
      <c r="AN215" s="21">
        <f>AN195-Baseline!AN195</f>
        <v>3.7163417830691325E-2</v>
      </c>
      <c r="AO215" s="21">
        <f>AO195-Baseline!AO195</f>
        <v>3.6901936780399713E-2</v>
      </c>
      <c r="AP215" s="21">
        <f>AP195-Baseline!AP195</f>
        <v>3.6637142808826073E-2</v>
      </c>
      <c r="AQ215" s="21">
        <f>AQ195-Baseline!AQ195</f>
        <v>3.6369299082580742E-2</v>
      </c>
      <c r="AR215" s="21">
        <f>AR195-Baseline!AR195</f>
        <v>3.6098642527890912E-2</v>
      </c>
      <c r="AS215" s="21">
        <f>AS195-Baseline!AS195</f>
        <v>3.5825389834681753E-2</v>
      </c>
      <c r="AT215" s="21">
        <f>AT195-Baseline!AT195</f>
        <v>3.5549754197295724E-2</v>
      </c>
      <c r="AU215" s="21">
        <f>AU195-Baseline!AU195</f>
        <v>3.5271951306525828E-2</v>
      </c>
      <c r="AV215" s="21">
        <f>AV195-Baseline!AV195</f>
        <v>3.4992186618762799E-2</v>
      </c>
      <c r="AW215" s="21">
        <f>AW195-Baseline!AW195</f>
        <v>3.471065636882037E-2</v>
      </c>
      <c r="AX215" s="21">
        <f>AX195-Baseline!AX195</f>
        <v>3.4427550683722608E-2</v>
      </c>
      <c r="AY215" s="21">
        <f>AY195-Baseline!AY195</f>
        <v>3.4143054588817223E-2</v>
      </c>
      <c r="AZ215" s="21">
        <f>AZ195-Baseline!AZ195</f>
        <v>3.3857347159931606E-2</v>
      </c>
      <c r="BA215" s="21">
        <f>BA195-Baseline!BA195</f>
        <v>3.3570600941427886E-2</v>
      </c>
      <c r="BB215" s="21">
        <f>BB195-Baseline!BB195</f>
        <v>3.3425071417856278E-2</v>
      </c>
    </row>
    <row r="216" spans="1:54" outlineLevel="2">
      <c r="A216" s="466"/>
      <c r="B216" s="150" t="s">
        <v>284</v>
      </c>
      <c r="C216" s="19"/>
      <c r="D216" s="135" t="s">
        <v>377</v>
      </c>
      <c r="E216" s="21">
        <f>E196-Baseline!E196</f>
        <v>0</v>
      </c>
      <c r="F216" s="21">
        <f>F196-Baseline!F196</f>
        <v>8.3642021032653835E-4</v>
      </c>
      <c r="G216" s="21">
        <f>G196-Baseline!G196</f>
        <v>2.3521969625293071E-3</v>
      </c>
      <c r="H216" s="21">
        <f>H196-Baseline!H196</f>
        <v>3.3725019859785488E-3</v>
      </c>
      <c r="I216" s="21">
        <f>I196-Baseline!I196</f>
        <v>6.3095915194389951E-3</v>
      </c>
      <c r="J216" s="21">
        <f>J196-Baseline!J196</f>
        <v>9.9542683349864713E-3</v>
      </c>
      <c r="K216" s="21">
        <f>K196-Baseline!K196</f>
        <v>1.0309957834118866E-2</v>
      </c>
      <c r="L216" s="21">
        <f>L196-Baseline!L196</f>
        <v>1.0678358285907463E-2</v>
      </c>
      <c r="M216" s="21">
        <f>M196-Baseline!M196</f>
        <v>1.1059923912121794E-2</v>
      </c>
      <c r="N216" s="21">
        <f>N196-Baseline!N196</f>
        <v>1.1455125166235647E-2</v>
      </c>
      <c r="O216" s="21">
        <f>O196-Baseline!O196</f>
        <v>1.1864449313496561E-2</v>
      </c>
      <c r="P216" s="21">
        <f>P196-Baseline!P196</f>
        <v>1.2288401031669505E-2</v>
      </c>
      <c r="Q216" s="21">
        <f>Q196-Baseline!Q196</f>
        <v>1.2727503033281296E-2</v>
      </c>
      <c r="R216" s="21">
        <f>R196-Baseline!R196</f>
        <v>1.3182296710103902E-2</v>
      </c>
      <c r="S216" s="21">
        <f>S196-Baseline!S196</f>
        <v>1.3653342800633184E-2</v>
      </c>
      <c r="T216" s="21">
        <f>T196-Baseline!T196</f>
        <v>1.4141222081469784E-2</v>
      </c>
      <c r="U216" s="21">
        <f>U196-Baseline!U196</f>
        <v>1.4646536083371742E-2</v>
      </c>
      <c r="V216" s="21">
        <f>V196-Baseline!V196</f>
        <v>1.5169907832901286E-2</v>
      </c>
      <c r="W216" s="21">
        <f>W196-Baseline!W196</f>
        <v>1.5711982620578935E-2</v>
      </c>
      <c r="X216" s="21">
        <f>X196-Baseline!X196</f>
        <v>1.6273428796493405E-2</v>
      </c>
      <c r="Y216" s="21">
        <f>Y196-Baseline!Y196</f>
        <v>1.685493859432774E-2</v>
      </c>
      <c r="Z216" s="21">
        <f>Z196-Baseline!Z196</f>
        <v>1.7457228984847473E-2</v>
      </c>
      <c r="AA216" s="21">
        <f>AA196-Baseline!AA196</f>
        <v>1.8081042559864202E-2</v>
      </c>
      <c r="AB216" s="21">
        <f>AB196-Baseline!AB196</f>
        <v>1.8727148447840292E-2</v>
      </c>
      <c r="AC216" s="21">
        <f>AC196-Baseline!AC196</f>
        <v>1.9396343262144455E-2</v>
      </c>
      <c r="AD216" s="21">
        <f>AD196-Baseline!AD196</f>
        <v>2.0089452083233317E-2</v>
      </c>
      <c r="AE216" s="21">
        <f>AE196-Baseline!AE196</f>
        <v>2.0807329475915237E-2</v>
      </c>
      <c r="AF216" s="21">
        <f>AF196-Baseline!AF196</f>
        <v>2.1550860543021799E-2</v>
      </c>
      <c r="AG216" s="21">
        <f>AG196-Baseline!AG196</f>
        <v>2.2320962016615487E-2</v>
      </c>
      <c r="AH216" s="21">
        <f>AH196-Baseline!AH196</f>
        <v>2.3118583388314407E-2</v>
      </c>
      <c r="AI216" s="21">
        <f>AI196-Baseline!AI196</f>
        <v>2.3944708079941313E-2</v>
      </c>
      <c r="AJ216" s="21">
        <f>AJ196-Baseline!AJ196</f>
        <v>2.4852753564990948E-2</v>
      </c>
      <c r="AK216" s="21">
        <f>AK196-Baseline!AK196</f>
        <v>2.5795235440734698E-2</v>
      </c>
      <c r="AL216" s="21">
        <f>AL196-Baseline!AL196</f>
        <v>2.6773459649682696E-2</v>
      </c>
      <c r="AM216" s="21">
        <f>AM196-Baseline!AM196</f>
        <v>2.7788781660192718E-2</v>
      </c>
      <c r="AN216" s="21">
        <f>AN196-Baseline!AN196</f>
        <v>2.8842608344588849E-2</v>
      </c>
      <c r="AO216" s="21">
        <f>AO196-Baseline!AO196</f>
        <v>2.9936399928612523E-2</v>
      </c>
      <c r="AP216" s="21">
        <f>AP196-Baseline!AP196</f>
        <v>3.1071672014801988E-2</v>
      </c>
      <c r="AQ216" s="21">
        <f>AQ196-Baseline!AQ196</f>
        <v>3.2249997682471498E-2</v>
      </c>
      <c r="AR216" s="21">
        <f>AR196-Baseline!AR196</f>
        <v>3.3473009667534859E-2</v>
      </c>
      <c r="AS216" s="21">
        <f>AS196-Baseline!AS196</f>
        <v>3.4742402624777791E-2</v>
      </c>
      <c r="AT216" s="21">
        <f>AT196-Baseline!AT196</f>
        <v>3.6059935476136173E-2</v>
      </c>
      <c r="AU216" s="21">
        <f>AU196-Baseline!AU196</f>
        <v>3.742743384785352E-2</v>
      </c>
      <c r="AV216" s="21">
        <f>AV196-Baseline!AV196</f>
        <v>3.8846792600165436E-2</v>
      </c>
      <c r="AW216" s="21">
        <f>AW196-Baseline!AW196</f>
        <v>4.0319978452881378E-2</v>
      </c>
      <c r="AX216" s="21">
        <f>AX196-Baseline!AX196</f>
        <v>4.1849032710532308E-2</v>
      </c>
      <c r="AY216" s="21">
        <f>AY196-Baseline!AY196</f>
        <v>4.3436074090901E-2</v>
      </c>
      <c r="AZ216" s="21">
        <f>AZ196-Baseline!AZ196</f>
        <v>4.5083301660759245E-2</v>
      </c>
      <c r="BA216" s="21">
        <f>BA196-Baseline!BA196</f>
        <v>4.6792997883007281E-2</v>
      </c>
      <c r="BB216" s="21">
        <f>BB196-Baseline!BB196</f>
        <v>4.7515780101615057E-2</v>
      </c>
    </row>
    <row r="217" spans="1:54" outlineLevel="2">
      <c r="A217" s="466"/>
      <c r="B217" s="150" t="s">
        <v>287</v>
      </c>
      <c r="C217" s="19"/>
      <c r="D217" s="135"/>
      <c r="E217" s="21">
        <f>E197-Baseline!E197</f>
        <v>1.4289052815066761E-2</v>
      </c>
      <c r="F217" s="21">
        <f>F197-Baseline!F197</f>
        <v>1.7586178787941442E-2</v>
      </c>
      <c r="G217" s="21">
        <f>G197-Baseline!G197</f>
        <v>2.2782666827535492E-2</v>
      </c>
      <c r="H217" s="21">
        <f>H197-Baseline!H197</f>
        <v>2.4331323591953669E-2</v>
      </c>
      <c r="I217" s="21">
        <f>I197-Baseline!I197</f>
        <v>2.8516889409651802E-2</v>
      </c>
      <c r="J217" s="21">
        <f>J197-Baseline!J197</f>
        <v>2.9163009811190854E-2</v>
      </c>
      <c r="K217" s="21">
        <f>K197-Baseline!K197</f>
        <v>2.9607420554651653E-2</v>
      </c>
      <c r="L217" s="21">
        <f>L197-Baseline!L197</f>
        <v>3.0059274926250101E-2</v>
      </c>
      <c r="M217" s="21">
        <f>M197-Baseline!M197</f>
        <v>3.0518675017377428E-2</v>
      </c>
      <c r="N217" s="21">
        <f>N197-Baseline!N197</f>
        <v>3.0985725013937593E-2</v>
      </c>
      <c r="O217" s="21">
        <f>O197-Baseline!O197</f>
        <v>3.1460531213113319E-2</v>
      </c>
      <c r="P217" s="21">
        <f>P197-Baseline!P197</f>
        <v>3.1943202041004148E-2</v>
      </c>
      <c r="Q217" s="21">
        <f>Q197-Baseline!Q197</f>
        <v>3.24338480710471E-2</v>
      </c>
      <c r="R217" s="21">
        <f>R197-Baseline!R197</f>
        <v>3.2932582043163128E-2</v>
      </c>
      <c r="S217" s="21">
        <f>S197-Baseline!S197</f>
        <v>3.343951888378377E-2</v>
      </c>
      <c r="T217" s="21">
        <f>T197-Baseline!T197</f>
        <v>3.3954775726564856E-2</v>
      </c>
      <c r="U217" s="21">
        <f>U197-Baseline!U197</f>
        <v>3.4478471933945931E-2</v>
      </c>
      <c r="V217" s="21">
        <f>V197-Baseline!V197</f>
        <v>3.5010729119408723E-2</v>
      </c>
      <c r="W217" s="21">
        <f>W197-Baseline!W197</f>
        <v>3.5551671170593713E-2</v>
      </c>
      <c r="X217" s="21">
        <f>X197-Baseline!X197</f>
        <v>3.610142427311358E-2</v>
      </c>
      <c r="Y217" s="21">
        <f>Y197-Baseline!Y197</f>
        <v>3.6660116935182785E-2</v>
      </c>
      <c r="Z217" s="21">
        <f>Z197-Baseline!Z197</f>
        <v>3.7227880012983494E-2</v>
      </c>
      <c r="AA217" s="21">
        <f>AA197-Baseline!AA197</f>
        <v>3.7804846736789521E-2</v>
      </c>
      <c r="AB217" s="21">
        <f>AB197-Baseline!AB197</f>
        <v>3.839115273791438E-2</v>
      </c>
      <c r="AC217" s="21">
        <f>AC197-Baseline!AC197</f>
        <v>3.8986936076353396E-2</v>
      </c>
      <c r="AD217" s="21">
        <f>AD197-Baseline!AD197</f>
        <v>3.9592337269216626E-2</v>
      </c>
      <c r="AE217" s="21">
        <f>AE197-Baseline!AE197</f>
        <v>4.0207499320024098E-2</v>
      </c>
      <c r="AF217" s="21">
        <f>AF197-Baseline!AF197</f>
        <v>4.0832567748515847E-2</v>
      </c>
      <c r="AG217" s="21">
        <f>AG197-Baseline!AG197</f>
        <v>4.1467690621621589E-2</v>
      </c>
      <c r="AH217" s="21">
        <f>AH197-Baseline!AH197</f>
        <v>4.211301858477956E-2</v>
      </c>
      <c r="AI217" s="21">
        <f>AI197-Baseline!AI197</f>
        <v>4.2768704894364684E-2</v>
      </c>
      <c r="AJ217" s="21">
        <f>AJ197-Baseline!AJ197</f>
        <v>4.3645754506349776E-2</v>
      </c>
      <c r="AK217" s="21">
        <f>AK197-Baseline!AK197</f>
        <v>4.4541088019101172E-2</v>
      </c>
      <c r="AL217" s="21">
        <f>AL197-Baseline!AL197</f>
        <v>4.5455078243718638E-2</v>
      </c>
      <c r="AM217" s="21">
        <f>AM197-Baseline!AM197</f>
        <v>4.638810582444286E-2</v>
      </c>
      <c r="AN217" s="21">
        <f>AN197-Baseline!AN197</f>
        <v>4.7340559396607529E-2</v>
      </c>
      <c r="AO217" s="21">
        <f>AO197-Baseline!AO197</f>
        <v>4.8312835748069882E-2</v>
      </c>
      <c r="AP217" s="21">
        <f>AP197-Baseline!AP197</f>
        <v>4.9305339983980678E-2</v>
      </c>
      <c r="AQ217" s="21">
        <f>AQ197-Baseline!AQ197</f>
        <v>5.0318485695071025E-2</v>
      </c>
      <c r="AR217" s="21">
        <f>AR197-Baseline!AR197</f>
        <v>5.135269512950269E-2</v>
      </c>
      <c r="AS217" s="21">
        <f>AS197-Baseline!AS197</f>
        <v>5.2408399368464309E-2</v>
      </c>
      <c r="AT217" s="21">
        <f>AT197-Baseline!AT197</f>
        <v>5.3486038505302758E-2</v>
      </c>
      <c r="AU217" s="21">
        <f>AU197-Baseline!AU197</f>
        <v>5.4586061828670096E-2</v>
      </c>
      <c r="AV217" s="21">
        <f>AV197-Baseline!AV197</f>
        <v>5.5708928009315817E-2</v>
      </c>
      <c r="AW217" s="21">
        <f>AW197-Baseline!AW197</f>
        <v>5.6855105290934849E-2</v>
      </c>
      <c r="AX217" s="21">
        <f>AX197-Baseline!AX197</f>
        <v>5.8025071685065543E-2</v>
      </c>
      <c r="AY217" s="21">
        <f>AY197-Baseline!AY197</f>
        <v>5.9219315170114362E-2</v>
      </c>
      <c r="AZ217" s="21">
        <f>AZ197-Baseline!AZ197</f>
        <v>6.0438333894370144E-2</v>
      </c>
      <c r="BA217" s="21">
        <f>BA197-Baseline!BA197</f>
        <v>6.1680374677957617E-2</v>
      </c>
      <c r="BB217" s="21">
        <f>BB197-Baseline!BB197</f>
        <v>0.42074500936030201</v>
      </c>
    </row>
    <row r="218" spans="1:54" outlineLevel="2">
      <c r="A218" s="467"/>
      <c r="B218" s="150" t="s">
        <v>464</v>
      </c>
      <c r="C218" s="19"/>
      <c r="D218" s="135" t="s">
        <v>377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485</v>
      </c>
      <c r="B220" s="150" t="s">
        <v>486</v>
      </c>
      <c r="C220" s="19"/>
      <c r="D220" s="135" t="s">
        <v>377</v>
      </c>
      <c r="E220" s="21">
        <f>E200-Baseline!E200</f>
        <v>-2.3055058039431531E-2</v>
      </c>
      <c r="F220" s="21">
        <f>F200-Baseline!F200</f>
        <v>-0.24232362223273873</v>
      </c>
      <c r="G220" s="21">
        <f>G200-Baseline!G200</f>
        <v>-0.43262389486195119</v>
      </c>
      <c r="H220" s="21">
        <f>H200-Baseline!H200</f>
        <v>-0.61359322975102448</v>
      </c>
      <c r="I220" s="21">
        <f>I200-Baseline!I200</f>
        <v>-0.76547127704037266</v>
      </c>
      <c r="J220" s="21">
        <f>J200-Baseline!J200</f>
        <v>-0.87187471829676388</v>
      </c>
      <c r="K220" s="21">
        <f>K200-Baseline!K200</f>
        <v>-0.7790113730566155</v>
      </c>
      <c r="L220" s="21">
        <f>L200-Baseline!L200</f>
        <v>-0.6925110725017376</v>
      </c>
      <c r="M220" s="21">
        <f>M200-Baseline!M200</f>
        <v>-0.61210292419527823</v>
      </c>
      <c r="N220" s="21">
        <f>N200-Baseline!N200</f>
        <v>-0.53752567877294188</v>
      </c>
      <c r="O220" s="21">
        <f>O200-Baseline!O200</f>
        <v>-0.46824221826792845</v>
      </c>
      <c r="P220" s="21">
        <f>P200-Baseline!P200</f>
        <v>-0.40403009252465383</v>
      </c>
      <c r="Q220" s="21">
        <f>Q200-Baseline!Q200</f>
        <v>-0.34458394753897226</v>
      </c>
      <c r="R220" s="21">
        <f>R200-Baseline!R200</f>
        <v>-0.28952612975928216</v>
      </c>
      <c r="S220" s="21">
        <f>S200-Baseline!S200</f>
        <v>-0.23876148626462013</v>
      </c>
      <c r="T220" s="21">
        <f>T200-Baseline!T200</f>
        <v>-0.19194000485915996</v>
      </c>
      <c r="U220" s="21">
        <f>U200-Baseline!U200</f>
        <v>-0.14881603330886994</v>
      </c>
      <c r="V220" s="21">
        <f>V200-Baseline!V200</f>
        <v>-0.10907687908964392</v>
      </c>
      <c r="W220" s="21">
        <f>W200-Baseline!W200</f>
        <v>-7.2664800308658517E-2</v>
      </c>
      <c r="X220" s="21">
        <f>X200-Baseline!X200</f>
        <v>-3.9213116240503609E-2</v>
      </c>
      <c r="Y220" s="21">
        <f>Y200-Baseline!Y200</f>
        <v>-8.6795387140243818E-3</v>
      </c>
      <c r="Z220" s="21">
        <f>Z200-Baseline!Z200</f>
        <v>1.9273098589908555E-2</v>
      </c>
      <c r="AA220" s="21">
        <f>AA200-Baseline!AA200</f>
        <v>4.4744526713569321E-2</v>
      </c>
      <c r="AB220" s="21">
        <f>AB200-Baseline!AB200</f>
        <v>6.7901181245419773E-2</v>
      </c>
      <c r="AC220" s="21">
        <f>AC200-Baseline!AC200</f>
        <v>8.8884851815948629E-2</v>
      </c>
      <c r="AD220" s="21">
        <f>AD200-Baseline!AD200</f>
        <v>8.9836826180928142E-2</v>
      </c>
      <c r="AE220" s="21">
        <f>AE200-Baseline!AE200</f>
        <v>9.0828916636695567E-2</v>
      </c>
      <c r="AF220" s="21">
        <f>AF200-Baseline!AF200</f>
        <v>9.1853714730515179E-2</v>
      </c>
      <c r="AG220" s="21">
        <f>AG200-Baseline!AG200</f>
        <v>9.291340077696475E-2</v>
      </c>
      <c r="AH220" s="21">
        <f>AH200-Baseline!AH200</f>
        <v>9.4010300997123819E-2</v>
      </c>
      <c r="AI220" s="21">
        <f>AI200-Baseline!AI200</f>
        <v>9.51470657125153E-2</v>
      </c>
      <c r="AJ220" s="21">
        <f>AJ200-Baseline!AJ200</f>
        <v>9.6723818339753631E-2</v>
      </c>
      <c r="AK220" s="21">
        <f>AK200-Baseline!AK200</f>
        <v>9.8350628920664374E-2</v>
      </c>
      <c r="AL220" s="21">
        <f>AL200-Baseline!AL200</f>
        <v>0.10002971992849696</v>
      </c>
      <c r="AM220" s="21">
        <f>AM200-Baseline!AM200</f>
        <v>0.10176312784933739</v>
      </c>
      <c r="AN220" s="21">
        <f>AN200-Baseline!AN200</f>
        <v>0.10355277321848266</v>
      </c>
      <c r="AO220" s="21">
        <f>AO200-Baseline!AO200</f>
        <v>0.10540056424405986</v>
      </c>
      <c r="AP220" s="21">
        <f>AP200-Baseline!AP200</f>
        <v>0.10730859370431611</v>
      </c>
      <c r="AQ220" s="21">
        <f>AQ200-Baseline!AQ200</f>
        <v>0.10927904158951085</v>
      </c>
      <c r="AR220" s="21">
        <f>AR200-Baseline!AR200</f>
        <v>0.11131409934321912</v>
      </c>
      <c r="AS220" s="21">
        <f>AS200-Baseline!AS200</f>
        <v>0.11341601697777381</v>
      </c>
      <c r="AT220" s="21">
        <f>AT200-Baseline!AT200</f>
        <v>0.11558712486587552</v>
      </c>
      <c r="AU220" s="21">
        <f>AU200-Baseline!AU200</f>
        <v>0.11782983410666192</v>
      </c>
      <c r="AV220" s="21">
        <f>AV200-Baseline!AV200</f>
        <v>0.12014662455501268</v>
      </c>
      <c r="AW220" s="21">
        <f>AW200-Baseline!AW200</f>
        <v>0.12254004907718707</v>
      </c>
      <c r="AX220" s="21">
        <f>AX200-Baseline!AX200</f>
        <v>0.1250127427644272</v>
      </c>
      <c r="AY220" s="21">
        <f>AY200-Baseline!AY200</f>
        <v>0.12756742561490242</v>
      </c>
      <c r="AZ220" s="21">
        <f>AZ200-Baseline!AZ200</f>
        <v>0.13020690395525358</v>
      </c>
      <c r="BA220" s="21">
        <f>BA200-Baseline!BA200</f>
        <v>0.13293181159759637</v>
      </c>
      <c r="BB220" s="21">
        <f>BB200-Baseline!BB200</f>
        <v>0.49259588624339345</v>
      </c>
    </row>
    <row r="221" spans="1:54" outlineLevel="2">
      <c r="A221" s="466"/>
      <c r="B221" s="150" t="s">
        <v>487</v>
      </c>
      <c r="C221" s="19"/>
      <c r="D221" s="135" t="s">
        <v>377</v>
      </c>
      <c r="E221" s="21">
        <f>E201-Baseline!E201</f>
        <v>-2.3055058039433529E-2</v>
      </c>
      <c r="F221" s="21">
        <f>F201-Baseline!F201</f>
        <v>-0.24461182084441635</v>
      </c>
      <c r="G221" s="21">
        <f>G201-Baseline!G201</f>
        <v>-0.43933346889360125</v>
      </c>
      <c r="H221" s="21">
        <f>H201-Baseline!H201</f>
        <v>-0.62190006592867753</v>
      </c>
      <c r="I221" s="21">
        <f>I201-Baseline!I201</f>
        <v>-0.77791871750556041</v>
      </c>
      <c r="J221" s="21">
        <f>J201-Baseline!J201</f>
        <v>-0.88821662953839042</v>
      </c>
      <c r="K221" s="21">
        <f>K201-Baseline!K201</f>
        <v>-0.79513732450870878</v>
      </c>
      <c r="L221" s="21">
        <f>L201-Baseline!L201</f>
        <v>-0.70852069606851931</v>
      </c>
      <c r="M221" s="21">
        <f>M201-Baseline!M201</f>
        <v>-0.62798897231665762</v>
      </c>
      <c r="N221" s="21">
        <f>N201-Baseline!N201</f>
        <v>-0.55318396155492833</v>
      </c>
      <c r="O221" s="21">
        <f>O201-Baseline!O201</f>
        <v>-0.48376610679594489</v>
      </c>
      <c r="P221" s="21">
        <f>P201-Baseline!P201</f>
        <v>-0.41941358346036361</v>
      </c>
      <c r="Q221" s="21">
        <f>Q201-Baseline!Q201</f>
        <v>-0.35982143838082381</v>
      </c>
      <c r="R221" s="21">
        <f>R201-Baseline!R201</f>
        <v>-0.30470076826351766</v>
      </c>
      <c r="S221" s="21">
        <f>S201-Baseline!S201</f>
        <v>-0.25378131000244553</v>
      </c>
      <c r="T221" s="21">
        <f>T201-Baseline!T201</f>
        <v>-0.20680050799757055</v>
      </c>
      <c r="U221" s="21">
        <f>U201-Baseline!U201</f>
        <v>-0.16351304921073528</v>
      </c>
      <c r="V221" s="21">
        <f>V201-Baseline!V201</f>
        <v>-0.1236867452160324</v>
      </c>
      <c r="W221" s="21">
        <f>W201-Baseline!W201</f>
        <v>-8.7101883362768584E-2</v>
      </c>
      <c r="X221" s="21">
        <f>X201-Baseline!X201</f>
        <v>-5.3550607896188707E-2</v>
      </c>
      <c r="Y221" s="21">
        <f>Y201-Baseline!Y201</f>
        <v>-2.2836329916148479E-2</v>
      </c>
      <c r="Z221" s="21">
        <f>Z201-Baseline!Z201</f>
        <v>5.2268352709710086E-3</v>
      </c>
      <c r="AA221" s="21">
        <f>AA201-Baseline!AA201</f>
        <v>3.0814604561026915E-2</v>
      </c>
      <c r="AB221" s="21">
        <f>AB201-Baseline!AB201</f>
        <v>5.4093038433101981E-2</v>
      </c>
      <c r="AC221" s="21">
        <f>AC201-Baseline!AC201</f>
        <v>7.5210252076044259E-2</v>
      </c>
      <c r="AD221" s="21">
        <f>AD201-Baseline!AD201</f>
        <v>7.6295325809869752E-2</v>
      </c>
      <c r="AE221" s="21">
        <f>AE201-Baseline!AE201</f>
        <v>7.7416285513929095E-2</v>
      </c>
      <c r="AF221" s="21">
        <f>AF201-Baseline!AF201</f>
        <v>7.8573594187612894E-2</v>
      </c>
      <c r="AG221" s="21">
        <f>AG201-Baseline!AG201</f>
        <v>7.976805953719257E-2</v>
      </c>
      <c r="AH221" s="21">
        <f>AH201-Baseline!AH201</f>
        <v>8.1000901360767985E-2</v>
      </c>
      <c r="AI221" s="21">
        <f>AI201-Baseline!AI201</f>
        <v>8.2273876502027443E-2</v>
      </c>
      <c r="AJ221" s="21">
        <f>AJ201-Baseline!AJ201</f>
        <v>8.392574961092425E-2</v>
      </c>
      <c r="AK221" s="21">
        <f>AK201-Baseline!AK201</f>
        <v>8.5629785121076551E-2</v>
      </c>
      <c r="AL221" s="21">
        <f>AL201-Baseline!AL201</f>
        <v>8.7387760174672202E-2</v>
      </c>
      <c r="AM221" s="21">
        <f>AM201-Baseline!AM201</f>
        <v>8.9201524411130606E-2</v>
      </c>
      <c r="AN221" s="21">
        <f>AN201-Baseline!AN201</f>
        <v>9.1072951270640301E-2</v>
      </c>
      <c r="AO221" s="21">
        <f>AO201-Baseline!AO201</f>
        <v>9.3003932566565473E-2</v>
      </c>
      <c r="AP221" s="21">
        <f>AP201-Baseline!AP201</f>
        <v>9.4996457256169897E-2</v>
      </c>
      <c r="AQ221" s="21">
        <f>AQ201-Baseline!AQ201</f>
        <v>9.7052581765950663E-2</v>
      </c>
      <c r="AR221" s="21">
        <f>AR201-Baseline!AR201</f>
        <v>9.9174422442327437E-2</v>
      </c>
      <c r="AS221" s="21">
        <f>AS201-Baseline!AS201</f>
        <v>0.10136415998413906</v>
      </c>
      <c r="AT221" s="21">
        <f>AT201-Baseline!AT201</f>
        <v>0.10362404754368715</v>
      </c>
      <c r="AU221" s="21">
        <f>AU201-Baseline!AU201</f>
        <v>0.10595641533791644</v>
      </c>
      <c r="AV221" s="21">
        <f>AV201-Baseline!AV201</f>
        <v>0.1083636691149259</v>
      </c>
      <c r="AW221" s="21">
        <f>AW201-Baseline!AW201</f>
        <v>0.1108482933017938</v>
      </c>
      <c r="AX221" s="21">
        <f>AX201-Baseline!AX201</f>
        <v>0.11341285495644859</v>
      </c>
      <c r="AY221" s="21">
        <f>AY201-Baseline!AY201</f>
        <v>0.1160600071246245</v>
      </c>
      <c r="AZ221" s="21">
        <f>AZ201-Baseline!AZ201</f>
        <v>0.11879249169013395</v>
      </c>
      <c r="BA221" s="21">
        <f>BA201-Baseline!BA201</f>
        <v>0.12161088072424731</v>
      </c>
      <c r="BB221" s="21">
        <f>BB201-Baseline!BB201</f>
        <v>0.48132092269694304</v>
      </c>
    </row>
    <row r="222" spans="1:54" outlineLevel="2">
      <c r="A222" s="467"/>
      <c r="B222" s="150" t="s">
        <v>488</v>
      </c>
      <c r="C222" s="19"/>
      <c r="D222" s="135" t="s">
        <v>377</v>
      </c>
      <c r="E222" s="21">
        <f>E202-Baseline!E202</f>
        <v>-2.305505803942931E-2</v>
      </c>
      <c r="F222" s="21">
        <f>F202-Baseline!F202</f>
        <v>-0.24004403447654066</v>
      </c>
      <c r="G222" s="21">
        <f>G202-Baseline!G202</f>
        <v>-0.4259067383137074</v>
      </c>
      <c r="H222" s="21">
        <f>H202-Baseline!H202</f>
        <v>-0.60522985621275938</v>
      </c>
      <c r="I222" s="21">
        <f>I202-Baseline!I202</f>
        <v>-0.75302647366097886</v>
      </c>
      <c r="J222" s="21">
        <f>J202-Baseline!J202</f>
        <v>-0.85563216489350458</v>
      </c>
      <c r="K222" s="21">
        <f>K202-Baseline!K202</f>
        <v>-0.7628519763475623</v>
      </c>
      <c r="L222" s="21">
        <f>L202-Baseline!L202</f>
        <v>-0.67653163275926831</v>
      </c>
      <c r="M222" s="21">
        <f>M202-Baseline!M202</f>
        <v>-0.59629338633489515</v>
      </c>
      <c r="N222" s="21">
        <f>N202-Baseline!N202</f>
        <v>-0.52177906918930539</v>
      </c>
      <c r="O222" s="21">
        <f>O202-Baseline!O202</f>
        <v>-0.45264914787895938</v>
      </c>
      <c r="P222" s="21">
        <f>P202-Baseline!P202</f>
        <v>-0.38858182107474071</v>
      </c>
      <c r="Q222" s="21">
        <f>Q202-Baseline!Q202</f>
        <v>-0.3292721585903986</v>
      </c>
      <c r="R222" s="21">
        <f>R202-Baseline!R202</f>
        <v>-0.27443127979494042</v>
      </c>
      <c r="S222" s="21">
        <f>S202-Baseline!S202</f>
        <v>-0.22379569227705542</v>
      </c>
      <c r="T222" s="21">
        <f>T202-Baseline!T202</f>
        <v>-0.17709598923166792</v>
      </c>
      <c r="U222" s="21">
        <f>U202-Baseline!U202</f>
        <v>-0.1340868812619731</v>
      </c>
      <c r="V222" s="21">
        <f>V202-Baseline!V202</f>
        <v>-9.4536203298275723E-2</v>
      </c>
      <c r="W222" s="21">
        <f>W202-Baseline!W202</f>
        <v>-5.8224265701193101E-2</v>
      </c>
      <c r="X222" s="21">
        <f>X202-Baseline!X202</f>
        <v>-2.4943235453400048E-2</v>
      </c>
      <c r="Y222" s="21">
        <f>Y202-Baseline!Y202</f>
        <v>5.5034539245490954E-3</v>
      </c>
      <c r="Z222" s="21">
        <f>Z202-Baseline!Z202</f>
        <v>3.3301664993589331E-2</v>
      </c>
      <c r="AA222" s="21">
        <f>AA202-Baseline!AA202</f>
        <v>5.8627092850943363E-2</v>
      </c>
      <c r="AB222" s="21">
        <f>AB202-Baseline!AB202</f>
        <v>8.1645776439635664E-2</v>
      </c>
      <c r="AC222" s="21">
        <f>AC202-Baseline!AC202</f>
        <v>0.10248825719841559</v>
      </c>
      <c r="AD222" s="21">
        <f>AD202-Baseline!AD202</f>
        <v>0.10329928414449441</v>
      </c>
      <c r="AE222" s="21">
        <f>AE202-Baseline!AE202</f>
        <v>0.10414521233561613</v>
      </c>
      <c r="AF222" s="21">
        <f>AF202-Baseline!AF202</f>
        <v>0.10502545844941746</v>
      </c>
      <c r="AG222" s="21">
        <f>AG202-Baseline!AG202</f>
        <v>0.10594040278306194</v>
      </c>
      <c r="AH222" s="21">
        <f>AH202-Baseline!AH202</f>
        <v>0.10689158914088748</v>
      </c>
      <c r="AI222" s="21">
        <f>AI202-Baseline!AI202</f>
        <v>0.10788209733394494</v>
      </c>
      <c r="AJ222" s="21">
        <f>AJ202-Baseline!AJ202</f>
        <v>0.10937333682496053</v>
      </c>
      <c r="AK222" s="21">
        <f>AK202-Baseline!AK202</f>
        <v>0.11091355357976473</v>
      </c>
      <c r="AL222" s="21">
        <f>AL202-Baseline!AL202</f>
        <v>0.11250476118777275</v>
      </c>
      <c r="AM222" s="21">
        <f>AM202-Baseline!AM202</f>
        <v>0.11414907523527074</v>
      </c>
      <c r="AN222" s="21">
        <f>AN202-Baseline!AN202</f>
        <v>0.1158485631585755</v>
      </c>
      <c r="AO222" s="21">
        <f>AO202-Baseline!AO202</f>
        <v>0.11760522375433879</v>
      </c>
      <c r="AP222" s="21">
        <f>AP202-Baseline!AP202</f>
        <v>0.11942121912959225</v>
      </c>
      <c r="AQ222" s="21">
        <f>AQ202-Baseline!AQ202</f>
        <v>0.12129878115524084</v>
      </c>
      <c r="AR222" s="21">
        <f>AR202-Baseline!AR202</f>
        <v>0.12324018412852134</v>
      </c>
      <c r="AS222" s="21">
        <f>AS202-Baseline!AS202</f>
        <v>0.12524775320822101</v>
      </c>
      <c r="AT222" s="21">
        <f>AT202-Baseline!AT202</f>
        <v>0.12732388367620473</v>
      </c>
      <c r="AU222" s="21">
        <f>AU202-Baseline!AU202</f>
        <v>0.12947104954327981</v>
      </c>
      <c r="AV222" s="21">
        <f>AV202-Baseline!AV202</f>
        <v>0.13169179352847182</v>
      </c>
      <c r="AW222" s="21">
        <f>AW202-Baseline!AW202</f>
        <v>0.13398873088206686</v>
      </c>
      <c r="AX222" s="21">
        <f>AX202-Baseline!AX202</f>
        <v>0.13636455541334458</v>
      </c>
      <c r="AY222" s="21">
        <f>AY202-Baseline!AY202</f>
        <v>0.13882204351827054</v>
      </c>
      <c r="AZ222" s="21">
        <f>AZ202-Baseline!AZ202</f>
        <v>0.14136405646454264</v>
      </c>
      <c r="BA222" s="21">
        <f>BA202-Baseline!BA202</f>
        <v>0.14399128135300421</v>
      </c>
      <c r="BB222" s="21">
        <f>BB202-Baseline!BB202</f>
        <v>0.5036043036433413</v>
      </c>
    </row>
    <row r="223" spans="1:54" outlineLevel="2">
      <c r="B223" s="19"/>
      <c r="C223" s="19"/>
      <c r="D223" s="19"/>
      <c r="E223" s="15"/>
    </row>
    <row r="224" spans="1:54" outlineLevel="2">
      <c r="A224" s="465" t="s">
        <v>489</v>
      </c>
      <c r="B224" s="150" t="s">
        <v>486</v>
      </c>
      <c r="C224" s="19"/>
      <c r="D224" s="135" t="s">
        <v>377</v>
      </c>
      <c r="E224" s="21">
        <f>E204-Baseline!E204</f>
        <v>-2.3055058039431531E-2</v>
      </c>
      <c r="F224" s="21">
        <f>F204-Baseline!F204</f>
        <v>-0.26537868027217026</v>
      </c>
      <c r="G224" s="21">
        <f>G204-Baseline!G204</f>
        <v>-0.69800257513412145</v>
      </c>
      <c r="H224" s="21">
        <f>H204-Baseline!H204</f>
        <v>-1.3115958048851457</v>
      </c>
      <c r="I224" s="21">
        <f>I204-Baseline!I204</f>
        <v>-2.0770670819255184</v>
      </c>
      <c r="J224" s="21">
        <f>J204-Baseline!J204</f>
        <v>-2.9489418002222827</v>
      </c>
      <c r="K224" s="21">
        <f>K204-Baseline!K204</f>
        <v>-3.7279531732788982</v>
      </c>
      <c r="L224" s="21">
        <f>L204-Baseline!L204</f>
        <v>-4.4204642457806358</v>
      </c>
      <c r="M224" s="21">
        <f>M204-Baseline!M204</f>
        <v>-5.0325671699759145</v>
      </c>
      <c r="N224" s="21">
        <f>N204-Baseline!N204</f>
        <v>-5.5700928487488568</v>
      </c>
      <c r="O224" s="21">
        <f>O204-Baseline!O204</f>
        <v>-6.038335067016785</v>
      </c>
      <c r="P224" s="21">
        <f>P204-Baseline!P204</f>
        <v>-6.4423651595414384</v>
      </c>
      <c r="Q224" s="21">
        <f>Q204-Baseline!Q204</f>
        <v>-6.7869491070804102</v>
      </c>
      <c r="R224" s="21">
        <f>R204-Baseline!R204</f>
        <v>-7.0764752368396913</v>
      </c>
      <c r="S224" s="21">
        <f>S204-Baseline!S204</f>
        <v>-7.3152367231043129</v>
      </c>
      <c r="T224" s="21">
        <f>T204-Baseline!T204</f>
        <v>-7.5071767279634756</v>
      </c>
      <c r="U224" s="21">
        <f>U204-Baseline!U204</f>
        <v>-7.6559927612723442</v>
      </c>
      <c r="V224" s="21">
        <f>V204-Baseline!V204</f>
        <v>-7.7650696403619897</v>
      </c>
      <c r="W224" s="21">
        <f>W204-Baseline!W204</f>
        <v>-7.8377344406706477</v>
      </c>
      <c r="X224" s="21">
        <f>X204-Baseline!X204</f>
        <v>-7.8769475569111513</v>
      </c>
      <c r="Y224" s="21">
        <f>Y204-Baseline!Y204</f>
        <v>-7.8856270956251784</v>
      </c>
      <c r="Z224" s="21">
        <f>Z204-Baseline!Z204</f>
        <v>-7.8663539970352723</v>
      </c>
      <c r="AA224" s="21">
        <f>AA204-Baseline!AA204</f>
        <v>-7.8216094703217003</v>
      </c>
      <c r="AB224" s="21">
        <f>AB204-Baseline!AB204</f>
        <v>-7.753708289076279</v>
      </c>
      <c r="AC224" s="21">
        <f>AC204-Baseline!AC204</f>
        <v>-7.6648234372603312</v>
      </c>
      <c r="AD224" s="21">
        <f>AD204-Baseline!AD204</f>
        <v>-7.5749866110794031</v>
      </c>
      <c r="AE224" s="21">
        <f>AE204-Baseline!AE204</f>
        <v>-7.4841576944427075</v>
      </c>
      <c r="AF224" s="21">
        <f>AF204-Baseline!AF204</f>
        <v>-7.3923039797121888</v>
      </c>
      <c r="AG224" s="21">
        <f>AG204-Baseline!AG204</f>
        <v>-7.299390578935224</v>
      </c>
      <c r="AH224" s="21">
        <f>AH204-Baseline!AH204</f>
        <v>-7.2053802779380973</v>
      </c>
      <c r="AI224" s="21">
        <f>AI204-Baseline!AI204</f>
        <v>-7.1102332122255802</v>
      </c>
      <c r="AJ224" s="21">
        <f>AJ204-Baseline!AJ204</f>
        <v>-7.0135093938858262</v>
      </c>
      <c r="AK224" s="21">
        <f>AK204-Baseline!AK204</f>
        <v>-6.9151587649651631</v>
      </c>
      <c r="AL224" s="21">
        <f>AL204-Baseline!AL204</f>
        <v>-6.8151290450366631</v>
      </c>
      <c r="AM224" s="21">
        <f>AM204-Baseline!AM204</f>
        <v>-6.7133659171873248</v>
      </c>
      <c r="AN224" s="21">
        <f>AN204-Baseline!AN204</f>
        <v>-6.609813143968843</v>
      </c>
      <c r="AO224" s="21">
        <f>AO204-Baseline!AO204</f>
        <v>-6.5044125797247858</v>
      </c>
      <c r="AP224" s="21">
        <f>AP204-Baseline!AP204</f>
        <v>-6.3971039860204755</v>
      </c>
      <c r="AQ224" s="21">
        <f>AQ204-Baseline!AQ204</f>
        <v>-6.287824944430966</v>
      </c>
      <c r="AR224" s="21">
        <f>AR204-Baseline!AR204</f>
        <v>-6.1765108450877406</v>
      </c>
      <c r="AS224" s="21">
        <f>AS204-Baseline!AS204</f>
        <v>-6.0630948281099677</v>
      </c>
      <c r="AT224" s="21">
        <f>AT204-Baseline!AT204</f>
        <v>-5.9475077032440993</v>
      </c>
      <c r="AU224" s="21">
        <f>AU204-Baseline!AU204</f>
        <v>-5.8296778691374271</v>
      </c>
      <c r="AV224" s="21">
        <f>AV204-Baseline!AV204</f>
        <v>-5.709531244582422</v>
      </c>
      <c r="AW224" s="21">
        <f>AW204-Baseline!AW204</f>
        <v>-5.5869911955052345</v>
      </c>
      <c r="AX224" s="21">
        <f>AX204-Baseline!AX204</f>
        <v>-5.4619784527408086</v>
      </c>
      <c r="AY224" s="21">
        <f>AY204-Baseline!AY204</f>
        <v>-5.3344110271259098</v>
      </c>
      <c r="AZ224" s="21">
        <f>AZ204-Baseline!AZ204</f>
        <v>-5.2042041231706548</v>
      </c>
      <c r="BA224" s="21">
        <f>BA204-Baseline!BA204</f>
        <v>-5.071272311573054</v>
      </c>
      <c r="BB224" s="21">
        <f>BB204-Baseline!BB204</f>
        <v>-4.578676425329661</v>
      </c>
    </row>
    <row r="225" spans="1:54" outlineLevel="2">
      <c r="A225" s="466"/>
      <c r="B225" s="150" t="s">
        <v>487</v>
      </c>
      <c r="C225" s="19"/>
      <c r="D225" s="135" t="s">
        <v>377</v>
      </c>
      <c r="E225" s="21">
        <f>E205-Baseline!E205</f>
        <v>-2.3055058039433529E-2</v>
      </c>
      <c r="F225" s="21">
        <f>F205-Baseline!F205</f>
        <v>-0.26766687888384966</v>
      </c>
      <c r="G225" s="21">
        <f>G205-Baseline!G205</f>
        <v>-0.70700034777745069</v>
      </c>
      <c r="H225" s="21">
        <f>H205-Baseline!H205</f>
        <v>-1.328900413706128</v>
      </c>
      <c r="I225" s="21">
        <f>I205-Baseline!I205</f>
        <v>-2.1068191312116884</v>
      </c>
      <c r="J225" s="21">
        <f>J205-Baseline!J205</f>
        <v>-2.9950357607500786</v>
      </c>
      <c r="K225" s="21">
        <f>K205-Baseline!K205</f>
        <v>-3.790173085258786</v>
      </c>
      <c r="L225" s="21">
        <f>L205-Baseline!L205</f>
        <v>-4.4986937813273062</v>
      </c>
      <c r="M225" s="21">
        <f>M205-Baseline!M205</f>
        <v>-5.1266827536439639</v>
      </c>
      <c r="N225" s="21">
        <f>N205-Baseline!N205</f>
        <v>-5.6798667151988909</v>
      </c>
      <c r="O225" s="21">
        <f>O205-Baseline!O205</f>
        <v>-6.1636328219948346</v>
      </c>
      <c r="P225" s="21">
        <f>P205-Baseline!P205</f>
        <v>-6.5830464054551978</v>
      </c>
      <c r="Q225" s="21">
        <f>Q205-Baseline!Q205</f>
        <v>-6.9428678438360194</v>
      </c>
      <c r="R225" s="21">
        <f>R205-Baseline!R205</f>
        <v>-7.2475686120995384</v>
      </c>
      <c r="S225" s="21">
        <f>S205-Baseline!S205</f>
        <v>-7.5013499221019835</v>
      </c>
      <c r="T225" s="21">
        <f>T205-Baseline!T205</f>
        <v>-7.7081504300995505</v>
      </c>
      <c r="U225" s="21">
        <f>U205-Baseline!U205</f>
        <v>-7.8716634793102855</v>
      </c>
      <c r="V225" s="21">
        <f>V205-Baseline!V205</f>
        <v>-7.9953502245263159</v>
      </c>
      <c r="W225" s="21">
        <f>W205-Baseline!W205</f>
        <v>-8.0824521078890825</v>
      </c>
      <c r="X225" s="21">
        <f>X205-Baseline!X205</f>
        <v>-8.1360027157852706</v>
      </c>
      <c r="Y225" s="21">
        <f>Y205-Baseline!Y205</f>
        <v>-8.1588390457014164</v>
      </c>
      <c r="Z225" s="21">
        <f>Z205-Baseline!Z205</f>
        <v>-8.1536122104304489</v>
      </c>
      <c r="AA225" s="21">
        <f>AA205-Baseline!AA205</f>
        <v>-8.1227976058694225</v>
      </c>
      <c r="AB225" s="21">
        <f>AB205-Baseline!AB205</f>
        <v>-8.0687045674363205</v>
      </c>
      <c r="AC225" s="21">
        <f>AC205-Baseline!AC205</f>
        <v>-7.9934943153602767</v>
      </c>
      <c r="AD225" s="21">
        <f>AD205-Baseline!AD205</f>
        <v>-7.9171989895504105</v>
      </c>
      <c r="AE225" s="21">
        <f>AE205-Baseline!AE205</f>
        <v>-7.8397827040364874</v>
      </c>
      <c r="AF225" s="21">
        <f>AF205-Baseline!AF205</f>
        <v>-7.7612091098488776</v>
      </c>
      <c r="AG225" s="21">
        <f>AG205-Baseline!AG205</f>
        <v>-7.6814410503116832</v>
      </c>
      <c r="AH225" s="21">
        <f>AH205-Baseline!AH205</f>
        <v>-7.6004401489509164</v>
      </c>
      <c r="AI225" s="21">
        <f>AI205-Baseline!AI205</f>
        <v>-7.5181662724488874</v>
      </c>
      <c r="AJ225" s="21">
        <f>AJ205-Baseline!AJ205</f>
        <v>-7.4342405228379604</v>
      </c>
      <c r="AK225" s="21">
        <f>AK205-Baseline!AK205</f>
        <v>-7.3486107377168892</v>
      </c>
      <c r="AL225" s="21">
        <f>AL205-Baseline!AL205</f>
        <v>-7.2612229775422179</v>
      </c>
      <c r="AM225" s="21">
        <f>AM205-Baseline!AM205</f>
        <v>-7.1720214531310873</v>
      </c>
      <c r="AN225" s="21">
        <f>AN205-Baseline!AN205</f>
        <v>-7.0809485018604477</v>
      </c>
      <c r="AO225" s="21">
        <f>AO205-Baseline!AO205</f>
        <v>-6.9879445692938873</v>
      </c>
      <c r="AP225" s="21">
        <f>AP205-Baseline!AP205</f>
        <v>-6.8929481120377218</v>
      </c>
      <c r="AQ225" s="21">
        <f>AQ205-Baseline!AQ205</f>
        <v>-6.7958955302717712</v>
      </c>
      <c r="AR225" s="21">
        <f>AR205-Baseline!AR205</f>
        <v>-6.6967211078294397</v>
      </c>
      <c r="AS225" s="21">
        <f>AS205-Baseline!AS205</f>
        <v>-6.5953569478453034</v>
      </c>
      <c r="AT225" s="21">
        <f>AT205-Baseline!AT205</f>
        <v>-6.4917329003016206</v>
      </c>
      <c r="AU225" s="21">
        <f>AU205-Baseline!AU205</f>
        <v>-6.3857764849637064</v>
      </c>
      <c r="AV225" s="21">
        <f>AV205-Baseline!AV205</f>
        <v>-6.277412815848777</v>
      </c>
      <c r="AW225" s="21">
        <f>AW205-Baseline!AW205</f>
        <v>-6.1665645225469774</v>
      </c>
      <c r="AX225" s="21">
        <f>AX205-Baseline!AX205</f>
        <v>-6.0531516675905266</v>
      </c>
      <c r="AY225" s="21">
        <f>AY205-Baseline!AY205</f>
        <v>-5.9370916604659101</v>
      </c>
      <c r="AZ225" s="21">
        <f>AZ205-Baseline!AZ205</f>
        <v>-5.8182991687757806</v>
      </c>
      <c r="BA225" s="21">
        <f>BA205-Baseline!BA205</f>
        <v>-5.6966882880515328</v>
      </c>
      <c r="BB225" s="21">
        <f>BB205-Baseline!BB205</f>
        <v>-5.2153673653545951</v>
      </c>
    </row>
    <row r="226" spans="1:54" outlineLevel="2">
      <c r="A226" s="467"/>
      <c r="B226" s="150" t="s">
        <v>488</v>
      </c>
      <c r="C226" s="19"/>
      <c r="D226" s="135" t="s">
        <v>377</v>
      </c>
      <c r="E226" s="21">
        <f>E206-Baseline!E206</f>
        <v>-2.305505803942931E-2</v>
      </c>
      <c r="F226" s="21">
        <f>F206-Baseline!F206</f>
        <v>-0.26309909251597041</v>
      </c>
      <c r="G226" s="21">
        <f>G206-Baseline!G206</f>
        <v>-0.68900583082967781</v>
      </c>
      <c r="H226" s="21">
        <f>H206-Baseline!H206</f>
        <v>-1.2942356870424367</v>
      </c>
      <c r="I226" s="21">
        <f>I206-Baseline!I206</f>
        <v>-2.0472621607034149</v>
      </c>
      <c r="J226" s="21">
        <f>J206-Baseline!J206</f>
        <v>-2.90289432559692</v>
      </c>
      <c r="K226" s="21">
        <f>K206-Baseline!K206</f>
        <v>-3.6657463019444823</v>
      </c>
      <c r="L226" s="21">
        <f>L206-Baseline!L206</f>
        <v>-4.3422779347037519</v>
      </c>
      <c r="M226" s="21">
        <f>M206-Baseline!M206</f>
        <v>-4.9385713210386459</v>
      </c>
      <c r="N226" s="21">
        <f>N206-Baseline!N206</f>
        <v>-5.4603503902279513</v>
      </c>
      <c r="O226" s="21">
        <f>O206-Baseline!O206</f>
        <v>-5.9129995381069094</v>
      </c>
      <c r="P226" s="21">
        <f>P206-Baseline!P206</f>
        <v>-6.3015813591816503</v>
      </c>
      <c r="Q226" s="21">
        <f>Q206-Baseline!Q206</f>
        <v>-6.6308535177720493</v>
      </c>
      <c r="R226" s="21">
        <f>R206-Baseline!R206</f>
        <v>-6.9052847975669884</v>
      </c>
      <c r="S226" s="21">
        <f>S206-Baseline!S206</f>
        <v>-7.1290804898440463</v>
      </c>
      <c r="T226" s="21">
        <f>T206-Baseline!T206</f>
        <v>-7.3061764790757131</v>
      </c>
      <c r="U226" s="21">
        <f>U206-Baseline!U206</f>
        <v>-7.4402633603376884</v>
      </c>
      <c r="V226" s="21">
        <f>V206-Baseline!V206</f>
        <v>-7.5347995636359641</v>
      </c>
      <c r="W226" s="21">
        <f>W206-Baseline!W206</f>
        <v>-7.5930238293371559</v>
      </c>
      <c r="X226" s="21">
        <f>X206-Baseline!X206</f>
        <v>-7.6179670647905589</v>
      </c>
      <c r="Y226" s="21">
        <f>Y206-Baseline!Y206</f>
        <v>-7.6124636108660155</v>
      </c>
      <c r="Z226" s="21">
        <f>Z206-Baseline!Z206</f>
        <v>-7.5791619458724284</v>
      </c>
      <c r="AA226" s="21">
        <f>AA206-Baseline!AA206</f>
        <v>-7.5205348530214877</v>
      </c>
      <c r="AB226" s="21">
        <f>AB206-Baseline!AB206</f>
        <v>-7.4388890765818516</v>
      </c>
      <c r="AC226" s="21">
        <f>AC206-Baseline!AC206</f>
        <v>-7.3364008193834351</v>
      </c>
      <c r="AD226" s="21">
        <f>AD206-Baseline!AD206</f>
        <v>-7.2331015352389443</v>
      </c>
      <c r="AE226" s="21">
        <f>AE206-Baseline!AE206</f>
        <v>-7.1289563229033277</v>
      </c>
      <c r="AF226" s="21">
        <f>AF206-Baseline!AF206</f>
        <v>-7.0239308644539094</v>
      </c>
      <c r="AG226" s="21">
        <f>AG206-Baseline!AG206</f>
        <v>-6.917990461670847</v>
      </c>
      <c r="AH226" s="21">
        <f>AH206-Baseline!AH206</f>
        <v>-6.8110988725299606</v>
      </c>
      <c r="AI226" s="21">
        <f>AI206-Baseline!AI206</f>
        <v>-6.7032167751960117</v>
      </c>
      <c r="AJ226" s="21">
        <f>AJ206-Baseline!AJ206</f>
        <v>-6.5938434383710529</v>
      </c>
      <c r="AK226" s="21">
        <f>AK206-Baseline!AK206</f>
        <v>-6.4829298847912895</v>
      </c>
      <c r="AL226" s="21">
        <f>AL206-Baseline!AL206</f>
        <v>-6.3704251236035176</v>
      </c>
      <c r="AM226" s="21">
        <f>AM206-Baseline!AM206</f>
        <v>-6.2562760483682496</v>
      </c>
      <c r="AN226" s="21">
        <f>AN206-Baseline!AN206</f>
        <v>-6.1404274852096776</v>
      </c>
      <c r="AO226" s="21">
        <f>AO206-Baseline!AO206</f>
        <v>-6.0228222614553459</v>
      </c>
      <c r="AP226" s="21">
        <f>AP206-Baseline!AP206</f>
        <v>-5.9034010423257541</v>
      </c>
      <c r="AQ226" s="21">
        <f>AQ206-Baseline!AQ206</f>
        <v>-5.7821022611705075</v>
      </c>
      <c r="AR226" s="21">
        <f>AR206-Baseline!AR206</f>
        <v>-5.658862077041988</v>
      </c>
      <c r="AS226" s="21">
        <f>AS206-Baseline!AS206</f>
        <v>-5.5336143238337741</v>
      </c>
      <c r="AT226" s="21">
        <f>AT206-Baseline!AT206</f>
        <v>-5.4062904401575622</v>
      </c>
      <c r="AU226" s="21">
        <f>AU206-Baseline!AU206</f>
        <v>-5.2768193906142926</v>
      </c>
      <c r="AV226" s="21">
        <f>AV206-Baseline!AV206</f>
        <v>-5.1451275970858177</v>
      </c>
      <c r="AW226" s="21">
        <f>AW206-Baseline!AW206</f>
        <v>-5.0111388662037513</v>
      </c>
      <c r="AX226" s="21">
        <f>AX206-Baseline!AX206</f>
        <v>-4.8747743107904142</v>
      </c>
      <c r="AY226" s="21">
        <f>AY206-Baseline!AY206</f>
        <v>-4.7359522672721397</v>
      </c>
      <c r="AZ226" s="21">
        <f>AZ206-Baseline!AZ206</f>
        <v>-4.5945882108076006</v>
      </c>
      <c r="BA226" s="21">
        <f>BA206-Baseline!BA206</f>
        <v>-4.4505969294546048</v>
      </c>
      <c r="BB226" s="21">
        <f>BB206-Baseline!BB206</f>
        <v>-3.9469926258112622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493</v>
      </c>
      <c r="C229" s="57"/>
      <c r="D229" s="56" t="s">
        <v>377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6">
    <mergeCell ref="D31:G32"/>
    <mergeCell ref="D38:G38"/>
    <mergeCell ref="D39:G39"/>
    <mergeCell ref="D40:G40"/>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7:G37"/>
  </mergeCells>
  <dataValidations count="1">
    <dataValidation type="list" allowBlank="1" showInputMessage="1" showErrorMessage="1" sqref="B7" xr:uid="{D8994481-787E-4114-B2C0-04D100F70DB6}">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C54:C63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6" spans="1:19">
      <c r="A6" s="4" t="s">
        <v>496</v>
      </c>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460" t="s">
        <v>499</v>
      </c>
      <c r="C23" s="460"/>
      <c r="D23" s="460"/>
      <c r="E23" s="460"/>
      <c r="F23" s="460"/>
      <c r="G23" s="460"/>
      <c r="H23" s="460"/>
      <c r="I23" s="460"/>
      <c r="J23" s="460"/>
      <c r="K23" s="460"/>
      <c r="L23" s="460"/>
      <c r="M23" s="460"/>
      <c r="N23" s="460"/>
      <c r="O23" s="460"/>
      <c r="P23" s="460"/>
      <c r="Q23" s="460"/>
      <c r="R23" s="460"/>
      <c r="S23" s="460"/>
    </row>
    <row r="24" spans="1:19">
      <c r="A24" s="158" t="s">
        <v>481</v>
      </c>
      <c r="B24" s="460" t="s">
        <v>500</v>
      </c>
      <c r="C24" s="460"/>
      <c r="D24" s="460"/>
      <c r="E24" s="460"/>
      <c r="F24" s="460"/>
      <c r="G24" s="460"/>
      <c r="H24" s="460"/>
      <c r="I24" s="460"/>
      <c r="J24" s="460"/>
      <c r="K24" s="460"/>
      <c r="L24" s="460"/>
      <c r="M24" s="460"/>
      <c r="N24" s="460"/>
      <c r="O24" s="460"/>
      <c r="P24" s="460"/>
      <c r="Q24" s="460"/>
      <c r="R24" s="460"/>
      <c r="S24" s="460"/>
    </row>
    <row r="25" spans="1:19">
      <c r="A25" s="159" t="s">
        <v>383</v>
      </c>
      <c r="B25" s="460" t="s">
        <v>501</v>
      </c>
      <c r="C25" s="460"/>
      <c r="D25" s="460"/>
      <c r="E25" s="460"/>
      <c r="F25" s="460"/>
      <c r="G25" s="460"/>
      <c r="H25" s="460"/>
      <c r="I25" s="460"/>
      <c r="J25" s="460"/>
      <c r="K25" s="460"/>
      <c r="L25" s="460"/>
      <c r="M25" s="460"/>
      <c r="N25" s="460"/>
      <c r="O25" s="460"/>
      <c r="P25" s="460"/>
      <c r="Q25" s="460"/>
      <c r="R25" s="460"/>
      <c r="S25" s="460"/>
    </row>
    <row r="26" spans="1:19">
      <c r="A26" s="159" t="s">
        <v>459</v>
      </c>
      <c r="B26" s="460" t="s">
        <v>501</v>
      </c>
      <c r="C26" s="460"/>
      <c r="D26" s="460"/>
      <c r="E26" s="460"/>
      <c r="F26" s="460"/>
      <c r="G26" s="460"/>
      <c r="H26" s="460"/>
      <c r="I26" s="460"/>
      <c r="J26" s="460"/>
      <c r="K26" s="460"/>
      <c r="L26" s="460"/>
      <c r="M26" s="460"/>
      <c r="N26" s="460"/>
      <c r="O26" s="460"/>
      <c r="P26" s="460"/>
      <c r="Q26" s="460"/>
      <c r="R26" s="460"/>
      <c r="S26" s="460"/>
    </row>
    <row r="27" spans="1:19">
      <c r="A27" s="159" t="s">
        <v>460</v>
      </c>
      <c r="B27" s="460" t="s">
        <v>501</v>
      </c>
      <c r="C27" s="460"/>
      <c r="D27" s="460"/>
      <c r="E27" s="460"/>
      <c r="F27" s="460"/>
      <c r="G27" s="460"/>
      <c r="H27" s="460"/>
      <c r="I27" s="460"/>
      <c r="J27" s="460"/>
      <c r="K27" s="460"/>
      <c r="L27" s="460"/>
      <c r="M27" s="460"/>
      <c r="N27" s="460"/>
      <c r="O27" s="460"/>
      <c r="P27" s="460"/>
      <c r="Q27" s="460"/>
      <c r="R27" s="460"/>
      <c r="S27" s="460"/>
    </row>
    <row r="31" spans="1:19">
      <c r="A31" s="4" t="s">
        <v>502</v>
      </c>
    </row>
    <row r="32" spans="1:19">
      <c r="A32" t="s">
        <v>503</v>
      </c>
    </row>
    <row r="34" spans="1:1">
      <c r="A34" s="4" t="s">
        <v>504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zoomScale="85" zoomScaleNormal="85" workbookViewId="0">
      <selection activeCell="C6" sqref="C6"/>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t="s">
        <v>557</v>
      </c>
      <c r="E4" s="53" t="s">
        <v>335</v>
      </c>
      <c r="F4" s="91">
        <v>45632</v>
      </c>
      <c r="G4" s="28"/>
      <c r="H4" s="10"/>
      <c r="I4" s="405"/>
      <c r="J4" s="406"/>
      <c r="K4" s="406"/>
      <c r="L4" s="406"/>
      <c r="M4" s="406"/>
      <c r="N4" s="407"/>
      <c r="P4" s="411"/>
      <c r="Q4" s="412"/>
      <c r="R4" s="412"/>
      <c r="S4" s="412"/>
      <c r="T4" s="412"/>
      <c r="U4" s="413"/>
    </row>
    <row r="5" spans="1:21" outlineLevel="1">
      <c r="A5" s="13" t="s">
        <v>336</v>
      </c>
      <c r="B5" s="88" t="s">
        <v>337</v>
      </c>
      <c r="E5" s="14"/>
      <c r="H5" s="10"/>
      <c r="I5" s="414" t="s">
        <v>171</v>
      </c>
      <c r="J5" s="426"/>
      <c r="K5" s="426"/>
      <c r="L5" s="426"/>
      <c r="M5" s="426"/>
      <c r="N5" s="427"/>
      <c r="P5" s="414" t="s">
        <v>558</v>
      </c>
      <c r="Q5" s="426"/>
      <c r="R5" s="426"/>
      <c r="S5" s="426"/>
      <c r="T5" s="426"/>
      <c r="U5" s="427"/>
    </row>
    <row r="6" spans="1:21" outlineLevel="1">
      <c r="A6" s="13" t="s">
        <v>339</v>
      </c>
      <c r="B6" s="88" t="s">
        <v>340</v>
      </c>
      <c r="E6" s="53" t="s">
        <v>341</v>
      </c>
      <c r="F6" s="90" t="s">
        <v>342</v>
      </c>
      <c r="H6" s="10"/>
      <c r="I6" s="428"/>
      <c r="J6" s="429"/>
      <c r="K6" s="429"/>
      <c r="L6" s="429"/>
      <c r="M6" s="429"/>
      <c r="N6" s="430"/>
      <c r="P6" s="428"/>
      <c r="Q6" s="429"/>
      <c r="R6" s="429"/>
      <c r="S6" s="429"/>
      <c r="T6" s="429"/>
      <c r="U6" s="430"/>
    </row>
    <row r="7" spans="1:21" outlineLevel="1">
      <c r="A7" s="13" t="s">
        <v>343</v>
      </c>
      <c r="B7" s="88" t="s">
        <v>173</v>
      </c>
      <c r="E7" s="14"/>
      <c r="H7" s="10"/>
      <c r="I7" s="428"/>
      <c r="J7" s="429"/>
      <c r="K7" s="429"/>
      <c r="L7" s="429"/>
      <c r="M7" s="429"/>
      <c r="N7" s="430"/>
      <c r="P7" s="428"/>
      <c r="Q7" s="429"/>
      <c r="R7" s="429"/>
      <c r="S7" s="429"/>
      <c r="T7" s="429"/>
      <c r="U7" s="430"/>
    </row>
    <row r="8" spans="1:21" ht="41" outlineLevel="1" thickBot="1">
      <c r="A8" s="34" t="s">
        <v>344</v>
      </c>
      <c r="B8" s="89" t="s">
        <v>345</v>
      </c>
      <c r="E8" s="14"/>
      <c r="H8" s="10"/>
      <c r="I8" s="428"/>
      <c r="J8" s="429"/>
      <c r="K8" s="429"/>
      <c r="L8" s="429"/>
      <c r="M8" s="429"/>
      <c r="N8" s="430"/>
      <c r="P8" s="428"/>
      <c r="Q8" s="429"/>
      <c r="R8" s="429"/>
      <c r="S8" s="429"/>
      <c r="T8" s="429"/>
      <c r="U8" s="430"/>
    </row>
    <row r="9" spans="1:21" outlineLevel="1">
      <c r="E9" s="14"/>
      <c r="H9" s="10"/>
      <c r="I9" s="428"/>
      <c r="J9" s="429"/>
      <c r="K9" s="429"/>
      <c r="L9" s="429"/>
      <c r="M9" s="429"/>
      <c r="N9" s="430"/>
      <c r="P9" s="428"/>
      <c r="Q9" s="429"/>
      <c r="R9" s="429"/>
      <c r="S9" s="429"/>
      <c r="T9" s="429"/>
      <c r="U9" s="430"/>
    </row>
    <row r="10" spans="1:21" ht="14" outlineLevel="1" thickBot="1">
      <c r="A10" s="32" t="s">
        <v>346</v>
      </c>
      <c r="B10" s="35">
        <f>Baseline!B10</f>
        <v>2027</v>
      </c>
      <c r="E10" s="14"/>
      <c r="H10" s="10"/>
      <c r="I10" s="428"/>
      <c r="J10" s="429"/>
      <c r="K10" s="429"/>
      <c r="L10" s="429"/>
      <c r="M10" s="429"/>
      <c r="N10" s="430"/>
      <c r="P10" s="428"/>
      <c r="Q10" s="429"/>
      <c r="R10" s="429"/>
      <c r="S10" s="429"/>
      <c r="T10" s="429"/>
      <c r="U10" s="430"/>
    </row>
    <row r="11" spans="1:21" outlineLevel="1">
      <c r="A11" s="16"/>
      <c r="H11" s="10"/>
      <c r="I11" s="428"/>
      <c r="J11" s="429"/>
      <c r="K11" s="429"/>
      <c r="L11" s="429"/>
      <c r="M11" s="429"/>
      <c r="N11" s="430"/>
      <c r="P11" s="428"/>
      <c r="Q11" s="429"/>
      <c r="R11" s="429"/>
      <c r="S11" s="429"/>
      <c r="T11" s="429"/>
      <c r="U11" s="430"/>
    </row>
    <row r="12" spans="1:21" ht="40.5" outlineLevel="1">
      <c r="A12" s="26" t="s">
        <v>347</v>
      </c>
      <c r="B12" s="26" t="s">
        <v>348</v>
      </c>
      <c r="C12" s="26" t="s">
        <v>349</v>
      </c>
      <c r="D12" s="26" t="s">
        <v>350</v>
      </c>
      <c r="E12" s="26" t="s">
        <v>351</v>
      </c>
      <c r="F12" s="26" t="s">
        <v>352</v>
      </c>
      <c r="G12" s="26" t="s">
        <v>353</v>
      </c>
      <c r="I12" s="428"/>
      <c r="J12" s="429"/>
      <c r="K12" s="429"/>
      <c r="L12" s="429"/>
      <c r="M12" s="429"/>
      <c r="N12" s="430"/>
      <c r="P12" s="428"/>
      <c r="Q12" s="429"/>
      <c r="R12" s="429"/>
      <c r="S12" s="429"/>
      <c r="T12" s="429"/>
      <c r="U12" s="430"/>
    </row>
    <row r="13" spans="1:21" outlineLevel="1">
      <c r="A13" s="58">
        <v>2035</v>
      </c>
      <c r="B13" s="21">
        <f t="shared" ref="B13:B18" si="0">INDEX($E$204:$AW$204,1,MATCH($A13,$E$53:$BB$53,0))</f>
        <v>-13.79983612754763</v>
      </c>
      <c r="C13" s="21">
        <f>B13-Baseline!B13</f>
        <v>-2.4447586622260822</v>
      </c>
      <c r="D13" s="21">
        <f t="shared" ref="D13:D18" si="1">INDEX($E$205:$AW$205,1,MATCH($A13,$E$53:$BB$53,0))</f>
        <v>-11.854396602785604</v>
      </c>
      <c r="E13" s="21">
        <f>D13-Baseline!D13</f>
        <v>-2.4947405229865929</v>
      </c>
      <c r="F13" s="21">
        <f t="shared" ref="F13:F18" si="2">INDEX($E$206:$AW$206,1,MATCH($A13,$E$53:$BB$53,0))</f>
        <v>-15.745345550686553</v>
      </c>
      <c r="G13" s="21">
        <f>F13-Baseline!F13</f>
        <v>-2.3948543194392506</v>
      </c>
      <c r="I13" s="428"/>
      <c r="J13" s="429"/>
      <c r="K13" s="429"/>
      <c r="L13" s="429"/>
      <c r="M13" s="429"/>
      <c r="N13" s="430"/>
      <c r="P13" s="428"/>
      <c r="Q13" s="429"/>
      <c r="R13" s="429"/>
      <c r="S13" s="429"/>
      <c r="T13" s="429"/>
      <c r="U13" s="430"/>
    </row>
    <row r="14" spans="1:21" outlineLevel="1">
      <c r="A14" s="58">
        <v>2040</v>
      </c>
      <c r="B14" s="21">
        <f t="shared" si="0"/>
        <v>-21.530252122592447</v>
      </c>
      <c r="C14" s="21">
        <f>B14-Baseline!B14</f>
        <v>-3.389169819933354</v>
      </c>
      <c r="D14" s="21">
        <f t="shared" si="1"/>
        <v>-18.590129672971109</v>
      </c>
      <c r="E14" s="21">
        <f>D14-Baseline!D14</f>
        <v>-3.4827575638781987</v>
      </c>
      <c r="F14" s="21">
        <f t="shared" si="2"/>
        <v>-24.473245413723269</v>
      </c>
      <c r="G14" s="21">
        <f>F14-Baseline!F14</f>
        <v>-3.2955367890730543</v>
      </c>
      <c r="I14" s="428"/>
      <c r="J14" s="429"/>
      <c r="K14" s="429"/>
      <c r="L14" s="429"/>
      <c r="M14" s="429"/>
      <c r="N14" s="430"/>
      <c r="P14" s="428"/>
      <c r="Q14" s="429"/>
      <c r="R14" s="429"/>
      <c r="S14" s="429"/>
      <c r="T14" s="429"/>
      <c r="U14" s="430"/>
    </row>
    <row r="15" spans="1:21" outlineLevel="1">
      <c r="A15" s="58">
        <v>2045</v>
      </c>
      <c r="B15" s="21">
        <f t="shared" si="0"/>
        <v>-29.055626697841927</v>
      </c>
      <c r="C15" s="21">
        <f>B15-Baseline!B15</f>
        <v>-3.6787126531177989</v>
      </c>
      <c r="D15" s="21">
        <f t="shared" si="1"/>
        <v>-25.163588401334014</v>
      </c>
      <c r="E15" s="21">
        <f>D15-Baseline!D15</f>
        <v>-3.8140137840801032</v>
      </c>
      <c r="F15" s="21">
        <f t="shared" si="2"/>
        <v>-32.949189730603877</v>
      </c>
      <c r="G15" s="21">
        <f>F15-Baseline!F15</f>
        <v>-3.5434252252900507</v>
      </c>
      <c r="I15" s="428"/>
      <c r="J15" s="429"/>
      <c r="K15" s="429"/>
      <c r="L15" s="429"/>
      <c r="M15" s="429"/>
      <c r="N15" s="430"/>
      <c r="P15" s="428"/>
      <c r="Q15" s="429"/>
      <c r="R15" s="429"/>
      <c r="S15" s="429"/>
      <c r="T15" s="429"/>
      <c r="U15" s="430"/>
    </row>
    <row r="16" spans="1:21" outlineLevel="1">
      <c r="A16" s="58">
        <v>2050</v>
      </c>
      <c r="B16" s="21">
        <f t="shared" si="0"/>
        <v>-36.692257690876374</v>
      </c>
      <c r="C16" s="21">
        <f>B16-Baseline!B16</f>
        <v>-3.5334155751200882</v>
      </c>
      <c r="D16" s="21">
        <f t="shared" si="1"/>
        <v>-31.890901289204749</v>
      </c>
      <c r="E16" s="21">
        <f>D16-Baseline!D16</f>
        <v>-3.7085428801978608</v>
      </c>
      <c r="F16" s="21">
        <f t="shared" si="2"/>
        <v>-41.492938960107331</v>
      </c>
      <c r="G16" s="21">
        <f>F16-Baseline!F16</f>
        <v>-3.3583983180047525</v>
      </c>
      <c r="I16" s="428"/>
      <c r="J16" s="429"/>
      <c r="K16" s="429"/>
      <c r="L16" s="429"/>
      <c r="M16" s="429"/>
      <c r="N16" s="430"/>
      <c r="P16" s="428"/>
      <c r="Q16" s="429"/>
      <c r="R16" s="429"/>
      <c r="S16" s="429"/>
      <c r="T16" s="429"/>
      <c r="U16" s="430"/>
    </row>
    <row r="17" spans="1:21" outlineLevel="1">
      <c r="A17" s="58">
        <v>2060</v>
      </c>
      <c r="B17" s="21">
        <f t="shared" si="0"/>
        <v>-53.683731542782631</v>
      </c>
      <c r="C17" s="21">
        <f>B17-Baseline!B17</f>
        <v>-2.8252219906508031</v>
      </c>
      <c r="D17" s="21">
        <f t="shared" si="1"/>
        <v>-47.183736622734315</v>
      </c>
      <c r="E17" s="21">
        <f>D17-Baseline!D17</f>
        <v>-3.0746713090967646</v>
      </c>
      <c r="F17" s="21">
        <f t="shared" si="2"/>
        <v>-60.167332416241656</v>
      </c>
      <c r="G17" s="21">
        <f>F17-Baseline!F17</f>
        <v>-2.576570398715532</v>
      </c>
      <c r="I17" s="428"/>
      <c r="J17" s="429"/>
      <c r="K17" s="429"/>
      <c r="L17" s="429"/>
      <c r="M17" s="429"/>
      <c r="N17" s="430"/>
      <c r="P17" s="428"/>
      <c r="Q17" s="429"/>
      <c r="R17" s="429"/>
      <c r="S17" s="429"/>
      <c r="T17" s="429"/>
      <c r="U17" s="430"/>
    </row>
    <row r="18" spans="1:21" outlineLevel="1">
      <c r="A18" s="58">
        <v>2070</v>
      </c>
      <c r="B18" s="21">
        <f t="shared" si="0"/>
        <v>-74.885112165414483</v>
      </c>
      <c r="C18" s="21">
        <f>B18-Baseline!B18</f>
        <v>-1.9777270033251</v>
      </c>
      <c r="D18" s="21">
        <f t="shared" si="1"/>
        <v>-66.802919315630859</v>
      </c>
      <c r="E18" s="21">
        <f>D18-Baseline!D18</f>
        <v>-2.2962731903981393</v>
      </c>
      <c r="F18" s="21">
        <f t="shared" si="2"/>
        <v>-82.923783089828206</v>
      </c>
      <c r="G18" s="21">
        <f>F18-Baseline!F18</f>
        <v>-1.6611631673841885</v>
      </c>
      <c r="I18" s="431"/>
      <c r="J18" s="432"/>
      <c r="K18" s="432"/>
      <c r="L18" s="432"/>
      <c r="M18" s="432"/>
      <c r="N18" s="433"/>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f>Baseline!B20</f>
        <v>1</v>
      </c>
      <c r="E20" s="154"/>
      <c r="I20" s="423" t="s">
        <v>355</v>
      </c>
      <c r="J20" s="424"/>
      <c r="K20" s="424"/>
      <c r="L20" s="424"/>
      <c r="M20" s="424"/>
      <c r="N20" s="425"/>
      <c r="P20" s="423" t="s">
        <v>356</v>
      </c>
      <c r="Q20" s="424"/>
      <c r="R20" s="424"/>
      <c r="S20" s="424"/>
      <c r="T20" s="424"/>
      <c r="U20" s="425"/>
    </row>
    <row r="21" spans="1:21" ht="12.75" customHeight="1" outlineLevel="1">
      <c r="A21" s="154"/>
      <c r="B21" s="155"/>
      <c r="I21" s="414" t="s">
        <v>357</v>
      </c>
      <c r="J21" s="415"/>
      <c r="K21" s="415"/>
      <c r="L21" s="415"/>
      <c r="M21" s="415"/>
      <c r="N21" s="416"/>
      <c r="P21" s="414" t="s">
        <v>172</v>
      </c>
      <c r="Q21" s="415"/>
      <c r="R21" s="415"/>
      <c r="S21" s="415"/>
      <c r="T21" s="415"/>
      <c r="U21" s="416"/>
    </row>
    <row r="22" spans="1:21" ht="12.75" customHeight="1" outlineLevel="1">
      <c r="A22" s="154"/>
      <c r="B22" s="155"/>
      <c r="I22" s="417"/>
      <c r="J22" s="418"/>
      <c r="K22" s="418"/>
      <c r="L22" s="418"/>
      <c r="M22" s="418"/>
      <c r="N22" s="419"/>
      <c r="P22" s="417"/>
      <c r="Q22" s="418"/>
      <c r="R22" s="418"/>
      <c r="S22" s="418"/>
      <c r="T22" s="418"/>
      <c r="U22" s="419"/>
    </row>
    <row r="23" spans="1:21" outlineLevel="1">
      <c r="A23" s="154"/>
      <c r="B23" s="449" t="s">
        <v>358</v>
      </c>
      <c r="C23" s="450"/>
      <c r="D23" s="450"/>
      <c r="E23" s="450"/>
      <c r="F23" s="450"/>
      <c r="G23" s="451"/>
      <c r="I23" s="417"/>
      <c r="J23" s="418"/>
      <c r="K23" s="418"/>
      <c r="L23" s="418"/>
      <c r="M23" s="418"/>
      <c r="N23" s="419"/>
      <c r="P23" s="417"/>
      <c r="Q23" s="418"/>
      <c r="R23" s="418"/>
      <c r="S23" s="418"/>
      <c r="T23" s="418"/>
      <c r="U23" s="419"/>
    </row>
    <row r="24" spans="1:21" outlineLevel="1">
      <c r="B24" s="17">
        <v>2027</v>
      </c>
      <c r="C24" s="17">
        <v>2028</v>
      </c>
      <c r="D24" s="17">
        <v>2029</v>
      </c>
      <c r="E24" s="17">
        <v>2030</v>
      </c>
      <c r="F24" s="17">
        <v>2031</v>
      </c>
      <c r="G24" s="17" t="s">
        <v>359</v>
      </c>
      <c r="I24" s="417"/>
      <c r="J24" s="418"/>
      <c r="K24" s="418"/>
      <c r="L24" s="418"/>
      <c r="M24" s="418"/>
      <c r="N24" s="419"/>
      <c r="P24" s="417"/>
      <c r="Q24" s="418"/>
      <c r="R24" s="418"/>
      <c r="S24" s="418"/>
      <c r="T24" s="418"/>
      <c r="U24" s="419"/>
    </row>
    <row r="25" spans="1:21" ht="14" outlineLevel="1" thickBot="1">
      <c r="B25" s="30" t="s">
        <v>360</v>
      </c>
      <c r="C25" s="30" t="s">
        <v>360</v>
      </c>
      <c r="D25" s="30" t="s">
        <v>360</v>
      </c>
      <c r="E25" s="30" t="s">
        <v>360</v>
      </c>
      <c r="F25" s="30" t="s">
        <v>360</v>
      </c>
      <c r="G25" s="30" t="s">
        <v>360</v>
      </c>
      <c r="I25" s="417"/>
      <c r="J25" s="418"/>
      <c r="K25" s="418"/>
      <c r="L25" s="418"/>
      <c r="M25" s="418"/>
      <c r="N25" s="419"/>
      <c r="P25" s="417"/>
      <c r="Q25" s="418"/>
      <c r="R25" s="418"/>
      <c r="S25" s="418"/>
      <c r="T25" s="418"/>
      <c r="U25" s="419"/>
    </row>
    <row r="26" spans="1:21" outlineLevel="1">
      <c r="A26" s="54" t="s">
        <v>361</v>
      </c>
      <c r="B26" s="21">
        <f>E64</f>
        <v>-1</v>
      </c>
      <c r="C26" s="21">
        <f>F64</f>
        <v>-1</v>
      </c>
      <c r="D26" s="21">
        <f>G64</f>
        <v>-1</v>
      </c>
      <c r="E26" s="21">
        <f>H64</f>
        <v>-1</v>
      </c>
      <c r="F26" s="21">
        <f>I64</f>
        <v>-1</v>
      </c>
      <c r="G26" s="21">
        <f>SUM(J64:BB64)</f>
        <v>0</v>
      </c>
      <c r="I26" s="417"/>
      <c r="J26" s="418"/>
      <c r="K26" s="418"/>
      <c r="L26" s="418"/>
      <c r="M26" s="418"/>
      <c r="N26" s="419"/>
      <c r="P26" s="417"/>
      <c r="Q26" s="418"/>
      <c r="R26" s="418"/>
      <c r="S26" s="418"/>
      <c r="T26" s="418"/>
      <c r="U26" s="419"/>
    </row>
    <row r="27" spans="1:21" outlineLevel="1">
      <c r="A27" s="54" t="s">
        <v>362</v>
      </c>
      <c r="B27" s="21">
        <f>E71+E77</f>
        <v>-7.6997834474016813E-2</v>
      </c>
      <c r="C27" s="21">
        <f>F71+F77</f>
        <v>-7.7305736745738443E-2</v>
      </c>
      <c r="D27" s="21">
        <f>G71+G77</f>
        <v>-7.7717978613937588E-2</v>
      </c>
      <c r="E27" s="21">
        <f>H71+H77</f>
        <v>-7.8116257045692375E-2</v>
      </c>
      <c r="F27" s="21">
        <f>I71+I77</f>
        <v>-7.7958603922570882E-2</v>
      </c>
      <c r="G27" s="21">
        <f>SUM(J71:BB71)+SUM(J77:BB77)</f>
        <v>-4.4194120611509566</v>
      </c>
      <c r="I27" s="417"/>
      <c r="J27" s="418"/>
      <c r="K27" s="418"/>
      <c r="L27" s="418"/>
      <c r="M27" s="418"/>
      <c r="N27" s="419"/>
      <c r="P27" s="417"/>
      <c r="Q27" s="418"/>
      <c r="R27" s="418"/>
      <c r="S27" s="418"/>
      <c r="T27" s="418"/>
      <c r="U27" s="419"/>
    </row>
    <row r="28" spans="1:21" outlineLevel="1">
      <c r="A28" s="154"/>
      <c r="B28" s="248"/>
      <c r="C28" s="248"/>
      <c r="D28" s="248"/>
      <c r="E28" s="248"/>
      <c r="F28" s="248"/>
      <c r="G28" s="248"/>
      <c r="I28" s="417"/>
      <c r="J28" s="418"/>
      <c r="K28" s="418"/>
      <c r="L28" s="418"/>
      <c r="M28" s="418"/>
      <c r="N28" s="419"/>
      <c r="P28" s="417"/>
      <c r="Q28" s="418"/>
      <c r="R28" s="418"/>
      <c r="S28" s="418"/>
      <c r="T28" s="418"/>
      <c r="U28" s="419"/>
    </row>
    <row r="29" spans="1:21" ht="14" outlineLevel="1" thickBot="1">
      <c r="A29" s="154"/>
      <c r="B29" s="248"/>
      <c r="C29" s="248"/>
      <c r="D29" s="248"/>
      <c r="E29" s="248"/>
      <c r="F29" s="248"/>
      <c r="G29" s="248"/>
      <c r="I29" s="417"/>
      <c r="J29" s="418"/>
      <c r="K29" s="418"/>
      <c r="L29" s="418"/>
      <c r="M29" s="418"/>
      <c r="N29" s="419"/>
      <c r="P29" s="417"/>
      <c r="Q29" s="418"/>
      <c r="R29" s="418"/>
      <c r="S29" s="418"/>
      <c r="T29" s="418"/>
      <c r="U29" s="419"/>
    </row>
    <row r="30" spans="1:21" ht="14" outlineLevel="1" thickBot="1">
      <c r="A30" s="308"/>
      <c r="B30" s="309" t="s">
        <v>363</v>
      </c>
      <c r="C30" s="310" t="s">
        <v>364</v>
      </c>
      <c r="D30" s="453" t="s">
        <v>322</v>
      </c>
      <c r="E30" s="454"/>
      <c r="F30" s="454"/>
      <c r="G30" s="455"/>
      <c r="I30" s="417"/>
      <c r="J30" s="418"/>
      <c r="K30" s="418"/>
      <c r="L30" s="418"/>
      <c r="M30" s="418"/>
      <c r="N30" s="419"/>
      <c r="P30" s="417"/>
      <c r="Q30" s="418"/>
      <c r="R30" s="418"/>
      <c r="S30" s="418"/>
      <c r="T30" s="418"/>
      <c r="U30" s="419"/>
    </row>
    <row r="31" spans="1:21" outlineLevel="1">
      <c r="A31" s="446" t="s">
        <v>365</v>
      </c>
      <c r="B31" s="318" t="s">
        <v>507</v>
      </c>
      <c r="C31" s="307">
        <v>35</v>
      </c>
      <c r="D31" s="461" t="s">
        <v>508</v>
      </c>
      <c r="E31" s="462"/>
      <c r="F31" s="462"/>
      <c r="G31" s="463"/>
      <c r="I31" s="417"/>
      <c r="J31" s="418"/>
      <c r="K31" s="418"/>
      <c r="L31" s="418"/>
      <c r="M31" s="418"/>
      <c r="N31" s="419"/>
      <c r="P31" s="417"/>
      <c r="Q31" s="418"/>
      <c r="R31" s="418"/>
      <c r="S31" s="418"/>
      <c r="T31" s="418"/>
      <c r="U31" s="419"/>
    </row>
    <row r="32" spans="1:21" outlineLevel="1">
      <c r="A32" s="446"/>
      <c r="B32" s="318" t="s">
        <v>509</v>
      </c>
      <c r="C32" s="252">
        <v>0</v>
      </c>
      <c r="D32" s="431"/>
      <c r="E32" s="432"/>
      <c r="F32" s="432"/>
      <c r="G32" s="464"/>
      <c r="I32" s="417"/>
      <c r="J32" s="418"/>
      <c r="K32" s="418"/>
      <c r="L32" s="418"/>
      <c r="M32" s="418"/>
      <c r="N32" s="419"/>
      <c r="P32" s="417"/>
      <c r="Q32" s="418"/>
      <c r="R32" s="418"/>
      <c r="S32" s="418"/>
      <c r="T32" s="418"/>
      <c r="U32" s="419"/>
    </row>
    <row r="33" spans="1:21" outlineLevel="1">
      <c r="A33" s="446"/>
      <c r="B33" s="312"/>
      <c r="C33" s="252"/>
      <c r="D33" s="395"/>
      <c r="E33" s="395"/>
      <c r="F33" s="395"/>
      <c r="G33" s="396"/>
      <c r="I33" s="417"/>
      <c r="J33" s="418"/>
      <c r="K33" s="418"/>
      <c r="L33" s="418"/>
      <c r="M33" s="418"/>
      <c r="N33" s="419"/>
      <c r="P33" s="417"/>
      <c r="Q33" s="418"/>
      <c r="R33" s="418"/>
      <c r="S33" s="418"/>
      <c r="T33" s="418"/>
      <c r="U33" s="419"/>
    </row>
    <row r="34" spans="1:21" outlineLevel="1">
      <c r="A34" s="446"/>
      <c r="B34" s="312"/>
      <c r="C34" s="252"/>
      <c r="D34" s="395"/>
      <c r="E34" s="395"/>
      <c r="F34" s="395"/>
      <c r="G34" s="396"/>
      <c r="I34" s="417"/>
      <c r="J34" s="418"/>
      <c r="K34" s="418"/>
      <c r="L34" s="418"/>
      <c r="M34" s="418"/>
      <c r="N34" s="419"/>
      <c r="P34" s="417"/>
      <c r="Q34" s="418"/>
      <c r="R34" s="418"/>
      <c r="S34" s="418"/>
      <c r="T34" s="418"/>
      <c r="U34" s="419"/>
    </row>
    <row r="35" spans="1:21" outlineLevel="1">
      <c r="A35" s="446"/>
      <c r="B35" s="312"/>
      <c r="C35" s="252"/>
      <c r="D35" s="395"/>
      <c r="E35" s="395"/>
      <c r="F35" s="395"/>
      <c r="G35" s="396"/>
      <c r="I35" s="417"/>
      <c r="J35" s="418"/>
      <c r="K35" s="418"/>
      <c r="L35" s="418"/>
      <c r="M35" s="418"/>
      <c r="N35" s="419"/>
      <c r="P35" s="417"/>
      <c r="Q35" s="418"/>
      <c r="R35" s="418"/>
      <c r="S35" s="418"/>
      <c r="T35" s="418"/>
      <c r="U35" s="419"/>
    </row>
    <row r="36" spans="1:21" outlineLevel="1">
      <c r="A36" s="446"/>
      <c r="B36" s="312"/>
      <c r="C36" s="252"/>
      <c r="D36" s="395"/>
      <c r="E36" s="395"/>
      <c r="F36" s="395"/>
      <c r="G36" s="396"/>
      <c r="I36" s="417"/>
      <c r="J36" s="418"/>
      <c r="K36" s="418"/>
      <c r="L36" s="418"/>
      <c r="M36" s="418"/>
      <c r="N36" s="419"/>
      <c r="P36" s="417"/>
      <c r="Q36" s="418"/>
      <c r="R36" s="418"/>
      <c r="S36" s="418"/>
      <c r="T36" s="418"/>
      <c r="U36" s="419"/>
    </row>
    <row r="37" spans="1:21" outlineLevel="1">
      <c r="A37" s="446"/>
      <c r="B37" s="312"/>
      <c r="C37" s="252"/>
      <c r="D37" s="395"/>
      <c r="E37" s="395"/>
      <c r="F37" s="395"/>
      <c r="G37" s="396"/>
      <c r="I37" s="417"/>
      <c r="J37" s="418"/>
      <c r="K37" s="418"/>
      <c r="L37" s="418"/>
      <c r="M37" s="418"/>
      <c r="N37" s="419"/>
      <c r="P37" s="417"/>
      <c r="Q37" s="418"/>
      <c r="R37" s="418"/>
      <c r="S37" s="418"/>
      <c r="T37" s="418"/>
      <c r="U37" s="419"/>
    </row>
    <row r="38" spans="1:21" outlineLevel="1">
      <c r="A38" s="446"/>
      <c r="B38" s="312"/>
      <c r="C38" s="252"/>
      <c r="D38" s="395"/>
      <c r="E38" s="395"/>
      <c r="F38" s="395"/>
      <c r="G38" s="396"/>
      <c r="I38" s="417"/>
      <c r="J38" s="418"/>
      <c r="K38" s="418"/>
      <c r="L38" s="418"/>
      <c r="M38" s="418"/>
      <c r="N38" s="419"/>
      <c r="P38" s="417"/>
      <c r="Q38" s="418"/>
      <c r="R38" s="418"/>
      <c r="S38" s="418"/>
      <c r="T38" s="418"/>
      <c r="U38" s="419"/>
    </row>
    <row r="39" spans="1:21" outlineLevel="1">
      <c r="A39" s="446"/>
      <c r="B39" s="312"/>
      <c r="C39" s="252"/>
      <c r="D39" s="395"/>
      <c r="E39" s="395"/>
      <c r="F39" s="395"/>
      <c r="G39" s="396"/>
      <c r="I39" s="417"/>
      <c r="J39" s="418"/>
      <c r="K39" s="418"/>
      <c r="L39" s="418"/>
      <c r="M39" s="418"/>
      <c r="N39" s="419"/>
      <c r="P39" s="417"/>
      <c r="Q39" s="418"/>
      <c r="R39" s="418"/>
      <c r="S39" s="418"/>
      <c r="T39" s="418"/>
      <c r="U39" s="419"/>
    </row>
    <row r="40" spans="1:21" ht="14" outlineLevel="1" thickBot="1">
      <c r="A40" s="447"/>
      <c r="B40" s="313"/>
      <c r="C40" s="314"/>
      <c r="D40" s="456"/>
      <c r="E40" s="456"/>
      <c r="F40" s="456"/>
      <c r="G40" s="457"/>
      <c r="I40" s="417"/>
      <c r="J40" s="418"/>
      <c r="K40" s="418"/>
      <c r="L40" s="418"/>
      <c r="M40" s="418"/>
      <c r="N40" s="419"/>
      <c r="P40" s="417"/>
      <c r="Q40" s="418"/>
      <c r="R40" s="418"/>
      <c r="S40" s="418"/>
      <c r="T40" s="418"/>
      <c r="U40" s="419"/>
    </row>
    <row r="41" spans="1:21" outlineLevel="1">
      <c r="A41" s="154"/>
      <c r="B41" s="248"/>
      <c r="C41" s="248"/>
      <c r="D41" s="248"/>
      <c r="E41" s="248"/>
      <c r="F41" s="248"/>
      <c r="G41" s="248"/>
      <c r="I41" s="417"/>
      <c r="J41" s="418"/>
      <c r="K41" s="418"/>
      <c r="L41" s="418"/>
      <c r="M41" s="418"/>
      <c r="N41" s="419"/>
      <c r="P41" s="417"/>
      <c r="Q41" s="418"/>
      <c r="R41" s="418"/>
      <c r="S41" s="418"/>
      <c r="T41" s="418"/>
      <c r="U41" s="419"/>
    </row>
    <row r="42" spans="1:21" outlineLevel="1">
      <c r="A42" s="154"/>
      <c r="B42" s="248"/>
      <c r="C42" s="248"/>
      <c r="D42" s="248"/>
      <c r="E42" s="248"/>
      <c r="F42" s="248"/>
      <c r="G42" s="248"/>
      <c r="I42" s="417"/>
      <c r="J42" s="418"/>
      <c r="K42" s="418"/>
      <c r="L42" s="418"/>
      <c r="M42" s="418"/>
      <c r="N42" s="419"/>
      <c r="P42" s="417"/>
      <c r="Q42" s="418"/>
      <c r="R42" s="418"/>
      <c r="S42" s="418"/>
      <c r="T42" s="418"/>
      <c r="U42" s="419"/>
    </row>
    <row r="43" spans="1:21" outlineLevel="1">
      <c r="A43" s="154"/>
      <c r="B43" s="248"/>
      <c r="C43" s="248"/>
      <c r="D43" s="248"/>
      <c r="E43" s="248"/>
      <c r="F43" s="248"/>
      <c r="G43" s="248"/>
      <c r="I43" s="417"/>
      <c r="J43" s="418"/>
      <c r="K43" s="418"/>
      <c r="L43" s="418"/>
      <c r="M43" s="418"/>
      <c r="N43" s="419"/>
      <c r="P43" s="417"/>
      <c r="Q43" s="418"/>
      <c r="R43" s="418"/>
      <c r="S43" s="418"/>
      <c r="T43" s="418"/>
      <c r="U43" s="419"/>
    </row>
    <row r="44" spans="1:21" outlineLevel="1">
      <c r="A44" s="154"/>
      <c r="B44" s="248"/>
      <c r="C44" s="248"/>
      <c r="D44" s="248"/>
      <c r="E44" s="248"/>
      <c r="F44" s="248"/>
      <c r="G44" s="248"/>
      <c r="I44" s="417"/>
      <c r="J44" s="418"/>
      <c r="K44" s="418"/>
      <c r="L44" s="418"/>
      <c r="M44" s="418"/>
      <c r="N44" s="419"/>
      <c r="P44" s="417"/>
      <c r="Q44" s="418"/>
      <c r="R44" s="418"/>
      <c r="S44" s="418"/>
      <c r="T44" s="418"/>
      <c r="U44" s="419"/>
    </row>
    <row r="45" spans="1:21" outlineLevel="1">
      <c r="A45" s="154"/>
      <c r="B45" s="248"/>
      <c r="C45" s="248"/>
      <c r="D45" s="248"/>
      <c r="E45" s="248"/>
      <c r="F45" s="248"/>
      <c r="G45" s="248"/>
      <c r="I45" s="420"/>
      <c r="J45" s="421"/>
      <c r="K45" s="421"/>
      <c r="L45" s="421"/>
      <c r="M45" s="421"/>
      <c r="N45" s="422"/>
      <c r="P45" s="420"/>
      <c r="Q45" s="421"/>
      <c r="R45" s="421"/>
      <c r="S45" s="421"/>
      <c r="T45" s="421"/>
      <c r="U45" s="422"/>
    </row>
    <row r="46" spans="1:21" outlineLevel="1">
      <c r="A46" s="154"/>
      <c r="B46" s="248"/>
      <c r="C46" s="248"/>
      <c r="D46" s="248"/>
      <c r="E46" s="248"/>
      <c r="F46" s="248"/>
      <c r="G46" s="248"/>
    </row>
    <row r="47" spans="1:21">
      <c r="A47" s="154"/>
      <c r="B47" s="155"/>
    </row>
    <row r="48" spans="1:21" ht="15">
      <c r="A48" s="12" t="s">
        <v>367</v>
      </c>
    </row>
    <row r="49" spans="1:54" ht="15" outlineLevel="1">
      <c r="A49" s="12"/>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t="s">
        <v>302</v>
      </c>
      <c r="C54" s="127" t="s">
        <v>280</v>
      </c>
      <c r="D54" s="124" t="s">
        <v>377</v>
      </c>
      <c r="E54" s="242">
        <v>-1</v>
      </c>
      <c r="F54" s="242">
        <v>-1</v>
      </c>
      <c r="G54" s="242">
        <v>-1</v>
      </c>
      <c r="H54" s="242">
        <v>-1</v>
      </c>
      <c r="I54" s="242">
        <v>-1</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-1</v>
      </c>
      <c r="F64" s="23">
        <f t="shared" ref="F64:BB64" si="3">SUM(F54:F63)</f>
        <v>-1</v>
      </c>
      <c r="G64" s="23">
        <f t="shared" si="3"/>
        <v>-1</v>
      </c>
      <c r="H64" s="23">
        <f t="shared" si="3"/>
        <v>-1</v>
      </c>
      <c r="I64" s="23">
        <f t="shared" si="3"/>
        <v>-1</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-7.6997834474016813E-2</v>
      </c>
      <c r="F75" s="275">
        <f>-F158*'Fixed Data'!$B$27/10^2</f>
        <v>-7.7305736745738443E-2</v>
      </c>
      <c r="G75" s="275">
        <f>-G158*'Fixed Data'!$B$27/10^2</f>
        <v>-7.7717978613937588E-2</v>
      </c>
      <c r="H75" s="275">
        <f>-H158*'Fixed Data'!$B$27/10^2</f>
        <v>-7.8116257045692375E-2</v>
      </c>
      <c r="I75" s="275">
        <f>-I158*'Fixed Data'!$B$27/10^2</f>
        <v>-7.7958603922570882E-2</v>
      </c>
      <c r="J75" s="275">
        <f>-J158*'Fixed Data'!$B$27/10^2</f>
        <v>-7.7596186394192343E-2</v>
      </c>
      <c r="K75" s="275">
        <f>-K158*'Fixed Data'!$B$27/10^2</f>
        <v>-7.8387950320619404E-2</v>
      </c>
      <c r="L75" s="275">
        <f>-L158*'Fixed Data'!$B$27/10^2</f>
        <v>-7.9188283977081081E-2</v>
      </c>
      <c r="M75" s="275">
        <f>-M158*'Fixed Data'!$B$27/10^2</f>
        <v>-7.9997304888023771E-2</v>
      </c>
      <c r="N75" s="275">
        <f>-N158*'Fixed Data'!$B$27/10^2</f>
        <v>-8.081513336881091E-2</v>
      </c>
      <c r="O75" s="275">
        <f>-O158*'Fixed Data'!$B$27/10^2</f>
        <v>-8.1641892636295454E-2</v>
      </c>
      <c r="P75" s="275">
        <f>-P158*'Fixed Data'!$B$27/10^2</f>
        <v>-8.2477708924759974E-2</v>
      </c>
      <c r="Q75" s="275">
        <f>-Q158*'Fixed Data'!$B$27/10^2</f>
        <v>-8.3322711607445824E-2</v>
      </c>
      <c r="R75" s="275">
        <f>-R158*'Fixed Data'!$B$27/10^2</f>
        <v>-8.417703332400156E-2</v>
      </c>
      <c r="S75" s="275">
        <f>-S158*'Fixed Data'!$B$27/10^2</f>
        <v>-8.5040810114111881E-2</v>
      </c>
      <c r="T75" s="275">
        <f>-T158*'Fixed Data'!$B$27/10^2</f>
        <v>-8.5914181557649627E-2</v>
      </c>
      <c r="U75" s="275">
        <f>-U158*'Fixed Data'!$B$27/10^2</f>
        <v>-8.679729092166312E-2</v>
      </c>
      <c r="V75" s="275">
        <f>-V158*'Fixed Data'!$B$27/10^2</f>
        <v>-8.7690285314557373E-2</v>
      </c>
      <c r="W75" s="275">
        <f>-W158*'Fixed Data'!$B$27/10^2</f>
        <v>-8.8593315847821708E-2</v>
      </c>
      <c r="X75" s="275">
        <f>-X158*'Fixed Data'!$B$27/10^2</f>
        <v>-8.9506537805713271E-2</v>
      </c>
      <c r="Y75" s="275">
        <f>-Y158*'Fixed Data'!$B$27/10^2</f>
        <v>-9.0430110823259913E-2</v>
      </c>
      <c r="Z75" s="275">
        <f>-Z158*'Fixed Data'!$B$27/10^2</f>
        <v>-9.1364199073050004E-2</v>
      </c>
      <c r="AA75" s="275">
        <f>-AA158*'Fixed Data'!$B$27/10^2</f>
        <v>-9.2308971461211933E-2</v>
      </c>
      <c r="AB75" s="275">
        <f>-AB158*'Fixed Data'!$B$27/10^2</f>
        <v>-9.3264601833090377E-2</v>
      </c>
      <c r="AC75" s="275">
        <f>-AC158*'Fixed Data'!$B$27/10^2</f>
        <v>-9.4231269189102088E-2</v>
      </c>
      <c r="AD75" s="275">
        <f>-AD158*'Fixed Data'!$B$27/10^2</f>
        <v>-9.5209157911251327E-2</v>
      </c>
      <c r="AE75" s="275">
        <f>-AE158*'Fixed Data'!$B$27/10^2</f>
        <v>-9.6198458000917586E-2</v>
      </c>
      <c r="AF75" s="275">
        <f>-AF158*'Fixed Data'!$B$27/10^2</f>
        <v>-9.7199365328418247E-2</v>
      </c>
      <c r="AG75" s="275">
        <f>-AG158*'Fixed Data'!$B$27/10^2</f>
        <v>-9.8212081895015901E-2</v>
      </c>
      <c r="AH75" s="275">
        <f>-AH158*'Fixed Data'!$B$27/10^2</f>
        <v>-9.9236816107922204E-2</v>
      </c>
      <c r="AI75" s="275">
        <f>-AI158*'Fixed Data'!$B$27/10^2</f>
        <v>-0.10027378306905373</v>
      </c>
      <c r="AJ75" s="275">
        <f>-AJ158*'Fixed Data'!$B$27/10^2</f>
        <v>-0.10132320487814797</v>
      </c>
      <c r="AK75" s="275">
        <f>-AK158*'Fixed Data'!$B$27/10^2</f>
        <v>-0.10238531095106307</v>
      </c>
      <c r="AL75" s="275">
        <f>-AL158*'Fixed Data'!$B$27/10^2</f>
        <v>-0.10346033835395327</v>
      </c>
      <c r="AM75" s="275">
        <f>-AM158*'Fixed Data'!$B$27/10^2</f>
        <v>-0.10454853215418045</v>
      </c>
      <c r="AN75" s="275">
        <f>-AN158*'Fixed Data'!$B$27/10^2</f>
        <v>-0.10565014578881557</v>
      </c>
      <c r="AO75" s="275">
        <f>-AO158*'Fixed Data'!$B$27/10^2</f>
        <v>-0.10676544145158061</v>
      </c>
      <c r="AP75" s="275">
        <f>-AP158*'Fixed Data'!$B$27/10^2</f>
        <v>-0.10789469049923901</v>
      </c>
      <c r="AQ75" s="275">
        <f>-AQ158*'Fixed Data'!$B$27/10^2</f>
        <v>-0.10903817387838406</v>
      </c>
      <c r="AR75" s="275">
        <f>-AR158*'Fixed Data'!$B$27/10^2</f>
        <v>-0.11019618257365993</v>
      </c>
      <c r="AS75" s="275">
        <f>-AS158*'Fixed Data'!$B$27/10^2</f>
        <v>-0.11136901807855512</v>
      </c>
      <c r="AT75" s="275">
        <f>-AT158*'Fixed Data'!$B$27/10^2</f>
        <v>-0.11255699288986427</v>
      </c>
      <c r="AU75" s="275">
        <f>-AU158*'Fixed Data'!$B$27/10^2</f>
        <v>-0.11376043102708719</v>
      </c>
      <c r="AV75" s="275">
        <f>-AV158*'Fixed Data'!$B$27/10^2</f>
        <v>-0.11497966857797551</v>
      </c>
      <c r="AW75" s="275">
        <f>-AW158*'Fixed Data'!$B$27/10^2</f>
        <v>-0.11621505427161827</v>
      </c>
      <c r="AX75" s="275">
        <f>-AX158*'Fixed Data'!$B$27/10^2</f>
        <v>-0.11746695008044707</v>
      </c>
      <c r="AY75" s="275">
        <f>-AY158*'Fixed Data'!$B$27/10^2</f>
        <v>-0.1187357318526393</v>
      </c>
      <c r="AZ75" s="275">
        <f>-AZ158*'Fixed Data'!$B$27/10^2</f>
        <v>-0.12002178997647156</v>
      </c>
      <c r="BA75" s="275">
        <f>-BA158*'Fixed Data'!$B$27/10^2</f>
        <v>-0.12132553007827596</v>
      </c>
      <c r="BB75" s="275">
        <f>-BB158*'Fixed Data'!$B$27/10^2</f>
        <v>-0.1226434320939577</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-7.6997834474016813E-2</v>
      </c>
      <c r="F77" s="23">
        <f t="shared" si="5"/>
        <v>-7.7305736745738443E-2</v>
      </c>
      <c r="G77" s="23">
        <f t="shared" si="5"/>
        <v>-7.7717978613937588E-2</v>
      </c>
      <c r="H77" s="23">
        <f t="shared" si="5"/>
        <v>-7.8116257045692375E-2</v>
      </c>
      <c r="I77" s="23">
        <f t="shared" si="5"/>
        <v>-7.7958603922570882E-2</v>
      </c>
      <c r="J77" s="23">
        <f t="shared" si="5"/>
        <v>-7.7596186394192343E-2</v>
      </c>
      <c r="K77" s="23">
        <f t="shared" si="5"/>
        <v>-7.8387950320619404E-2</v>
      </c>
      <c r="L77" s="23">
        <f t="shared" si="5"/>
        <v>-7.9188283977081081E-2</v>
      </c>
      <c r="M77" s="23">
        <f t="shared" si="5"/>
        <v>-7.9997304888023771E-2</v>
      </c>
      <c r="N77" s="23">
        <f t="shared" si="5"/>
        <v>-8.081513336881091E-2</v>
      </c>
      <c r="O77" s="23">
        <f t="shared" si="5"/>
        <v>-8.1641892636295454E-2</v>
      </c>
      <c r="P77" s="23">
        <f t="shared" si="5"/>
        <v>-8.2477708924759974E-2</v>
      </c>
      <c r="Q77" s="23">
        <f t="shared" si="5"/>
        <v>-8.3322711607445824E-2</v>
      </c>
      <c r="R77" s="23">
        <f t="shared" si="5"/>
        <v>-8.417703332400156E-2</v>
      </c>
      <c r="S77" s="23">
        <f t="shared" si="5"/>
        <v>-8.5040810114111881E-2</v>
      </c>
      <c r="T77" s="23">
        <f t="shared" si="5"/>
        <v>-8.5914181557649627E-2</v>
      </c>
      <c r="U77" s="23">
        <f t="shared" si="5"/>
        <v>-8.679729092166312E-2</v>
      </c>
      <c r="V77" s="23">
        <f t="shared" si="5"/>
        <v>-8.7690285314557373E-2</v>
      </c>
      <c r="W77" s="23">
        <f t="shared" si="5"/>
        <v>-8.8593315847821708E-2</v>
      </c>
      <c r="X77" s="23">
        <f t="shared" si="5"/>
        <v>-8.9506537805713271E-2</v>
      </c>
      <c r="Y77" s="23">
        <f t="shared" si="5"/>
        <v>-9.0430110823259913E-2</v>
      </c>
      <c r="Z77" s="23">
        <f t="shared" si="5"/>
        <v>-9.1364199073050004E-2</v>
      </c>
      <c r="AA77" s="23">
        <f t="shared" si="5"/>
        <v>-9.2308971461211933E-2</v>
      </c>
      <c r="AB77" s="23">
        <f t="shared" si="5"/>
        <v>-9.3264601833090377E-2</v>
      </c>
      <c r="AC77" s="23">
        <f t="shared" si="5"/>
        <v>-9.4231269189102088E-2</v>
      </c>
      <c r="AD77" s="23">
        <f t="shared" si="5"/>
        <v>-9.5209157911251327E-2</v>
      </c>
      <c r="AE77" s="23">
        <f t="shared" si="5"/>
        <v>-9.6198458000917586E-2</v>
      </c>
      <c r="AF77" s="23">
        <f t="shared" si="5"/>
        <v>-9.7199365328418247E-2</v>
      </c>
      <c r="AG77" s="23">
        <f t="shared" si="5"/>
        <v>-9.8212081895015901E-2</v>
      </c>
      <c r="AH77" s="23">
        <f t="shared" si="5"/>
        <v>-9.9236816107922204E-2</v>
      </c>
      <c r="AI77" s="23">
        <f t="shared" si="5"/>
        <v>-0.10027378306905373</v>
      </c>
      <c r="AJ77" s="23">
        <f t="shared" si="5"/>
        <v>-0.10132320487814797</v>
      </c>
      <c r="AK77" s="23">
        <f t="shared" ref="AK77:BB77" si="6">SUM(AK75:AK76)</f>
        <v>-0.10238531095106307</v>
      </c>
      <c r="AL77" s="23">
        <f t="shared" si="6"/>
        <v>-0.10346033835395327</v>
      </c>
      <c r="AM77" s="23">
        <f t="shared" si="6"/>
        <v>-0.10454853215418045</v>
      </c>
      <c r="AN77" s="23">
        <f t="shared" si="6"/>
        <v>-0.10565014578881557</v>
      </c>
      <c r="AO77" s="23">
        <f t="shared" si="6"/>
        <v>-0.10676544145158061</v>
      </c>
      <c r="AP77" s="23">
        <f t="shared" si="6"/>
        <v>-0.10789469049923901</v>
      </c>
      <c r="AQ77" s="23">
        <f t="shared" si="6"/>
        <v>-0.10903817387838406</v>
      </c>
      <c r="AR77" s="23">
        <f t="shared" si="6"/>
        <v>-0.11019618257365993</v>
      </c>
      <c r="AS77" s="23">
        <f t="shared" si="6"/>
        <v>-0.11136901807855512</v>
      </c>
      <c r="AT77" s="23">
        <f t="shared" si="6"/>
        <v>-0.11255699288986427</v>
      </c>
      <c r="AU77" s="23">
        <f t="shared" si="6"/>
        <v>-0.11376043102708719</v>
      </c>
      <c r="AV77" s="23">
        <f t="shared" si="6"/>
        <v>-0.11497966857797551</v>
      </c>
      <c r="AW77" s="23">
        <f t="shared" si="6"/>
        <v>-0.11621505427161827</v>
      </c>
      <c r="AX77" s="23">
        <f t="shared" si="6"/>
        <v>-0.11746695008044707</v>
      </c>
      <c r="AY77" s="23">
        <f t="shared" si="6"/>
        <v>-0.1187357318526393</v>
      </c>
      <c r="AZ77" s="23">
        <f t="shared" si="6"/>
        <v>-0.12002178997647156</v>
      </c>
      <c r="BA77" s="23">
        <f t="shared" si="6"/>
        <v>-0.12132553007827596</v>
      </c>
      <c r="BB77" s="255">
        <f t="shared" si="6"/>
        <v>-0.1226434320939577</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BB82" si="8">E64*E81</f>
        <v>-1</v>
      </c>
      <c r="F82" s="21">
        <f t="shared" si="8"/>
        <v>-1</v>
      </c>
      <c r="G82" s="21">
        <f t="shared" si="8"/>
        <v>-1</v>
      </c>
      <c r="H82" s="21">
        <f t="shared" si="8"/>
        <v>-1</v>
      </c>
      <c r="I82" s="21">
        <f t="shared" si="8"/>
        <v>-1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391</v>
      </c>
      <c r="C83" t="s">
        <v>392</v>
      </c>
      <c r="D83" t="s">
        <v>377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393</v>
      </c>
      <c r="C84" t="s">
        <v>394</v>
      </c>
      <c r="D84" t="s">
        <v>377</v>
      </c>
      <c r="E84" s="21"/>
      <c r="F84" s="21">
        <f>IF($E$82&lt;0,(IF(2050-E$80&lt;=0,0,(2/(2050-E$80+1))*(1-(SUM($E84:E84)/$E$82))*$E$82*'Fixed Data'!C$52)),0)</f>
        <v>-8.3333333333333329E-2</v>
      </c>
      <c r="G84" s="21">
        <f>IF($E$82&lt;0,(IF(2050-F$80&lt;=0,0,(2/(2050-F$80+1))*(1-(SUM($E84:F84)/$E$82))*$E$82*'Fixed Data'!D$52)),0)</f>
        <v>-7.9710144927536225E-2</v>
      </c>
      <c r="H84" s="21">
        <f>IF($E$82&lt;0,(IF(2050-G$80&lt;=0,0,(2/(2050-G$80+1))*(1-(SUM($E84:G84)/$E$82))*$E$82*'Fixed Data'!E$52)),0)</f>
        <v>-7.6086956521739121E-2</v>
      </c>
      <c r="I84" s="21">
        <f>IF($E$82&lt;0,(IF(2050-H$80&lt;=0,0,(2/(2050-H$80+1))*(1-(SUM($E84:H84)/$E$82))*$E$82*'Fixed Data'!F$52)),0)</f>
        <v>-7.2463768115942032E-2</v>
      </c>
      <c r="J84" s="21">
        <f>IF($E$82&lt;0,(IF(2050-I$80&lt;=0,0,(2/(2050-I$80+1))*(1-(SUM($E84:I84)/$E$82))*$E$82*'Fixed Data'!G$52)),0)</f>
        <v>-6.8840579710144928E-2</v>
      </c>
      <c r="K84" s="21">
        <f>IF($E$82&lt;0,(IF(2050-J$80&lt;=0,0,(2/(2050-J$80+1))*(1-(SUM($E84:J84)/$E$82))*$E$82*'Fixed Data'!H$52)),0)</f>
        <v>-6.5217391304347824E-2</v>
      </c>
      <c r="L84" s="21">
        <f>IF($E$82&lt;0,(IF(2050-K$80&lt;=0,0,(2/(2050-K$80+1))*(1-(SUM($E84:K84)/$E$82))*$E$82*'Fixed Data'!I$52)),0)</f>
        <v>-6.1594202898550721E-2</v>
      </c>
      <c r="M84" s="21">
        <f>IF($E$82&lt;0,(IF(2050-L$80&lt;=0,0,(2/(2050-L$80+1))*(1-(SUM($E84:L84)/$E$82))*$E$82*'Fixed Data'!J$52)),0)</f>
        <v>-5.7971014492753617E-2</v>
      </c>
      <c r="N84" s="21">
        <f>IF($E$82&lt;0,(IF(2050-M$80&lt;=0,0,(2/(2050-M$80+1))*(1-(SUM($E84:M84)/$E$82))*$E$82*'Fixed Data'!K$52)),0)</f>
        <v>-5.4347826086956513E-2</v>
      </c>
      <c r="O84" s="21">
        <f>IF($E$82&lt;0,(IF(2050-N$80&lt;=0,0,(2/(2050-N$80+1))*(1-(SUM($E84:N84)/$E$82))*$E$82*'Fixed Data'!L$52)),0)</f>
        <v>-5.072463768115941E-2</v>
      </c>
      <c r="P84" s="21">
        <f>IF($E$82&lt;0,(IF(2050-O$80&lt;=0,0,(2/(2050-O$80+1))*(1-(SUM($E84:O84)/$E$82))*$E$82*'Fixed Data'!M$52)),0)</f>
        <v>-4.7101449275362306E-2</v>
      </c>
      <c r="Q84" s="21">
        <f>IF($E$82&lt;0,(IF(2050-P$80&lt;=0,0,(2/(2050-P$80+1))*(1-(SUM($E84:P84)/$E$82))*$E$82*'Fixed Data'!N$52)),0)</f>
        <v>-4.3478260869565209E-2</v>
      </c>
      <c r="R84" s="21">
        <f>IF($E$82&lt;0,(IF(2050-Q$80&lt;=0,0,(2/(2050-Q$80+1))*(1-(SUM($E84:Q84)/$E$82))*$E$82*'Fixed Data'!O$52)),0)</f>
        <v>-3.9855072463768106E-2</v>
      </c>
      <c r="S84" s="21">
        <f>IF($E$82&lt;0,(IF(2050-R$80&lt;=0,0,(2/(2050-R$80+1))*(1-(SUM($E84:R84)/$E$82))*$E$82*'Fixed Data'!P$52)),0)</f>
        <v>-3.6231884057971016E-2</v>
      </c>
      <c r="T84" s="21">
        <f>IF($E$82&lt;0,(IF(2050-S$80&lt;=0,0,(2/(2050-S$80+1))*(1-(SUM($E84:S84)/$E$82))*$E$82*'Fixed Data'!Q$52)),0)</f>
        <v>-3.2608695652173905E-2</v>
      </c>
      <c r="U84" s="21">
        <f>IF($E$82&lt;0,(IF(2050-T$80&lt;=0,0,(2/(2050-T$80+1))*(1-(SUM($E84:T84)/$E$82))*$E$82*'Fixed Data'!R$52)),0)</f>
        <v>-2.8985507246376791E-2</v>
      </c>
      <c r="V84" s="21">
        <f>IF($E$82&lt;0,(IF(2050-U$80&lt;=0,0,(2/(2050-U$80+1))*(1-(SUM($E84:U84)/$E$82))*$E$82*'Fixed Data'!S$52)),0)</f>
        <v>-2.5362318840579684E-2</v>
      </c>
      <c r="W84" s="21">
        <f>IF($E$82&lt;0,(IF(2050-V$80&lt;=0,0,(2/(2050-V$80+1))*(1-(SUM($E84:V84)/$E$82))*$E$82*'Fixed Data'!T$52)),0)</f>
        <v>-2.1739130434782577E-2</v>
      </c>
      <c r="X84" s="21">
        <f>IF($E$82&lt;0,(IF(2050-W$80&lt;=0,0,(2/(2050-W$80+1))*(1-(SUM($E84:W84)/$E$82))*$E$82*'Fixed Data'!U$52)),0)</f>
        <v>-1.8115942028985477E-2</v>
      </c>
      <c r="Y84" s="21">
        <f>IF($E$82&lt;0,(IF(2050-X$80&lt;=0,0,(2/(2050-X$80+1))*(1-(SUM($E84:X84)/$E$82))*$E$82*'Fixed Data'!V$52)),0)</f>
        <v>-1.4492753623188382E-2</v>
      </c>
      <c r="Z84" s="21">
        <f>IF($E$82&lt;0,(IF(2050-Y$80&lt;=0,0,(2/(2050-Y$80+1))*(1-(SUM($E84:Y84)/$E$82))*$E$82*'Fixed Data'!W$52)),0)</f>
        <v>-1.0869565217391297E-2</v>
      </c>
      <c r="AA84" s="21">
        <f>IF($E$82&lt;0,(IF(2050-Z$80&lt;=0,0,(2/(2050-Z$80+1))*(1-(SUM($E84:Z84)/$E$82))*$E$82*'Fixed Data'!X$52)),0)</f>
        <v>-7.2463768115942351E-3</v>
      </c>
      <c r="AB84" s="21">
        <f>IF($E$82&lt;0,(IF(2050-AA$80&lt;=0,0,(2/(2050-AA$80+1))*(1-(SUM($E84:AA84)/$E$82))*$E$82*'Fixed Data'!Y$52)),0)</f>
        <v>-3.6231884057971175E-3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-8.6956521739130432E-2</v>
      </c>
      <c r="H85" s="21">
        <f>IF($F$82&lt;0,(IF(2050-G$80&lt;=0,0,(2/(2050-G$80+1))*(1-(SUM($E85:G85)/$F$82))*$F$82*'Fixed Data'!E$52)),0)</f>
        <v>-8.3003952569169967E-2</v>
      </c>
      <c r="I85" s="21">
        <f>IF($F$82&lt;0,(IF(2050-H$80&lt;=0,0,(2/(2050-H$80+1))*(1-(SUM($E85:H85)/$F$82))*$F$82*'Fixed Data'!F$52)),0)</f>
        <v>-7.9051383399209474E-2</v>
      </c>
      <c r="J85" s="21">
        <f>IF($F$82&lt;0,(IF(2050-I$80&lt;=0,0,(2/(2050-I$80+1))*(1-(SUM($E85:I85)/$F$82))*$F$82*'Fixed Data'!G$52)),0)</f>
        <v>-7.5098814229249022E-2</v>
      </c>
      <c r="K85" s="21">
        <f>IF($F$82&lt;0,(IF(2050-J$80&lt;=0,0,(2/(2050-J$80+1))*(1-(SUM($E85:J85)/$F$82))*$F$82*'Fixed Data'!H$52)),0)</f>
        <v>-7.1146245059288529E-2</v>
      </c>
      <c r="L85" s="21">
        <f>IF($F$82&lt;0,(IF(2050-K$80&lt;=0,0,(2/(2050-K$80+1))*(1-(SUM($E85:K85)/$F$82))*$F$82*'Fixed Data'!I$52)),0)</f>
        <v>-6.7193675889328064E-2</v>
      </c>
      <c r="M85" s="21">
        <f>IF($F$82&lt;0,(IF(2050-L$80&lt;=0,0,(2/(2050-L$80+1))*(1-(SUM($E85:L85)/$F$82))*$F$82*'Fixed Data'!J$52)),0)</f>
        <v>-6.3241106719367585E-2</v>
      </c>
      <c r="N85" s="21">
        <f>IF($F$82&lt;0,(IF(2050-M$80&lt;=0,0,(2/(2050-M$80+1))*(1-(SUM($E85:M85)/$F$82))*$F$82*'Fixed Data'!K$52)),0)</f>
        <v>-5.9288537549407119E-2</v>
      </c>
      <c r="O85" s="21">
        <f>IF($F$82&lt;0,(IF(2050-N$80&lt;=0,0,(2/(2050-N$80+1))*(1-(SUM($E85:N85)/$F$82))*$F$82*'Fixed Data'!L$52)),0)</f>
        <v>-5.5335968379446647E-2</v>
      </c>
      <c r="P85" s="21">
        <f>IF($F$82&lt;0,(IF(2050-O$80&lt;=0,0,(2/(2050-O$80+1))*(1-(SUM($E85:O85)/$F$82))*$F$82*'Fixed Data'!M$52)),0)</f>
        <v>-5.1383399209486168E-2</v>
      </c>
      <c r="Q85" s="21">
        <f>IF($F$82&lt;0,(IF(2050-P$80&lt;=0,0,(2/(2050-P$80+1))*(1-(SUM($E85:P85)/$F$82))*$F$82*'Fixed Data'!N$52)),0)</f>
        <v>-4.7430830039525695E-2</v>
      </c>
      <c r="R85" s="21">
        <f>IF($F$82&lt;0,(IF(2050-Q$80&lt;=0,0,(2/(2050-Q$80+1))*(1-(SUM($E85:Q85)/$F$82))*$F$82*'Fixed Data'!O$52)),0)</f>
        <v>-4.3478260869565223E-2</v>
      </c>
      <c r="S85" s="21">
        <f>IF($F$82&lt;0,(IF(2050-R$80&lt;=0,0,(2/(2050-R$80+1))*(1-(SUM($E85:R85)/$F$82))*$F$82*'Fixed Data'!P$52)),0)</f>
        <v>-3.9525691699604758E-2</v>
      </c>
      <c r="T85" s="21">
        <f>IF($F$82&lt;0,(IF(2050-S$80&lt;=0,0,(2/(2050-S$80+1))*(1-(SUM($E85:S85)/$F$82))*$F$82*'Fixed Data'!Q$52)),0)</f>
        <v>-3.5573122529644285E-2</v>
      </c>
      <c r="U85" s="21">
        <f>IF($F$82&lt;0,(IF(2050-T$80&lt;=0,0,(2/(2050-T$80+1))*(1-(SUM($E85:T85)/$F$82))*$F$82*'Fixed Data'!R$52)),0)</f>
        <v>-3.1620553359683806E-2</v>
      </c>
      <c r="V85" s="21">
        <f>IF($F$82&lt;0,(IF(2050-U$80&lt;=0,0,(2/(2050-U$80+1))*(1-(SUM($E85:U85)/$F$82))*$F$82*'Fixed Data'!S$52)),0)</f>
        <v>-2.7667984189723327E-2</v>
      </c>
      <c r="W85" s="21">
        <f>IF($F$82&lt;0,(IF(2050-V$80&lt;=0,0,(2/(2050-V$80+1))*(1-(SUM($E85:V85)/$F$82))*$F$82*'Fixed Data'!T$52)),0)</f>
        <v>-2.3715415019762834E-2</v>
      </c>
      <c r="X85" s="21">
        <f>IF($F$82&lt;0,(IF(2050-W$80&lt;=0,0,(2/(2050-W$80+1))*(1-(SUM($E85:W85)/$F$82))*$F$82*'Fixed Data'!U$52)),0)</f>
        <v>-1.9762845849802368E-2</v>
      </c>
      <c r="Y85" s="21">
        <f>IF($F$82&lt;0,(IF(2050-X$80&lt;=0,0,(2/(2050-X$80+1))*(1-(SUM($E85:X85)/$F$82))*$F$82*'Fixed Data'!V$52)),0)</f>
        <v>-1.5810276679841896E-2</v>
      </c>
      <c r="Z85" s="21">
        <f>IF($F$82&lt;0,(IF(2050-Y$80&lt;=0,0,(2/(2050-Y$80+1))*(1-(SUM($E85:Y85)/$F$82))*$F$82*'Fixed Data'!W$52)),0)</f>
        <v>-1.185770750988141E-2</v>
      </c>
      <c r="AA85" s="21">
        <f>IF($F$82&lt;0,(IF(2050-Z$80&lt;=0,0,(2/(2050-Z$80+1))*(1-(SUM($E85:Z85)/$F$82))*$F$82*'Fixed Data'!X$52)),0)</f>
        <v>-7.905138339920903E-3</v>
      </c>
      <c r="AB85" s="21">
        <f>IF($F$82&lt;0,(IF(2050-AA$80&lt;=0,0,(2/(2050-AA$80+1))*(1-(SUM($E85:AA85)/$F$82))*$F$82*'Fixed Data'!Y$52)),0)</f>
        <v>-3.9525691699604515E-3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-9.0909090909090912E-2</v>
      </c>
      <c r="I86" s="21">
        <f>IF($G$82&lt;0,(IF(2050-H$80&lt;=0,0,(2/(2050-H$80+1))*(1-(SUM($E86:H86)/$G$82))*$G$82*'Fixed Data'!F$52)),0)</f>
        <v>-8.6580086580086577E-2</v>
      </c>
      <c r="J86" s="21">
        <f>IF($G$82&lt;0,(IF(2050-I$80&lt;=0,0,(2/(2050-I$80+1))*(1-(SUM($E86:I86)/$G$82))*$G$82*'Fixed Data'!G$52)),0)</f>
        <v>-8.2251082251082255E-2</v>
      </c>
      <c r="K86" s="21">
        <f>IF($G$82&lt;0,(IF(2050-J$80&lt;=0,0,(2/(2050-J$80+1))*(1-(SUM($E86:J86)/$G$82))*$G$82*'Fixed Data'!H$52)),0)</f>
        <v>-7.792207792207792E-2</v>
      </c>
      <c r="L86" s="21">
        <f>IF($G$82&lt;0,(IF(2050-K$80&lt;=0,0,(2/(2050-K$80+1))*(1-(SUM($E86:K86)/$G$82))*$G$82*'Fixed Data'!I$52)),0)</f>
        <v>-7.3593073593073585E-2</v>
      </c>
      <c r="M86" s="21">
        <f>IF($G$82&lt;0,(IF(2050-L$80&lt;=0,0,(2/(2050-L$80+1))*(1-(SUM($E86:L86)/$G$82))*$G$82*'Fixed Data'!J$52)),0)</f>
        <v>-6.9264069264069264E-2</v>
      </c>
      <c r="N86" s="21">
        <f>IF($G$82&lt;0,(IF(2050-M$80&lt;=0,0,(2/(2050-M$80+1))*(1-(SUM($E86:M86)/$G$82))*$G$82*'Fixed Data'!K$52)),0)</f>
        <v>-6.4935064935064929E-2</v>
      </c>
      <c r="O86" s="21">
        <f>IF($G$82&lt;0,(IF(2050-N$80&lt;=0,0,(2/(2050-N$80+1))*(1-(SUM($E86:N86)/$G$82))*$G$82*'Fixed Data'!L$52)),0)</f>
        <v>-6.0606060606060608E-2</v>
      </c>
      <c r="P86" s="21">
        <f>IF($G$82&lt;0,(IF(2050-O$80&lt;=0,0,(2/(2050-O$80+1))*(1-(SUM($E86:O86)/$G$82))*$G$82*'Fixed Data'!M$52)),0)</f>
        <v>-5.6277056277056287E-2</v>
      </c>
      <c r="Q86" s="21">
        <f>IF($G$82&lt;0,(IF(2050-P$80&lt;=0,0,(2/(2050-P$80+1))*(1-(SUM($E86:P86)/$G$82))*$G$82*'Fixed Data'!N$52)),0)</f>
        <v>-5.1948051948051965E-2</v>
      </c>
      <c r="R86" s="21">
        <f>IF($G$82&lt;0,(IF(2050-Q$80&lt;=0,0,(2/(2050-Q$80+1))*(1-(SUM($E86:Q86)/$G$82))*$G$82*'Fixed Data'!O$52)),0)</f>
        <v>-4.761904761904763E-2</v>
      </c>
      <c r="S86" s="21">
        <f>IF($G$82&lt;0,(IF(2050-R$80&lt;=0,0,(2/(2050-R$80+1))*(1-(SUM($E86:R86)/$G$82))*$G$82*'Fixed Data'!P$52)),0)</f>
        <v>-4.3290043290043302E-2</v>
      </c>
      <c r="T86" s="21">
        <f>IF($G$82&lt;0,(IF(2050-S$80&lt;=0,0,(2/(2050-S$80+1))*(1-(SUM($E86:S86)/$G$82))*$G$82*'Fixed Data'!Q$52)),0)</f>
        <v>-3.8961038961038974E-2</v>
      </c>
      <c r="U86" s="21">
        <f>IF($G$82&lt;0,(IF(2050-T$80&lt;=0,0,(2/(2050-T$80+1))*(1-(SUM($E86:T86)/$G$82))*$G$82*'Fixed Data'!R$52)),0)</f>
        <v>-3.4632034632034639E-2</v>
      </c>
      <c r="V86" s="21">
        <f>IF($G$82&lt;0,(IF(2050-U$80&lt;=0,0,(2/(2050-U$80+1))*(1-(SUM($E86:U86)/$G$82))*$G$82*'Fixed Data'!S$52)),0)</f>
        <v>-3.0303030303030304E-2</v>
      </c>
      <c r="W86" s="21">
        <f>IF($G$82&lt;0,(IF(2050-V$80&lt;=0,0,(2/(2050-V$80+1))*(1-(SUM($E86:V86)/$G$82))*$G$82*'Fixed Data'!T$52)),0)</f>
        <v>-2.5974025974025983E-2</v>
      </c>
      <c r="X86" s="21">
        <f>IF($G$82&lt;0,(IF(2050-W$80&lt;=0,0,(2/(2050-W$80+1))*(1-(SUM($E86:W86)/$G$82))*$G$82*'Fixed Data'!U$52)),0)</f>
        <v>-2.1645021645021651E-2</v>
      </c>
      <c r="Y86" s="21">
        <f>IF($G$82&lt;0,(IF(2050-X$80&lt;=0,0,(2/(2050-X$80+1))*(1-(SUM($E86:X86)/$G$82))*$G$82*'Fixed Data'!V$52)),0)</f>
        <v>-1.7316017316017309E-2</v>
      </c>
      <c r="Z86" s="21">
        <f>IF($G$82&lt;0,(IF(2050-Y$80&lt;=0,0,(2/(2050-Y$80+1))*(1-(SUM($E86:Y86)/$G$82))*$G$82*'Fixed Data'!W$52)),0)</f>
        <v>-1.2987012987012991E-2</v>
      </c>
      <c r="AA86" s="21">
        <f>IF($G$82&lt;0,(IF(2050-Z$80&lt;=0,0,(2/(2050-Z$80+1))*(1-(SUM($E86:Z86)/$G$82))*$G$82*'Fixed Data'!X$52)),0)</f>
        <v>-8.6580086580086597E-3</v>
      </c>
      <c r="AB86" s="21">
        <f>IF($G$82&lt;0,(IF(2050-AA$80&lt;=0,0,(2/(2050-AA$80+1))*(1-(SUM($E86:AA86)/$G$82))*$G$82*'Fixed Data'!Y$52)),0)</f>
        <v>-4.3290043290042934E-3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-9.5238095238095233E-2</v>
      </c>
      <c r="J87" s="21">
        <f>IF($H$82&lt;0,(IF(2050-I$80&lt;=0,0,(2/(2050-I$80+1))*(1-(SUM($E87:I87)/$H$82))*$H$82*'Fixed Data'!G$52)),0)</f>
        <v>-9.0476190476190488E-2</v>
      </c>
      <c r="K87" s="21">
        <f>IF($H$82&lt;0,(IF(2050-J$80&lt;=0,0,(2/(2050-J$80+1))*(1-(SUM($E87:J87)/$H$82))*$H$82*'Fixed Data'!H$52)),0)</f>
        <v>-8.5714285714285715E-2</v>
      </c>
      <c r="L87" s="21">
        <f>IF($H$82&lt;0,(IF(2050-K$80&lt;=0,0,(2/(2050-K$80+1))*(1-(SUM($E87:K87)/$H$82))*$H$82*'Fixed Data'!I$52)),0)</f>
        <v>-8.0952380952380942E-2</v>
      </c>
      <c r="M87" s="21">
        <f>IF($H$82&lt;0,(IF(2050-L$80&lt;=0,0,(2/(2050-L$80+1))*(1-(SUM($E87:L87)/$H$82))*$H$82*'Fixed Data'!J$52)),0)</f>
        <v>-7.6190476190476183E-2</v>
      </c>
      <c r="N87" s="21">
        <f>IF($H$82&lt;0,(IF(2050-M$80&lt;=0,0,(2/(2050-M$80+1))*(1-(SUM($E87:M87)/$H$82))*$H$82*'Fixed Data'!K$52)),0)</f>
        <v>-7.1428571428571425E-2</v>
      </c>
      <c r="O87" s="21">
        <f>IF($H$82&lt;0,(IF(2050-N$80&lt;=0,0,(2/(2050-N$80+1))*(1-(SUM($E87:N87)/$H$82))*$H$82*'Fixed Data'!L$52)),0)</f>
        <v>-6.6666666666666666E-2</v>
      </c>
      <c r="P87" s="21">
        <f>IF($H$82&lt;0,(IF(2050-O$80&lt;=0,0,(2/(2050-O$80+1))*(1-(SUM($E87:O87)/$H$82))*$H$82*'Fixed Data'!M$52)),0)</f>
        <v>-6.1904761904761907E-2</v>
      </c>
      <c r="Q87" s="21">
        <f>IF($H$82&lt;0,(IF(2050-P$80&lt;=0,0,(2/(2050-P$80+1))*(1-(SUM($E87:P87)/$H$82))*$H$82*'Fixed Data'!N$52)),0)</f>
        <v>-5.7142857142857148E-2</v>
      </c>
      <c r="R87" s="21">
        <f>IF($H$82&lt;0,(IF(2050-Q$80&lt;=0,0,(2/(2050-Q$80+1))*(1-(SUM($E87:Q87)/$H$82))*$H$82*'Fixed Data'!O$52)),0)</f>
        <v>-5.2380952380952375E-2</v>
      </c>
      <c r="S87" s="21">
        <f>IF($H$82&lt;0,(IF(2050-R$80&lt;=0,0,(2/(2050-R$80+1))*(1-(SUM($E87:R87)/$H$82))*$H$82*'Fixed Data'!P$52)),0)</f>
        <v>-4.7619047619047609E-2</v>
      </c>
      <c r="T87" s="21">
        <f>IF($H$82&lt;0,(IF(2050-S$80&lt;=0,0,(2/(2050-S$80+1))*(1-(SUM($E87:S87)/$H$82))*$H$82*'Fixed Data'!Q$52)),0)</f>
        <v>-4.2857142857142864E-2</v>
      </c>
      <c r="U87" s="21">
        <f>IF($H$82&lt;0,(IF(2050-T$80&lt;=0,0,(2/(2050-T$80+1))*(1-(SUM($E87:T87)/$H$82))*$H$82*'Fixed Data'!R$52)),0)</f>
        <v>-3.8095238095238106E-2</v>
      </c>
      <c r="V87" s="21">
        <f>IF($H$82&lt;0,(IF(2050-U$80&lt;=0,0,(2/(2050-U$80+1))*(1-(SUM($E87:U87)/$H$82))*$H$82*'Fixed Data'!S$52)),0)</f>
        <v>-3.3333333333333354E-2</v>
      </c>
      <c r="W87" s="21">
        <f>IF($H$82&lt;0,(IF(2050-V$80&lt;=0,0,(2/(2050-V$80+1))*(1-(SUM($E87:V87)/$H$82))*$H$82*'Fixed Data'!T$52)),0)</f>
        <v>-2.8571428571428595E-2</v>
      </c>
      <c r="X87" s="21">
        <f>IF($H$82&lt;0,(IF(2050-W$80&lt;=0,0,(2/(2050-W$80+1))*(1-(SUM($E87:W87)/$H$82))*$H$82*'Fixed Data'!U$52)),0)</f>
        <v>-2.3809523809523836E-2</v>
      </c>
      <c r="Y87" s="21">
        <f>IF($H$82&lt;0,(IF(2050-X$80&lt;=0,0,(2/(2050-X$80+1))*(1-(SUM($E87:X87)/$H$82))*$H$82*'Fixed Data'!V$52)),0)</f>
        <v>-1.904761904761907E-2</v>
      </c>
      <c r="Z87" s="21">
        <f>IF($H$82&lt;0,(IF(2050-Y$80&lt;=0,0,(2/(2050-Y$80+1))*(1-(SUM($E87:Y87)/$H$82))*$H$82*'Fixed Data'!W$52)),0)</f>
        <v>-1.428571428571429E-2</v>
      </c>
      <c r="AA87" s="21">
        <f>IF($H$82&lt;0,(IF(2050-Z$80&lt;=0,0,(2/(2050-Z$80+1))*(1-(SUM($E87:Z87)/$H$82))*$H$82*'Fixed Data'!X$52)),0)</f>
        <v>-9.52380952380949E-3</v>
      </c>
      <c r="AB87" s="21">
        <f>IF($H$82&lt;0,(IF(2050-AA$80&lt;=0,0,(2/(2050-AA$80+1))*(1-(SUM($E87:AA87)/$H$82))*$H$82*'Fixed Data'!Y$52)),0)</f>
        <v>-4.761904761904745E-3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-0.1</v>
      </c>
      <c r="K88" s="21">
        <f>IF($I$82&lt;0,(IF(2050-J$80&lt;=0,0,(2/(2050-J$80+1))*(1-(SUM($E88:J88)/$I$82))*$I$82*'Fixed Data'!H$52)),0)</f>
        <v>-9.4736842105263161E-2</v>
      </c>
      <c r="L88" s="21">
        <f>IF($I$82&lt;0,(IF(2050-K$80&lt;=0,0,(2/(2050-K$80+1))*(1-(SUM($E88:K88)/$I$82))*$I$82*'Fixed Data'!I$52)),0)</f>
        <v>-8.9473684210526316E-2</v>
      </c>
      <c r="M88" s="21">
        <f>IF($I$82&lt;0,(IF(2050-L$80&lt;=0,0,(2/(2050-L$80+1))*(1-(SUM($E88:L88)/$I$82))*$I$82*'Fixed Data'!J$52)),0)</f>
        <v>-8.4210526315789472E-2</v>
      </c>
      <c r="N88" s="21">
        <f>IF($I$82&lt;0,(IF(2050-M$80&lt;=0,0,(2/(2050-M$80+1))*(1-(SUM($E88:M88)/$I$82))*$I$82*'Fixed Data'!K$52)),0)</f>
        <v>-7.8947368421052627E-2</v>
      </c>
      <c r="O88" s="21">
        <f>IF($I$82&lt;0,(IF(2050-N$80&lt;=0,0,(2/(2050-N$80+1))*(1-(SUM($E88:N88)/$I$82))*$I$82*'Fixed Data'!L$52)),0)</f>
        <v>-7.3684210526315796E-2</v>
      </c>
      <c r="P88" s="21">
        <f>IF($I$82&lt;0,(IF(2050-O$80&lt;=0,0,(2/(2050-O$80+1))*(1-(SUM($E88:O88)/$I$82))*$I$82*'Fixed Data'!M$52)),0)</f>
        <v>-6.8421052631578952E-2</v>
      </c>
      <c r="Q88" s="21">
        <f>IF($I$82&lt;0,(IF(2050-P$80&lt;=0,0,(2/(2050-P$80+1))*(1-(SUM($E88:P88)/$I$82))*$I$82*'Fixed Data'!N$52)),0)</f>
        <v>-6.3157894736842121E-2</v>
      </c>
      <c r="R88" s="21">
        <f>IF($I$82&lt;0,(IF(2050-Q$80&lt;=0,0,(2/(2050-Q$80+1))*(1-(SUM($E88:Q88)/$I$82))*$I$82*'Fixed Data'!O$52)),0)</f>
        <v>-5.7894736842105277E-2</v>
      </c>
      <c r="S88" s="21">
        <f>IF($I$82&lt;0,(IF(2050-R$80&lt;=0,0,(2/(2050-R$80+1))*(1-(SUM($E88:R88)/$I$82))*$I$82*'Fixed Data'!P$52)),0)</f>
        <v>-5.2631578947368425E-2</v>
      </c>
      <c r="T88" s="21">
        <f>IF($I$82&lt;0,(IF(2050-S$80&lt;=0,0,(2/(2050-S$80+1))*(1-(SUM($E88:S88)/$I$82))*$I$82*'Fixed Data'!Q$52)),0)</f>
        <v>-4.7368421052631574E-2</v>
      </c>
      <c r="U88" s="21">
        <f>IF($I$82&lt;0,(IF(2050-T$80&lt;=0,0,(2/(2050-T$80+1))*(1-(SUM($E88:T88)/$I$82))*$I$82*'Fixed Data'!R$52)),0)</f>
        <v>-4.2105263157894715E-2</v>
      </c>
      <c r="V88" s="21">
        <f>IF($I$82&lt;0,(IF(2050-U$80&lt;=0,0,(2/(2050-U$80+1))*(1-(SUM($E88:U88)/$I$82))*$I$82*'Fixed Data'!S$52)),0)</f>
        <v>-3.684210526315787E-2</v>
      </c>
      <c r="W88" s="21">
        <f>IF($I$82&lt;0,(IF(2050-V$80&lt;=0,0,(2/(2050-V$80+1))*(1-(SUM($E88:V88)/$I$82))*$I$82*'Fixed Data'!T$52)),0)</f>
        <v>-3.1578947368421019E-2</v>
      </c>
      <c r="X88" s="21">
        <f>IF($I$82&lt;0,(IF(2050-W$80&lt;=0,0,(2/(2050-W$80+1))*(1-(SUM($E88:W88)/$I$82))*$I$82*'Fixed Data'!U$52)),0)</f>
        <v>-2.6315789473684181E-2</v>
      </c>
      <c r="Y88" s="21">
        <f>IF($I$82&lt;0,(IF(2050-X$80&lt;=0,0,(2/(2050-X$80+1))*(1-(SUM($E88:X88)/$I$82))*$I$82*'Fixed Data'!V$52)),0)</f>
        <v>-2.1052631578947347E-2</v>
      </c>
      <c r="Z88" s="21">
        <f>IF($I$82&lt;0,(IF(2050-Y$80&lt;=0,0,(2/(2050-Y$80+1))*(1-(SUM($E88:Y88)/$I$82))*$I$82*'Fixed Data'!W$52)),0)</f>
        <v>-1.578947368421052E-2</v>
      </c>
      <c r="AA88" s="21">
        <f>IF($I$82&lt;0,(IF(2050-Z$80&lt;=0,0,(2/(2050-Z$80+1))*(1-(SUM($E88:Z88)/$I$82))*$I$82*'Fixed Data'!X$52)),0)</f>
        <v>-1.0526315789473717E-2</v>
      </c>
      <c r="AB88" s="21">
        <f>IF($I$82&lt;0,(IF(2050-AA$80&lt;=0,0,(2/(2050-AA$80+1))*(1-(SUM($E88:AA88)/$I$82))*$I$82*'Fixed Data'!Y$52)),0)</f>
        <v>-5.2631578947368585E-3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510</v>
      </c>
      <c r="C108" t="s">
        <v>511</v>
      </c>
      <c r="D108" t="s">
        <v>377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512</v>
      </c>
      <c r="C109" t="s">
        <v>513</v>
      </c>
      <c r="D109" t="s">
        <v>377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514</v>
      </c>
      <c r="C110" t="s">
        <v>515</v>
      </c>
      <c r="D110" t="s">
        <v>377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516</v>
      </c>
      <c r="C111" t="s">
        <v>517</v>
      </c>
      <c r="D111" t="s">
        <v>377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518</v>
      </c>
      <c r="C112" t="s">
        <v>519</v>
      </c>
      <c r="D112" t="s">
        <v>377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520</v>
      </c>
      <c r="C113" t="s">
        <v>521</v>
      </c>
      <c r="D113" t="s">
        <v>377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522</v>
      </c>
      <c r="C114" t="s">
        <v>523</v>
      </c>
      <c r="D114" t="s">
        <v>377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524</v>
      </c>
      <c r="C115" t="s">
        <v>525</v>
      </c>
      <c r="D115" t="s">
        <v>377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526</v>
      </c>
      <c r="C116" t="s">
        <v>527</v>
      </c>
      <c r="D116" t="s">
        <v>377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528</v>
      </c>
      <c r="C117" t="s">
        <v>529</v>
      </c>
      <c r="D117" t="s">
        <v>377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530</v>
      </c>
      <c r="C118" t="s">
        <v>531</v>
      </c>
      <c r="D118" t="s">
        <v>377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532</v>
      </c>
      <c r="C119" t="s">
        <v>533</v>
      </c>
      <c r="D119" t="s">
        <v>377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534</v>
      </c>
      <c r="C120" t="s">
        <v>535</v>
      </c>
      <c r="D120" t="s">
        <v>377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536</v>
      </c>
      <c r="C121" t="s">
        <v>537</v>
      </c>
      <c r="D121" t="s">
        <v>377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538</v>
      </c>
      <c r="C122" t="s">
        <v>539</v>
      </c>
      <c r="D122" t="s">
        <v>377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540</v>
      </c>
      <c r="C123" t="s">
        <v>541</v>
      </c>
      <c r="D123" t="s">
        <v>377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542</v>
      </c>
      <c r="C124" t="s">
        <v>543</v>
      </c>
      <c r="D124" t="s">
        <v>377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544</v>
      </c>
      <c r="C125" t="s">
        <v>545</v>
      </c>
      <c r="D125" t="s">
        <v>377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546</v>
      </c>
      <c r="C126" t="s">
        <v>547</v>
      </c>
      <c r="D126" t="s">
        <v>377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548</v>
      </c>
      <c r="C127" t="s">
        <v>549</v>
      </c>
      <c r="D127" t="s">
        <v>377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0">SUM(F84:F127)</f>
        <v>-8.3333333333333329E-2</v>
      </c>
      <c r="G128" s="21">
        <f t="shared" si="10"/>
        <v>-0.16666666666666666</v>
      </c>
      <c r="H128" s="21">
        <f t="shared" si="10"/>
        <v>-0.25</v>
      </c>
      <c r="I128" s="21">
        <f t="shared" si="10"/>
        <v>-0.33333333333333331</v>
      </c>
      <c r="J128" s="21">
        <f t="shared" si="10"/>
        <v>-0.41666666666666674</v>
      </c>
      <c r="K128" s="21">
        <f t="shared" si="10"/>
        <v>-0.39473684210526316</v>
      </c>
      <c r="L128" s="21">
        <f t="shared" si="10"/>
        <v>-0.37280701754385964</v>
      </c>
      <c r="M128" s="21">
        <f t="shared" si="10"/>
        <v>-0.35087719298245612</v>
      </c>
      <c r="N128" s="21">
        <f t="shared" si="10"/>
        <v>-0.3289473684210526</v>
      </c>
      <c r="O128" s="21">
        <f t="shared" si="10"/>
        <v>-0.30701754385964913</v>
      </c>
      <c r="P128" s="21">
        <f t="shared" si="10"/>
        <v>-0.28508771929824561</v>
      </c>
      <c r="Q128" s="21">
        <f t="shared" si="10"/>
        <v>-0.26315789473684215</v>
      </c>
      <c r="R128" s="21">
        <f t="shared" si="10"/>
        <v>-0.24122807017543862</v>
      </c>
      <c r="S128" s="21">
        <f t="shared" si="10"/>
        <v>-0.2192982456140351</v>
      </c>
      <c r="T128" s="21">
        <f t="shared" si="10"/>
        <v>-0.19736842105263158</v>
      </c>
      <c r="U128" s="21">
        <f t="shared" si="10"/>
        <v>-0.17543859649122806</v>
      </c>
      <c r="V128" s="21">
        <f t="shared" si="10"/>
        <v>-0.15350877192982454</v>
      </c>
      <c r="W128" s="21">
        <f t="shared" si="10"/>
        <v>-0.13157894736842102</v>
      </c>
      <c r="X128" s="21">
        <f t="shared" si="10"/>
        <v>-0.10964912280701751</v>
      </c>
      <c r="Y128" s="21">
        <f t="shared" si="10"/>
        <v>-8.7719298245614002E-2</v>
      </c>
      <c r="Z128" s="21">
        <f t="shared" si="10"/>
        <v>-6.5789473684210509E-2</v>
      </c>
      <c r="AA128" s="21">
        <f t="shared" si="10"/>
        <v>-4.3859649122807001E-2</v>
      </c>
      <c r="AB128" s="21">
        <f t="shared" si="10"/>
        <v>-2.1929824561403466E-2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-1</v>
      </c>
      <c r="G129" s="21">
        <f t="shared" ref="G129:AW129" si="11">F131</f>
        <v>-1.9166666666666665</v>
      </c>
      <c r="H129" s="21">
        <f t="shared" si="11"/>
        <v>-2.75</v>
      </c>
      <c r="I129" s="21">
        <f t="shared" si="11"/>
        <v>-3.5</v>
      </c>
      <c r="J129" s="21">
        <f t="shared" si="11"/>
        <v>-4.166666666666667</v>
      </c>
      <c r="K129" s="21">
        <f t="shared" si="11"/>
        <v>-3.75</v>
      </c>
      <c r="L129" s="21">
        <f t="shared" si="11"/>
        <v>-3.3552631578947367</v>
      </c>
      <c r="M129" s="21">
        <f t="shared" si="11"/>
        <v>-2.9824561403508771</v>
      </c>
      <c r="N129" s="21">
        <f t="shared" si="11"/>
        <v>-2.6315789473684212</v>
      </c>
      <c r="O129" s="21">
        <f t="shared" si="11"/>
        <v>-2.3026315789473686</v>
      </c>
      <c r="P129" s="21">
        <f t="shared" si="11"/>
        <v>-1.9956140350877194</v>
      </c>
      <c r="Q129" s="21">
        <f t="shared" si="11"/>
        <v>-1.7105263157894739</v>
      </c>
      <c r="R129" s="21">
        <f t="shared" si="11"/>
        <v>-1.4473684210526319</v>
      </c>
      <c r="S129" s="21">
        <f t="shared" si="11"/>
        <v>-1.2061403508771933</v>
      </c>
      <c r="T129" s="21">
        <f t="shared" si="11"/>
        <v>-0.98684210526315819</v>
      </c>
      <c r="U129" s="21">
        <f t="shared" si="11"/>
        <v>-0.78947368421052655</v>
      </c>
      <c r="V129" s="21">
        <f t="shared" si="11"/>
        <v>-0.61403508771929849</v>
      </c>
      <c r="W129" s="21">
        <f t="shared" si="11"/>
        <v>-0.46052631578947395</v>
      </c>
      <c r="X129" s="21">
        <f t="shared" si="11"/>
        <v>-0.32894736842105293</v>
      </c>
      <c r="Y129" s="21">
        <f t="shared" si="11"/>
        <v>-0.21929824561403544</v>
      </c>
      <c r="Z129" s="21">
        <f t="shared" si="11"/>
        <v>-0.13157894736842143</v>
      </c>
      <c r="AA129" s="21">
        <f t="shared" si="11"/>
        <v>-6.5789473684210925E-2</v>
      </c>
      <c r="AB129" s="21">
        <f t="shared" si="11"/>
        <v>-2.1929824561403924E-2</v>
      </c>
      <c r="AC129" s="21">
        <f t="shared" si="11"/>
        <v>-4.5796699765787707E-16</v>
      </c>
      <c r="AD129" s="21">
        <f t="shared" si="11"/>
        <v>-4.5796699765787707E-16</v>
      </c>
      <c r="AE129" s="21">
        <f t="shared" si="11"/>
        <v>-4.5796699765787707E-16</v>
      </c>
      <c r="AF129" s="21">
        <f t="shared" si="11"/>
        <v>-4.5796699765787707E-16</v>
      </c>
      <c r="AG129" s="21">
        <f t="shared" si="11"/>
        <v>-4.5796699765787707E-16</v>
      </c>
      <c r="AH129" s="21">
        <f t="shared" si="11"/>
        <v>-4.5796699765787707E-16</v>
      </c>
      <c r="AI129" s="21">
        <f t="shared" si="11"/>
        <v>-4.5796699765787707E-16</v>
      </c>
      <c r="AJ129" s="21">
        <f t="shared" si="11"/>
        <v>-4.5796699765787707E-16</v>
      </c>
      <c r="AK129" s="21">
        <f t="shared" si="11"/>
        <v>-4.5796699765787707E-16</v>
      </c>
      <c r="AL129" s="21">
        <f t="shared" si="11"/>
        <v>-4.5796699765787707E-16</v>
      </c>
      <c r="AM129" s="21">
        <f t="shared" si="11"/>
        <v>-4.5796699765787707E-16</v>
      </c>
      <c r="AN129" s="21">
        <f t="shared" si="11"/>
        <v>-4.5796699765787707E-16</v>
      </c>
      <c r="AO129" s="21">
        <f t="shared" si="11"/>
        <v>-4.5796699765787707E-16</v>
      </c>
      <c r="AP129" s="21">
        <f t="shared" si="11"/>
        <v>-4.5796699765787707E-16</v>
      </c>
      <c r="AQ129" s="21">
        <f t="shared" si="11"/>
        <v>-4.5796699765787707E-16</v>
      </c>
      <c r="AR129" s="21">
        <f t="shared" si="11"/>
        <v>-4.5796699765787707E-16</v>
      </c>
      <c r="AS129" s="21">
        <f t="shared" si="11"/>
        <v>-4.5796699765787707E-16</v>
      </c>
      <c r="AT129" s="21">
        <f t="shared" si="11"/>
        <v>-4.5796699765787707E-16</v>
      </c>
      <c r="AU129" s="21">
        <f t="shared" si="11"/>
        <v>-4.5796699765787707E-16</v>
      </c>
      <c r="AV129" s="21">
        <f t="shared" si="11"/>
        <v>-4.5796699765787707E-16</v>
      </c>
      <c r="AW129" s="21">
        <f t="shared" si="11"/>
        <v>-4.5796699765787707E-16</v>
      </c>
      <c r="AX129" s="21">
        <f>AW131</f>
        <v>-4.5796699765787707E-16</v>
      </c>
      <c r="AY129" s="21">
        <f>AX131</f>
        <v>-4.5796699765787707E-16</v>
      </c>
      <c r="AZ129" s="21">
        <f>AY131</f>
        <v>-4.5796699765787707E-16</v>
      </c>
      <c r="BA129" s="21">
        <f>AZ131</f>
        <v>-4.5796699765787707E-16</v>
      </c>
      <c r="BB129" s="21">
        <f>BA131</f>
        <v>-4.5796699765787707E-16</v>
      </c>
    </row>
    <row r="130" spans="1:54" ht="15" customHeight="1" outlineLevel="2">
      <c r="A130" s="8"/>
      <c r="B130" t="s">
        <v>445</v>
      </c>
      <c r="C130" t="s">
        <v>446</v>
      </c>
      <c r="D130" t="s">
        <v>377</v>
      </c>
      <c r="E130" s="21">
        <f>E131*(1/(1+'Fixed Data'!$B$10))</f>
        <v>-0.96227867590454208</v>
      </c>
      <c r="F130" s="21">
        <f>F131*(1/(1+'Fixed Data'!$B$10))</f>
        <v>-1.8443674621503723</v>
      </c>
      <c r="G130" s="21">
        <f>G131*(1/(1+'Fixed Data'!$B$10))</f>
        <v>-2.6462663587374906</v>
      </c>
      <c r="H130" s="21">
        <f>H131*(1/(1+'Fixed Data'!$B$10))</f>
        <v>-3.3679753656658971</v>
      </c>
      <c r="I130" s="21">
        <f>I131*(1/(1+'Fixed Data'!$B$10))</f>
        <v>-4.0094944829355921</v>
      </c>
      <c r="J130" s="21">
        <f>J131*(1/(1+'Fixed Data'!$B$10))</f>
        <v>-3.6085450346420327</v>
      </c>
      <c r="K130" s="21">
        <f>K131*(1/(1+'Fixed Data'!$B$10))</f>
        <v>-3.22869818889024</v>
      </c>
      <c r="L130" s="21">
        <f>L131*(1/(1+'Fixed Data'!$B$10))</f>
        <v>-2.869953945680213</v>
      </c>
      <c r="M130" s="21">
        <f>M131*(1/(1+'Fixed Data'!$B$10))</f>
        <v>-2.5323123050119531</v>
      </c>
      <c r="N130" s="21">
        <f>N131*(1/(1+'Fixed Data'!$B$10))</f>
        <v>-2.2157732668854591</v>
      </c>
      <c r="O130" s="21">
        <f>O131*(1/(1+'Fixed Data'!$B$10))</f>
        <v>-1.920336831300731</v>
      </c>
      <c r="P130" s="21">
        <f>P131*(1/(1+'Fixed Data'!$B$10))</f>
        <v>-1.6460029982577695</v>
      </c>
      <c r="Q130" s="21">
        <f>Q131*(1/(1+'Fixed Data'!$B$10))</f>
        <v>-1.3927717677565743</v>
      </c>
      <c r="R130" s="21">
        <f>R131*(1/(1+'Fixed Data'!$B$10))</f>
        <v>-1.1606431397971453</v>
      </c>
      <c r="S130" s="21">
        <f>S131*(1/(1+'Fixed Data'!$B$10))</f>
        <v>-0.9496171143794826</v>
      </c>
      <c r="T130" s="21">
        <f>T131*(1/(1+'Fixed Data'!$B$10))</f>
        <v>-0.75969369150358612</v>
      </c>
      <c r="U130" s="21">
        <f>U131*(1/(1+'Fixed Data'!$B$10))</f>
        <v>-0.59087287116945586</v>
      </c>
      <c r="V130" s="21">
        <f>V131*(1/(1+'Fixed Data'!$B$10))</f>
        <v>-0.44315465337709198</v>
      </c>
      <c r="W130" s="21">
        <f>W131*(1/(1+'Fixed Data'!$B$10))</f>
        <v>-0.31653903812649442</v>
      </c>
      <c r="X130" s="21">
        <f>X131*(1/(1+'Fixed Data'!$B$10))</f>
        <v>-0.21102602541766308</v>
      </c>
      <c r="Y130" s="21">
        <f>Y131*(1/(1+'Fixed Data'!$B$10))</f>
        <v>-0.126615615250598</v>
      </c>
      <c r="Z130" s="21">
        <f>Z131*(1/(1+'Fixed Data'!$B$10))</f>
        <v>-6.3307807625299209E-2</v>
      </c>
      <c r="AA130" s="21">
        <f>AA131*(1/(1+'Fixed Data'!$B$10))</f>
        <v>-2.1102602541766675E-2</v>
      </c>
      <c r="AB130" s="21">
        <f>AB131*(1/(1+'Fixed Data'!$B$10))</f>
        <v>-4.4069187611420048E-16</v>
      </c>
      <c r="AC130" s="21">
        <f>AC131*(1/(1+'Fixed Data'!$B$10))</f>
        <v>-4.4069187611420048E-16</v>
      </c>
      <c r="AD130" s="21">
        <f>AD131*(1/(1+'Fixed Data'!$B$10))</f>
        <v>-4.4069187611420048E-16</v>
      </c>
      <c r="AE130" s="21">
        <f>AE131*(1/(1+'Fixed Data'!$B$10))</f>
        <v>-4.4069187611420048E-16</v>
      </c>
      <c r="AF130" s="21">
        <f>AF131*(1/(1+'Fixed Data'!$B$10))</f>
        <v>-4.4069187611420048E-16</v>
      </c>
      <c r="AG130" s="21">
        <f>AG131*(1/(1+'Fixed Data'!$B$10))</f>
        <v>-4.4069187611420048E-16</v>
      </c>
      <c r="AH130" s="21">
        <f>AH131*(1/(1+'Fixed Data'!$B$10))</f>
        <v>-4.4069187611420048E-16</v>
      </c>
      <c r="AI130" s="21">
        <f>AI131*(1/(1+'Fixed Data'!$B$10))</f>
        <v>-4.4069187611420048E-16</v>
      </c>
      <c r="AJ130" s="21">
        <f>AJ131*(1/(1+'Fixed Data'!$B$10))</f>
        <v>-4.4069187611420048E-16</v>
      </c>
      <c r="AK130" s="21">
        <f>AK131*(1/(1+'Fixed Data'!$B$10))</f>
        <v>-4.4069187611420048E-16</v>
      </c>
      <c r="AL130" s="21">
        <f>AL131*(1/(1+'Fixed Data'!$B$10))</f>
        <v>-4.4069187611420048E-16</v>
      </c>
      <c r="AM130" s="21">
        <f>AM131*(1/(1+'Fixed Data'!$B$10))</f>
        <v>-4.4069187611420048E-16</v>
      </c>
      <c r="AN130" s="21">
        <f>AN131*(1/(1+'Fixed Data'!$B$10))</f>
        <v>-4.4069187611420048E-16</v>
      </c>
      <c r="AO130" s="21">
        <f>AO131*(1/(1+'Fixed Data'!$B$10))</f>
        <v>-4.4069187611420048E-16</v>
      </c>
      <c r="AP130" s="21">
        <f>AP131*(1/(1+'Fixed Data'!$B$10))</f>
        <v>-4.4069187611420048E-16</v>
      </c>
      <c r="AQ130" s="21">
        <f>AQ131*(1/(1+'Fixed Data'!$B$10))</f>
        <v>-4.4069187611420048E-16</v>
      </c>
      <c r="AR130" s="21">
        <f>AR131*(1/(1+'Fixed Data'!$B$10))</f>
        <v>-4.4069187611420048E-16</v>
      </c>
      <c r="AS130" s="21">
        <f>AS131*(1/(1+'Fixed Data'!$B$10))</f>
        <v>-4.4069187611420048E-16</v>
      </c>
      <c r="AT130" s="21">
        <f>AT131*(1/(1+'Fixed Data'!$B$10))</f>
        <v>-4.4069187611420048E-16</v>
      </c>
      <c r="AU130" s="21">
        <f>AU131*(1/(1+'Fixed Data'!$B$10))</f>
        <v>-4.4069187611420048E-16</v>
      </c>
      <c r="AV130" s="21">
        <f>AV131*(1/(1+'Fixed Data'!$B$10))</f>
        <v>-4.4069187611420048E-16</v>
      </c>
      <c r="AW130" s="21">
        <f>AW131*(1/(1+'Fixed Data'!$B$10))</f>
        <v>-4.4069187611420048E-16</v>
      </c>
      <c r="AX130" s="21">
        <f>AX131*(1/(1+'Fixed Data'!$B$10))</f>
        <v>-4.4069187611420048E-16</v>
      </c>
      <c r="AY130" s="21">
        <f>AY131*(1/(1+'Fixed Data'!$B$10))</f>
        <v>-4.4069187611420048E-16</v>
      </c>
      <c r="AZ130" s="21">
        <f>AZ131*(1/(1+'Fixed Data'!$B$10))</f>
        <v>-4.4069187611420048E-16</v>
      </c>
      <c r="BA130" s="21">
        <f>BA131*(1/(1+'Fixed Data'!$B$10))</f>
        <v>-4.4069187611420048E-16</v>
      </c>
      <c r="BB130" s="21">
        <f>BB131*(1/(1+'Fixed Data'!$B$10))</f>
        <v>-4.4069187611420048E-16</v>
      </c>
    </row>
    <row r="131" spans="1:54" ht="13.9" customHeight="1" outlineLevel="2">
      <c r="A131" s="8"/>
      <c r="B131" t="s">
        <v>447</v>
      </c>
      <c r="C131" t="s">
        <v>448</v>
      </c>
      <c r="D131" t="s">
        <v>377</v>
      </c>
      <c r="E131" s="21">
        <f t="shared" ref="E131:BB131" si="12">E82-E128+E129</f>
        <v>-1</v>
      </c>
      <c r="F131" s="21">
        <f t="shared" si="12"/>
        <v>-1.9166666666666665</v>
      </c>
      <c r="G131" s="21">
        <f t="shared" si="12"/>
        <v>-2.75</v>
      </c>
      <c r="H131" s="21">
        <f t="shared" si="12"/>
        <v>-3.5</v>
      </c>
      <c r="I131" s="21">
        <f t="shared" si="12"/>
        <v>-4.166666666666667</v>
      </c>
      <c r="J131" s="21">
        <f t="shared" si="12"/>
        <v>-3.75</v>
      </c>
      <c r="K131" s="21">
        <f t="shared" si="12"/>
        <v>-3.3552631578947367</v>
      </c>
      <c r="L131" s="21">
        <f t="shared" si="12"/>
        <v>-2.9824561403508771</v>
      </c>
      <c r="M131" s="21">
        <f t="shared" si="12"/>
        <v>-2.6315789473684212</v>
      </c>
      <c r="N131" s="21">
        <f t="shared" si="12"/>
        <v>-2.3026315789473686</v>
      </c>
      <c r="O131" s="21">
        <f t="shared" si="12"/>
        <v>-1.9956140350877194</v>
      </c>
      <c r="P131" s="21">
        <f t="shared" si="12"/>
        <v>-1.7105263157894739</v>
      </c>
      <c r="Q131" s="21">
        <f t="shared" si="12"/>
        <v>-1.4473684210526319</v>
      </c>
      <c r="R131" s="21">
        <f t="shared" si="12"/>
        <v>-1.2061403508771933</v>
      </c>
      <c r="S131" s="21">
        <f t="shared" si="12"/>
        <v>-0.98684210526315819</v>
      </c>
      <c r="T131" s="21">
        <f t="shared" si="12"/>
        <v>-0.78947368421052655</v>
      </c>
      <c r="U131" s="21">
        <f t="shared" si="12"/>
        <v>-0.61403508771929849</v>
      </c>
      <c r="V131" s="21">
        <f t="shared" si="12"/>
        <v>-0.46052631578947395</v>
      </c>
      <c r="W131" s="21">
        <f t="shared" si="12"/>
        <v>-0.32894736842105293</v>
      </c>
      <c r="X131" s="21">
        <f t="shared" si="12"/>
        <v>-0.21929824561403544</v>
      </c>
      <c r="Y131" s="21">
        <f t="shared" si="12"/>
        <v>-0.13157894736842143</v>
      </c>
      <c r="Z131" s="21">
        <f t="shared" si="12"/>
        <v>-6.5789473684210925E-2</v>
      </c>
      <c r="AA131" s="21">
        <f t="shared" si="12"/>
        <v>-2.1929824561403924E-2</v>
      </c>
      <c r="AB131" s="21">
        <f t="shared" si="12"/>
        <v>-4.5796699765787707E-16</v>
      </c>
      <c r="AC131" s="21">
        <f t="shared" si="12"/>
        <v>-4.5796699765787707E-16</v>
      </c>
      <c r="AD131" s="21">
        <f t="shared" si="12"/>
        <v>-4.5796699765787707E-16</v>
      </c>
      <c r="AE131" s="21">
        <f t="shared" si="12"/>
        <v>-4.5796699765787707E-16</v>
      </c>
      <c r="AF131" s="21">
        <f t="shared" si="12"/>
        <v>-4.5796699765787707E-16</v>
      </c>
      <c r="AG131" s="21">
        <f t="shared" si="12"/>
        <v>-4.5796699765787707E-16</v>
      </c>
      <c r="AH131" s="21">
        <f t="shared" si="12"/>
        <v>-4.5796699765787707E-16</v>
      </c>
      <c r="AI131" s="21">
        <f t="shared" si="12"/>
        <v>-4.5796699765787707E-16</v>
      </c>
      <c r="AJ131" s="21">
        <f t="shared" si="12"/>
        <v>-4.5796699765787707E-16</v>
      </c>
      <c r="AK131" s="21">
        <f t="shared" si="12"/>
        <v>-4.5796699765787707E-16</v>
      </c>
      <c r="AL131" s="21">
        <f t="shared" si="12"/>
        <v>-4.5796699765787707E-16</v>
      </c>
      <c r="AM131" s="21">
        <f t="shared" si="12"/>
        <v>-4.5796699765787707E-16</v>
      </c>
      <c r="AN131" s="21">
        <f t="shared" si="12"/>
        <v>-4.5796699765787707E-16</v>
      </c>
      <c r="AO131" s="21">
        <f t="shared" si="12"/>
        <v>-4.5796699765787707E-16</v>
      </c>
      <c r="AP131" s="21">
        <f t="shared" si="12"/>
        <v>-4.5796699765787707E-16</v>
      </c>
      <c r="AQ131" s="21">
        <f t="shared" si="12"/>
        <v>-4.5796699765787707E-16</v>
      </c>
      <c r="AR131" s="21">
        <f t="shared" si="12"/>
        <v>-4.5796699765787707E-16</v>
      </c>
      <c r="AS131" s="21">
        <f t="shared" si="12"/>
        <v>-4.5796699765787707E-16</v>
      </c>
      <c r="AT131" s="21">
        <f t="shared" si="12"/>
        <v>-4.5796699765787707E-16</v>
      </c>
      <c r="AU131" s="21">
        <f t="shared" si="12"/>
        <v>-4.5796699765787707E-16</v>
      </c>
      <c r="AV131" s="21">
        <f t="shared" si="12"/>
        <v>-4.5796699765787707E-16</v>
      </c>
      <c r="AW131" s="21">
        <f t="shared" si="12"/>
        <v>-4.5796699765787707E-16</v>
      </c>
      <c r="AX131" s="21">
        <f t="shared" si="12"/>
        <v>-4.5796699765787707E-16</v>
      </c>
      <c r="AY131" s="21">
        <f t="shared" si="12"/>
        <v>-4.5796699765787707E-16</v>
      </c>
      <c r="AZ131" s="21">
        <f t="shared" si="12"/>
        <v>-4.5796699765787707E-16</v>
      </c>
      <c r="BA131" s="21">
        <f t="shared" si="12"/>
        <v>-4.5796699765787707E-16</v>
      </c>
      <c r="BB131" s="21">
        <f t="shared" si="12"/>
        <v>-4.5796699765787707E-16</v>
      </c>
    </row>
    <row r="132" spans="1:54" ht="14.5" outlineLevel="2">
      <c r="A132" s="8"/>
      <c r="B132" t="s">
        <v>449</v>
      </c>
      <c r="C132" t="s">
        <v>450</v>
      </c>
      <c r="D132" t="s">
        <v>377</v>
      </c>
      <c r="E132" s="21">
        <f>AVERAGE(E129:E130)*'Fixed Data'!$B$10</f>
        <v>-1.8860662047729026E-2</v>
      </c>
      <c r="F132" s="21">
        <f>AVERAGE(F129:F130)*'Fixed Data'!$B$10</f>
        <v>-5.5749602258147297E-2</v>
      </c>
      <c r="G132" s="21">
        <f>AVERAGE(G129:G130)*'Fixed Data'!$B$10</f>
        <v>-8.9433487297921471E-2</v>
      </c>
      <c r="H132" s="21">
        <f>AVERAGE(H129:H130)*'Fixed Data'!$B$10</f>
        <v>-0.11991231716705159</v>
      </c>
      <c r="I132" s="21">
        <f>AVERAGE(I129:I130)*'Fixed Data'!$B$10</f>
        <v>-0.1471860918655376</v>
      </c>
      <c r="J132" s="21">
        <f>AVERAGE(J129:J130)*'Fixed Data'!$B$10</f>
        <v>-0.15239414934565051</v>
      </c>
      <c r="K132" s="21">
        <f>AVERAGE(K129:K130)*'Fixed Data'!$B$10</f>
        <v>-0.1367824845022487</v>
      </c>
      <c r="L132" s="21">
        <f>AVERAGE(L129:L130)*'Fixed Data'!$B$10</f>
        <v>-0.12201425523006902</v>
      </c>
      <c r="M132" s="21">
        <f>AVERAGE(M129:M130)*'Fixed Data'!$B$10</f>
        <v>-0.10808946152911147</v>
      </c>
      <c r="N132" s="21">
        <f>AVERAGE(N129:N130)*'Fixed Data'!$B$10</f>
        <v>-9.5008103399376057E-2</v>
      </c>
      <c r="O132" s="21">
        <f>AVERAGE(O129:O130)*'Fixed Data'!$B$10</f>
        <v>-8.2770180840862739E-2</v>
      </c>
      <c r="P132" s="21">
        <f>AVERAGE(P129:P130)*'Fixed Data'!$B$10</f>
        <v>-7.1375693853571578E-2</v>
      </c>
      <c r="Q132" s="21">
        <f>AVERAGE(Q129:Q130)*'Fixed Data'!$B$10</f>
        <v>-6.0824642437502539E-2</v>
      </c>
      <c r="R132" s="21">
        <f>AVERAGE(R129:R130)*'Fixed Data'!$B$10</f>
        <v>-5.1117026592655629E-2</v>
      </c>
      <c r="S132" s="21">
        <f>AVERAGE(S129:S130)*'Fixed Data'!$B$10</f>
        <v>-4.2252846319030847E-2</v>
      </c>
      <c r="T132" s="21">
        <f>AVERAGE(T129:T130)*'Fixed Data'!$B$10</f>
        <v>-3.4232101616628187E-2</v>
      </c>
      <c r="U132" s="21">
        <f>AVERAGE(U129:U130)*'Fixed Data'!$B$10</f>
        <v>-2.7054792485447652E-2</v>
      </c>
      <c r="V132" s="21">
        <f>AVERAGE(V129:V130)*'Fixed Data'!$B$10</f>
        <v>-2.0720918925489253E-2</v>
      </c>
      <c r="W132" s="21">
        <f>AVERAGE(W129:W130)*'Fixed Data'!$B$10</f>
        <v>-1.523048093675298E-2</v>
      </c>
      <c r="X132" s="21">
        <f>AVERAGE(X129:X130)*'Fixed Data'!$B$10</f>
        <v>-1.0583478519238833E-2</v>
      </c>
      <c r="Y132" s="21">
        <f>AVERAGE(Y129:Y130)*'Fixed Data'!$B$10</f>
        <v>-6.779911672946815E-3</v>
      </c>
      <c r="Z132" s="21">
        <f>AVERAGE(Z129:Z130)*'Fixed Data'!$B$10</f>
        <v>-3.8197803978769246E-3</v>
      </c>
      <c r="AA132" s="21">
        <f>AVERAGE(AA129:AA130)*'Fixed Data'!$B$10</f>
        <v>-1.7030846940291609E-3</v>
      </c>
      <c r="AB132" s="21">
        <f>AVERAGE(AB129:AB130)*'Fixed Data'!$B$10</f>
        <v>-4.2982456140352554E-4</v>
      </c>
      <c r="AC132" s="21">
        <f>AVERAGE(AC129:AC130)*'Fixed Data'!$B$10</f>
        <v>-1.7613713925932719E-17</v>
      </c>
      <c r="AD132" s="21">
        <f>AVERAGE(AD129:AD130)*'Fixed Data'!$B$10</f>
        <v>-1.7613713925932719E-17</v>
      </c>
      <c r="AE132" s="21">
        <f>AVERAGE(AE129:AE130)*'Fixed Data'!$B$10</f>
        <v>-1.7613713925932719E-17</v>
      </c>
      <c r="AF132" s="21">
        <f>AVERAGE(AF129:AF130)*'Fixed Data'!$B$10</f>
        <v>-1.7613713925932719E-17</v>
      </c>
      <c r="AG132" s="21">
        <f>AVERAGE(AG129:AG130)*'Fixed Data'!$B$10</f>
        <v>-1.7613713925932719E-17</v>
      </c>
      <c r="AH132" s="21">
        <f>AVERAGE(AH129:AH130)*'Fixed Data'!$B$10</f>
        <v>-1.7613713925932719E-17</v>
      </c>
      <c r="AI132" s="21">
        <f>AVERAGE(AI129:AI130)*'Fixed Data'!$B$10</f>
        <v>-1.7613713925932719E-17</v>
      </c>
      <c r="AJ132" s="21">
        <f>AVERAGE(AJ129:AJ130)*'Fixed Data'!$B$10</f>
        <v>-1.7613713925932719E-17</v>
      </c>
      <c r="AK132" s="21">
        <f>AVERAGE(AK129:AK130)*'Fixed Data'!$B$10</f>
        <v>-1.7613713925932719E-17</v>
      </c>
      <c r="AL132" s="21">
        <f>AVERAGE(AL129:AL130)*'Fixed Data'!$B$10</f>
        <v>-1.7613713925932719E-17</v>
      </c>
      <c r="AM132" s="21">
        <f>AVERAGE(AM129:AM130)*'Fixed Data'!$B$10</f>
        <v>-1.7613713925932719E-17</v>
      </c>
      <c r="AN132" s="21">
        <f>AVERAGE(AN129:AN130)*'Fixed Data'!$B$10</f>
        <v>-1.7613713925932719E-17</v>
      </c>
      <c r="AO132" s="21">
        <f>AVERAGE(AO129:AO130)*'Fixed Data'!$B$10</f>
        <v>-1.7613713925932719E-17</v>
      </c>
      <c r="AP132" s="21">
        <f>AVERAGE(AP129:AP130)*'Fixed Data'!$B$10</f>
        <v>-1.7613713925932719E-17</v>
      </c>
      <c r="AQ132" s="21">
        <f>AVERAGE(AQ129:AQ130)*'Fixed Data'!$B$10</f>
        <v>-1.7613713925932719E-17</v>
      </c>
      <c r="AR132" s="21">
        <f>AVERAGE(AR129:AR130)*'Fixed Data'!$B$10</f>
        <v>-1.7613713925932719E-17</v>
      </c>
      <c r="AS132" s="21">
        <f>AVERAGE(AS129:AS130)*'Fixed Data'!$B$10</f>
        <v>-1.7613713925932719E-17</v>
      </c>
      <c r="AT132" s="21">
        <f>AVERAGE(AT129:AT130)*'Fixed Data'!$B$10</f>
        <v>-1.7613713925932719E-17</v>
      </c>
      <c r="AU132" s="21">
        <f>AVERAGE(AU129:AU130)*'Fixed Data'!$B$10</f>
        <v>-1.7613713925932719E-17</v>
      </c>
      <c r="AV132" s="21">
        <f>AVERAGE(AV129:AV130)*'Fixed Data'!$B$10</f>
        <v>-1.7613713925932719E-17</v>
      </c>
      <c r="AW132" s="21">
        <f>AVERAGE(AW129:AW130)*'Fixed Data'!$B$10</f>
        <v>-1.7613713925932719E-17</v>
      </c>
      <c r="AX132" s="21">
        <f>AVERAGE(AX129:AX130)*'Fixed Data'!$B$10</f>
        <v>-1.7613713925932719E-17</v>
      </c>
      <c r="AY132" s="21">
        <f>AVERAGE(AY129:AY130)*'Fixed Data'!$B$10</f>
        <v>-1.7613713925932719E-17</v>
      </c>
      <c r="AZ132" s="21">
        <f>AVERAGE(AZ129:AZ130)*'Fixed Data'!$B$10</f>
        <v>-1.7613713925932719E-17</v>
      </c>
      <c r="BA132" s="21">
        <f>AVERAGE(BA129:BA130)*'Fixed Data'!$B$10</f>
        <v>-1.7613713925932719E-17</v>
      </c>
      <c r="BB132" s="21">
        <f>AVERAGE(BB129:BB130)*'Fixed Data'!$B$10</f>
        <v>-1.7613713925932719E-17</v>
      </c>
    </row>
    <row r="133" spans="1:54" ht="14" outlineLevel="2" thickBot="1">
      <c r="A133" s="9"/>
      <c r="B133" s="3" t="s">
        <v>451</v>
      </c>
      <c r="C133" s="7" t="s">
        <v>452</v>
      </c>
      <c r="D133" s="7" t="s">
        <v>377</v>
      </c>
      <c r="E133" s="21">
        <f>E128+E132</f>
        <v>-1.8860662047729026E-2</v>
      </c>
      <c r="F133" s="21">
        <f t="shared" ref="F133:BB133" si="13">F128+F132</f>
        <v>-0.13908293559148063</v>
      </c>
      <c r="G133" s="21">
        <f t="shared" si="13"/>
        <v>-0.25610015396458813</v>
      </c>
      <c r="H133" s="21">
        <f t="shared" si="13"/>
        <v>-0.36991231716705159</v>
      </c>
      <c r="I133" s="21">
        <f t="shared" si="13"/>
        <v>-0.48051942519887092</v>
      </c>
      <c r="J133" s="21">
        <f t="shared" si="13"/>
        <v>-0.56906081601231728</v>
      </c>
      <c r="K133" s="21">
        <f t="shared" si="13"/>
        <v>-0.53151932660751189</v>
      </c>
      <c r="L133" s="21">
        <f t="shared" si="13"/>
        <v>-0.49482127277392868</v>
      </c>
      <c r="M133" s="21">
        <f t="shared" si="13"/>
        <v>-0.4589666545115676</v>
      </c>
      <c r="N133" s="21">
        <f t="shared" si="13"/>
        <v>-0.42395547182042864</v>
      </c>
      <c r="O133" s="21">
        <f t="shared" si="13"/>
        <v>-0.38978772470051187</v>
      </c>
      <c r="P133" s="21">
        <f t="shared" si="13"/>
        <v>-0.35646341315181718</v>
      </c>
      <c r="Q133" s="21">
        <f t="shared" si="13"/>
        <v>-0.32398253717434466</v>
      </c>
      <c r="R133" s="21">
        <f t="shared" si="13"/>
        <v>-0.29234509676809428</v>
      </c>
      <c r="S133" s="21">
        <f t="shared" si="13"/>
        <v>-0.26155109193306597</v>
      </c>
      <c r="T133" s="21">
        <f t="shared" si="13"/>
        <v>-0.23160052266925976</v>
      </c>
      <c r="U133" s="21">
        <f t="shared" si="13"/>
        <v>-0.20249338897667571</v>
      </c>
      <c r="V133" s="21">
        <f t="shared" si="13"/>
        <v>-0.17422969085531378</v>
      </c>
      <c r="W133" s="21">
        <f t="shared" si="13"/>
        <v>-0.14680942830517399</v>
      </c>
      <c r="X133" s="21">
        <f t="shared" si="13"/>
        <v>-0.12023260132625635</v>
      </c>
      <c r="Y133" s="21">
        <f t="shared" si="13"/>
        <v>-9.4499209918560811E-2</v>
      </c>
      <c r="Z133" s="21">
        <f t="shared" si="13"/>
        <v>-6.9609254082087429E-2</v>
      </c>
      <c r="AA133" s="21">
        <f t="shared" si="13"/>
        <v>-4.5562733816836162E-2</v>
      </c>
      <c r="AB133" s="21">
        <f t="shared" si="13"/>
        <v>-2.2359649122806993E-2</v>
      </c>
      <c r="AC133" s="21">
        <f t="shared" si="13"/>
        <v>-1.7613713925932719E-17</v>
      </c>
      <c r="AD133" s="21">
        <f t="shared" si="13"/>
        <v>-1.7613713925932719E-17</v>
      </c>
      <c r="AE133" s="21">
        <f t="shared" si="13"/>
        <v>-1.7613713925932719E-17</v>
      </c>
      <c r="AF133" s="21">
        <f t="shared" si="13"/>
        <v>-1.7613713925932719E-17</v>
      </c>
      <c r="AG133" s="21">
        <f t="shared" si="13"/>
        <v>-1.7613713925932719E-17</v>
      </c>
      <c r="AH133" s="21">
        <f t="shared" si="13"/>
        <v>-1.7613713925932719E-17</v>
      </c>
      <c r="AI133" s="21">
        <f t="shared" si="13"/>
        <v>-1.7613713925932719E-17</v>
      </c>
      <c r="AJ133" s="21">
        <f t="shared" si="13"/>
        <v>-1.7613713925932719E-17</v>
      </c>
      <c r="AK133" s="21">
        <f t="shared" si="13"/>
        <v>-1.7613713925932719E-17</v>
      </c>
      <c r="AL133" s="21">
        <f t="shared" si="13"/>
        <v>-1.7613713925932719E-17</v>
      </c>
      <c r="AM133" s="21">
        <f t="shared" si="13"/>
        <v>-1.7613713925932719E-17</v>
      </c>
      <c r="AN133" s="21">
        <f t="shared" si="13"/>
        <v>-1.7613713925932719E-17</v>
      </c>
      <c r="AO133" s="21">
        <f t="shared" si="13"/>
        <v>-1.7613713925932719E-17</v>
      </c>
      <c r="AP133" s="21">
        <f t="shared" si="13"/>
        <v>-1.7613713925932719E-17</v>
      </c>
      <c r="AQ133" s="21">
        <f t="shared" si="13"/>
        <v>-1.7613713925932719E-17</v>
      </c>
      <c r="AR133" s="21">
        <f t="shared" si="13"/>
        <v>-1.7613713925932719E-17</v>
      </c>
      <c r="AS133" s="21">
        <f t="shared" si="13"/>
        <v>-1.7613713925932719E-17</v>
      </c>
      <c r="AT133" s="21">
        <f t="shared" si="13"/>
        <v>-1.7613713925932719E-17</v>
      </c>
      <c r="AU133" s="21">
        <f t="shared" si="13"/>
        <v>-1.7613713925932719E-17</v>
      </c>
      <c r="AV133" s="21">
        <f t="shared" si="13"/>
        <v>-1.7613713925932719E-17</v>
      </c>
      <c r="AW133" s="21">
        <f t="shared" si="13"/>
        <v>-1.7613713925932719E-17</v>
      </c>
      <c r="AX133" s="21">
        <f t="shared" si="13"/>
        <v>-1.7613713925932719E-17</v>
      </c>
      <c r="AY133" s="21">
        <f t="shared" si="13"/>
        <v>-1.7613713925932719E-17</v>
      </c>
      <c r="AZ133" s="21">
        <f t="shared" si="13"/>
        <v>-1.7613713925932719E-17</v>
      </c>
      <c r="BA133" s="21">
        <f t="shared" si="13"/>
        <v>-1.7613713925932719E-17</v>
      </c>
      <c r="BB133" s="21">
        <f t="shared" si="13"/>
        <v>-1.7613713925932719E-17</v>
      </c>
    </row>
    <row r="134" spans="1:54" ht="14" outlineLevel="2" thickBot="1">
      <c r="A134" s="139"/>
      <c r="B134" s="142" t="s">
        <v>453</v>
      </c>
      <c r="C134" s="143"/>
      <c r="D134" s="243"/>
      <c r="E134" s="245">
        <f t="shared" ref="E134:AJ134" si="14">E83+E77+E71</f>
        <v>-7.6997834474016813E-2</v>
      </c>
      <c r="F134" s="245">
        <f t="shared" si="14"/>
        <v>-7.7305736745738443E-2</v>
      </c>
      <c r="G134" s="245">
        <f t="shared" si="14"/>
        <v>-7.7717978613937588E-2</v>
      </c>
      <c r="H134" s="245">
        <f t="shared" si="14"/>
        <v>-7.8116257045692375E-2</v>
      </c>
      <c r="I134" s="245">
        <f t="shared" si="14"/>
        <v>-7.7958603922570882E-2</v>
      </c>
      <c r="J134" s="245">
        <f t="shared" si="14"/>
        <v>-7.7596186394192343E-2</v>
      </c>
      <c r="K134" s="245">
        <f t="shared" si="14"/>
        <v>-7.8387950320619404E-2</v>
      </c>
      <c r="L134" s="245">
        <f t="shared" si="14"/>
        <v>-7.9188283977081081E-2</v>
      </c>
      <c r="M134" s="245">
        <f t="shared" si="14"/>
        <v>-7.9997304888023771E-2</v>
      </c>
      <c r="N134" s="245">
        <f t="shared" si="14"/>
        <v>-8.081513336881091E-2</v>
      </c>
      <c r="O134" s="245">
        <f t="shared" si="14"/>
        <v>-8.1641892636295454E-2</v>
      </c>
      <c r="P134" s="245">
        <f t="shared" si="14"/>
        <v>-8.2477708924759974E-2</v>
      </c>
      <c r="Q134" s="245">
        <f t="shared" si="14"/>
        <v>-8.3322711607445824E-2</v>
      </c>
      <c r="R134" s="245">
        <f t="shared" si="14"/>
        <v>-8.417703332400156E-2</v>
      </c>
      <c r="S134" s="245">
        <f t="shared" si="14"/>
        <v>-8.5040810114111881E-2</v>
      </c>
      <c r="T134" s="245">
        <f t="shared" si="14"/>
        <v>-8.5914181557649627E-2</v>
      </c>
      <c r="U134" s="245">
        <f t="shared" si="14"/>
        <v>-8.679729092166312E-2</v>
      </c>
      <c r="V134" s="245">
        <f t="shared" si="14"/>
        <v>-8.7690285314557373E-2</v>
      </c>
      <c r="W134" s="245">
        <f t="shared" si="14"/>
        <v>-8.8593315847821708E-2</v>
      </c>
      <c r="X134" s="245">
        <f t="shared" si="14"/>
        <v>-8.9506537805713271E-2</v>
      </c>
      <c r="Y134" s="245">
        <f t="shared" si="14"/>
        <v>-9.0430110823259913E-2</v>
      </c>
      <c r="Z134" s="245">
        <f t="shared" si="14"/>
        <v>-9.1364199073050004E-2</v>
      </c>
      <c r="AA134" s="245">
        <f t="shared" si="14"/>
        <v>-9.2308971461211933E-2</v>
      </c>
      <c r="AB134" s="245">
        <f t="shared" si="14"/>
        <v>-9.3264601833090377E-2</v>
      </c>
      <c r="AC134" s="245">
        <f t="shared" si="14"/>
        <v>-9.4231269189102088E-2</v>
      </c>
      <c r="AD134" s="245">
        <f t="shared" si="14"/>
        <v>-9.5209157911251327E-2</v>
      </c>
      <c r="AE134" s="245">
        <f t="shared" si="14"/>
        <v>-9.6198458000917586E-2</v>
      </c>
      <c r="AF134" s="245">
        <f t="shared" si="14"/>
        <v>-9.7199365328418247E-2</v>
      </c>
      <c r="AG134" s="245">
        <f t="shared" si="14"/>
        <v>-9.8212081895015901E-2</v>
      </c>
      <c r="AH134" s="245">
        <f t="shared" si="14"/>
        <v>-9.9236816107922204E-2</v>
      </c>
      <c r="AI134" s="245">
        <f t="shared" si="14"/>
        <v>-0.10027378306905373</v>
      </c>
      <c r="AJ134" s="245">
        <f t="shared" si="14"/>
        <v>-0.10132320487814797</v>
      </c>
      <c r="AK134" s="245">
        <f t="shared" ref="AK134:BB134" si="15">AK83+AK77+AK71</f>
        <v>-0.10238531095106307</v>
      </c>
      <c r="AL134" s="245">
        <f t="shared" si="15"/>
        <v>-0.10346033835395327</v>
      </c>
      <c r="AM134" s="245">
        <f t="shared" si="15"/>
        <v>-0.10454853215418045</v>
      </c>
      <c r="AN134" s="245">
        <f t="shared" si="15"/>
        <v>-0.10565014578881557</v>
      </c>
      <c r="AO134" s="245">
        <f t="shared" si="15"/>
        <v>-0.10676544145158061</v>
      </c>
      <c r="AP134" s="245">
        <f t="shared" si="15"/>
        <v>-0.10789469049923901</v>
      </c>
      <c r="AQ134" s="245">
        <f t="shared" si="15"/>
        <v>-0.10903817387838406</v>
      </c>
      <c r="AR134" s="245">
        <f t="shared" si="15"/>
        <v>-0.11019618257365993</v>
      </c>
      <c r="AS134" s="245">
        <f t="shared" si="15"/>
        <v>-0.11136901807855512</v>
      </c>
      <c r="AT134" s="245">
        <f t="shared" si="15"/>
        <v>-0.11255699288986427</v>
      </c>
      <c r="AU134" s="245">
        <f t="shared" si="15"/>
        <v>-0.11376043102708719</v>
      </c>
      <c r="AV134" s="245">
        <f t="shared" si="15"/>
        <v>-0.11497966857797551</v>
      </c>
      <c r="AW134" s="245">
        <f t="shared" si="15"/>
        <v>-0.11621505427161827</v>
      </c>
      <c r="AX134" s="245">
        <f t="shared" si="15"/>
        <v>-0.11746695008044707</v>
      </c>
      <c r="AY134" s="245">
        <f t="shared" si="15"/>
        <v>-0.1187357318526393</v>
      </c>
      <c r="AZ134" s="245">
        <f t="shared" si="15"/>
        <v>-0.12002178997647156</v>
      </c>
      <c r="BA134" s="245">
        <f t="shared" si="15"/>
        <v>-0.12132553007827596</v>
      </c>
      <c r="BB134" s="245">
        <f t="shared" si="15"/>
        <v>-0.1226434320939577</v>
      </c>
    </row>
    <row r="135" spans="1:54" ht="14" outlineLevel="2" thickBot="1">
      <c r="A135" s="138"/>
      <c r="B135" s="140" t="s">
        <v>454</v>
      </c>
      <c r="C135" s="141"/>
      <c r="D135" s="244"/>
      <c r="E135" s="245">
        <f>E133+E134</f>
        <v>-9.5858496521745842E-2</v>
      </c>
      <c r="F135" s="245">
        <f t="shared" ref="F135:AW135" si="16">F133+F134</f>
        <v>-0.21638867233721909</v>
      </c>
      <c r="G135" s="245">
        <f t="shared" si="16"/>
        <v>-0.33381813257852572</v>
      </c>
      <c r="H135" s="245">
        <f t="shared" si="16"/>
        <v>-0.44802857421274395</v>
      </c>
      <c r="I135" s="245">
        <f t="shared" si="16"/>
        <v>-0.55847802912144184</v>
      </c>
      <c r="J135" s="245">
        <f t="shared" si="16"/>
        <v>-0.64665700240650958</v>
      </c>
      <c r="K135" s="245">
        <f t="shared" si="16"/>
        <v>-0.60990727692813129</v>
      </c>
      <c r="L135" s="245">
        <f t="shared" si="16"/>
        <v>-0.57400955675100973</v>
      </c>
      <c r="M135" s="245">
        <f t="shared" si="16"/>
        <v>-0.53896395939959141</v>
      </c>
      <c r="N135" s="245">
        <f t="shared" si="16"/>
        <v>-0.50477060518923955</v>
      </c>
      <c r="O135" s="245">
        <f t="shared" si="16"/>
        <v>-0.47142961733680733</v>
      </c>
      <c r="P135" s="245">
        <f t="shared" si="16"/>
        <v>-0.43894112207657715</v>
      </c>
      <c r="Q135" s="245">
        <f t="shared" si="16"/>
        <v>-0.40730524878179047</v>
      </c>
      <c r="R135" s="245">
        <f t="shared" si="16"/>
        <v>-0.37652213009209584</v>
      </c>
      <c r="S135" s="245">
        <f t="shared" si="16"/>
        <v>-0.34659190204717782</v>
      </c>
      <c r="T135" s="245">
        <f t="shared" si="16"/>
        <v>-0.31751470422690942</v>
      </c>
      <c r="U135" s="245">
        <f t="shared" si="16"/>
        <v>-0.28929067989833884</v>
      </c>
      <c r="V135" s="245">
        <f t="shared" si="16"/>
        <v>-0.26191997616987117</v>
      </c>
      <c r="W135" s="245">
        <f t="shared" si="16"/>
        <v>-0.2354027441529957</v>
      </c>
      <c r="X135" s="245">
        <f t="shared" si="16"/>
        <v>-0.20973913913196962</v>
      </c>
      <c r="Y135" s="245">
        <f t="shared" si="16"/>
        <v>-0.18492932074182072</v>
      </c>
      <c r="Z135" s="245">
        <f t="shared" si="16"/>
        <v>-0.16097345315513745</v>
      </c>
      <c r="AA135" s="245">
        <f t="shared" si="16"/>
        <v>-0.1378717052780481</v>
      </c>
      <c r="AB135" s="245">
        <f t="shared" si="16"/>
        <v>-0.11562425095589737</v>
      </c>
      <c r="AC135" s="245">
        <f t="shared" si="16"/>
        <v>-9.4231269189102101E-2</v>
      </c>
      <c r="AD135" s="245">
        <f t="shared" si="16"/>
        <v>-9.5209157911251341E-2</v>
      </c>
      <c r="AE135" s="245">
        <f t="shared" si="16"/>
        <v>-9.61984580009176E-2</v>
      </c>
      <c r="AF135" s="245">
        <f t="shared" si="16"/>
        <v>-9.7199365328418261E-2</v>
      </c>
      <c r="AG135" s="245">
        <f t="shared" si="16"/>
        <v>-9.8212081895015915E-2</v>
      </c>
      <c r="AH135" s="245">
        <f t="shared" si="16"/>
        <v>-9.9236816107922218E-2</v>
      </c>
      <c r="AI135" s="245">
        <f t="shared" si="16"/>
        <v>-0.10027378306905374</v>
      </c>
      <c r="AJ135" s="245">
        <f t="shared" si="16"/>
        <v>-0.10132320487814798</v>
      </c>
      <c r="AK135" s="245">
        <f t="shared" si="16"/>
        <v>-0.10238531095106308</v>
      </c>
      <c r="AL135" s="245">
        <f t="shared" si="16"/>
        <v>-0.10346033835395328</v>
      </c>
      <c r="AM135" s="245">
        <f t="shared" si="16"/>
        <v>-0.10454853215418046</v>
      </c>
      <c r="AN135" s="245">
        <f t="shared" si="16"/>
        <v>-0.10565014578881558</v>
      </c>
      <c r="AO135" s="245">
        <f t="shared" si="16"/>
        <v>-0.10676544145158062</v>
      </c>
      <c r="AP135" s="245">
        <f t="shared" si="16"/>
        <v>-0.10789469049923903</v>
      </c>
      <c r="AQ135" s="245">
        <f t="shared" si="16"/>
        <v>-0.10903817387838408</v>
      </c>
      <c r="AR135" s="245">
        <f t="shared" si="16"/>
        <v>-0.11019618257365994</v>
      </c>
      <c r="AS135" s="245">
        <f t="shared" si="16"/>
        <v>-0.11136901807855513</v>
      </c>
      <c r="AT135" s="245">
        <f t="shared" si="16"/>
        <v>-0.11255699288986429</v>
      </c>
      <c r="AU135" s="245">
        <f t="shared" si="16"/>
        <v>-0.1137604310270872</v>
      </c>
      <c r="AV135" s="245">
        <f t="shared" si="16"/>
        <v>-0.11497966857797552</v>
      </c>
      <c r="AW135" s="245">
        <f t="shared" si="16"/>
        <v>-0.11621505427161828</v>
      </c>
      <c r="AX135" s="245">
        <f>AX133+AX134</f>
        <v>-0.11746695008044708</v>
      </c>
      <c r="AY135" s="245">
        <f>AY133+AY134</f>
        <v>-0.11873573185263932</v>
      </c>
      <c r="AZ135" s="245">
        <f>AZ133+AZ134</f>
        <v>-0.12002178997647157</v>
      </c>
      <c r="BA135" s="245">
        <f>BA133+BA134</f>
        <v>-0.12132553007827597</v>
      </c>
      <c r="BB135" s="245">
        <f>BB133+BB134</f>
        <v>-0.12264343209395771</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-0.45910706732088968</v>
      </c>
      <c r="F143" s="21">
        <f>-(F$158*'Fixed Data'!$B$25*'Fixed Data'!F$47*'Fixed Data'!$B$24*'Fixed Data'!$B$23+F$158*'Fixed Data'!$B$26)*'Fixed Data'!M42/10^6</f>
        <v>-0.46914479663343267</v>
      </c>
      <c r="G143" s="21">
        <f>-(G$158*'Fixed Data'!$B$25*'Fixed Data'!G$47*'Fixed Data'!$B$24*'Fixed Data'!$B$23+G$158*'Fixed Data'!$B$26)*'Fixed Data'!N42/10^6</f>
        <v>-0.4782430215127299</v>
      </c>
      <c r="H143" s="21">
        <f>-(H$158*'Fixed Data'!$B$25*'Fixed Data'!H$47*'Fixed Data'!$B$24*'Fixed Data'!$B$23+H$158*'Fixed Data'!$B$26)*'Fixed Data'!O42/10^6</f>
        <v>-0.48732411580018598</v>
      </c>
      <c r="I143" s="21">
        <f>-(I$158*'Fixed Data'!$B$25*'Fixed Data'!I$47*'Fixed Data'!$B$24*'Fixed Data'!$B$23+I$158*'Fixed Data'!$B$26)*'Fixed Data'!P42/10^6</f>
        <v>-0.49461170390215192</v>
      </c>
      <c r="J143" s="21">
        <f>-(J$158*'Fixed Data'!$B$25*'Fixed Data'!J$47*'Fixed Data'!$B$24*'Fixed Data'!$B$23+J$158*'Fixed Data'!$B$26)*'Fixed Data'!Q42/10^6</f>
        <v>-0.50054497802497866</v>
      </c>
      <c r="K143" s="21">
        <f>-(K$158*'Fixed Data'!$B$25*'Fixed Data'!K$47*'Fixed Data'!$B$24*'Fixed Data'!$B$23+K$158*'Fixed Data'!$B$26)*'Fixed Data'!R42/10^6</f>
        <v>-0.51230568174626889</v>
      </c>
      <c r="L143" s="21">
        <f>-(L$158*'Fixed Data'!$B$25*'Fixed Data'!L$47*'Fixed Data'!$B$24*'Fixed Data'!$B$23+L$158*'Fixed Data'!$B$26)*'Fixed Data'!S42/10^6</f>
        <v>-0.52593783784591419</v>
      </c>
      <c r="M143" s="21">
        <f>-(M$158*'Fixed Data'!$B$25*'Fixed Data'!M$47*'Fixed Data'!$B$24*'Fixed Data'!$B$23+M$158*'Fixed Data'!$B$26)*'Fixed Data'!T42/10^6</f>
        <v>-0.5397984374546787</v>
      </c>
      <c r="N143" s="21">
        <f>-(N$158*'Fixed Data'!$B$25*'Fixed Data'!N$47*'Fixed Data'!$B$24*'Fixed Data'!$B$23+N$158*'Fixed Data'!$B$26)*'Fixed Data'!U42/10^6</f>
        <v>-0.55217623720541364</v>
      </c>
      <c r="O143" s="21">
        <f>-(O$158*'Fixed Data'!$B$25*'Fixed Data'!O$47*'Fixed Data'!$B$24*'Fixed Data'!$B$23+O$158*'Fixed Data'!$B$26)*'Fixed Data'!V42/10^6</f>
        <v>-0.56648702091343117</v>
      </c>
      <c r="P143" s="21">
        <f>-(P$158*'Fixed Data'!$B$25*'Fixed Data'!P$47*'Fixed Data'!$B$24*'Fixed Data'!$B$23+P$158*'Fixed Data'!$B$26)*'Fixed Data'!W42/10^6</f>
        <v>-0.58103704107115706</v>
      </c>
      <c r="Q143" s="21">
        <f>-(Q$158*'Fixed Data'!$B$25*'Fixed Data'!Q$47*'Fixed Data'!$B$24*'Fixed Data'!$B$23+Q$158*'Fixed Data'!$B$26)*'Fixed Data'!X42/10^6</f>
        <v>-0.59583010555220317</v>
      </c>
      <c r="R143" s="21">
        <f>-(R$158*'Fixed Data'!$B$25*'Fixed Data'!R$47*'Fixed Data'!$B$24*'Fixed Data'!$B$23+R$158*'Fixed Data'!$B$26)*'Fixed Data'!Y42/10^6</f>
        <v>-0.61265627072384043</v>
      </c>
      <c r="S143" s="21">
        <f>-(S$158*'Fixed Data'!$B$25*'Fixed Data'!S$47*'Fixed Data'!$B$24*'Fixed Data'!$B$23+S$158*'Fixed Data'!$B$26)*'Fixed Data'!Z42/10^6</f>
        <v>-0.62796549328012907</v>
      </c>
      <c r="T143" s="21">
        <f>-(T$158*'Fixed Data'!$B$25*'Fixed Data'!T$47*'Fixed Data'!$B$24*'Fixed Data'!$B$23+T$158*'Fixed Data'!$B$26)*'Fixed Data'!AA42/10^6</f>
        <v>-0.64352987002102779</v>
      </c>
      <c r="U143" s="21">
        <f>-(U$158*'Fixed Data'!$B$25*'Fixed Data'!U$47*'Fixed Data'!$B$24*'Fixed Data'!$B$23+U$158*'Fixed Data'!$B$26)*'Fixed Data'!AB42/10^6</f>
        <v>-0.65935354313528227</v>
      </c>
      <c r="V143" s="21">
        <f>-(V$158*'Fixed Data'!$B$25*'Fixed Data'!V$47*'Fixed Data'!$B$24*'Fixed Data'!$B$23+V$158*'Fixed Data'!$B$26)*'Fixed Data'!AC42/10^6</f>
        <v>-0.67730146350656395</v>
      </c>
      <c r="W143" s="21">
        <f>-(W$158*'Fixed Data'!$B$25*'Fixed Data'!W$47*'Fixed Data'!$B$24*'Fixed Data'!$B$23+W$158*'Fixed Data'!$B$26)*'Fixed Data'!AD42/10^6</f>
        <v>-0.69367568238047905</v>
      </c>
      <c r="X143" s="21">
        <f>-(X$158*'Fixed Data'!$B$25*'Fixed Data'!X$47*'Fixed Data'!$B$24*'Fixed Data'!$B$23+X$158*'Fixed Data'!$B$26)*'Fixed Data'!AE42/10^6</f>
        <v>-0.71222165389166714</v>
      </c>
      <c r="Y143" s="21">
        <f>-(Y$158*'Fixed Data'!$B$25*'Fixed Data'!Y$47*'Fixed Data'!$B$24*'Fixed Data'!$B$23+Y$158*'Fixed Data'!$B$26)*'Fixed Data'!AF42/10^6</f>
        <v>-0.72916498764642912</v>
      </c>
      <c r="Z143" s="21">
        <f>-(Z$158*'Fixed Data'!$B$25*'Fixed Data'!Z$47*'Fixed Data'!$B$24*'Fixed Data'!$B$23+Z$158*'Fixed Data'!$B$26)*'Fixed Data'!AG42/10^6</f>
        <v>-0.74832887519510083</v>
      </c>
      <c r="AA143" s="21">
        <f>-(AA$158*'Fixed Data'!$B$25*'Fixed Data'!AA$47*'Fixed Data'!$B$24*'Fixed Data'!$B$23+AA$158*'Fixed Data'!$B$26)*'Fixed Data'!AH42/10^6</f>
        <v>-0.76781947999116384</v>
      </c>
      <c r="AB143" s="21">
        <f>-(AB$158*'Fixed Data'!$B$25*'Fixed Data'!AB$47*'Fixed Data'!$B$24*'Fixed Data'!$B$23+AB$158*'Fixed Data'!$B$26)*'Fixed Data'!AI42/10^6</f>
        <v>-0.78764235096199786</v>
      </c>
      <c r="AC143" s="21">
        <f>-(AC$158*'Fixed Data'!$B$25*'Fixed Data'!AC$47*'Fixed Data'!$B$24*'Fixed Data'!$B$23+AC$158*'Fixed Data'!$B$26)*'Fixed Data'!AJ42/10^6</f>
        <v>-0.80734613826346446</v>
      </c>
      <c r="AD143" s="21">
        <f>-(AD$158*'Fixed Data'!$B$25*'Fixed Data'!AD$47*'Fixed Data'!$B$24*'Fixed Data'!$B$23+AD$158*'Fixed Data'!$B$26)*'Fixed Data'!AK42/10^6</f>
        <v>-0.82749140491529094</v>
      </c>
      <c r="AE143" s="21">
        <f>-(AE$158*'Fixed Data'!$B$25*'Fixed Data'!AE$47*'Fixed Data'!$B$24*'Fixed Data'!$B$23+AE$158*'Fixed Data'!$B$26)*'Fixed Data'!AL42/10^6</f>
        <v>-0.84817941389663176</v>
      </c>
      <c r="AF143" s="21">
        <f>-(AF$158*'Fixed Data'!$B$25*'Fixed Data'!AF$47*'Fixed Data'!$B$24*'Fixed Data'!$B$23+AF$158*'Fixed Data'!$B$26)*'Fixed Data'!AM42/10^6</f>
        <v>-0.86915260416148254</v>
      </c>
      <c r="AG143" s="21">
        <f>-(AG$158*'Fixed Data'!$B$25*'Fixed Data'!AG$47*'Fixed Data'!$B$24*'Fixed Data'!$B$23+AG$158*'Fixed Data'!$B$26)*'Fixed Data'!AN42/10^6</f>
        <v>-0.89043967844201866</v>
      </c>
      <c r="AH143" s="21">
        <f>-(AH$158*'Fixed Data'!$B$25*'Fixed Data'!AH$47*'Fixed Data'!$B$24*'Fixed Data'!$B$23+AH$158*'Fixed Data'!$B$26)*'Fixed Data'!AO42/10^6</f>
        <v>-0.91207744307777605</v>
      </c>
      <c r="AI143" s="21">
        <f>-(AI$158*'Fixed Data'!$B$25*'Fixed Data'!AI$47*'Fixed Data'!$B$24*'Fixed Data'!$B$23+AI$158*'Fixed Data'!$B$26)*'Fixed Data'!AP42/10^6</f>
        <v>-0.93411833215370133</v>
      </c>
      <c r="AJ143" s="21">
        <f>-(AJ$158*'Fixed Data'!$B$25*'Fixed Data'!AJ$47*'Fixed Data'!$B$24*'Fixed Data'!$B$23+AJ$158*'Fixed Data'!$B$26)*'Fixed Data'!AQ42/10^6</f>
        <v>-0.95654029586558387</v>
      </c>
      <c r="AK143" s="21">
        <f>-(AK$158*'Fixed Data'!$B$25*'Fixed Data'!AK$47*'Fixed Data'!$B$24*'Fixed Data'!$B$23+AK$158*'Fixed Data'!$B$26)*'Fixed Data'!AR42/10^6</f>
        <v>-0.9793305537464706</v>
      </c>
      <c r="AL143" s="21">
        <f>-(AL$158*'Fixed Data'!$B$25*'Fixed Data'!AL$47*'Fixed Data'!$B$24*'Fixed Data'!$B$23+AL$158*'Fixed Data'!$B$26)*'Fixed Data'!AS42/10^6</f>
        <v>-1.0025094453995786</v>
      </c>
      <c r="AM143" s="21">
        <f>-(AM$158*'Fixed Data'!$B$25*'Fixed Data'!AM$47*'Fixed Data'!$B$24*'Fixed Data'!$B$23+AM$158*'Fixed Data'!$B$26)*'Fixed Data'!AT42/10^6</f>
        <v>-1.0260894582524522</v>
      </c>
      <c r="AN143" s="21">
        <f>-(AN$158*'Fixed Data'!$B$25*'Fixed Data'!AN$47*'Fixed Data'!$B$24*'Fixed Data'!$B$23+AN$158*'Fixed Data'!$B$26)*'Fixed Data'!AU42/10^6</f>
        <v>-1.0500767576986145</v>
      </c>
      <c r="AO143" s="21">
        <f>-(AO$158*'Fixed Data'!$B$25*'Fixed Data'!AO$47*'Fixed Data'!$B$24*'Fixed Data'!$B$23+AO$158*'Fixed Data'!$B$26)*'Fixed Data'!AV42/10^6</f>
        <v>-1.0744745691927937</v>
      </c>
      <c r="AP143" s="21">
        <f>-(AP$158*'Fixed Data'!$B$25*'Fixed Data'!AP$47*'Fixed Data'!$B$24*'Fixed Data'!$B$23+AP$158*'Fixed Data'!$B$26)*'Fixed Data'!AW42/10^6</f>
        <v>-1.0992914433465628</v>
      </c>
      <c r="AQ143" s="21">
        <f>-(AQ$158*'Fixed Data'!$B$25*'Fixed Data'!AQ$47*'Fixed Data'!$B$24*'Fixed Data'!$B$23+AQ$158*'Fixed Data'!$B$26)*'Fixed Data'!AX42/10^6</f>
        <v>-1.1245374721937962</v>
      </c>
      <c r="AR143" s="21">
        <f>-(AR$158*'Fixed Data'!$B$25*'Fixed Data'!AR$47*'Fixed Data'!$B$24*'Fixed Data'!$B$23+AR$158*'Fixed Data'!$B$26)*'Fixed Data'!AY42/10^6</f>
        <v>-1.1502207677769627</v>
      </c>
      <c r="AS143" s="21">
        <f>-(AS$158*'Fixed Data'!$B$25*'Fixed Data'!AS$47*'Fixed Data'!$B$24*'Fixed Data'!$B$23+AS$158*'Fixed Data'!$B$26)*'Fixed Data'!AZ42/10^6</f>
        <v>-1.1763493010569628</v>
      </c>
      <c r="AT143" s="21">
        <f>-(AT$158*'Fixed Data'!$B$25*'Fixed Data'!AT$47*'Fixed Data'!$B$24*'Fixed Data'!$B$23+AT$158*'Fixed Data'!$B$26)*'Fixed Data'!BA42/10^6</f>
        <v>-1.2029318220834835</v>
      </c>
      <c r="AU143" s="21">
        <f>-(AU$158*'Fixed Data'!$B$25*'Fixed Data'!AU$47*'Fixed Data'!$B$24*'Fixed Data'!$B$23+AU$158*'Fixed Data'!$B$26)*'Fixed Data'!BB42/10^6</f>
        <v>-1.2299778317265433</v>
      </c>
      <c r="AV143" s="21">
        <f>-(AV$158*'Fixed Data'!$B$25*'Fixed Data'!AV$47*'Fixed Data'!$B$24*'Fixed Data'!$B$23+AV$158*'Fixed Data'!$B$26)*'Fixed Data'!BC42/10^6</f>
        <v>-1.2574968727178408</v>
      </c>
      <c r="AW143" s="21">
        <f>-(AW$158*'Fixed Data'!$B$25*'Fixed Data'!AW$47*'Fixed Data'!$B$24*'Fixed Data'!$B$23+AW$158*'Fixed Data'!$B$26)*'Fixed Data'!BD42/10^6</f>
        <v>-1.2854985745590721</v>
      </c>
      <c r="AX143" s="21">
        <f>-(AX$158*'Fixed Data'!$B$25*'Fixed Data'!AX$47*'Fixed Data'!$B$24*'Fixed Data'!$B$23+AX$158*'Fixed Data'!$B$26)*'Fixed Data'!BE42/10^6</f>
        <v>-1.3139929850688683</v>
      </c>
      <c r="AY143" s="21">
        <f>-(AY$158*'Fixed Data'!$B$25*'Fixed Data'!AY$47*'Fixed Data'!$B$24*'Fixed Data'!$B$23+AY$158*'Fixed Data'!$B$26)*'Fixed Data'!BF42/10^6</f>
        <v>-1.3429905742707489</v>
      </c>
      <c r="AZ143" s="21">
        <f>-(AZ$158*'Fixed Data'!$B$25*'Fixed Data'!AZ$47*'Fixed Data'!$B$24*'Fixed Data'!$B$23+AZ$158*'Fixed Data'!$B$26)*'Fixed Data'!BG42/10^6</f>
        <v>-1.372502152877713</v>
      </c>
      <c r="BA143" s="21">
        <f>-(BA$158*'Fixed Data'!$B$25*'Fixed Data'!BA$47*'Fixed Data'!$B$24*'Fixed Data'!$B$23+BA$158*'Fixed Data'!$B$26)*'Fixed Data'!BH42/10^6</f>
        <v>-1.4025388553473488</v>
      </c>
      <c r="BB143" s="21">
        <f>-(BB$158*'Fixed Data'!$B$25*'Fixed Data'!BB$47*'Fixed Data'!$B$24*'Fixed Data'!$B$23+BB$158*'Fixed Data'!$B$26)*'Fixed Data'!BI42/10^6</f>
        <v>-1.4330661498111401</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-0.26047875481048122</v>
      </c>
      <c r="F146" s="21">
        <f>-F$161*'Fixed Data'!$B$20*'Fixed Data'!$B$22</f>
        <v>-0.27321182671178351</v>
      </c>
      <c r="G146" s="21">
        <f>-G$161*'Fixed Data'!$B$20*'Fixed Data'!$B$22</f>
        <v>-0.28664094979269461</v>
      </c>
      <c r="H146" s="21">
        <f>-H$161*'Fixed Data'!$B$20*'Fixed Data'!$B$22</f>
        <v>-0.30032081993337068</v>
      </c>
      <c r="I146" s="21">
        <f>-I$161*'Fixed Data'!$B$20*'Fixed Data'!$B$22</f>
        <v>-0.31337336330567489</v>
      </c>
      <c r="J146" s="21">
        <f>-J$161*'Fixed Data'!$B$20*'Fixed Data'!$B$22</f>
        <v>-0.32678843754053455</v>
      </c>
      <c r="K146" s="21">
        <f>-K$161*'Fixed Data'!$B$20*'Fixed Data'!$B$22</f>
        <v>-0.34340954887190611</v>
      </c>
      <c r="L146" s="21">
        <f>-L$161*'Fixed Data'!$B$20*'Fixed Data'!$B$22</f>
        <v>-0.3608828339083987</v>
      </c>
      <c r="M146" s="21">
        <f>-M$161*'Fixed Data'!$B$20*'Fixed Data'!$B$22</f>
        <v>-0.37925198448558511</v>
      </c>
      <c r="N146" s="21">
        <f>-N$161*'Fixed Data'!$B$20*'Fixed Data'!$B$22</f>
        <v>-0.39856293256713532</v>
      </c>
      <c r="O146" s="21">
        <f>-O$161*'Fixed Data'!$B$20*'Fixed Data'!$B$22</f>
        <v>-0.41886396509861612</v>
      </c>
      <c r="P146" s="21">
        <f>-P$161*'Fixed Data'!$B$20*'Fixed Data'!$B$22</f>
        <v>-0.44020584475001789</v>
      </c>
      <c r="Q146" s="21">
        <f>-Q$161*'Fixed Data'!$B$20*'Fixed Data'!$B$22</f>
        <v>-0.46264193684884747</v>
      </c>
      <c r="R146" s="21">
        <f>-R$161*'Fixed Data'!$B$20*'Fixed Data'!$B$22</f>
        <v>-0.48622834282123167</v>
      </c>
      <c r="S146" s="21">
        <f>-S$161*'Fixed Data'!$B$20*'Fixed Data'!$B$22</f>
        <v>-0.51102404047469785</v>
      </c>
      <c r="T146" s="21">
        <f>-T$161*'Fixed Data'!$B$20*'Fixed Data'!$B$22</f>
        <v>-0.53709103147339954</v>
      </c>
      <c r="U146" s="21">
        <f>-U$161*'Fixed Data'!$B$20*'Fixed Data'!$B$22</f>
        <v>-0.56449449637454407</v>
      </c>
      <c r="V146" s="21">
        <f>-V$161*'Fixed Data'!$B$20*'Fixed Data'!$B$22</f>
        <v>-0.59330295761374363</v>
      </c>
      <c r="W146" s="21">
        <f>-W$161*'Fixed Data'!$B$20*'Fixed Data'!$B$22</f>
        <v>-0.62358845084679038</v>
      </c>
      <c r="X146" s="21">
        <f>-X$161*'Fixed Data'!$B$20*'Fixed Data'!$B$22</f>
        <v>-0.65542670507626655</v>
      </c>
      <c r="Y146" s="21">
        <f>-Y$161*'Fixed Data'!$B$20*'Fixed Data'!$B$22</f>
        <v>-0.68889733201352477</v>
      </c>
      <c r="Z146" s="21">
        <f>-Z$161*'Fixed Data'!$B$20*'Fixed Data'!$B$22</f>
        <v>-0.72408402514940584</v>
      </c>
      <c r="AA146" s="21">
        <f>-AA$161*'Fixed Data'!$B$20*'Fixed Data'!$B$22</f>
        <v>-0.76107476903154492</v>
      </c>
      <c r="AB146" s="21">
        <f>-AB$161*'Fixed Data'!$B$20*'Fixed Data'!$B$22</f>
        <v>-0.7999620592715464</v>
      </c>
      <c r="AC146" s="21">
        <f>-AC$161*'Fixed Data'!$B$20*'Fixed Data'!$B$22</f>
        <v>-0.84084313383220921</v>
      </c>
      <c r="AD146" s="21">
        <f>-AD$161*'Fixed Data'!$B$20*'Fixed Data'!$B$22</f>
        <v>-0.88382021617304152</v>
      </c>
      <c r="AE146" s="21">
        <f>-AE$161*'Fixed Data'!$B$20*'Fixed Data'!$B$22</f>
        <v>-0.92900077086216926</v>
      </c>
      <c r="AF146" s="21">
        <f>-AF$161*'Fixed Data'!$B$20*'Fixed Data'!$B$22</f>
        <v>-0.97649777229367196</v>
      </c>
      <c r="AG146" s="21">
        <f>-AG$161*'Fixed Data'!$B$20*'Fixed Data'!$B$22</f>
        <v>-1.0264299871824445</v>
      </c>
      <c r="AH146" s="21">
        <f>-AH$161*'Fixed Data'!$B$20*'Fixed Data'!$B$22</f>
        <v>-1.078922271542841</v>
      </c>
      <c r="AI146" s="21">
        <f>-AI$161*'Fixed Data'!$B$20*'Fixed Data'!$B$22</f>
        <v>-1.1341058828936788</v>
      </c>
      <c r="AJ146" s="21">
        <f>-AJ$161*'Fixed Data'!$B$20*'Fixed Data'!$B$22</f>
        <v>-1.1921188084704646</v>
      </c>
      <c r="AK146" s="21">
        <f>-AK$161*'Fixed Data'!$B$20*'Fixed Data'!$B$22</f>
        <v>-1.2531061102652408</v>
      </c>
      <c r="AL146" s="21">
        <f>-AL$161*'Fixed Data'!$B$20*'Fixed Data'!$B$22</f>
        <v>-1.3172202877572405</v>
      </c>
      <c r="AM146" s="21">
        <f>-AM$161*'Fixed Data'!$B$20*'Fixed Data'!$B$22</f>
        <v>-1.3846216592409086</v>
      </c>
      <c r="AN146" s="21">
        <f>-AN$161*'Fixed Data'!$B$20*'Fixed Data'!$B$22</f>
        <v>-1.4554787627051458</v>
      </c>
      <c r="AO146" s="21">
        <f>-AO$161*'Fixed Data'!$B$20*'Fixed Data'!$B$22</f>
        <v>-1.5299687772661081</v>
      </c>
      <c r="AP146" s="21">
        <f>-AP$161*'Fixed Data'!$B$20*'Fixed Data'!$B$22</f>
        <v>-1.6082779662071924</v>
      </c>
      <c r="AQ146" s="21">
        <f>-AQ$161*'Fixed Data'!$B$20*'Fixed Data'!$B$22</f>
        <v>-1.6906021427343287</v>
      </c>
      <c r="AR146" s="21">
        <f>-AR$161*'Fixed Data'!$B$20*'Fixed Data'!$B$22</f>
        <v>-1.777147159610903</v>
      </c>
      <c r="AS146" s="21">
        <f>-AS$161*'Fixed Data'!$B$20*'Fixed Data'!$B$22</f>
        <v>-1.8681294238969739</v>
      </c>
      <c r="AT146" s="21">
        <f>-AT$161*'Fixed Data'!$B$20*'Fixed Data'!$B$22</f>
        <v>-1.9637764380794784</v>
      </c>
      <c r="AU146" s="21">
        <f>-AU$161*'Fixed Data'!$B$20*'Fixed Data'!$B$22</f>
        <v>-2.0643273689470947</v>
      </c>
      <c r="AV146" s="21">
        <f>-AV$161*'Fixed Data'!$B$20*'Fixed Data'!$B$22</f>
        <v>-2.1700336456316984</v>
      </c>
      <c r="AW146" s="21">
        <f>-AW$161*'Fixed Data'!$B$20*'Fixed Data'!$B$22</f>
        <v>-2.2811595883121303</v>
      </c>
      <c r="AX146" s="21">
        <f>-AX$161*'Fixed Data'!$B$20*'Fixed Data'!$B$22</f>
        <v>-2.3979830691523203</v>
      </c>
      <c r="AY146" s="21">
        <f>-AY$161*'Fixed Data'!$B$20*'Fixed Data'!$B$22</f>
        <v>-2.5207962071264496</v>
      </c>
      <c r="AZ146" s="21">
        <f>-AZ$161*'Fixed Data'!$B$20*'Fixed Data'!$B$22</f>
        <v>-2.6499060984685263</v>
      </c>
      <c r="BA146" s="21">
        <f>-BA$161*'Fixed Data'!$B$20*'Fixed Data'!$B$22</f>
        <v>-2.785635584572848</v>
      </c>
      <c r="BB146" s="21">
        <f>-BB$161*'Fixed Data'!$B$20*'Fixed Data'!$B$22</f>
        <v>-2.9283172013239094</v>
      </c>
    </row>
    <row r="147" spans="1:54" outlineLevel="2">
      <c r="A147" s="439"/>
      <c r="B147" s="135" t="s">
        <v>284</v>
      </c>
      <c r="C147" s="135" t="s">
        <v>460</v>
      </c>
      <c r="D147" s="135" t="s">
        <v>377</v>
      </c>
      <c r="E147" s="21">
        <f>-E$162*'Fixed Data'!$B$21*'Fixed Data'!$B$22</f>
        <v>-1.5867602459682752E-2</v>
      </c>
      <c r="F147" s="21">
        <f>-F$162*'Fixed Data'!$B$21*'Fixed Data'!$B$22</f>
        <v>-1.6642956832069303E-2</v>
      </c>
      <c r="G147" s="21">
        <f>-G$162*'Fixed Data'!$B$21*'Fixed Data'!$B$22</f>
        <v>-1.7460980737709169E-2</v>
      </c>
      <c r="H147" s="21">
        <f>-H$162*'Fixed Data'!$B$21*'Fixed Data'!$B$22</f>
        <v>-1.829432970018522E-2</v>
      </c>
      <c r="I147" s="21">
        <f>-I$162*'Fixed Data'!$B$21*'Fixed Data'!$B$22</f>
        <v>-1.9088323508890337E-2</v>
      </c>
      <c r="J147" s="21">
        <f>-J$162*'Fixed Data'!$B$21*'Fixed Data'!$B$22</f>
        <v>-1.9903863062098237E-2</v>
      </c>
      <c r="K147" s="21">
        <f>-K$162*'Fixed Data'!$B$21*'Fixed Data'!$B$22</f>
        <v>-2.0916214091069831E-2</v>
      </c>
      <c r="L147" s="21">
        <f>-L$162*'Fixed Data'!$B$21*'Fixed Data'!$B$22</f>
        <v>-2.1980468927251105E-2</v>
      </c>
      <c r="M147" s="21">
        <f>-M$162*'Fixed Data'!$B$21*'Fixed Data'!$B$22</f>
        <v>-2.3099288733037415E-2</v>
      </c>
      <c r="N147" s="21">
        <f>-N$162*'Fixed Data'!$B$21*'Fixed Data'!$B$22</f>
        <v>-2.4275471111524484E-2</v>
      </c>
      <c r="O147" s="21">
        <f>-O$162*'Fixed Data'!$B$21*'Fixed Data'!$B$22</f>
        <v>-2.5511957101971565E-2</v>
      </c>
      <c r="P147" s="21">
        <f>-P$162*'Fixed Data'!$B$21*'Fixed Data'!$B$22</f>
        <v>-2.6811838533931653E-2</v>
      </c>
      <c r="Q147" s="21">
        <f>-Q$162*'Fixed Data'!$B$21*'Fixed Data'!$B$22</f>
        <v>-2.8178365758435048E-2</v>
      </c>
      <c r="R147" s="21">
        <f>-R$162*'Fixed Data'!$B$21*'Fixed Data'!$B$22</f>
        <v>-2.9614955775559622E-2</v>
      </c>
      <c r="S147" s="21">
        <f>-S$162*'Fixed Data'!$B$21*'Fixed Data'!$B$22</f>
        <v>-3.1125200778708801E-2</v>
      </c>
      <c r="T147" s="21">
        <f>-T$162*'Fixed Data'!$B$21*'Fixed Data'!$B$22</f>
        <v>-3.2712877136966703E-2</v>
      </c>
      <c r="U147" s="21">
        <f>-U$162*'Fixed Data'!$B$21*'Fixed Data'!$B$22</f>
        <v>-3.438195483798695E-2</v>
      </c>
      <c r="V147" s="21">
        <f>-V$162*'Fixed Data'!$B$21*'Fixed Data'!$B$22</f>
        <v>-3.6136607415027742E-2</v>
      </c>
      <c r="W147" s="21">
        <f>-W$162*'Fixed Data'!$B$21*'Fixed Data'!$B$22</f>
        <v>-3.7981222382960284E-2</v>
      </c>
      <c r="X147" s="21">
        <f>-X$162*'Fixed Data'!$B$21*'Fixed Data'!$B$22</f>
        <v>-3.9920412209337876E-2</v>
      </c>
      <c r="Y147" s="21">
        <f>-Y$162*'Fixed Data'!$B$21*'Fixed Data'!$B$22</f>
        <v>-4.1959025847969525E-2</v>
      </c>
      <c r="Z147" s="21">
        <f>-Z$162*'Fixed Data'!$B$21*'Fixed Data'!$B$22</f>
        <v>-4.410216086382511E-2</v>
      </c>
      <c r="AA147" s="21">
        <f>-AA$162*'Fixed Data'!$B$21*'Fixed Data'!$B$22</f>
        <v>-4.6355176179609728E-2</v>
      </c>
      <c r="AB147" s="21">
        <f>-AB$162*'Fixed Data'!$B$21*'Fixed Data'!$B$22</f>
        <v>-4.8723705475851128E-2</v>
      </c>
      <c r="AC147" s="21">
        <f>-AC$162*'Fixed Data'!$B$21*'Fixed Data'!$B$22</f>
        <v>-5.1213671278042903E-2</v>
      </c>
      <c r="AD147" s="21">
        <f>-AD$162*'Fixed Data'!$B$21*'Fixed Data'!$B$22</f>
        <v>-5.383129976603844E-2</v>
      </c>
      <c r="AE147" s="21">
        <f>-AE$162*'Fixed Data'!$B$21*'Fixed Data'!$B$22</f>
        <v>-5.6583136342744096E-2</v>
      </c>
      <c r="AF147" s="21">
        <f>-AF$162*'Fixed Data'!$B$21*'Fixed Data'!$B$22</f>
        <v>-5.9476062001034148E-2</v>
      </c>
      <c r="AG147" s="21">
        <f>-AG$162*'Fixed Data'!$B$21*'Fixed Data'!$B$22</f>
        <v>-6.2517310529816184E-2</v>
      </c>
      <c r="AH147" s="21">
        <f>-AH$162*'Fixed Data'!$B$21*'Fixed Data'!$B$22</f>
        <v>-6.5714486602272776E-2</v>
      </c>
      <c r="AI147" s="21">
        <f>-AI$162*'Fixed Data'!$B$21*'Fixed Data'!$B$22</f>
        <v>-6.9075584791500985E-2</v>
      </c>
      <c r="AJ147" s="21">
        <f>-AJ$162*'Fixed Data'!$B$21*'Fixed Data'!$B$22</f>
        <v>-7.2609009561112756E-2</v>
      </c>
      <c r="AK147" s="21">
        <f>-AK$162*'Fixed Data'!$B$21*'Fixed Data'!$B$22</f>
        <v>-7.6323596280766209E-2</v>
      </c>
      <c r="AL147" s="21">
        <f>-AL$162*'Fixed Data'!$B$21*'Fixed Data'!$B$22</f>
        <v>-8.0228633319195719E-2</v>
      </c>
      <c r="AM147" s="21">
        <f>-AM$162*'Fixed Data'!$B$21*'Fixed Data'!$B$22</f>
        <v>-8.4333885269966574E-2</v>
      </c>
      <c r="AN147" s="21">
        <f>-AN$162*'Fixed Data'!$B$21*'Fixed Data'!$B$22</f>
        <v>-8.8649617368048605E-2</v>
      </c>
      <c r="AO147" s="21">
        <f>-AO$162*'Fixed Data'!$B$21*'Fixed Data'!$B$22</f>
        <v>-9.3186621158246746E-2</v>
      </c>
      <c r="AP147" s="21">
        <f>-AP$162*'Fixed Data'!$B$21*'Fixed Data'!$B$22</f>
        <v>-9.7956241479682876E-2</v>
      </c>
      <c r="AQ147" s="21">
        <f>-AQ$162*'Fixed Data'!$B$21*'Fixed Data'!$B$22</f>
        <v>-0.10297040483380461</v>
      </c>
      <c r="AR147" s="21">
        <f>-AR$162*'Fixed Data'!$B$21*'Fixed Data'!$B$22</f>
        <v>-0.1082416492068487</v>
      </c>
      <c r="AS147" s="21">
        <f>-AS$162*'Fixed Data'!$B$21*'Fixed Data'!$B$22</f>
        <v>-0.11378315542133526</v>
      </c>
      <c r="AT147" s="21">
        <f>-AT$162*'Fixed Data'!$B$21*'Fixed Data'!$B$22</f>
        <v>-0.11960878009499452</v>
      </c>
      <c r="AU147" s="21">
        <f>-AU$162*'Fixed Data'!$B$21*'Fixed Data'!$B$22</f>
        <v>-0.12573309028951782</v>
      </c>
      <c r="AV147" s="21">
        <f>-AV$162*'Fixed Data'!$B$21*'Fixed Data'!$B$22</f>
        <v>-0.1321713999358084</v>
      </c>
      <c r="AW147" s="21">
        <f>-AW$162*'Fixed Data'!$B$21*'Fixed Data'!$B$22</f>
        <v>-0.13893980812677903</v>
      </c>
      <c r="AX147" s="21">
        <f>-AX$162*'Fixed Data'!$B$21*'Fixed Data'!$B$22</f>
        <v>-0.14605523937347192</v>
      </c>
      <c r="AY147" s="21">
        <f>-AY$162*'Fixed Data'!$B$21*'Fixed Data'!$B$22</f>
        <v>-0.15353548592514946</v>
      </c>
      <c r="AZ147" s="21">
        <f>-AZ$162*'Fixed Data'!$B$21*'Fixed Data'!$B$22</f>
        <v>-0.1613992522591812</v>
      </c>
      <c r="BA147" s="21">
        <f>-BA$162*'Fixed Data'!$B$21*'Fixed Data'!$B$22</f>
        <v>-0.16966620185198528</v>
      </c>
      <c r="BB147" s="21">
        <f>-BB$162*'Fixed Data'!$B$21*'Fixed Data'!$B$22</f>
        <v>-0.17835658869504512</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135" t="s">
        <v>461</v>
      </c>
      <c r="D150" s="135" t="s">
        <v>377</v>
      </c>
      <c r="E150" s="279">
        <v>-6.5029976283497326E-2</v>
      </c>
      <c r="F150" s="279">
        <v>-6.8059232590978763E-2</v>
      </c>
      <c r="G150" s="279">
        <v>-7.1276221120664854E-2</v>
      </c>
      <c r="H150" s="279">
        <v>-7.4643618612840676E-2</v>
      </c>
      <c r="I150" s="279">
        <v>-7.7858398796602182E-2</v>
      </c>
      <c r="J150" s="279">
        <v>-8.1129304560721177E-2</v>
      </c>
      <c r="K150" s="279">
        <v>-8.523841688371081E-2</v>
      </c>
      <c r="L150" s="279">
        <v>-8.9558189590193849E-2</v>
      </c>
      <c r="M150" s="279">
        <v>-9.4099423377215191E-2</v>
      </c>
      <c r="N150" s="279">
        <v>-9.8873472704938237E-2</v>
      </c>
      <c r="O150" s="279">
        <v>-0.10389227418868249</v>
      </c>
      <c r="P150" s="279">
        <v>-0.10916837644665726</v>
      </c>
      <c r="Q150" s="279">
        <v>-0.11471497147802531</v>
      </c>
      <c r="R150" s="279">
        <v>-0.12054592764973039</v>
      </c>
      <c r="S150" s="279">
        <v>-0.12667582437462918</v>
      </c>
      <c r="T150" s="279">
        <v>-0.13311998856758467</v>
      </c>
      <c r="U150" s="279">
        <v>-0.13989453297071663</v>
      </c>
      <c r="V150" s="279">
        <v>-0.14701639644361045</v>
      </c>
      <c r="W150" s="279">
        <v>-0.15450338631927696</v>
      </c>
      <c r="X150" s="279">
        <v>-0.16237422293173548</v>
      </c>
      <c r="Y150" s="279">
        <v>-0.17064858642656303</v>
      </c>
      <c r="Z150" s="279">
        <v>-0.17934716597148823</v>
      </c>
      <c r="AA150" s="279">
        <v>-0.18849171149006716</v>
      </c>
      <c r="AB150" s="279">
        <v>-0.19810508804778418</v>
      </c>
      <c r="AC150" s="279">
        <v>-0.20821133302660907</v>
      </c>
      <c r="AD150" s="279">
        <v>-0.21883571623093159</v>
      </c>
      <c r="AE150" s="279">
        <v>-0.23000480307522395</v>
      </c>
      <c r="AF150" s="279">
        <v>-0.24174652101137376</v>
      </c>
      <c r="AG150" s="279">
        <v>-0.25409022936185655</v>
      </c>
      <c r="AH150" s="279">
        <v>-0.26706679273327627</v>
      </c>
      <c r="AI150" s="279">
        <v>-0.28070865819394492</v>
      </c>
      <c r="AJ150" s="279">
        <v>-0.29504993640843952</v>
      </c>
      <c r="AK150" s="279">
        <v>-0.31012648693197964</v>
      </c>
      <c r="AL150" s="279">
        <v>-0.32597600787798359</v>
      </c>
      <c r="AM150" s="279">
        <v>-0.34263813018295647</v>
      </c>
      <c r="AN150" s="279">
        <v>-0.36015451670444054</v>
      </c>
      <c r="AO150" s="279">
        <v>-0.37856896639983845</v>
      </c>
      <c r="AP150" s="279">
        <v>-0.3979275238465852</v>
      </c>
      <c r="AQ150" s="279">
        <v>-0.41827859437755882</v>
      </c>
      <c r="AR150" s="279">
        <v>-0.43967306511958398</v>
      </c>
      <c r="AS150" s="279">
        <v>-0.46216443223772186</v>
      </c>
      <c r="AT150" s="279">
        <v>-0.48580893470357039</v>
      </c>
      <c r="AU150" s="279">
        <v>-0.51066569492186886</v>
      </c>
      <c r="AV150" s="279">
        <v>-0.53679686656733605</v>
      </c>
      <c r="AW150" s="279">
        <v>-0.56426779000120342</v>
      </c>
      <c r="AX150" s="279">
        <v>-0.59314715565609466</v>
      </c>
      <c r="AY150" s="279">
        <v>-0.62350717579787496</v>
      </c>
      <c r="AZ150" s="279">
        <v>-0.65542376509390765</v>
      </c>
      <c r="BA150" s="279">
        <v>-0.68897673043922913</v>
      </c>
      <c r="BB150" s="279">
        <v>-0.72424736539529955</v>
      </c>
    </row>
    <row r="151" spans="1:54" outlineLevel="2">
      <c r="A151" s="439"/>
      <c r="B151" s="135" t="s">
        <v>287</v>
      </c>
      <c r="C151" s="135" t="s">
        <v>462</v>
      </c>
      <c r="D151" s="135" t="s">
        <v>377</v>
      </c>
      <c r="E151" s="279">
        <v>-0.28277534607512894</v>
      </c>
      <c r="F151" s="279">
        <v>-0.29576113496023981</v>
      </c>
      <c r="G151" s="279">
        <v>-0.31026104678455152</v>
      </c>
      <c r="H151" s="279">
        <v>-0.32560543158145483</v>
      </c>
      <c r="I151" s="279">
        <v>-0.33992831450616096</v>
      </c>
      <c r="J151" s="279">
        <v>-0.35337596581387137</v>
      </c>
      <c r="K151" s="279">
        <v>-0.37128444216186507</v>
      </c>
      <c r="L151" s="279">
        <v>-0.39011103514843293</v>
      </c>
      <c r="M151" s="279">
        <v>-0.40990281726646138</v>
      </c>
      <c r="N151" s="279">
        <v>-0.43070927446537061</v>
      </c>
      <c r="O151" s="279">
        <v>-0.45258242989169667</v>
      </c>
      <c r="P151" s="279">
        <v>-0.47557697397395082</v>
      </c>
      <c r="Q151" s="279">
        <v>-0.49975040117705716</v>
      </c>
      <c r="R151" s="279">
        <v>-0.5251631537683904</v>
      </c>
      <c r="S151" s="279">
        <v>-0.55187877295482801</v>
      </c>
      <c r="T151" s="279">
        <v>-0.57996405776874627</v>
      </c>
      <c r="U151" s="279">
        <v>-0.60948923210031969</v>
      </c>
      <c r="V151" s="279">
        <v>-0.64052812029373063</v>
      </c>
      <c r="W151" s="279">
        <v>-0.67315833174636874</v>
      </c>
      <c r="X151" s="279">
        <v>-0.70746145497263624</v>
      </c>
      <c r="Y151" s="279">
        <v>-0.74352326161765114</v>
      </c>
      <c r="Z151" s="279">
        <v>-0.78143392093093178</v>
      </c>
      <c r="AA151" s="279">
        <v>-0.82128822523641465</v>
      </c>
      <c r="AB151" s="279">
        <v>-0.8631858269624787</v>
      </c>
      <c r="AC151" s="279">
        <v>-0.90723148782484864</v>
      </c>
      <c r="AD151" s="279">
        <v>-0.95353534078537461</v>
      </c>
      <c r="AE151" s="279">
        <v>-1.0022131654416604</v>
      </c>
      <c r="AF151" s="279">
        <v>-1.0533866775362892</v>
      </c>
      <c r="AG151" s="279">
        <v>-1.1071838333094288</v>
      </c>
      <c r="AH151" s="279">
        <v>-1.1637391494560685</v>
      </c>
      <c r="AI151" s="279">
        <v>-1.2231940394876288</v>
      </c>
      <c r="AJ151" s="279">
        <v>-1.2856971673392732</v>
      </c>
      <c r="AK151" s="279">
        <v>-1.3514048191072336</v>
      </c>
      <c r="AL151" s="279">
        <v>-1.4204812938451434</v>
      </c>
      <c r="AM151" s="279">
        <v>-1.4930993143972939</v>
      </c>
      <c r="AN151" s="279">
        <v>-1.5694404592955309</v>
      </c>
      <c r="AO151" s="279">
        <v>-1.6496956168001065</v>
      </c>
      <c r="AP151" s="279">
        <v>-1.7340654622195815</v>
      </c>
      <c r="AQ151" s="279">
        <v>-1.822760959703573</v>
      </c>
      <c r="AR151" s="279">
        <v>-1.9160038897628837</v>
      </c>
      <c r="AS151" s="279">
        <v>-2.0140274038361659</v>
      </c>
      <c r="AT151" s="279">
        <v>-2.1170766072899569</v>
      </c>
      <c r="AU151" s="279">
        <v>-2.2254091723094267</v>
      </c>
      <c r="AV151" s="279">
        <v>-2.3392959822131809</v>
      </c>
      <c r="AW151" s="279">
        <v>-2.4590218088025213</v>
      </c>
      <c r="AX151" s="279">
        <v>-2.5848860244389353</v>
      </c>
      <c r="AY151" s="279">
        <v>-2.7172033506310513</v>
      </c>
      <c r="AZ151" s="279">
        <v>-2.8563046450021403</v>
      </c>
      <c r="BA151" s="279">
        <v>-3.0025377286064319</v>
      </c>
      <c r="BB151" s="279">
        <v>-3.1562574487562465</v>
      </c>
    </row>
    <row r="152" spans="1:54" outlineLevel="2">
      <c r="A152" s="439"/>
      <c r="B152" s="135" t="s">
        <v>287</v>
      </c>
      <c r="C152" s="135" t="s">
        <v>463</v>
      </c>
      <c r="D152" s="135" t="s">
        <v>377</v>
      </c>
      <c r="E152" s="279">
        <v>-4.2078853201658863E-2</v>
      </c>
      <c r="F152" s="279">
        <v>-4.4020888543888477E-2</v>
      </c>
      <c r="G152" s="279">
        <v>-4.6086986901192194E-2</v>
      </c>
      <c r="H152" s="279">
        <v>-4.8100695431038842E-2</v>
      </c>
      <c r="I152" s="279">
        <v>-4.9677774589068059E-2</v>
      </c>
      <c r="J152" s="279">
        <v>-5.1202066650253474E-2</v>
      </c>
      <c r="K152" s="279">
        <v>-5.3806066156631839E-2</v>
      </c>
      <c r="L152" s="279">
        <v>-5.6543574509874739E-2</v>
      </c>
      <c r="M152" s="279">
        <v>-5.9421436849610321E-2</v>
      </c>
      <c r="N152" s="279">
        <v>-6.2446849273252114E-2</v>
      </c>
      <c r="O152" s="279">
        <v>-6.5627376829992548E-2</v>
      </c>
      <c r="P152" s="279">
        <v>-6.8970972437361486E-2</v>
      </c>
      <c r="Q152" s="279">
        <v>-7.2485996767664318E-2</v>
      </c>
      <c r="R152" s="279">
        <v>-7.6181239154013702E-2</v>
      </c>
      <c r="S152" s="279">
        <v>-8.0065939568239819E-2</v>
      </c>
      <c r="T152" s="279">
        <v>-8.4149811725633308E-2</v>
      </c>
      <c r="U152" s="279">
        <v>-8.8443067374287934E-2</v>
      </c>
      <c r="V152" s="279">
        <v>-9.2956441829792166E-2</v>
      </c>
      <c r="W152" s="279">
        <v>-9.7701220819104706E-2</v>
      </c>
      <c r="X152" s="279">
        <v>-0.10268926870075296</v>
      </c>
      <c r="Y152" s="279">
        <v>-0.10793305813190306</v>
      </c>
      <c r="Z152" s="279">
        <v>-0.11344570125650372</v>
      </c>
      <c r="AA152" s="279">
        <v>-0.11924098249246702</v>
      </c>
      <c r="AB152" s="279">
        <v>-0.12533339299990023</v>
      </c>
      <c r="AC152" s="279">
        <v>-0.1317381669165453</v>
      </c>
      <c r="AD152" s="279">
        <v>-0.13847131945105867</v>
      </c>
      <c r="AE152" s="279">
        <v>-0.14554968692937864</v>
      </c>
      <c r="AF152" s="279">
        <v>-0.15299096889430014</v>
      </c>
      <c r="AG152" s="279">
        <v>-0.16081377236355535</v>
      </c>
      <c r="AH152" s="279">
        <v>-0.16903765835704296</v>
      </c>
      <c r="AI152" s="279">
        <v>-0.17768319080957348</v>
      </c>
      <c r="AJ152" s="279">
        <v>-0.18677198799140804</v>
      </c>
      <c r="AK152" s="279">
        <v>-0.19632677656519526</v>
      </c>
      <c r="AL152" s="279">
        <v>-0.20637144841446844</v>
      </c>
      <c r="AM152" s="279">
        <v>-0.21693112038578835</v>
      </c>
      <c r="AN152" s="279">
        <v>-0.22803219709394856</v>
      </c>
      <c r="AO152" s="279">
        <v>-0.23970243694726484</v>
      </c>
      <c r="AP152" s="279">
        <v>-0.25197102155804679</v>
      </c>
      <c r="AQ152" s="279">
        <v>-0.26486862871183076</v>
      </c>
      <c r="AR152" s="279">
        <v>-0.27842750907782099</v>
      </c>
      <c r="AS152" s="279">
        <v>-0.29268156685235819</v>
      </c>
      <c r="AT152" s="279">
        <v>-0.30766644453707498</v>
      </c>
      <c r="AU152" s="279">
        <v>-0.32341961206370473</v>
      </c>
      <c r="AV152" s="279">
        <v>-0.33998046048842906</v>
      </c>
      <c r="AW152" s="279">
        <v>-0.35739040049003845</v>
      </c>
      <c r="AX152" s="279">
        <v>-0.37569296591819079</v>
      </c>
      <c r="AY152" s="279">
        <v>-0.39493392265072136</v>
      </c>
      <c r="AZ152" s="279">
        <v>-0.41516138303215672</v>
      </c>
      <c r="BA152" s="279">
        <v>-0.43642592617965054</v>
      </c>
      <c r="BB152" s="279">
        <v>-0.45877963805466204</v>
      </c>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135" t="s">
        <v>383</v>
      </c>
      <c r="D158" s="135" t="s">
        <v>466</v>
      </c>
      <c r="E158" s="238">
        <v>1.1273777513822161</v>
      </c>
      <c r="F158" s="36">
        <v>1.1318859583092062</v>
      </c>
      <c r="G158" s="36">
        <v>1.1379218723523834</v>
      </c>
      <c r="H158" s="36">
        <v>1.1437533382096119</v>
      </c>
      <c r="I158" s="36">
        <v>1.1414450314285547</v>
      </c>
      <c r="J158" s="36">
        <v>1.136138629488864</v>
      </c>
      <c r="K158" s="36">
        <v>1.1477313845461783</v>
      </c>
      <c r="L158" s="36">
        <v>1.1594496148592885</v>
      </c>
      <c r="M158" s="36">
        <v>1.1712950411836813</v>
      </c>
      <c r="N158" s="36">
        <v>1.1832694251385609</v>
      </c>
      <c r="O158" s="36">
        <v>1.1953745708258161</v>
      </c>
      <c r="P158" s="36">
        <v>1.2076123265275787</v>
      </c>
      <c r="Q158" s="36">
        <v>1.2199845864856138</v>
      </c>
      <c r="R158" s="36">
        <v>1.2324932927673811</v>
      </c>
      <c r="S158" s="36">
        <v>1.2451404372225843</v>
      </c>
      <c r="T158" s="36">
        <v>1.2579280635352346</v>
      </c>
      <c r="U158" s="36">
        <v>1.2708582693757906</v>
      </c>
      <c r="V158" s="36">
        <v>1.2839332086586321</v>
      </c>
      <c r="W158" s="36">
        <v>1.2971550939100229</v>
      </c>
      <c r="X158" s="36">
        <v>1.3105261987525636</v>
      </c>
      <c r="Y158" s="36">
        <v>1.324048860511452</v>
      </c>
      <c r="Z158" s="36">
        <v>1.3377254829494021</v>
      </c>
      <c r="AA158" s="36">
        <v>1.3515585391361113</v>
      </c>
      <c r="AB158" s="36">
        <v>1.3655505744597076</v>
      </c>
      <c r="AC158" s="36">
        <v>1.3797042097872416</v>
      </c>
      <c r="AD158" s="36">
        <v>1.3940221447812533</v>
      </c>
      <c r="AE158" s="36">
        <v>1.4085071613813829</v>
      </c>
      <c r="AF158" s="36">
        <v>1.4231621274583894</v>
      </c>
      <c r="AG158" s="36">
        <v>1.4379900006503772</v>
      </c>
      <c r="AH158" s="36">
        <v>1.4529938323893152</v>
      </c>
      <c r="AI158" s="36">
        <v>1.4681767721289074</v>
      </c>
      <c r="AJ158" s="36">
        <v>1.4835420717827226</v>
      </c>
      <c r="AK158" s="36">
        <v>1.4990930903846351</v>
      </c>
      <c r="AL158" s="36">
        <v>1.514833298981717</v>
      </c>
      <c r="AM158" s="36">
        <v>1.5307662857721724</v>
      </c>
      <c r="AN158" s="36">
        <v>1.5468957615008183</v>
      </c>
      <c r="AO158" s="36">
        <v>1.5632255651245643</v>
      </c>
      <c r="AP158" s="36">
        <v>1.5797596697626533</v>
      </c>
      <c r="AQ158" s="36">
        <v>1.5965021889455597</v>
      </c>
      <c r="AR158" s="36">
        <v>1.6134573831777002</v>
      </c>
      <c r="AS158" s="36">
        <v>1.6306296668306406</v>
      </c>
      <c r="AT158" s="36">
        <v>1.6480236153828478</v>
      </c>
      <c r="AU158" s="36">
        <v>1.6656439730245658</v>
      </c>
      <c r="AV158" s="36">
        <v>1.6834956606455347</v>
      </c>
      <c r="AW158" s="36">
        <v>1.7015837842259287</v>
      </c>
      <c r="AX158" s="36">
        <v>1.7199136436507221</v>
      </c>
      <c r="AY158" s="36">
        <v>1.7384907419691369</v>
      </c>
      <c r="AZ158" s="36">
        <v>1.7573207951218928</v>
      </c>
      <c r="BA158" s="36">
        <v>1.7764097421604623</v>
      </c>
      <c r="BB158" s="36">
        <v>1.7957060434282954</v>
      </c>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135" t="s">
        <v>459</v>
      </c>
      <c r="D161" s="135"/>
      <c r="E161" s="238">
        <v>1.1627733839971791E-2</v>
      </c>
      <c r="F161" s="36">
        <v>1.2196136323089041E-2</v>
      </c>
      <c r="G161" s="36">
        <v>1.2795610429922314E-2</v>
      </c>
      <c r="H161" s="36">
        <v>1.3406277849140022E-2</v>
      </c>
      <c r="I161" s="36">
        <v>1.3988941492392874E-2</v>
      </c>
      <c r="J161" s="36">
        <v>1.4587788460775783E-2</v>
      </c>
      <c r="K161" s="36">
        <v>1.5329752460205768E-2</v>
      </c>
      <c r="L161" s="36">
        <v>1.6109757370249674E-2</v>
      </c>
      <c r="M161" s="36">
        <v>1.6929753588111249E-2</v>
      </c>
      <c r="N161" s="36">
        <v>1.7791791509987651E-2</v>
      </c>
      <c r="O161" s="36">
        <v>1.8698026658126376E-2</v>
      </c>
      <c r="P161" s="36">
        <v>1.9650725070754171E-2</v>
      </c>
      <c r="Q161" s="36">
        <v>2.0652268968351869E-2</v>
      </c>
      <c r="R161" s="36">
        <v>2.1705162710445914E-2</v>
      </c>
      <c r="S161" s="36">
        <v>2.2812039057811331E-2</v>
      </c>
      <c r="T161" s="36">
        <v>2.3975665755744422E-2</v>
      </c>
      <c r="U161" s="36">
        <v>2.5198952454866405E-2</v>
      </c>
      <c r="V161" s="36">
        <v>2.6484957986765843E-2</v>
      </c>
      <c r="W161" s="36">
        <v>2.7836898012670652E-2</v>
      </c>
      <c r="X161" s="36">
        <v>2.9258153064273845E-2</v>
      </c>
      <c r="Y161" s="36">
        <v>3.0752276996824857E-2</v>
      </c>
      <c r="Z161" s="36">
        <v>3.2323005875617566E-2</v>
      </c>
      <c r="AA161" s="36">
        <v>3.3974267318098827E-2</v>
      </c>
      <c r="AB161" s="36">
        <v>3.5710190314956904E-2</v>
      </c>
      <c r="AC161" s="36">
        <v>3.7535115554749629E-2</v>
      </c>
      <c r="AD161" s="36">
        <v>3.945360627788496E-2</v>
      </c>
      <c r="AE161" s="36">
        <v>4.1470459687099455E-2</v>
      </c>
      <c r="AF161" s="36">
        <v>4.3590718942961237E-2</v>
      </c>
      <c r="AG161" s="36">
        <v>4.5819685774399578E-2</v>
      </c>
      <c r="AH161" s="36">
        <v>4.8162933735788574E-2</v>
      </c>
      <c r="AI161" s="36">
        <v>5.0626322143733186E-2</v>
      </c>
      <c r="AJ161" s="36">
        <v>5.3216010728415475E-2</v>
      </c>
      <c r="AK161" s="36">
        <v>5.5938475036123217E-2</v>
      </c>
      <c r="AL161" s="36">
        <v>5.8800522621493836E-2</v>
      </c>
      <c r="AM161" s="36">
        <v>6.1809310069941892E-2</v>
      </c>
      <c r="AN161" s="36">
        <v>6.4972360892850467E-2</v>
      </c>
      <c r="AO161" s="36">
        <v>6.829758434027014E-2</v>
      </c>
      <c r="AP161" s="36">
        <v>7.1793295178159772E-2</v>
      </c>
      <c r="AQ161" s="36">
        <v>7.5468234479635091E-2</v>
      </c>
      <c r="AR161" s="36">
        <v>7.9331591482200814E-2</v>
      </c>
      <c r="AS161" s="36">
        <v>8.3393026565634479E-2</v>
      </c>
      <c r="AT161" s="36">
        <v>8.7662695407960414E-2</v>
      </c>
      <c r="AU161" s="36">
        <v>9.2151274379941125E-2</v>
      </c>
      <c r="AV161" s="36">
        <v>9.6869987241561165E-2</v>
      </c>
      <c r="AW161" s="36">
        <v>0.10183063320727212</v>
      </c>
      <c r="AX161" s="36">
        <v>0.10704561645017463</v>
      </c>
      <c r="AY161" s="36">
        <v>0.11252797711891291</v>
      </c>
      <c r="AZ161" s="36">
        <v>0.11829142394483785</v>
      </c>
      <c r="BA161" s="36">
        <v>0.12435036852097224</v>
      </c>
      <c r="BB161" s="36">
        <v>0.13071965520097537</v>
      </c>
    </row>
    <row r="162" spans="1:54" outlineLevel="2">
      <c r="A162" s="439"/>
      <c r="B162" s="135" t="s">
        <v>284</v>
      </c>
      <c r="C162" s="135" t="s">
        <v>460</v>
      </c>
      <c r="D162" s="135"/>
      <c r="E162" s="238">
        <v>0.10531191475676203</v>
      </c>
      <c r="F162" s="36">
        <v>0.11045787513600182</v>
      </c>
      <c r="G162" s="36">
        <v>0.11588702954282715</v>
      </c>
      <c r="H162" s="36">
        <v>0.1214178950357019</v>
      </c>
      <c r="I162" s="36">
        <v>0.12668756375296455</v>
      </c>
      <c r="J162" s="36">
        <v>0.13210022972606428</v>
      </c>
      <c r="K162" s="36">
        <v>0.13881911656091309</v>
      </c>
      <c r="L162" s="36">
        <v>0.14588248450652233</v>
      </c>
      <c r="M162" s="36">
        <v>0.15330799546915966</v>
      </c>
      <c r="N162" s="36">
        <v>0.16111421690030284</v>
      </c>
      <c r="O162" s="36">
        <v>0.16932066822492825</v>
      </c>
      <c r="P162" s="36">
        <v>0.17794786965024148</v>
      </c>
      <c r="Q162" s="36">
        <v>0.18701739347687846</v>
      </c>
      <c r="R162" s="36">
        <v>0.19655191804089145</v>
      </c>
      <c r="S162" s="36">
        <v>0.20657528442138826</v>
      </c>
      <c r="T162" s="36">
        <v>0.21711255605565163</v>
      </c>
      <c r="U162" s="36">
        <v>0.22819008141078145</v>
      </c>
      <c r="V162" s="36">
        <v>0.23983555986857411</v>
      </c>
      <c r="W162" s="36">
        <v>0.25207811098841371</v>
      </c>
      <c r="X162" s="36">
        <v>0.26494834732131595</v>
      </c>
      <c r="Y162" s="36">
        <v>0.27847845095726503</v>
      </c>
      <c r="Z162" s="36">
        <v>0.29270225399716848</v>
      </c>
      <c r="AA162" s="36">
        <v>0.30765532315077604</v>
      </c>
      <c r="AB162" s="36">
        <v>0.32337504867190903</v>
      </c>
      <c r="AC162" s="36">
        <v>0.33990073785362018</v>
      </c>
      <c r="AD162" s="36">
        <v>0.35727371331686919</v>
      </c>
      <c r="AE162" s="36">
        <v>0.37553741633860221</v>
      </c>
      <c r="AF162" s="36">
        <v>0.39473751547756075</v>
      </c>
      <c r="AG162" s="36">
        <v>0.41492202076946011</v>
      </c>
      <c r="AH162" s="36">
        <v>0.43614140377709565</v>
      </c>
      <c r="AI162" s="36">
        <v>0.45844872379550911</v>
      </c>
      <c r="AJ162" s="36">
        <v>0.48189976052788674</v>
      </c>
      <c r="AK162" s="36">
        <v>0.50655315356383546</v>
      </c>
      <c r="AL162" s="36">
        <v>0.53247054900892588</v>
      </c>
      <c r="AM162" s="36">
        <v>0.55971675363203155</v>
      </c>
      <c r="AN162" s="36">
        <v>0.58835989691603119</v>
      </c>
      <c r="AO162" s="36">
        <v>0.61847160141697721</v>
      </c>
      <c r="AP162" s="36">
        <v>0.6501271618577853</v>
      </c>
      <c r="AQ162" s="36">
        <v>0.68340573340427113</v>
      </c>
      <c r="AR162" s="36">
        <v>0.71839052959427974</v>
      </c>
      <c r="AS162" s="36">
        <v>0.7551690304148595</v>
      </c>
      <c r="AT162" s="36">
        <v>0.79383320104782862</v>
      </c>
      <c r="AU162" s="36">
        <v>0.83447972183055941</v>
      </c>
      <c r="AV162" s="36">
        <v>0.87721023000724008</v>
      </c>
      <c r="AW162" s="36">
        <v>0.9221315738748832</v>
      </c>
      <c r="AX162" s="36">
        <v>0.96935607995973661</v>
      </c>
      <c r="AY162" s="36">
        <v>1.0190018338920908</v>
      </c>
      <c r="AZ162" s="36">
        <v>1.0711929756818381</v>
      </c>
      <c r="BA162" s="36">
        <v>1.1260600101331939</v>
      </c>
      <c r="BB162" s="36">
        <v>1.1837373612481463</v>
      </c>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-0.22991683325198076</v>
      </c>
      <c r="F172" s="262">
        <f>-(F$158*'Fixed Data'!$B$25*'Fixed Data'!F$47*'Fixed Data'!$B$24*'Fixed Data'!$B$23+F$158*'Fixed Data'!$B$26)*'Fixed Data'!M44/10^6</f>
        <v>-0.23435150723050402</v>
      </c>
      <c r="G172" s="262">
        <f>-(G$158*'Fixed Data'!$B$25*'Fixed Data'!G$47*'Fixed Data'!$B$24*'Fixed Data'!$B$23+G$158*'Fixed Data'!$B$26)*'Fixed Data'!N44/10^6</f>
        <v>-0.23918904972006544</v>
      </c>
      <c r="H172" s="262">
        <f>-(H$158*'Fixed Data'!$B$25*'Fixed Data'!H$47*'Fixed Data'!$B$24*'Fixed Data'!$B$23+H$158*'Fixed Data'!$B$26)*'Fixed Data'!O44/10^6</f>
        <v>-0.24407595221703224</v>
      </c>
      <c r="I172" s="262">
        <f>-(I$158*'Fixed Data'!$B$25*'Fixed Data'!I$47*'Fixed Data'!$B$24*'Fixed Data'!$B$23+I$158*'Fixed Data'!$B$26)*'Fixed Data'!P44/10^6</f>
        <v>-0.2472927528465993</v>
      </c>
      <c r="J172" s="262">
        <f>-(J$158*'Fixed Data'!$B$25*'Fixed Data'!J$47*'Fixed Data'!$B$24*'Fixed Data'!$B$23+J$158*'Fixed Data'!$B$26)*'Fixed Data'!Q44/10^6</f>
        <v>-0.24989149953177153</v>
      </c>
      <c r="K172" s="262">
        <f>-(K$158*'Fixed Data'!$B$25*'Fixed Data'!K$47*'Fixed Data'!$B$24*'Fixed Data'!$B$23+K$158*'Fixed Data'!$B$26)*'Fixed Data'!R44/10^6</f>
        <v>-0.2562855874255926</v>
      </c>
      <c r="L172" s="262">
        <f>-(L$158*'Fixed Data'!$B$25*'Fixed Data'!L$47*'Fixed Data'!$B$24*'Fixed Data'!$B$23+L$158*'Fixed Data'!$B$26)*'Fixed Data'!S44/10^6</f>
        <v>-0.26284491303069979</v>
      </c>
      <c r="M172" s="262">
        <f>-(M$158*'Fixed Data'!$B$25*'Fixed Data'!M$47*'Fixed Data'!$B$24*'Fixed Data'!$B$23+M$158*'Fixed Data'!$B$26)*'Fixed Data'!T44/10^6</f>
        <v>-0.26957385538891143</v>
      </c>
      <c r="N172" s="262">
        <f>-(N$158*'Fixed Data'!$B$25*'Fixed Data'!N$47*'Fixed Data'!$B$24*'Fixed Data'!$B$23+N$158*'Fixed Data'!$B$26)*'Fixed Data'!U44/10^6</f>
        <v>-0.27647691669477126</v>
      </c>
      <c r="O172" s="262">
        <f>-(O$158*'Fixed Data'!$B$25*'Fixed Data'!O$47*'Fixed Data'!$B$24*'Fixed Data'!$B$23+O$158*'Fixed Data'!$B$26)*'Fixed Data'!V44/10^6</f>
        <v>-0.28355872635604262</v>
      </c>
      <c r="P172" s="262">
        <f>-(P$158*'Fixed Data'!$B$25*'Fixed Data'!P$47*'Fixed Data'!$B$24*'Fixed Data'!$B$23+P$158*'Fixed Data'!$B$26)*'Fixed Data'!W44/10^6</f>
        <v>-0.29082404521275557</v>
      </c>
      <c r="Q172" s="262">
        <f>-(Q$158*'Fixed Data'!$B$25*'Fixed Data'!Q$47*'Fixed Data'!$B$24*'Fixed Data'!$B$23+Q$158*'Fixed Data'!$B$26)*'Fixed Data'!X44/10^6</f>
        <v>-0.29827776956857993</v>
      </c>
      <c r="R172" s="262">
        <f>-(R$158*'Fixed Data'!$B$25*'Fixed Data'!R$47*'Fixed Data'!$B$24*'Fixed Data'!$B$23+R$158*'Fixed Data'!$B$26)*'Fixed Data'!Y44/10^6</f>
        <v>-0.30592493555313754</v>
      </c>
      <c r="S172" s="262">
        <f>-(S$158*'Fixed Data'!$B$25*'Fixed Data'!S$47*'Fixed Data'!$B$24*'Fixed Data'!$B$23+S$158*'Fixed Data'!$B$26)*'Fixed Data'!Z44/10^6</f>
        <v>-0.31370012553676802</v>
      </c>
      <c r="T172" s="262">
        <f>-(T$158*'Fixed Data'!$B$25*'Fixed Data'!T$47*'Fixed Data'!$B$24*'Fixed Data'!$B$23+T$158*'Fixed Data'!$B$26)*'Fixed Data'!AA44/10^6</f>
        <v>-0.32167566192178026</v>
      </c>
      <c r="U172" s="262">
        <f>-(U$158*'Fixed Data'!$B$25*'Fixed Data'!U$47*'Fixed Data'!$B$24*'Fixed Data'!$B$23+U$158*'Fixed Data'!$B$26)*'Fixed Data'!AB44/10^6</f>
        <v>-0.32985688890628284</v>
      </c>
      <c r="V172" s="262">
        <f>-(V$158*'Fixed Data'!$B$25*'Fixed Data'!V$47*'Fixed Data'!$B$24*'Fixed Data'!$B$23+V$158*'Fixed Data'!$B$26)*'Fixed Data'!AC44/10^6</f>
        <v>-0.33824930559588418</v>
      </c>
      <c r="W172" s="262">
        <f>-(W$158*'Fixed Data'!$B$25*'Fixed Data'!W$47*'Fixed Data'!$B$24*'Fixed Data'!$B$23+W$158*'Fixed Data'!$B$26)*'Fixed Data'!AD44/10^6</f>
        <v>-0.34685857006191129</v>
      </c>
      <c r="X172" s="262">
        <f>-(X$158*'Fixed Data'!$B$25*'Fixed Data'!X$47*'Fixed Data'!$B$24*'Fixed Data'!$B$23+X$158*'Fixed Data'!$B$26)*'Fixed Data'!AE44/10^6</f>
        <v>-0.35569050620301418</v>
      </c>
      <c r="Y172" s="262">
        <f>-(Y$158*'Fixed Data'!$B$25*'Fixed Data'!Y$47*'Fixed Data'!$B$24*'Fixed Data'!$B$23+Y$158*'Fixed Data'!$B$26)*'Fixed Data'!AF44/10^6</f>
        <v>-0.36475110842946973</v>
      </c>
      <c r="Z172" s="262">
        <f>-(Z$158*'Fixed Data'!$B$25*'Fixed Data'!Z$47*'Fixed Data'!$B$24*'Fixed Data'!$B$23+Z$158*'Fixed Data'!$B$26)*'Fixed Data'!AG44/10^6</f>
        <v>-0.37404654788277497</v>
      </c>
      <c r="AA172" s="262">
        <f>-(AA$158*'Fixed Data'!$B$25*'Fixed Data'!AA$47*'Fixed Data'!$B$24*'Fixed Data'!$B$23+AA$158*'Fixed Data'!$B$26)*'Fixed Data'!AH44/10^6</f>
        <v>-0.38358317853584911</v>
      </c>
      <c r="AB172" s="262">
        <f>-(AB$158*'Fixed Data'!$B$25*'Fixed Data'!AB$47*'Fixed Data'!$B$24*'Fixed Data'!$B$23+AB$158*'Fixed Data'!$B$26)*'Fixed Data'!AI44/10^6</f>
        <v>-0.39336754414926745</v>
      </c>
      <c r="AC172" s="262">
        <f>-(AC$158*'Fixed Data'!$B$25*'Fixed Data'!AC$47*'Fixed Data'!$B$24*'Fixed Data'!$B$23+AC$158*'Fixed Data'!$B$26)*'Fixed Data'!AJ44/10^6</f>
        <v>-0.40314697146414619</v>
      </c>
      <c r="AD172" s="262">
        <f>-(AD$158*'Fixed Data'!$B$25*'Fixed Data'!AD$47*'Fixed Data'!$B$24*'Fixed Data'!$B$23+AD$158*'Fixed Data'!$B$26)*'Fixed Data'!AK44/10^6</f>
        <v>-0.4131410565817259</v>
      </c>
      <c r="AE172" s="262">
        <f>-(AE$158*'Fixed Data'!$B$25*'Fixed Data'!AE$47*'Fixed Data'!$B$24*'Fixed Data'!$B$23+AE$158*'Fixed Data'!$B$26)*'Fixed Data'!AL44/10^6</f>
        <v>-0.42332683735898607</v>
      </c>
      <c r="AF172" s="262">
        <f>-(AF$158*'Fixed Data'!$B$25*'Fixed Data'!AF$47*'Fixed Data'!$B$24*'Fixed Data'!$B$23+AF$158*'Fixed Data'!$B$26)*'Fixed Data'!AM44/10^6</f>
        <v>-0.43368786348886951</v>
      </c>
      <c r="AG172" s="262">
        <f>-(AG$158*'Fixed Data'!$B$25*'Fixed Data'!AG$47*'Fixed Data'!$B$24*'Fixed Data'!$B$23+AG$158*'Fixed Data'!$B$26)*'Fixed Data'!AN44/10^6</f>
        <v>-0.44421557051056787</v>
      </c>
      <c r="AH172" s="262">
        <f>-(AH$158*'Fixed Data'!$B$25*'Fixed Data'!AH$47*'Fixed Data'!$B$24*'Fixed Data'!$B$23+AH$158*'Fixed Data'!$B$26)*'Fixed Data'!AO44/10^6</f>
        <v>-0.45491322781195798</v>
      </c>
      <c r="AI172" s="262">
        <f>-(AI$158*'Fixed Data'!$B$25*'Fixed Data'!AI$47*'Fixed Data'!$B$24*'Fixed Data'!$B$23+AI$158*'Fixed Data'!$B$26)*'Fixed Data'!AP44/10^6</f>
        <v>-0.46580265214944144</v>
      </c>
      <c r="AJ172" s="262">
        <f>-(AJ$158*'Fixed Data'!$B$25*'Fixed Data'!AJ$47*'Fixed Data'!$B$24*'Fixed Data'!$B$23+AJ$158*'Fixed Data'!$B$26)*'Fixed Data'!AQ44/10^6</f>
        <v>-0.4768782599307847</v>
      </c>
      <c r="AK172" s="262">
        <f>-(AK$158*'Fixed Data'!$B$25*'Fixed Data'!AK$47*'Fixed Data'!$B$24*'Fixed Data'!$B$23+AK$158*'Fixed Data'!$B$26)*'Fixed Data'!AR44/10^6</f>
        <v>-0.48814084463180396</v>
      </c>
      <c r="AL172" s="262">
        <f>-(AL$158*'Fixed Data'!$B$25*'Fixed Data'!AL$47*'Fixed Data'!$B$24*'Fixed Data'!$B$23+AL$158*'Fixed Data'!$B$26)*'Fixed Data'!AS44/10^6</f>
        <v>-0.4995946600674967</v>
      </c>
      <c r="AM172" s="262">
        <f>-(AM$158*'Fixed Data'!$B$25*'Fixed Data'!AM$47*'Fixed Data'!$B$24*'Fixed Data'!$B$23+AM$158*'Fixed Data'!$B$26)*'Fixed Data'!AT44/10^6</f>
        <v>-0.51124488791976341</v>
      </c>
      <c r="AN172" s="262">
        <f>-(AN$158*'Fixed Data'!$B$25*'Fixed Data'!AN$47*'Fixed Data'!$B$24*'Fixed Data'!$B$23+AN$158*'Fixed Data'!$B$26)*'Fixed Data'!AU44/10^6</f>
        <v>-0.52309561477259525</v>
      </c>
      <c r="AO172" s="262">
        <f>-(AO$158*'Fixed Data'!$B$25*'Fixed Data'!AO$47*'Fixed Data'!$B$24*'Fixed Data'!$B$23+AO$158*'Fixed Data'!$B$26)*'Fixed Data'!AV44/10^6</f>
        <v>-0.53514930934998806</v>
      </c>
      <c r="AP172" s="262">
        <f>-(AP$158*'Fixed Data'!$B$25*'Fixed Data'!AP$47*'Fixed Data'!$B$24*'Fixed Data'!$B$23+AP$158*'Fixed Data'!$B$26)*'Fixed Data'!AW44/10^6</f>
        <v>-0.54740999201815344</v>
      </c>
      <c r="AQ172" s="262">
        <f>-(AQ$158*'Fixed Data'!$B$25*'Fixed Data'!AQ$47*'Fixed Data'!$B$24*'Fixed Data'!$B$23+AQ$158*'Fixed Data'!$B$26)*'Fixed Data'!AX44/10^6</f>
        <v>-0.55988199190265431</v>
      </c>
      <c r="AR172" s="262">
        <f>-(AR$158*'Fixed Data'!$B$25*'Fixed Data'!AR$47*'Fixed Data'!$B$24*'Fixed Data'!$B$23+AR$158*'Fixed Data'!$B$26)*'Fixed Data'!AY44/10^6</f>
        <v>-0.57256950578798516</v>
      </c>
      <c r="AS172" s="262">
        <f>-(AS$158*'Fixed Data'!$B$25*'Fixed Data'!AS$47*'Fixed Data'!$B$24*'Fixed Data'!$B$23+AS$158*'Fixed Data'!$B$26)*'Fixed Data'!AZ44/10^6</f>
        <v>-0.58547665678409344</v>
      </c>
      <c r="AT172" s="262">
        <f>-(AT$158*'Fixed Data'!$B$25*'Fixed Data'!AT$47*'Fixed Data'!$B$24*'Fixed Data'!$B$23+AT$158*'Fixed Data'!$B$26)*'Fixed Data'!BA44/10^6</f>
        <v>-0.59860774747409851</v>
      </c>
      <c r="AU172" s="262">
        <f>-(AU$158*'Fixed Data'!$B$25*'Fixed Data'!AU$47*'Fixed Data'!$B$24*'Fixed Data'!$B$23+AU$158*'Fixed Data'!$B$26)*'Fixed Data'!BB44/10^6</f>
        <v>-0.61196737480462415</v>
      </c>
      <c r="AV172" s="262">
        <f>-(AV$158*'Fixed Data'!$B$25*'Fixed Data'!AV$47*'Fixed Data'!$B$24*'Fixed Data'!$B$23+AV$158*'Fixed Data'!$B$26)*'Fixed Data'!BC44/10^6</f>
        <v>-0.62556022979685488</v>
      </c>
      <c r="AW172" s="262">
        <f>-(AW$158*'Fixed Data'!$B$25*'Fixed Data'!AW$47*'Fixed Data'!$B$24*'Fixed Data'!$B$23+AW$158*'Fixed Data'!$B$26)*'Fixed Data'!BD44/10^6</f>
        <v>-0.63939111097944656</v>
      </c>
      <c r="AX172" s="262">
        <f>-(AX$158*'Fixed Data'!$B$25*'Fixed Data'!AX$47*'Fixed Data'!$B$24*'Fixed Data'!$B$23+AX$158*'Fixed Data'!$B$26)*'Fixed Data'!BE44/10^6</f>
        <v>-0.65346498010192366</v>
      </c>
      <c r="AY172" s="262">
        <f>-(AY$158*'Fixed Data'!$B$25*'Fixed Data'!AY$47*'Fixed Data'!$B$24*'Fixed Data'!$B$23+AY$158*'Fixed Data'!$B$26)*'Fixed Data'!BF44/10^6</f>
        <v>-0.66778698658067037</v>
      </c>
      <c r="AZ172" s="262">
        <f>-(AZ$158*'Fixed Data'!$B$25*'Fixed Data'!AZ$47*'Fixed Data'!$B$24*'Fixed Data'!$B$23+AZ$158*'Fixed Data'!$B$26)*'Fixed Data'!BG44/10^6</f>
        <v>-0.68236245809468266</v>
      </c>
      <c r="BA172" s="262">
        <f>-(BA$158*'Fixed Data'!$B$25*'Fixed Data'!BA$47*'Fixed Data'!$B$24*'Fixed Data'!$B$23+BA$158*'Fixed Data'!$B$26)*'Fixed Data'!BH44/10^6</f>
        <v>-0.69719689374774085</v>
      </c>
      <c r="BB172" s="262">
        <f>-(BB$158*'Fixed Data'!$B$25*'Fixed Data'!BB$47*'Fixed Data'!$B$24*'Fixed Data'!$B$23+BB$158*'Fixed Data'!$B$26)*'Fixed Data'!BI44/10^6</f>
        <v>-0.71227309185234111</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-0.68975049959255896</v>
      </c>
      <c r="F176" s="262">
        <f>-(F$158*'Fixed Data'!$B$25*'Fixed Data'!F$47*'Fixed Data'!$B$24*'Fixed Data'!$B$23+F$158*'Fixed Data'!$B$26)*'Fixed Data'!M46/10^6</f>
        <v>-0.70305452152747527</v>
      </c>
      <c r="G176" s="262">
        <f>-(G$158*'Fixed Data'!$B$25*'Fixed Data'!G$47*'Fixed Data'!$B$24*'Fixed Data'!$B$23+G$158*'Fixed Data'!$B$26)*'Fixed Data'!N46/10^6</f>
        <v>-0.71756714916019659</v>
      </c>
      <c r="H176" s="262">
        <f>-(H$158*'Fixed Data'!$B$25*'Fixed Data'!H$47*'Fixed Data'!$B$24*'Fixed Data'!$B$23+H$158*'Fixed Data'!$B$26)*'Fixed Data'!O46/10^6</f>
        <v>-0.73222785665109658</v>
      </c>
      <c r="I176" s="262">
        <f>-(I$158*'Fixed Data'!$B$25*'Fixed Data'!I$47*'Fixed Data'!$B$24*'Fixed Data'!$B$23+I$158*'Fixed Data'!$B$26)*'Fixed Data'!P46/10^6</f>
        <v>-0.74187825853979783</v>
      </c>
      <c r="J176" s="262">
        <f>-(J$158*'Fixed Data'!$B$25*'Fixed Data'!J$47*'Fixed Data'!$B$24*'Fixed Data'!$B$23+J$158*'Fixed Data'!$B$26)*'Fixed Data'!Q46/10^6</f>
        <v>-0.74967449843066158</v>
      </c>
      <c r="K176" s="262">
        <f>-(K$158*'Fixed Data'!$B$25*'Fixed Data'!K$47*'Fixed Data'!$B$24*'Fixed Data'!$B$23+K$158*'Fixed Data'!$B$26)*'Fixed Data'!R46/10^6</f>
        <v>-0.76885676227677779</v>
      </c>
      <c r="L176" s="262">
        <f>-(L$158*'Fixed Data'!$B$25*'Fixed Data'!L$47*'Fixed Data'!$B$24*'Fixed Data'!$B$23+L$158*'Fixed Data'!$B$26)*'Fixed Data'!S46/10^6</f>
        <v>-0.78853473909209926</v>
      </c>
      <c r="M176" s="262">
        <f>-(M$158*'Fixed Data'!$B$25*'Fixed Data'!M$47*'Fixed Data'!$B$24*'Fixed Data'!$B$23+M$158*'Fixed Data'!$B$26)*'Fixed Data'!T46/10^6</f>
        <v>-0.80872156599698641</v>
      </c>
      <c r="N176" s="262">
        <f>-(N$158*'Fixed Data'!$B$25*'Fixed Data'!N$47*'Fixed Data'!$B$24*'Fixed Data'!$B$23+N$158*'Fixed Data'!$B$26)*'Fixed Data'!U46/10^6</f>
        <v>-0.82943074991283039</v>
      </c>
      <c r="O176" s="262">
        <f>-(O$158*'Fixed Data'!$B$25*'Fixed Data'!O$47*'Fixed Data'!$B$24*'Fixed Data'!$B$23+O$158*'Fixed Data'!$B$26)*'Fixed Data'!V46/10^6</f>
        <v>-0.85067617906812776</v>
      </c>
      <c r="P176" s="262">
        <f>-(P$158*'Fixed Data'!$B$25*'Fixed Data'!P$47*'Fixed Data'!$B$24*'Fixed Data'!$B$23+P$158*'Fixed Data'!$B$26)*'Fixed Data'!W46/10^6</f>
        <v>-0.87247213581327765</v>
      </c>
      <c r="Q176" s="262">
        <f>-(Q$158*'Fixed Data'!$B$25*'Fixed Data'!Q$47*'Fixed Data'!$B$24*'Fixed Data'!$B$23+Q$158*'Fixed Data'!$B$26)*'Fixed Data'!X46/10^6</f>
        <v>-0.89483330870573974</v>
      </c>
      <c r="R176" s="262">
        <f>-(R$158*'Fixed Data'!$B$25*'Fixed Data'!R$47*'Fixed Data'!$B$24*'Fixed Data'!$B$23+R$158*'Fixed Data'!$B$26)*'Fixed Data'!Y46/10^6</f>
        <v>-0.91777480665941258</v>
      </c>
      <c r="S176" s="262">
        <f>-(S$158*'Fixed Data'!$B$25*'Fixed Data'!S$47*'Fixed Data'!$B$24*'Fixed Data'!$B$23+S$158*'Fixed Data'!$B$26)*'Fixed Data'!Z46/10^6</f>
        <v>-0.94110037642985411</v>
      </c>
      <c r="T176" s="262">
        <f>-(T$158*'Fixed Data'!$B$25*'Fixed Data'!T$47*'Fixed Data'!$B$24*'Fixed Data'!$B$23+T$158*'Fixed Data'!$B$26)*'Fixed Data'!AA46/10^6</f>
        <v>-0.96502698558303757</v>
      </c>
      <c r="U176" s="262">
        <f>-(U$158*'Fixed Data'!$B$25*'Fixed Data'!U$47*'Fixed Data'!$B$24*'Fixed Data'!$B$23+U$158*'Fixed Data'!$B$26)*'Fixed Data'!AB46/10^6</f>
        <v>-0.98957066690302542</v>
      </c>
      <c r="V176" s="262">
        <f>-(V$158*'Fixed Data'!$B$25*'Fixed Data'!V$47*'Fixed Data'!$B$24*'Fixed Data'!$B$23+V$158*'Fixed Data'!$B$26)*'Fixed Data'!AC46/10^6</f>
        <v>-1.0147479166015807</v>
      </c>
      <c r="W176" s="262">
        <f>-(W$158*'Fixed Data'!$B$25*'Fixed Data'!W$47*'Fixed Data'!$B$24*'Fixed Data'!$B$23+W$158*'Fixed Data'!$B$26)*'Fixed Data'!AD46/10^6</f>
        <v>-1.040575710185734</v>
      </c>
      <c r="X176" s="262">
        <f>-(X$158*'Fixed Data'!$B$25*'Fixed Data'!X$47*'Fixed Data'!$B$24*'Fixed Data'!$B$23+X$158*'Fixed Data'!$B$26)*'Fixed Data'!AE46/10^6</f>
        <v>-1.0670715186090423</v>
      </c>
      <c r="Y176" s="262">
        <f>-(Y$158*'Fixed Data'!$B$25*'Fixed Data'!Y$47*'Fixed Data'!$B$24*'Fixed Data'!$B$23+Y$158*'Fixed Data'!$B$26)*'Fixed Data'!AF46/10^6</f>
        <v>-1.0942533252884092</v>
      </c>
      <c r="Z176" s="262">
        <f>-(Z$158*'Fixed Data'!$B$25*'Fixed Data'!Z$47*'Fixed Data'!$B$24*'Fixed Data'!$B$23+Z$158*'Fixed Data'!$B$26)*'Fixed Data'!AG46/10^6</f>
        <v>-1.1221396434544575</v>
      </c>
      <c r="AA176" s="262">
        <f>-(AA$158*'Fixed Data'!$B$25*'Fixed Data'!AA$47*'Fixed Data'!$B$24*'Fixed Data'!$B$23+AA$158*'Fixed Data'!$B$26)*'Fixed Data'!AH46/10^6</f>
        <v>-1.1507495358034194</v>
      </c>
      <c r="AB176" s="262">
        <f>-(AB$158*'Fixed Data'!$B$25*'Fixed Data'!AB$47*'Fixed Data'!$B$24*'Fixed Data'!$B$23+AB$158*'Fixed Data'!$B$26)*'Fixed Data'!AI46/10^6</f>
        <v>-1.1801026324478023</v>
      </c>
      <c r="AC176" s="262">
        <f>-(AC$158*'Fixed Data'!$B$25*'Fixed Data'!AC$47*'Fixed Data'!$B$24*'Fixed Data'!$B$23+AC$158*'Fixed Data'!$B$26)*'Fixed Data'!AJ46/10^6</f>
        <v>-1.2094409144038645</v>
      </c>
      <c r="AD176" s="262">
        <f>-(AD$158*'Fixed Data'!$B$25*'Fixed Data'!AD$47*'Fixed Data'!$B$24*'Fixed Data'!$B$23+AD$158*'Fixed Data'!$B$26)*'Fixed Data'!AK46/10^6</f>
        <v>-1.2394231697699156</v>
      </c>
      <c r="AE176" s="262">
        <f>-(AE$158*'Fixed Data'!$B$25*'Fixed Data'!AE$47*'Fixed Data'!$B$24*'Fixed Data'!$B$23+AE$158*'Fixed Data'!$B$26)*'Fixed Data'!AL46/10^6</f>
        <v>-1.269980512118188</v>
      </c>
      <c r="AF176" s="262">
        <f>-(AF$158*'Fixed Data'!$B$25*'Fixed Data'!AF$47*'Fixed Data'!$B$24*'Fixed Data'!$B$23+AF$158*'Fixed Data'!$B$26)*'Fixed Data'!AM46/10^6</f>
        <v>-1.3010635905285057</v>
      </c>
      <c r="AG176" s="262">
        <f>-(AG$158*'Fixed Data'!$B$25*'Fixed Data'!AG$47*'Fixed Data'!$B$24*'Fixed Data'!$B$23+AG$158*'Fixed Data'!$B$26)*'Fixed Data'!AN46/10^6</f>
        <v>-1.3326467115774057</v>
      </c>
      <c r="AH176" s="262">
        <f>-(AH$158*'Fixed Data'!$B$25*'Fixed Data'!AH$47*'Fixed Data'!$B$24*'Fixed Data'!$B$23+AH$158*'Fixed Data'!$B$26)*'Fixed Data'!AO46/10^6</f>
        <v>-1.3647396834935137</v>
      </c>
      <c r="AI176" s="262">
        <f>-(AI$158*'Fixed Data'!$B$25*'Fixed Data'!AI$47*'Fixed Data'!$B$24*'Fixed Data'!$B$23+AI$158*'Fixed Data'!$B$26)*'Fixed Data'!AP46/10^6</f>
        <v>-1.3974079565155124</v>
      </c>
      <c r="AJ176" s="262">
        <f>-(AJ$158*'Fixed Data'!$B$25*'Fixed Data'!AJ$47*'Fixed Data'!$B$24*'Fixed Data'!$B$23+AJ$158*'Fixed Data'!$B$26)*'Fixed Data'!AQ46/10^6</f>
        <v>-1.4306347798670089</v>
      </c>
      <c r="AK176" s="262">
        <f>-(AK$158*'Fixed Data'!$B$25*'Fixed Data'!AK$47*'Fixed Data'!$B$24*'Fixed Data'!$B$23+AK$158*'Fixed Data'!$B$26)*'Fixed Data'!AR46/10^6</f>
        <v>-1.4644225339759869</v>
      </c>
      <c r="AL176" s="262">
        <f>-(AL$158*'Fixed Data'!$B$25*'Fixed Data'!AL$47*'Fixed Data'!$B$24*'Fixed Data'!$B$23+AL$158*'Fixed Data'!$B$26)*'Fixed Data'!AS46/10^6</f>
        <v>-1.4987839802888012</v>
      </c>
      <c r="AM176" s="262">
        <f>-(AM$158*'Fixed Data'!$B$25*'Fixed Data'!AM$47*'Fixed Data'!$B$24*'Fixed Data'!$B$23+AM$158*'Fixed Data'!$B$26)*'Fixed Data'!AT46/10^6</f>
        <v>-1.5337346638540656</v>
      </c>
      <c r="AN176" s="262">
        <f>-(AN$158*'Fixed Data'!$B$25*'Fixed Data'!AN$47*'Fixed Data'!$B$24*'Fixed Data'!$B$23+AN$158*'Fixed Data'!$B$26)*'Fixed Data'!AU46/10^6</f>
        <v>-1.5692868444201136</v>
      </c>
      <c r="AO176" s="262">
        <f>-(AO$158*'Fixed Data'!$B$25*'Fixed Data'!AO$47*'Fixed Data'!$B$24*'Fixed Data'!$B$23+AO$158*'Fixed Data'!$B$26)*'Fixed Data'!AV46/10^6</f>
        <v>-1.6054479281596226</v>
      </c>
      <c r="AP176" s="262">
        <f>-(AP$158*'Fixed Data'!$B$25*'Fixed Data'!AP$47*'Fixed Data'!$B$24*'Fixed Data'!$B$23+AP$158*'Fixed Data'!$B$26)*'Fixed Data'!AW46/10^6</f>
        <v>-1.6422299761716554</v>
      </c>
      <c r="AQ176" s="262">
        <f>-(AQ$158*'Fixed Data'!$B$25*'Fixed Data'!AQ$47*'Fixed Data'!$B$24*'Fixed Data'!$B$23+AQ$158*'Fixed Data'!$B$26)*'Fixed Data'!AX46/10^6</f>
        <v>-1.6796459758330564</v>
      </c>
      <c r="AR176" s="262">
        <f>-(AR$158*'Fixed Data'!$B$25*'Fixed Data'!AR$47*'Fixed Data'!$B$24*'Fixed Data'!$B$23+AR$158*'Fixed Data'!$B$26)*'Fixed Data'!AY46/10^6</f>
        <v>-1.7177085174971867</v>
      </c>
      <c r="AS176" s="262">
        <f>-(AS$158*'Fixed Data'!$B$25*'Fixed Data'!AS$47*'Fixed Data'!$B$24*'Fixed Data'!$B$23+AS$158*'Fixed Data'!$B$26)*'Fixed Data'!AZ46/10^6</f>
        <v>-1.7564299704936361</v>
      </c>
      <c r="AT176" s="262">
        <f>-(AT$158*'Fixed Data'!$B$25*'Fixed Data'!AT$47*'Fixed Data'!$B$24*'Fixed Data'!$B$23+AT$158*'Fixed Data'!$B$26)*'Fixed Data'!BA46/10^6</f>
        <v>-1.7958232425719458</v>
      </c>
      <c r="AU176" s="262">
        <f>-(AU$158*'Fixed Data'!$B$25*'Fixed Data'!AU$47*'Fixed Data'!$B$24*'Fixed Data'!$B$23+AU$158*'Fixed Data'!$B$26)*'Fixed Data'!BB46/10^6</f>
        <v>-1.835902124572024</v>
      </c>
      <c r="AV176" s="262">
        <f>-(AV$158*'Fixed Data'!$B$25*'Fixed Data'!AV$47*'Fixed Data'!$B$24*'Fixed Data'!$B$23+AV$158*'Fixed Data'!$B$26)*'Fixed Data'!BC46/10^6</f>
        <v>-1.8766806895573989</v>
      </c>
      <c r="AW176" s="262">
        <f>-(AW$158*'Fixed Data'!$B$25*'Fixed Data'!AW$47*'Fixed Data'!$B$24*'Fixed Data'!$B$23+AW$158*'Fixed Data'!$B$26)*'Fixed Data'!BD46/10^6</f>
        <v>-1.9181733331140145</v>
      </c>
      <c r="AX176" s="262">
        <f>-(AX$158*'Fixed Data'!$B$25*'Fixed Data'!AX$47*'Fixed Data'!$B$24*'Fixed Data'!$B$23+AX$158*'Fixed Data'!$B$26)*'Fixed Data'!BE46/10^6</f>
        <v>-1.9603949404904493</v>
      </c>
      <c r="AY176" s="262">
        <f>-(AY$158*'Fixed Data'!$B$25*'Fixed Data'!AY$47*'Fixed Data'!$B$24*'Fixed Data'!$B$23+AY$158*'Fixed Data'!$B$26)*'Fixed Data'!BF46/10^6</f>
        <v>-2.0033609599358817</v>
      </c>
      <c r="AZ176" s="262">
        <f>-(AZ$158*'Fixed Data'!$B$25*'Fixed Data'!AZ$47*'Fixed Data'!$B$24*'Fixed Data'!$B$23+AZ$158*'Fixed Data'!$B$26)*'Fixed Data'!BG46/10^6</f>
        <v>-2.0470873744872971</v>
      </c>
      <c r="BA176" s="262">
        <f>-(BA$158*'Fixed Data'!$B$25*'Fixed Data'!BA$47*'Fixed Data'!$B$24*'Fixed Data'!$B$23+BA$158*'Fixed Data'!$B$26)*'Fixed Data'!BH46/10^6</f>
        <v>-2.0915906814560357</v>
      </c>
      <c r="BB176" s="262">
        <f>-(BB$158*'Fixed Data'!$B$25*'Fixed Data'!BB$47*'Fixed Data'!$B$24*'Fixed Data'!$B$23+BB$158*'Fixed Data'!$B$26)*'Fixed Data'!BI46/10^6</f>
        <v>-2.1368192757795814</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-1.8860662047729026E-2</v>
      </c>
      <c r="F190" s="21">
        <f t="shared" ref="F190:BB190" si="17">(F133+F83)*F186</f>
        <v>-0.13437964791447404</v>
      </c>
      <c r="G190" s="21">
        <f t="shared" si="17"/>
        <v>-0.23907223409142631</v>
      </c>
      <c r="H190" s="21">
        <f t="shared" si="17"/>
        <v>-0.33363971620557814</v>
      </c>
      <c r="I190" s="21">
        <f t="shared" si="17"/>
        <v>-0.41874491834774158</v>
      </c>
      <c r="J190" s="21">
        <f t="shared" si="17"/>
        <v>-0.47913393739298676</v>
      </c>
      <c r="K190" s="21">
        <f t="shared" si="17"/>
        <v>-0.43239131465723385</v>
      </c>
      <c r="L190" s="21">
        <f t="shared" si="17"/>
        <v>-0.3889250475543703</v>
      </c>
      <c r="M190" s="21">
        <f t="shared" si="17"/>
        <v>-0.34854458135399574</v>
      </c>
      <c r="N190" s="21">
        <f t="shared" si="17"/>
        <v>-0.31106926050390965</v>
      </c>
      <c r="O190" s="21">
        <f t="shared" si="17"/>
        <v>-0.27632785139331811</v>
      </c>
      <c r="P190" s="21">
        <f t="shared" si="17"/>
        <v>-0.24415808693963539</v>
      </c>
      <c r="Q190" s="21">
        <f t="shared" si="17"/>
        <v>-0.21440623203931816</v>
      </c>
      <c r="R190" s="21">
        <f t="shared" si="17"/>
        <v>-0.18692666896410054</v>
      </c>
      <c r="S190" s="21">
        <f t="shared" si="17"/>
        <v>-0.1615815018232282</v>
      </c>
      <c r="T190" s="21">
        <f t="shared" si="17"/>
        <v>-0.13824017924988263</v>
      </c>
      <c r="U190" s="21">
        <f t="shared" si="17"/>
        <v>-0.11677913450601086</v>
      </c>
      <c r="V190" s="21">
        <f t="shared" si="17"/>
        <v>-9.7081442234298862E-2</v>
      </c>
      <c r="W190" s="21">
        <f t="shared" si="17"/>
        <v>-7.9036491119103922E-2</v>
      </c>
      <c r="X190" s="21">
        <f t="shared" si="17"/>
        <v>-6.2539671749857251E-2</v>
      </c>
      <c r="Y190" s="21">
        <f t="shared" si="17"/>
        <v>-4.7492079010815612E-2</v>
      </c>
      <c r="Z190" s="21">
        <f t="shared" si="17"/>
        <v>-3.3800228350138316E-2</v>
      </c>
      <c r="AA190" s="21">
        <f t="shared" si="17"/>
        <v>-2.137578530913959E-2</v>
      </c>
      <c r="AB190" s="21">
        <f t="shared" si="17"/>
        <v>-1.0135307719274686E-2</v>
      </c>
      <c r="AC190" s="21">
        <f t="shared" si="17"/>
        <v>-7.7140516682380505E-18</v>
      </c>
      <c r="AD190" s="21">
        <f t="shared" si="17"/>
        <v>-7.4531900176213053E-18</v>
      </c>
      <c r="AE190" s="21">
        <f t="shared" si="17"/>
        <v>-7.201149775479521E-18</v>
      </c>
      <c r="AF190" s="21">
        <f t="shared" si="17"/>
        <v>-6.9576326333135481E-18</v>
      </c>
      <c r="AG190" s="21">
        <f t="shared" si="17"/>
        <v>-6.7223503703512534E-18</v>
      </c>
      <c r="AH190" s="21">
        <f t="shared" si="17"/>
        <v>-6.4950245124166723E-18</v>
      </c>
      <c r="AI190" s="21">
        <f t="shared" si="17"/>
        <v>-6.2753860023349486E-18</v>
      </c>
      <c r="AJ190" s="21">
        <f t="shared" si="17"/>
        <v>-6.0926077692572309E-18</v>
      </c>
      <c r="AK190" s="21">
        <f t="shared" si="17"/>
        <v>-5.9151531740361469E-18</v>
      </c>
      <c r="AL190" s="21">
        <f t="shared" si="17"/>
        <v>-5.7428671592583946E-18</v>
      </c>
      <c r="AM190" s="21">
        <f t="shared" si="17"/>
        <v>-5.5755991837460145E-18</v>
      </c>
      <c r="AN190" s="21">
        <f t="shared" si="17"/>
        <v>-5.4132030910155479E-18</v>
      </c>
      <c r="AO190" s="21">
        <f t="shared" si="17"/>
        <v>-5.2555369815684929E-18</v>
      </c>
      <c r="AP190" s="21">
        <f t="shared" si="17"/>
        <v>-5.1024630889014493E-18</v>
      </c>
      <c r="AQ190" s="21">
        <f t="shared" si="17"/>
        <v>-4.953847659127621E-18</v>
      </c>
      <c r="AR190" s="21">
        <f t="shared" si="17"/>
        <v>-4.809560834104486E-18</v>
      </c>
      <c r="AS190" s="21">
        <f t="shared" si="17"/>
        <v>-4.6694765379655207E-18</v>
      </c>
      <c r="AT190" s="21">
        <f t="shared" si="17"/>
        <v>-4.5334723669568166E-18</v>
      </c>
      <c r="AU190" s="21">
        <f t="shared" si="17"/>
        <v>-4.4014294824823458E-18</v>
      </c>
      <c r="AV190" s="21">
        <f t="shared" si="17"/>
        <v>-4.2732325072644137E-18</v>
      </c>
      <c r="AW190" s="21">
        <f t="shared" si="17"/>
        <v>-4.1487694245285572E-18</v>
      </c>
      <c r="AX190" s="21">
        <f t="shared" si="17"/>
        <v>-4.027931480124812E-18</v>
      </c>
      <c r="AY190" s="21">
        <f t="shared" si="17"/>
        <v>-3.9106130874998172E-18</v>
      </c>
      <c r="AZ190" s="21">
        <f t="shared" si="17"/>
        <v>-3.7967117354367164E-18</v>
      </c>
      <c r="BA190" s="21">
        <f t="shared" si="17"/>
        <v>-3.6861278984822483E-18</v>
      </c>
      <c r="BB190" s="21">
        <f t="shared" si="17"/>
        <v>-3.5787649499827657E-18</v>
      </c>
    </row>
    <row r="191" spans="1:54" outlineLevel="2">
      <c r="A191" s="439"/>
      <c r="B191" s="150" t="s">
        <v>481</v>
      </c>
      <c r="C191" s="19"/>
      <c r="D191" s="135" t="s">
        <v>377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39"/>
      <c r="B192" s="150" t="s">
        <v>552</v>
      </c>
      <c r="C192" s="19"/>
      <c r="D192" s="135" t="s">
        <v>377</v>
      </c>
      <c r="E192" s="21">
        <f>E77*E186</f>
        <v>-7.6997834474016813E-2</v>
      </c>
      <c r="F192" s="21">
        <f t="shared" ref="F192:BB192" si="19">F77*F186</f>
        <v>-7.4691533087670001E-2</v>
      </c>
      <c r="G192" s="21">
        <f t="shared" si="19"/>
        <v>-7.2550564646958013E-2</v>
      </c>
      <c r="H192" s="21">
        <f t="shared" si="19"/>
        <v>-7.0456388236450493E-2</v>
      </c>
      <c r="I192" s="21">
        <f t="shared" si="19"/>
        <v>-6.7936419470555828E-2</v>
      </c>
      <c r="J192" s="21">
        <f t="shared" si="19"/>
        <v>-6.5333906794462451E-2</v>
      </c>
      <c r="K192" s="21">
        <f t="shared" si="19"/>
        <v>-6.3768648091788005E-2</v>
      </c>
      <c r="L192" s="21">
        <f t="shared" si="19"/>
        <v>-6.2241275398049037E-2</v>
      </c>
      <c r="M192" s="21">
        <f t="shared" si="19"/>
        <v>-6.0750877798120002E-2</v>
      </c>
      <c r="N192" s="21">
        <f t="shared" si="19"/>
        <v>-5.9296566374330957E-2</v>
      </c>
      <c r="O192" s="21">
        <f t="shared" si="19"/>
        <v>-5.787747367674316E-2</v>
      </c>
      <c r="P192" s="21">
        <f t="shared" si="19"/>
        <v>-5.6492753206222927E-2</v>
      </c>
      <c r="Q192" s="21">
        <f t="shared" si="19"/>
        <v>-5.5141578909969388E-2</v>
      </c>
      <c r="R192" s="21">
        <f t="shared" si="19"/>
        <v>-5.3823144689228684E-2</v>
      </c>
      <c r="S192" s="21">
        <f t="shared" si="19"/>
        <v>-5.253666391887464E-2</v>
      </c>
      <c r="T192" s="21">
        <f t="shared" si="19"/>
        <v>-5.1281368978589294E-2</v>
      </c>
      <c r="U192" s="21">
        <f t="shared" si="19"/>
        <v>-5.0056510795351374E-2</v>
      </c>
      <c r="V192" s="21">
        <f t="shared" si="19"/>
        <v>-4.8861358396967779E-2</v>
      </c>
      <c r="W192" s="21">
        <f t="shared" si="19"/>
        <v>-4.7695198476374392E-2</v>
      </c>
      <c r="X192" s="21">
        <f t="shared" si="19"/>
        <v>-4.6557334966461132E-2</v>
      </c>
      <c r="Y192" s="21">
        <f t="shared" si="19"/>
        <v>-4.5447088625145605E-2</v>
      </c>
      <c r="Z192" s="21">
        <f t="shared" si="19"/>
        <v>-4.4363796630472088E-2</v>
      </c>
      <c r="AA192" s="21">
        <f t="shared" si="19"/>
        <v>-4.330681218547161E-2</v>
      </c>
      <c r="AB192" s="21">
        <f t="shared" si="19"/>
        <v>-4.2275504132568156E-2</v>
      </c>
      <c r="AC192" s="21">
        <f t="shared" si="19"/>
        <v>-4.1269256577294453E-2</v>
      </c>
      <c r="AD192" s="21">
        <f t="shared" si="19"/>
        <v>-4.0287468521076938E-2</v>
      </c>
      <c r="AE192" s="21">
        <f t="shared" si="19"/>
        <v>-3.9329553502902168E-2</v>
      </c>
      <c r="AF192" s="21">
        <f t="shared" si="19"/>
        <v>-3.8394939249619751E-2</v>
      </c>
      <c r="AG192" s="21">
        <f t="shared" si="19"/>
        <v>-3.748306733470276E-2</v>
      </c>
      <c r="AH192" s="21">
        <f t="shared" si="19"/>
        <v>-3.6593392845229208E-2</v>
      </c>
      <c r="AI192" s="21">
        <f t="shared" si="19"/>
        <v>-3.5725384056922521E-2</v>
      </c>
      <c r="AJ192" s="21">
        <f t="shared" si="19"/>
        <v>-3.5047835331182532E-2</v>
      </c>
      <c r="AK192" s="21">
        <f t="shared" si="19"/>
        <v>-3.4383708035316478E-2</v>
      </c>
      <c r="AL192" s="21">
        <f t="shared" si="19"/>
        <v>-3.373274835262869E-2</v>
      </c>
      <c r="AM192" s="21">
        <f t="shared" si="19"/>
        <v>-3.3094707509837361E-2</v>
      </c>
      <c r="AN192" s="21">
        <f t="shared" si="19"/>
        <v>-3.2469341682008435E-2</v>
      </c>
      <c r="AO192" s="21">
        <f t="shared" si="19"/>
        <v>-3.1856411899374854E-2</v>
      </c>
      <c r="AP192" s="21">
        <f t="shared" si="19"/>
        <v>-3.1255683956026334E-2</v>
      </c>
      <c r="AQ192" s="21">
        <f t="shared" si="19"/>
        <v>-3.06669283204212E-2</v>
      </c>
      <c r="AR192" s="21">
        <f t="shared" si="19"/>
        <v>-3.0089920047684474E-2</v>
      </c>
      <c r="AS192" s="21">
        <f t="shared" si="19"/>
        <v>-2.9524438693671645E-2</v>
      </c>
      <c r="AT192" s="21">
        <f t="shared" si="19"/>
        <v>-2.8970268230749264E-2</v>
      </c>
      <c r="AU192" s="21">
        <f t="shared" si="19"/>
        <v>-2.8427196965276385E-2</v>
      </c>
      <c r="AV192" s="21">
        <f t="shared" si="19"/>
        <v>-2.7895017456738634E-2</v>
      </c>
      <c r="AW192" s="21">
        <f t="shared" si="19"/>
        <v>-2.7373526438518269E-2</v>
      </c>
      <c r="AX192" s="21">
        <f t="shared" si="19"/>
        <v>-2.6862524740262999E-2</v>
      </c>
      <c r="AY192" s="21">
        <f t="shared" si="19"/>
        <v>-2.6361817211824169E-2</v>
      </c>
      <c r="AZ192" s="21">
        <f t="shared" si="19"/>
        <v>-2.5871212648735001E-2</v>
      </c>
      <c r="BA192" s="21">
        <f t="shared" si="19"/>
        <v>-2.5390523719204663E-2</v>
      </c>
      <c r="BB192" s="21">
        <f t="shared" si="19"/>
        <v>-2.4918766023401564E-2</v>
      </c>
    </row>
    <row r="193" spans="1:54" outlineLevel="2">
      <c r="A193" s="439"/>
      <c r="B193" s="150" t="s">
        <v>482</v>
      </c>
      <c r="C193" s="19"/>
      <c r="D193" s="135" t="s">
        <v>377</v>
      </c>
      <c r="E193" s="21">
        <f t="shared" ref="E193:BB193" si="20">SUMIF($B$143:$B$154,"Environmental",E$143:E$154)*E186</f>
        <v>-0.45910706732088968</v>
      </c>
      <c r="F193" s="21">
        <f t="shared" si="20"/>
        <v>-0.45327999674727798</v>
      </c>
      <c r="G193" s="21">
        <f t="shared" si="20"/>
        <v>-0.44644497795769328</v>
      </c>
      <c r="H193" s="21">
        <f t="shared" si="20"/>
        <v>-0.43953843154209638</v>
      </c>
      <c r="I193" s="21">
        <f t="shared" si="20"/>
        <v>-0.43102552509427794</v>
      </c>
      <c r="J193" s="21">
        <f t="shared" si="20"/>
        <v>-0.42144544030282166</v>
      </c>
      <c r="K193" s="21">
        <f t="shared" si="20"/>
        <v>-0.41676100218311229</v>
      </c>
      <c r="L193" s="21">
        <f t="shared" si="20"/>
        <v>-0.4133823864284808</v>
      </c>
      <c r="M193" s="21">
        <f t="shared" si="20"/>
        <v>-0.40992917143055796</v>
      </c>
      <c r="N193" s="21">
        <f t="shared" si="20"/>
        <v>-0.40514880734473113</v>
      </c>
      <c r="O193" s="21">
        <f t="shared" si="20"/>
        <v>-0.40159330684793254</v>
      </c>
      <c r="P193" s="21">
        <f t="shared" si="20"/>
        <v>-0.39797883079961432</v>
      </c>
      <c r="Q193" s="21">
        <f t="shared" si="20"/>
        <v>-0.39431041247229687</v>
      </c>
      <c r="R193" s="21">
        <f t="shared" si="20"/>
        <v>-0.3917349638233244</v>
      </c>
      <c r="S193" s="21">
        <f t="shared" si="20"/>
        <v>-0.38794564667057224</v>
      </c>
      <c r="T193" s="21">
        <f t="shared" si="20"/>
        <v>-0.38411694222039161</v>
      </c>
      <c r="U193" s="21">
        <f t="shared" si="20"/>
        <v>-0.3802530862362084</v>
      </c>
      <c r="V193" s="21">
        <f t="shared" si="20"/>
        <v>-0.3773949352824279</v>
      </c>
      <c r="W193" s="21">
        <f t="shared" si="20"/>
        <v>-0.37344803084469796</v>
      </c>
      <c r="X193" s="21">
        <f t="shared" si="20"/>
        <v>-0.37046614608843376</v>
      </c>
      <c r="Y193" s="21">
        <f t="shared" si="20"/>
        <v>-0.36645344691313581</v>
      </c>
      <c r="Z193" s="21">
        <f t="shared" si="20"/>
        <v>-0.36336672754413835</v>
      </c>
      <c r="AA193" s="21">
        <f t="shared" si="20"/>
        <v>-0.36022299334465191</v>
      </c>
      <c r="AB193" s="21">
        <f t="shared" si="20"/>
        <v>-0.35702696209083562</v>
      </c>
      <c r="AC193" s="21">
        <f t="shared" si="20"/>
        <v>-0.35358300077460991</v>
      </c>
      <c r="AD193" s="21">
        <f t="shared" si="20"/>
        <v>-0.35015049663669862</v>
      </c>
      <c r="AE193" s="21">
        <f t="shared" si="20"/>
        <v>-0.34676769599144297</v>
      </c>
      <c r="AF193" s="21">
        <f t="shared" si="20"/>
        <v>-0.34332591908058691</v>
      </c>
      <c r="AG193" s="21">
        <f t="shared" si="20"/>
        <v>-0.33984016813950724</v>
      </c>
      <c r="AH193" s="21">
        <f t="shared" si="20"/>
        <v>-0.33632687432777064</v>
      </c>
      <c r="AI193" s="21">
        <f t="shared" si="20"/>
        <v>-0.33280619469419426</v>
      </c>
      <c r="AJ193" s="21">
        <f t="shared" si="20"/>
        <v>-0.33086859833790899</v>
      </c>
      <c r="AK193" s="21">
        <f t="shared" si="20"/>
        <v>-0.3288852230587852</v>
      </c>
      <c r="AL193" s="21">
        <f t="shared" si="20"/>
        <v>-0.3268634085373176</v>
      </c>
      <c r="AM193" s="21">
        <f t="shared" si="20"/>
        <v>-0.32480733875549239</v>
      </c>
      <c r="AN193" s="21">
        <f t="shared" si="20"/>
        <v>-0.32271892086363146</v>
      </c>
      <c r="AO193" s="21">
        <f t="shared" si="20"/>
        <v>-0.32059910010424297</v>
      </c>
      <c r="AP193" s="21">
        <f t="shared" si="20"/>
        <v>-0.31845038685241456</v>
      </c>
      <c r="AQ193" s="21">
        <f t="shared" si="20"/>
        <v>-0.31627556503155441</v>
      </c>
      <c r="AR193" s="21">
        <f t="shared" si="20"/>
        <v>-0.31407667789635263</v>
      </c>
      <c r="AS193" s="21">
        <f t="shared" si="20"/>
        <v>-0.31185560778583798</v>
      </c>
      <c r="AT193" s="21">
        <f t="shared" si="20"/>
        <v>-0.30961432652311588</v>
      </c>
      <c r="AU193" s="21">
        <f t="shared" si="20"/>
        <v>-0.30735486644814697</v>
      </c>
      <c r="AV193" s="21">
        <f t="shared" si="20"/>
        <v>-0.30507912964168715</v>
      </c>
      <c r="AW193" s="21">
        <f t="shared" si="20"/>
        <v>-0.30278890663448227</v>
      </c>
      <c r="AX193" s="21">
        <f t="shared" si="20"/>
        <v>-0.30048595835485037</v>
      </c>
      <c r="AY193" s="21">
        <f t="shared" si="20"/>
        <v>-0.2981720117754198</v>
      </c>
      <c r="AZ193" s="21">
        <f t="shared" si="20"/>
        <v>-0.29584873767427372</v>
      </c>
      <c r="BA193" s="21">
        <f t="shared" si="20"/>
        <v>-0.29351774561238381</v>
      </c>
      <c r="BB193" s="21">
        <f t="shared" si="20"/>
        <v>-0.29117123904232356</v>
      </c>
    </row>
    <row r="194" spans="1:54" outlineLevel="2">
      <c r="A194" s="439"/>
      <c r="B194" s="150" t="s">
        <v>483</v>
      </c>
      <c r="C194" s="19"/>
      <c r="D194" s="135" t="s">
        <v>377</v>
      </c>
      <c r="E194" s="21">
        <f t="shared" ref="E194:BB194" si="21">SUM(E172:E174)*E186</f>
        <v>-0.22991683325198076</v>
      </c>
      <c r="F194" s="21">
        <f t="shared" si="21"/>
        <v>-0.22642657703430341</v>
      </c>
      <c r="G194" s="21">
        <f t="shared" si="21"/>
        <v>-0.22328553732415268</v>
      </c>
      <c r="H194" s="21">
        <f t="shared" si="21"/>
        <v>-0.220142524731129</v>
      </c>
      <c r="I194" s="21">
        <f t="shared" si="21"/>
        <v>-0.21550134743435298</v>
      </c>
      <c r="J194" s="21">
        <f t="shared" si="21"/>
        <v>-0.2104019372317911</v>
      </c>
      <c r="K194" s="21">
        <f t="shared" si="21"/>
        <v>-0.2084884904975105</v>
      </c>
      <c r="L194" s="21">
        <f t="shared" si="21"/>
        <v>-0.20659372570385462</v>
      </c>
      <c r="M194" s="21">
        <f t="shared" si="21"/>
        <v>-0.20471750103610772</v>
      </c>
      <c r="N194" s="21">
        <f t="shared" si="21"/>
        <v>-0.20285967687444148</v>
      </c>
      <c r="O194" s="21">
        <f t="shared" si="21"/>
        <v>-0.20102011590537963</v>
      </c>
      <c r="P194" s="21">
        <f t="shared" si="21"/>
        <v>-0.19919868321787809</v>
      </c>
      <c r="Q194" s="21">
        <f t="shared" si="21"/>
        <v>-0.1973952461514196</v>
      </c>
      <c r="R194" s="21">
        <f t="shared" si="21"/>
        <v>-0.19560967427946341</v>
      </c>
      <c r="S194" s="21">
        <f t="shared" si="21"/>
        <v>-0.19379822516412162</v>
      </c>
      <c r="T194" s="21">
        <f t="shared" si="21"/>
        <v>-0.19200518484103504</v>
      </c>
      <c r="U194" s="21">
        <f t="shared" si="21"/>
        <v>-0.19023041785210121</v>
      </c>
      <c r="V194" s="21">
        <f t="shared" si="21"/>
        <v>-0.188473791469148</v>
      </c>
      <c r="W194" s="21">
        <f t="shared" si="21"/>
        <v>-0.18673517504132378</v>
      </c>
      <c r="X194" s="21">
        <f t="shared" si="21"/>
        <v>-0.18501444081805177</v>
      </c>
      <c r="Y194" s="21">
        <f t="shared" si="21"/>
        <v>-0.18331146340528864</v>
      </c>
      <c r="Z194" s="21">
        <f t="shared" si="21"/>
        <v>-0.18162611995683101</v>
      </c>
      <c r="AA194" s="21">
        <f t="shared" si="21"/>
        <v>-0.17995829015751169</v>
      </c>
      <c r="AB194" s="21">
        <f t="shared" si="21"/>
        <v>-0.17830785647980185</v>
      </c>
      <c r="AC194" s="21">
        <f t="shared" si="21"/>
        <v>-0.1765610921606604</v>
      </c>
      <c r="AD194" s="21">
        <f t="shared" si="21"/>
        <v>-0.17481939423637943</v>
      </c>
      <c r="AE194" s="21">
        <f t="shared" si="21"/>
        <v>-0.17307195816970164</v>
      </c>
      <c r="AF194" s="21">
        <f t="shared" si="21"/>
        <v>-0.17131201541996224</v>
      </c>
      <c r="AG194" s="21">
        <f t="shared" si="21"/>
        <v>-0.16953680055748829</v>
      </c>
      <c r="AH194" s="21">
        <f t="shared" si="21"/>
        <v>-0.16774841342864574</v>
      </c>
      <c r="AI194" s="21">
        <f t="shared" si="21"/>
        <v>-0.16595542856214013</v>
      </c>
      <c r="AJ194" s="21">
        <f t="shared" si="21"/>
        <v>-0.1649528432028462</v>
      </c>
      <c r="AK194" s="21">
        <f t="shared" si="21"/>
        <v>-0.16393066667497835</v>
      </c>
      <c r="AL194" s="21">
        <f t="shared" si="21"/>
        <v>-0.16289044878935474</v>
      </c>
      <c r="AM194" s="21">
        <f t="shared" si="21"/>
        <v>-0.16183393188775261</v>
      </c>
      <c r="AN194" s="21">
        <f t="shared" si="21"/>
        <v>-0.16076239291105351</v>
      </c>
      <c r="AO194" s="21">
        <f t="shared" si="21"/>
        <v>-0.15967654509301715</v>
      </c>
      <c r="AP194" s="21">
        <f t="shared" si="21"/>
        <v>-0.15857753171840258</v>
      </c>
      <c r="AQ194" s="21">
        <f t="shared" si="21"/>
        <v>-0.15746651198252623</v>
      </c>
      <c r="AR194" s="21">
        <f t="shared" si="21"/>
        <v>-0.15634453252848718</v>
      </c>
      <c r="AS194" s="21">
        <f t="shared" si="21"/>
        <v>-0.15521255334769191</v>
      </c>
      <c r="AT194" s="21">
        <f t="shared" si="21"/>
        <v>-0.15407152025017257</v>
      </c>
      <c r="AU194" s="21">
        <f t="shared" si="21"/>
        <v>-0.15292239087729836</v>
      </c>
      <c r="AV194" s="21">
        <f t="shared" si="21"/>
        <v>-0.15176607957076046</v>
      </c>
      <c r="AW194" s="21">
        <f t="shared" si="21"/>
        <v>-0.15060346175154554</v>
      </c>
      <c r="AX194" s="21">
        <f t="shared" si="21"/>
        <v>-0.14943538742481827</v>
      </c>
      <c r="AY194" s="21">
        <f t="shared" si="21"/>
        <v>-0.14826268556227543</v>
      </c>
      <c r="AZ194" s="21">
        <f t="shared" si="21"/>
        <v>-0.14708616044088135</v>
      </c>
      <c r="BA194" s="21">
        <f t="shared" si="21"/>
        <v>-0.14590658912626922</v>
      </c>
      <c r="BB194" s="21">
        <f t="shared" si="21"/>
        <v>-0.14472007361173433</v>
      </c>
    </row>
    <row r="195" spans="1:54" outlineLevel="2">
      <c r="A195" s="439"/>
      <c r="B195" s="150" t="s">
        <v>484</v>
      </c>
      <c r="C195" s="19"/>
      <c r="D195" s="135" t="s">
        <v>377</v>
      </c>
      <c r="E195" s="21">
        <f>SUM(E176:E178)*E186</f>
        <v>-0.68975049959255896</v>
      </c>
      <c r="F195" s="21">
        <f t="shared" ref="F195:BB195" si="22">SUM(F176:F178)*F186</f>
        <v>-0.67927973094442062</v>
      </c>
      <c r="G195" s="21">
        <f t="shared" si="22"/>
        <v>-0.66985661197245827</v>
      </c>
      <c r="H195" s="21">
        <f t="shared" si="22"/>
        <v>-0.66042757419338682</v>
      </c>
      <c r="I195" s="21">
        <f t="shared" si="22"/>
        <v>-0.6465040423030588</v>
      </c>
      <c r="J195" s="21">
        <f t="shared" si="22"/>
        <v>-0.63120581155673983</v>
      </c>
      <c r="K195" s="21">
        <f t="shared" si="22"/>
        <v>-0.62546547149253151</v>
      </c>
      <c r="L195" s="21">
        <f t="shared" si="22"/>
        <v>-0.61978117711156377</v>
      </c>
      <c r="M195" s="21">
        <f t="shared" si="22"/>
        <v>-0.61415250297941459</v>
      </c>
      <c r="N195" s="21">
        <f t="shared" si="22"/>
        <v>-0.60857903049750173</v>
      </c>
      <c r="O195" s="21">
        <f t="shared" si="22"/>
        <v>-0.60306034771613881</v>
      </c>
      <c r="P195" s="21">
        <f t="shared" si="22"/>
        <v>-0.59759604977350733</v>
      </c>
      <c r="Q195" s="21">
        <f t="shared" si="22"/>
        <v>-0.59218573845425881</v>
      </c>
      <c r="R195" s="21">
        <f t="shared" si="22"/>
        <v>-0.58682902283839022</v>
      </c>
      <c r="S195" s="21">
        <f t="shared" si="22"/>
        <v>-0.58139467538088618</v>
      </c>
      <c r="T195" s="21">
        <f t="shared" si="22"/>
        <v>-0.57601555441429009</v>
      </c>
      <c r="U195" s="21">
        <f t="shared" si="22"/>
        <v>-0.57069125366251949</v>
      </c>
      <c r="V195" s="21">
        <f t="shared" si="22"/>
        <v>-0.56542137430376405</v>
      </c>
      <c r="W195" s="21">
        <f t="shared" si="22"/>
        <v>-0.56020552512397148</v>
      </c>
      <c r="X195" s="21">
        <f t="shared" si="22"/>
        <v>-0.55504332245415522</v>
      </c>
      <c r="Y195" s="21">
        <f t="shared" si="22"/>
        <v>-0.54993439021586599</v>
      </c>
      <c r="Z195" s="21">
        <f t="shared" si="22"/>
        <v>-0.54487835977635657</v>
      </c>
      <c r="AA195" s="21">
        <f t="shared" si="22"/>
        <v>-0.53987487056442862</v>
      </c>
      <c r="AB195" s="21">
        <f t="shared" si="22"/>
        <v>-0.53492356943940556</v>
      </c>
      <c r="AC195" s="21">
        <f t="shared" si="22"/>
        <v>-0.52968327648698532</v>
      </c>
      <c r="AD195" s="21">
        <f t="shared" si="22"/>
        <v>-0.52445818271960609</v>
      </c>
      <c r="AE195" s="21">
        <f t="shared" si="22"/>
        <v>-0.51921587452596119</v>
      </c>
      <c r="AF195" s="21">
        <f t="shared" si="22"/>
        <v>-0.51393604628433687</v>
      </c>
      <c r="AG195" s="21">
        <f t="shared" si="22"/>
        <v>-0.50861040168990723</v>
      </c>
      <c r="AH195" s="21">
        <f t="shared" si="22"/>
        <v>-0.50324524030719187</v>
      </c>
      <c r="AI195" s="21">
        <f t="shared" si="22"/>
        <v>-0.49786628571035801</v>
      </c>
      <c r="AJ195" s="21">
        <f t="shared" si="22"/>
        <v>-0.49485852963436178</v>
      </c>
      <c r="AK195" s="21">
        <f t="shared" si="22"/>
        <v>-0.4917920000519943</v>
      </c>
      <c r="AL195" s="21">
        <f t="shared" si="22"/>
        <v>-0.48867134639620557</v>
      </c>
      <c r="AM195" s="21">
        <f t="shared" si="22"/>
        <v>-0.48550179569325891</v>
      </c>
      <c r="AN195" s="21">
        <f t="shared" si="22"/>
        <v>-0.48228717876460886</v>
      </c>
      <c r="AO195" s="21">
        <f t="shared" si="22"/>
        <v>-0.47902963531177106</v>
      </c>
      <c r="AP195" s="21">
        <f t="shared" si="22"/>
        <v>-0.47573259518915761</v>
      </c>
      <c r="AQ195" s="21">
        <f t="shared" si="22"/>
        <v>-0.47239953598276119</v>
      </c>
      <c r="AR195" s="21">
        <f t="shared" si="22"/>
        <v>-0.46903359762184132</v>
      </c>
      <c r="AS195" s="21">
        <f t="shared" si="22"/>
        <v>-0.4656376600805498</v>
      </c>
      <c r="AT195" s="21">
        <f t="shared" si="22"/>
        <v>-0.46221456078903517</v>
      </c>
      <c r="AU195" s="21">
        <f t="shared" si="22"/>
        <v>-0.45876717267141504</v>
      </c>
      <c r="AV195" s="21">
        <f t="shared" si="22"/>
        <v>-0.45529823875275677</v>
      </c>
      <c r="AW195" s="21">
        <f t="shared" si="22"/>
        <v>-0.45181038529601542</v>
      </c>
      <c r="AX195" s="21">
        <f t="shared" si="22"/>
        <v>-0.4483061623166873</v>
      </c>
      <c r="AY195" s="21">
        <f t="shared" si="22"/>
        <v>-0.4447880567298696</v>
      </c>
      <c r="AZ195" s="21">
        <f t="shared" si="22"/>
        <v>-0.44125848136645529</v>
      </c>
      <c r="BA195" s="21">
        <f t="shared" si="22"/>
        <v>-0.43771976742334434</v>
      </c>
      <c r="BB195" s="21">
        <f t="shared" si="22"/>
        <v>-0.4341602208804225</v>
      </c>
    </row>
    <row r="196" spans="1:54" outlineLevel="2">
      <c r="A196" s="439"/>
      <c r="B196" s="150" t="s">
        <v>284</v>
      </c>
      <c r="C196" s="19"/>
      <c r="D196" s="135" t="s">
        <v>377</v>
      </c>
      <c r="E196" s="21">
        <f t="shared" ref="E196:BB196" si="23">SUMIF($B$143:$B$154,"Safety",E$143:E$154)*E187</f>
        <v>-0.27634635727016399</v>
      </c>
      <c r="F196" s="21">
        <f t="shared" si="23"/>
        <v>-0.2855712153141407</v>
      </c>
      <c r="G196" s="21">
        <f t="shared" si="23"/>
        <v>-0.29518011165561298</v>
      </c>
      <c r="H196" s="21">
        <f t="shared" si="23"/>
        <v>-0.30469708205790907</v>
      </c>
      <c r="I196" s="21">
        <f t="shared" si="23"/>
        <v>-0.31324015849120718</v>
      </c>
      <c r="J196" s="21">
        <f t="shared" si="23"/>
        <v>-0.32182070777302985</v>
      </c>
      <c r="K196" s="21">
        <f t="shared" si="23"/>
        <v>-0.33319128205090653</v>
      </c>
      <c r="L196" s="21">
        <f t="shared" si="23"/>
        <v>-0.34497009301472831</v>
      </c>
      <c r="M196" s="21">
        <f t="shared" si="23"/>
        <v>-0.35717170091166156</v>
      </c>
      <c r="N196" s="21">
        <f t="shared" si="23"/>
        <v>-0.36981118671507263</v>
      </c>
      <c r="O196" s="21">
        <f t="shared" si="23"/>
        <v>-0.38290417072657329</v>
      </c>
      <c r="P196" s="21">
        <f t="shared" si="23"/>
        <v>-0.39646683184294468</v>
      </c>
      <c r="Q196" s="21">
        <f t="shared" si="23"/>
        <v>-0.41051592751162341</v>
      </c>
      <c r="R196" s="21">
        <f t="shared" si="23"/>
        <v>-0.42506881439939664</v>
      </c>
      <c r="S196" s="21">
        <f t="shared" si="23"/>
        <v>-0.44014346979978386</v>
      </c>
      <c r="T196" s="21">
        <f t="shared" si="23"/>
        <v>-0.45575851380549448</v>
      </c>
      <c r="U196" s="21">
        <f t="shared" si="23"/>
        <v>-0.47193323227329137</v>
      </c>
      <c r="V196" s="21">
        <f t="shared" si="23"/>
        <v>-0.48868760060961497</v>
      </c>
      <c r="W196" s="21">
        <f t="shared" si="23"/>
        <v>-0.50604230840626208</v>
      </c>
      <c r="X196" s="21">
        <f t="shared" si="23"/>
        <v>-0.52401878495646359</v>
      </c>
      <c r="Y196" s="21">
        <f t="shared" si="23"/>
        <v>-0.54263922568292722</v>
      </c>
      <c r="Z196" s="21">
        <f t="shared" si="23"/>
        <v>-0.5619266195103142</v>
      </c>
      <c r="AA196" s="21">
        <f t="shared" si="23"/>
        <v>-0.58190477721597167</v>
      </c>
      <c r="AB196" s="21">
        <f t="shared" si="23"/>
        <v>-0.602598360793837</v>
      </c>
      <c r="AC196" s="21">
        <f t="shared" si="23"/>
        <v>-0.62403291386778026</v>
      </c>
      <c r="AD196" s="21">
        <f t="shared" si="23"/>
        <v>-0.64623489319179084</v>
      </c>
      <c r="AE196" s="21">
        <f t="shared" si="23"/>
        <v>-0.66923170127594267</v>
      </c>
      <c r="AF196" s="21">
        <f t="shared" si="23"/>
        <v>-0.69305172017826622</v>
      </c>
      <c r="AG196" s="21">
        <f t="shared" si="23"/>
        <v>-0.71772434650431383</v>
      </c>
      <c r="AH196" s="21">
        <f t="shared" si="23"/>
        <v>-0.74328002765747458</v>
      </c>
      <c r="AI196" s="21">
        <f t="shared" si="23"/>
        <v>-0.76975029938472916</v>
      </c>
      <c r="AJ196" s="21">
        <f t="shared" si="23"/>
        <v>-0.79885210397707151</v>
      </c>
      <c r="AK196" s="21">
        <f t="shared" si="23"/>
        <v>-0.82905868078690281</v>
      </c>
      <c r="AL196" s="21">
        <f t="shared" si="23"/>
        <v>-0.86041191220336177</v>
      </c>
      <c r="AM196" s="21">
        <f t="shared" si="23"/>
        <v>-0.89295526911978074</v>
      </c>
      <c r="AN196" s="21">
        <f t="shared" si="23"/>
        <v>-0.9267338711728792</v>
      </c>
      <c r="AO196" s="21">
        <f t="shared" si="23"/>
        <v>-0.96179454926647978</v>
      </c>
      <c r="AP196" s="21">
        <f t="shared" si="23"/>
        <v>-0.99818591046628335</v>
      </c>
      <c r="AQ196" s="21">
        <f t="shared" si="23"/>
        <v>-1.0359584053558033</v>
      </c>
      <c r="AR196" s="21">
        <f t="shared" si="23"/>
        <v>-1.0751643979465988</v>
      </c>
      <c r="AS196" s="21">
        <f t="shared" si="23"/>
        <v>-1.1158582382398712</v>
      </c>
      <c r="AT196" s="21">
        <f t="shared" si="23"/>
        <v>-1.1580963375397308</v>
      </c>
      <c r="AU196" s="21">
        <f t="shared" si="23"/>
        <v>-1.2019372466227953</v>
      </c>
      <c r="AV196" s="21">
        <f t="shared" si="23"/>
        <v>-1.2474417368721447</v>
      </c>
      <c r="AW196" s="21">
        <f t="shared" si="23"/>
        <v>-1.2946728844882116</v>
      </c>
      <c r="AX196" s="21">
        <f t="shared" si="23"/>
        <v>-1.3436961578932787</v>
      </c>
      <c r="AY196" s="21">
        <f t="shared" si="23"/>
        <v>-1.394579508450682</v>
      </c>
      <c r="AZ196" s="21">
        <f t="shared" si="23"/>
        <v>-1.4473934646244011</v>
      </c>
      <c r="BA196" s="21">
        <f t="shared" si="23"/>
        <v>-1.5022112297095007</v>
      </c>
      <c r="BB196" s="21">
        <f t="shared" si="23"/>
        <v>-1.5591051319628071</v>
      </c>
    </row>
    <row r="197" spans="1:54" outlineLevel="2">
      <c r="A197" s="439"/>
      <c r="B197" s="150" t="s">
        <v>287</v>
      </c>
      <c r="C197" s="19"/>
      <c r="D197" s="135" t="s">
        <v>377</v>
      </c>
      <c r="E197" s="21">
        <f>SUMIF($B$143:$B$154,"Financial",E$143:E$154)*E186</f>
        <v>-0.38988417556028515</v>
      </c>
      <c r="F197" s="21">
        <f t="shared" ref="F197:BB197" si="24">SUMIF($B$143:$B$154,"Financial",F$143:F$154)*F186</f>
        <v>-0.39404952279720495</v>
      </c>
      <c r="G197" s="21">
        <f t="shared" si="24"/>
        <v>-0.39919181759799161</v>
      </c>
      <c r="H197" s="21">
        <f t="shared" si="24"/>
        <v>-0.40438578265488367</v>
      </c>
      <c r="I197" s="21">
        <f t="shared" si="24"/>
        <v>-0.40736829469842972</v>
      </c>
      <c r="J197" s="21">
        <f t="shared" si="24"/>
        <v>-0.4089525447212301</v>
      </c>
      <c r="K197" s="21">
        <f t="shared" si="24"/>
        <v>-0.41515290946087902</v>
      </c>
      <c r="L197" s="21">
        <f t="shared" si="24"/>
        <v>-0.42145841321228955</v>
      </c>
      <c r="M197" s="21">
        <f t="shared" si="24"/>
        <v>-0.42787045173425986</v>
      </c>
      <c r="N197" s="21">
        <f t="shared" si="24"/>
        <v>-0.43439045136355886</v>
      </c>
      <c r="O197" s="21">
        <f t="shared" si="24"/>
        <v>-0.4410198692053614</v>
      </c>
      <c r="P197" s="21">
        <f t="shared" si="24"/>
        <v>-0.44776019333641182</v>
      </c>
      <c r="Q197" s="21">
        <f t="shared" si="24"/>
        <v>-0.45461294302081928</v>
      </c>
      <c r="R197" s="21">
        <f t="shared" si="24"/>
        <v>-0.46157966893838065</v>
      </c>
      <c r="S197" s="21">
        <f t="shared" si="24"/>
        <v>-0.46866195342531014</v>
      </c>
      <c r="T197" s="21">
        <f t="shared" si="24"/>
        <v>-0.4758614107272458</v>
      </c>
      <c r="U197" s="21">
        <f t="shared" si="24"/>
        <v>-0.48317968726449323</v>
      </c>
      <c r="V197" s="21">
        <f t="shared" si="24"/>
        <v>-0.4906184619093748</v>
      </c>
      <c r="W197" s="21">
        <f t="shared" si="24"/>
        <v>-0.49817944627562388</v>
      </c>
      <c r="X197" s="21">
        <f t="shared" si="24"/>
        <v>-0.50586438501975417</v>
      </c>
      <c r="Y197" s="21">
        <f t="shared" si="24"/>
        <v>-0.51367505615435005</v>
      </c>
      <c r="Z197" s="21">
        <f t="shared" si="24"/>
        <v>-0.52161327137321989</v>
      </c>
      <c r="AA197" s="21">
        <f t="shared" si="24"/>
        <v>-0.52968087638836736</v>
      </c>
      <c r="AB197" s="21">
        <f t="shared" si="24"/>
        <v>-0.53787975127869836</v>
      </c>
      <c r="AC197" s="21">
        <f t="shared" si="24"/>
        <v>-0.54621181085050929</v>
      </c>
      <c r="AD197" s="21">
        <f t="shared" si="24"/>
        <v>-0.5546790050096827</v>
      </c>
      <c r="AE197" s="21">
        <f t="shared" si="24"/>
        <v>-0.56328331914556284</v>
      </c>
      <c r="AF197" s="21">
        <f t="shared" si="24"/>
        <v>-0.57202677452652417</v>
      </c>
      <c r="AG197" s="21">
        <f t="shared" si="24"/>
        <v>-0.5809114287072068</v>
      </c>
      <c r="AH197" s="21">
        <f t="shared" si="24"/>
        <v>-0.58993937594745438</v>
      </c>
      <c r="AI197" s="21">
        <f t="shared" si="24"/>
        <v>-0.59911274764288636</v>
      </c>
      <c r="AJ197" s="21">
        <f t="shared" si="24"/>
        <v>-0.61138727447964947</v>
      </c>
      <c r="AK197" s="21">
        <f t="shared" si="24"/>
        <v>-0.62391811178710488</v>
      </c>
      <c r="AL197" s="21">
        <f t="shared" si="24"/>
        <v>-0.63671047139633519</v>
      </c>
      <c r="AM197" s="21">
        <f t="shared" si="24"/>
        <v>-0.64976967512089845</v>
      </c>
      <c r="AN197" s="21">
        <f t="shared" si="24"/>
        <v>-0.66310115696015304</v>
      </c>
      <c r="AO197" s="21">
        <f t="shared" si="24"/>
        <v>-0.67671046535009372</v>
      </c>
      <c r="AP197" s="21">
        <f t="shared" si="24"/>
        <v>-0.69060326546253836</v>
      </c>
      <c r="AQ197" s="21">
        <f t="shared" si="24"/>
        <v>-0.70478534155370087</v>
      </c>
      <c r="AR197" s="21">
        <f t="shared" si="24"/>
        <v>-0.71926259936303172</v>
      </c>
      <c r="AS197" s="21">
        <f t="shared" si="24"/>
        <v>-0.73404106856335261</v>
      </c>
      <c r="AT197" s="21">
        <f t="shared" si="24"/>
        <v>-0.74912690526333903</v>
      </c>
      <c r="AU197" s="21">
        <f t="shared" si="24"/>
        <v>-0.76452639456320104</v>
      </c>
      <c r="AV197" s="21">
        <f t="shared" si="24"/>
        <v>-0.78024595316491419</v>
      </c>
      <c r="AW197" s="21">
        <f t="shared" si="24"/>
        <v>-0.79629213203781912</v>
      </c>
      <c r="AX197" s="21">
        <f t="shared" si="24"/>
        <v>-0.81267161914072494</v>
      </c>
      <c r="AY197" s="21">
        <f t="shared" si="24"/>
        <v>-0.8293912422018247</v>
      </c>
      <c r="AZ197" s="21">
        <f t="shared" si="24"/>
        <v>-0.84645797155735314</v>
      </c>
      <c r="BA197" s="21">
        <f t="shared" si="24"/>
        <v>-0.86387892305028591</v>
      </c>
      <c r="BB197" s="21">
        <f t="shared" si="24"/>
        <v>-0.88165841519073052</v>
      </c>
    </row>
    <row r="198" spans="1:54" outlineLevel="2">
      <c r="A198" s="440"/>
      <c r="B198" s="150" t="s">
        <v>464</v>
      </c>
      <c r="C198" s="19"/>
      <c r="D198" s="135" t="s">
        <v>377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-1.2211960966730846</v>
      </c>
      <c r="F200" s="21">
        <f t="shared" ref="F200:BB200" si="26">SUM(F190:F193,F196:F198)</f>
        <v>-1.3419719158607677</v>
      </c>
      <c r="G200" s="21">
        <f t="shared" si="26"/>
        <v>-1.4524397059496823</v>
      </c>
      <c r="H200" s="21">
        <f t="shared" si="26"/>
        <v>-1.5527174006969178</v>
      </c>
      <c r="I200" s="21">
        <f t="shared" si="26"/>
        <v>-1.6383153161022124</v>
      </c>
      <c r="J200" s="21">
        <f t="shared" si="26"/>
        <v>-1.6966865369845308</v>
      </c>
      <c r="K200" s="21">
        <f t="shared" si="26"/>
        <v>-1.6612651564439198</v>
      </c>
      <c r="L200" s="21">
        <f t="shared" si="26"/>
        <v>-1.6309772156079181</v>
      </c>
      <c r="M200" s="21">
        <f t="shared" si="26"/>
        <v>-1.6042667832285953</v>
      </c>
      <c r="N200" s="21">
        <f t="shared" si="26"/>
        <v>-1.5797162723016032</v>
      </c>
      <c r="O200" s="21">
        <f t="shared" si="26"/>
        <v>-1.5597226718499284</v>
      </c>
      <c r="P200" s="21">
        <f t="shared" si="26"/>
        <v>-1.5428566961248293</v>
      </c>
      <c r="Q200" s="21">
        <f t="shared" si="26"/>
        <v>-1.5289870939540271</v>
      </c>
      <c r="R200" s="21">
        <f t="shared" si="26"/>
        <v>-1.519133260814431</v>
      </c>
      <c r="S200" s="21">
        <f t="shared" si="26"/>
        <v>-1.5108692356377693</v>
      </c>
      <c r="T200" s="21">
        <f t="shared" si="26"/>
        <v>-1.505258414981604</v>
      </c>
      <c r="U200" s="21">
        <f t="shared" si="26"/>
        <v>-1.5022016510753553</v>
      </c>
      <c r="V200" s="21">
        <f t="shared" si="26"/>
        <v>-1.5026437984326844</v>
      </c>
      <c r="W200" s="21">
        <f t="shared" si="26"/>
        <v>-1.5044014751220622</v>
      </c>
      <c r="X200" s="21">
        <f t="shared" si="26"/>
        <v>-1.50944632278097</v>
      </c>
      <c r="Y200" s="21">
        <f t="shared" si="26"/>
        <v>-1.5157068963863742</v>
      </c>
      <c r="Z200" s="21">
        <f t="shared" si="26"/>
        <v>-1.5250706434082826</v>
      </c>
      <c r="AA200" s="21">
        <f t="shared" si="26"/>
        <v>-1.5364912444436021</v>
      </c>
      <c r="AB200" s="21">
        <f t="shared" si="26"/>
        <v>-1.5499158860152138</v>
      </c>
      <c r="AC200" s="21">
        <f t="shared" si="26"/>
        <v>-1.5650969820701941</v>
      </c>
      <c r="AD200" s="21">
        <f t="shared" si="26"/>
        <v>-1.5913518633592489</v>
      </c>
      <c r="AE200" s="21">
        <f t="shared" si="26"/>
        <v>-1.6186122699158507</v>
      </c>
      <c r="AF200" s="21">
        <f t="shared" si="26"/>
        <v>-1.6467993530349971</v>
      </c>
      <c r="AG200" s="21">
        <f t="shared" si="26"/>
        <v>-1.6759590106857305</v>
      </c>
      <c r="AH200" s="21">
        <f t="shared" si="26"/>
        <v>-1.7061396707779286</v>
      </c>
      <c r="AI200" s="21">
        <f t="shared" si="26"/>
        <v>-1.7373946257787323</v>
      </c>
      <c r="AJ200" s="21">
        <f t="shared" si="26"/>
        <v>-1.7761558121258125</v>
      </c>
      <c r="AK200" s="21">
        <f t="shared" si="26"/>
        <v>-1.8162457236681093</v>
      </c>
      <c r="AL200" s="21">
        <f t="shared" si="26"/>
        <v>-1.8577185404896432</v>
      </c>
      <c r="AM200" s="21">
        <f t="shared" si="26"/>
        <v>-1.9006269905060087</v>
      </c>
      <c r="AN200" s="21">
        <f t="shared" si="26"/>
        <v>-1.9450232906786722</v>
      </c>
      <c r="AO200" s="21">
        <f t="shared" si="26"/>
        <v>-1.9909605266201913</v>
      </c>
      <c r="AP200" s="21">
        <f t="shared" si="26"/>
        <v>-2.0384952467372628</v>
      </c>
      <c r="AQ200" s="21">
        <f t="shared" si="26"/>
        <v>-2.0876862402614798</v>
      </c>
      <c r="AR200" s="21">
        <f t="shared" si="26"/>
        <v>-2.1385935952536679</v>
      </c>
      <c r="AS200" s="21">
        <f t="shared" si="26"/>
        <v>-2.1912793532827335</v>
      </c>
      <c r="AT200" s="21">
        <f t="shared" si="26"/>
        <v>-2.245807837556935</v>
      </c>
      <c r="AU200" s="21">
        <f t="shared" si="26"/>
        <v>-2.3022457045994198</v>
      </c>
      <c r="AV200" s="21">
        <f t="shared" si="26"/>
        <v>-2.3606618371354848</v>
      </c>
      <c r="AW200" s="21">
        <f t="shared" si="26"/>
        <v>-2.4211274495990311</v>
      </c>
      <c r="AX200" s="21">
        <f t="shared" si="26"/>
        <v>-2.4837162601291172</v>
      </c>
      <c r="AY200" s="21">
        <f t="shared" si="26"/>
        <v>-2.5485045796397507</v>
      </c>
      <c r="AZ200" s="21">
        <f t="shared" si="26"/>
        <v>-2.615571386504763</v>
      </c>
      <c r="BA200" s="21">
        <f t="shared" si="26"/>
        <v>-2.6849984220913754</v>
      </c>
      <c r="BB200" s="21">
        <f t="shared" si="26"/>
        <v>-2.7568535522192628</v>
      </c>
    </row>
    <row r="201" spans="1:54" outlineLevel="2">
      <c r="A201" s="439"/>
      <c r="B201" s="150" t="s">
        <v>487</v>
      </c>
      <c r="C201" s="19"/>
      <c r="D201" s="135" t="s">
        <v>377</v>
      </c>
      <c r="E201" s="21">
        <f>SUM(E190:E192,E194,E196:E198)</f>
        <v>-0.99200586260417567</v>
      </c>
      <c r="F201" s="21">
        <f t="shared" ref="F201:BB201" si="27">SUM(F190:F192,F194,F196:F198)</f>
        <v>-1.1151184961477931</v>
      </c>
      <c r="G201" s="21">
        <f t="shared" si="27"/>
        <v>-1.2292802653161417</v>
      </c>
      <c r="H201" s="21">
        <f t="shared" si="27"/>
        <v>-1.3333214938859506</v>
      </c>
      <c r="I201" s="21">
        <f t="shared" si="27"/>
        <v>-1.4227911384422871</v>
      </c>
      <c r="J201" s="21">
        <f t="shared" si="27"/>
        <v>-1.4856430339135003</v>
      </c>
      <c r="K201" s="21">
        <f t="shared" si="27"/>
        <v>-1.4529926447583179</v>
      </c>
      <c r="L201" s="21">
        <f t="shared" si="27"/>
        <v>-1.4241885548832918</v>
      </c>
      <c r="M201" s="21">
        <f t="shared" si="27"/>
        <v>-1.3990551128341449</v>
      </c>
      <c r="N201" s="21">
        <f t="shared" si="27"/>
        <v>-1.3774271418313135</v>
      </c>
      <c r="O201" s="21">
        <f t="shared" si="27"/>
        <v>-1.3591494809073756</v>
      </c>
      <c r="P201" s="21">
        <f t="shared" si="27"/>
        <v>-1.344076548543093</v>
      </c>
      <c r="Q201" s="21">
        <f t="shared" si="27"/>
        <v>-1.3320719276331499</v>
      </c>
      <c r="R201" s="21">
        <f t="shared" si="27"/>
        <v>-1.32300797127057</v>
      </c>
      <c r="S201" s="21">
        <f t="shared" si="27"/>
        <v>-1.3167218141313186</v>
      </c>
      <c r="T201" s="21">
        <f t="shared" si="27"/>
        <v>-1.3131466576022472</v>
      </c>
      <c r="U201" s="21">
        <f t="shared" si="27"/>
        <v>-1.3121789826912482</v>
      </c>
      <c r="V201" s="21">
        <f t="shared" si="27"/>
        <v>-1.3137226546194043</v>
      </c>
      <c r="W201" s="21">
        <f t="shared" si="27"/>
        <v>-1.3176886193186881</v>
      </c>
      <c r="X201" s="21">
        <f t="shared" si="27"/>
        <v>-1.3239946175105879</v>
      </c>
      <c r="Y201" s="21">
        <f t="shared" si="27"/>
        <v>-1.3325649128785271</v>
      </c>
      <c r="Z201" s="21">
        <f t="shared" si="27"/>
        <v>-1.3433300358209754</v>
      </c>
      <c r="AA201" s="21">
        <f t="shared" si="27"/>
        <v>-1.3562265412564618</v>
      </c>
      <c r="AB201" s="21">
        <f t="shared" si="27"/>
        <v>-1.37119678040418</v>
      </c>
      <c r="AC201" s="21">
        <f t="shared" si="27"/>
        <v>-1.3880750734562444</v>
      </c>
      <c r="AD201" s="21">
        <f t="shared" si="27"/>
        <v>-1.4160207609589299</v>
      </c>
      <c r="AE201" s="21">
        <f t="shared" si="27"/>
        <v>-1.4449165320941093</v>
      </c>
      <c r="AF201" s="21">
        <f t="shared" si="27"/>
        <v>-1.4747854493743724</v>
      </c>
      <c r="AG201" s="21">
        <f t="shared" si="27"/>
        <v>-1.5056556431037116</v>
      </c>
      <c r="AH201" s="21">
        <f t="shared" si="27"/>
        <v>-1.5375612098788038</v>
      </c>
      <c r="AI201" s="21">
        <f t="shared" si="27"/>
        <v>-1.5705438596466781</v>
      </c>
      <c r="AJ201" s="21">
        <f t="shared" si="27"/>
        <v>-1.6102400569907496</v>
      </c>
      <c r="AK201" s="21">
        <f t="shared" si="27"/>
        <v>-1.6512911672843025</v>
      </c>
      <c r="AL201" s="21">
        <f t="shared" si="27"/>
        <v>-1.6937455807416804</v>
      </c>
      <c r="AM201" s="21">
        <f t="shared" si="27"/>
        <v>-1.7376535836382692</v>
      </c>
      <c r="AN201" s="21">
        <f t="shared" si="27"/>
        <v>-1.7830667627260941</v>
      </c>
      <c r="AO201" s="21">
        <f t="shared" si="27"/>
        <v>-1.8300379716089654</v>
      </c>
      <c r="AP201" s="21">
        <f t="shared" si="27"/>
        <v>-1.8786223916032507</v>
      </c>
      <c r="AQ201" s="21">
        <f t="shared" si="27"/>
        <v>-1.9288771872124515</v>
      </c>
      <c r="AR201" s="21">
        <f t="shared" si="27"/>
        <v>-1.9808614498858022</v>
      </c>
      <c r="AS201" s="21">
        <f t="shared" si="27"/>
        <v>-2.0346362988445872</v>
      </c>
      <c r="AT201" s="21">
        <f t="shared" si="27"/>
        <v>-2.0902650312839919</v>
      </c>
      <c r="AU201" s="21">
        <f t="shared" si="27"/>
        <v>-2.1478132290285714</v>
      </c>
      <c r="AV201" s="21">
        <f t="shared" si="27"/>
        <v>-2.2073487870645581</v>
      </c>
      <c r="AW201" s="21">
        <f t="shared" si="27"/>
        <v>-2.2689420047160946</v>
      </c>
      <c r="AX201" s="21">
        <f t="shared" si="27"/>
        <v>-2.3326656891990849</v>
      </c>
      <c r="AY201" s="21">
        <f t="shared" si="27"/>
        <v>-2.3985952534266062</v>
      </c>
      <c r="AZ201" s="21">
        <f t="shared" si="27"/>
        <v>-2.4668088092713707</v>
      </c>
      <c r="BA201" s="21">
        <f t="shared" si="27"/>
        <v>-2.5373872656052603</v>
      </c>
      <c r="BB201" s="21">
        <f t="shared" si="27"/>
        <v>-2.6104023867886736</v>
      </c>
    </row>
    <row r="202" spans="1:54" outlineLevel="2">
      <c r="A202" s="440"/>
      <c r="B202" s="150" t="s">
        <v>488</v>
      </c>
      <c r="C202" s="19"/>
      <c r="D202" s="135" t="s">
        <v>377</v>
      </c>
      <c r="E202" s="21">
        <f>SUM(E190:E192,E195:E198)</f>
        <v>-1.4518395289447539</v>
      </c>
      <c r="F202" s="21">
        <f t="shared" ref="F202:BB202" si="28">SUM(F190:F192,F195:F198)</f>
        <v>-1.5679716500579104</v>
      </c>
      <c r="G202" s="21">
        <f t="shared" si="28"/>
        <v>-1.6758513399644472</v>
      </c>
      <c r="H202" s="21">
        <f t="shared" si="28"/>
        <v>-1.7736065433482082</v>
      </c>
      <c r="I202" s="21">
        <f t="shared" si="28"/>
        <v>-1.8537938333109931</v>
      </c>
      <c r="J202" s="21">
        <f t="shared" si="28"/>
        <v>-1.9064469082384488</v>
      </c>
      <c r="K202" s="21">
        <f t="shared" si="28"/>
        <v>-1.8699696257533387</v>
      </c>
      <c r="L202" s="21">
        <f t="shared" si="28"/>
        <v>-1.837376006291001</v>
      </c>
      <c r="M202" s="21">
        <f t="shared" si="28"/>
        <v>-1.8084901147774519</v>
      </c>
      <c r="N202" s="21">
        <f t="shared" si="28"/>
        <v>-1.7831464954543736</v>
      </c>
      <c r="O202" s="21">
        <f t="shared" si="28"/>
        <v>-1.7611897127181346</v>
      </c>
      <c r="P202" s="21">
        <f t="shared" si="28"/>
        <v>-1.7424739150987221</v>
      </c>
      <c r="Q202" s="21">
        <f t="shared" si="28"/>
        <v>-1.726862419935989</v>
      </c>
      <c r="R202" s="21">
        <f t="shared" si="28"/>
        <v>-1.7142273198294968</v>
      </c>
      <c r="S202" s="21">
        <f t="shared" si="28"/>
        <v>-1.7043182643480832</v>
      </c>
      <c r="T202" s="21">
        <f t="shared" si="28"/>
        <v>-1.6971570271755023</v>
      </c>
      <c r="U202" s="21">
        <f t="shared" si="28"/>
        <v>-1.6926398185016662</v>
      </c>
      <c r="V202" s="21">
        <f t="shared" si="28"/>
        <v>-1.6906702374540203</v>
      </c>
      <c r="W202" s="21">
        <f t="shared" si="28"/>
        <v>-1.6911589694013358</v>
      </c>
      <c r="X202" s="21">
        <f t="shared" si="28"/>
        <v>-1.6940234991466914</v>
      </c>
      <c r="Y202" s="21">
        <f t="shared" si="28"/>
        <v>-1.6991878396891047</v>
      </c>
      <c r="Z202" s="21">
        <f t="shared" si="28"/>
        <v>-1.7065822756405011</v>
      </c>
      <c r="AA202" s="21">
        <f t="shared" si="28"/>
        <v>-1.7161431216633789</v>
      </c>
      <c r="AB202" s="21">
        <f t="shared" si="28"/>
        <v>-1.7278124933637837</v>
      </c>
      <c r="AC202" s="21">
        <f t="shared" si="28"/>
        <v>-1.7411972577825692</v>
      </c>
      <c r="AD202" s="21">
        <f t="shared" si="28"/>
        <v>-1.7656595494421565</v>
      </c>
      <c r="AE202" s="21">
        <f t="shared" si="28"/>
        <v>-1.7910604484503689</v>
      </c>
      <c r="AF202" s="21">
        <f t="shared" si="28"/>
        <v>-1.817409480238747</v>
      </c>
      <c r="AG202" s="21">
        <f t="shared" si="28"/>
        <v>-1.8447292442361307</v>
      </c>
      <c r="AH202" s="21">
        <f t="shared" si="28"/>
        <v>-1.8730580367573499</v>
      </c>
      <c r="AI202" s="21">
        <f t="shared" si="28"/>
        <v>-1.9024547167948962</v>
      </c>
      <c r="AJ202" s="21">
        <f t="shared" si="28"/>
        <v>-1.9401457434222653</v>
      </c>
      <c r="AK202" s="21">
        <f t="shared" si="28"/>
        <v>-1.9791525006613184</v>
      </c>
      <c r="AL202" s="21">
        <f t="shared" si="28"/>
        <v>-2.0195264783485314</v>
      </c>
      <c r="AM202" s="21">
        <f t="shared" si="28"/>
        <v>-2.0613214474437753</v>
      </c>
      <c r="AN202" s="21">
        <f t="shared" si="28"/>
        <v>-2.1045915485796494</v>
      </c>
      <c r="AO202" s="21">
        <f t="shared" si="28"/>
        <v>-2.1493910618277194</v>
      </c>
      <c r="AP202" s="21">
        <f t="shared" si="28"/>
        <v>-2.1957774550740057</v>
      </c>
      <c r="AQ202" s="21">
        <f t="shared" si="28"/>
        <v>-2.2438102112126863</v>
      </c>
      <c r="AR202" s="21">
        <f t="shared" si="28"/>
        <v>-2.2935505149791564</v>
      </c>
      <c r="AS202" s="21">
        <f t="shared" si="28"/>
        <v>-2.3450614055774452</v>
      </c>
      <c r="AT202" s="21">
        <f t="shared" si="28"/>
        <v>-2.3984080718228542</v>
      </c>
      <c r="AU202" s="21">
        <f t="shared" si="28"/>
        <v>-2.4536580108226875</v>
      </c>
      <c r="AV202" s="21">
        <f t="shared" si="28"/>
        <v>-2.5108809462465542</v>
      </c>
      <c r="AW202" s="21">
        <f t="shared" si="28"/>
        <v>-2.5701489282605645</v>
      </c>
      <c r="AX202" s="21">
        <f t="shared" si="28"/>
        <v>-2.6315364640909538</v>
      </c>
      <c r="AY202" s="21">
        <f t="shared" si="28"/>
        <v>-2.6951206245942005</v>
      </c>
      <c r="AZ202" s="21">
        <f t="shared" si="28"/>
        <v>-2.7609811301969445</v>
      </c>
      <c r="BA202" s="21">
        <f t="shared" si="28"/>
        <v>-2.8292004439023355</v>
      </c>
      <c r="BB202" s="21">
        <f t="shared" si="28"/>
        <v>-2.8998425340573615</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38" t="s">
        <v>489</v>
      </c>
      <c r="B204" s="150" t="s">
        <v>490</v>
      </c>
      <c r="C204" s="19"/>
      <c r="D204" s="135" t="s">
        <v>377</v>
      </c>
      <c r="E204" s="21">
        <f>E200</f>
        <v>-1.2211960966730846</v>
      </c>
      <c r="F204" s="21">
        <f>F200+E204</f>
        <v>-2.5631680125338523</v>
      </c>
      <c r="G204" s="21">
        <f t="shared" ref="G204:BB206" si="29">G200+F204</f>
        <v>-4.015607718483535</v>
      </c>
      <c r="H204" s="21">
        <f t="shared" si="29"/>
        <v>-5.5683251191804528</v>
      </c>
      <c r="I204" s="21">
        <f t="shared" si="29"/>
        <v>-7.2066404352826652</v>
      </c>
      <c r="J204" s="21">
        <f t="shared" si="29"/>
        <v>-8.9033269722671964</v>
      </c>
      <c r="K204" s="21">
        <f t="shared" si="29"/>
        <v>-10.564592128711116</v>
      </c>
      <c r="L204" s="21">
        <f t="shared" si="29"/>
        <v>-12.195569344319034</v>
      </c>
      <c r="M204" s="21">
        <f t="shared" si="29"/>
        <v>-13.79983612754763</v>
      </c>
      <c r="N204" s="21">
        <f t="shared" si="29"/>
        <v>-15.379552399849233</v>
      </c>
      <c r="O204" s="21">
        <f t="shared" si="29"/>
        <v>-16.939275071699161</v>
      </c>
      <c r="P204" s="21">
        <f t="shared" si="29"/>
        <v>-18.48213176782399</v>
      </c>
      <c r="Q204" s="21">
        <f t="shared" si="29"/>
        <v>-20.011118861778016</v>
      </c>
      <c r="R204" s="21">
        <f t="shared" si="29"/>
        <v>-21.530252122592447</v>
      </c>
      <c r="S204" s="21">
        <f t="shared" si="29"/>
        <v>-23.041121358230217</v>
      </c>
      <c r="T204" s="21">
        <f t="shared" si="29"/>
        <v>-24.546379773211822</v>
      </c>
      <c r="U204" s="21">
        <f t="shared" si="29"/>
        <v>-26.048581424287178</v>
      </c>
      <c r="V204" s="21">
        <f t="shared" si="29"/>
        <v>-27.551225222719864</v>
      </c>
      <c r="W204" s="21">
        <f t="shared" si="29"/>
        <v>-29.055626697841927</v>
      </c>
      <c r="X204" s="21">
        <f t="shared" si="29"/>
        <v>-30.565073020622897</v>
      </c>
      <c r="Y204" s="21">
        <f t="shared" si="29"/>
        <v>-32.080779917009274</v>
      </c>
      <c r="Z204" s="21">
        <f t="shared" si="29"/>
        <v>-33.605850560417558</v>
      </c>
      <c r="AA204" s="21">
        <f t="shared" si="29"/>
        <v>-35.142341804861161</v>
      </c>
      <c r="AB204" s="21">
        <f t="shared" si="29"/>
        <v>-36.692257690876374</v>
      </c>
      <c r="AC204" s="21">
        <f t="shared" si="29"/>
        <v>-38.257354672946569</v>
      </c>
      <c r="AD204" s="21">
        <f t="shared" si="29"/>
        <v>-39.848706536305819</v>
      </c>
      <c r="AE204" s="21">
        <f t="shared" si="29"/>
        <v>-41.46731880622167</v>
      </c>
      <c r="AF204" s="21">
        <f t="shared" si="29"/>
        <v>-43.11411815925667</v>
      </c>
      <c r="AG204" s="21">
        <f t="shared" si="29"/>
        <v>-44.7900771699424</v>
      </c>
      <c r="AH204" s="21">
        <f t="shared" si="29"/>
        <v>-46.496216840720329</v>
      </c>
      <c r="AI204" s="21">
        <f t="shared" si="29"/>
        <v>-48.233611466499063</v>
      </c>
      <c r="AJ204" s="21">
        <f t="shared" si="29"/>
        <v>-50.009767278624878</v>
      </c>
      <c r="AK204" s="21">
        <f t="shared" si="29"/>
        <v>-51.826013002292989</v>
      </c>
      <c r="AL204" s="21">
        <f t="shared" si="29"/>
        <v>-53.683731542782631</v>
      </c>
      <c r="AM204" s="21">
        <f t="shared" si="29"/>
        <v>-55.584358533288636</v>
      </c>
      <c r="AN204" s="21">
        <f t="shared" si="29"/>
        <v>-57.529381823967306</v>
      </c>
      <c r="AO204" s="21">
        <f t="shared" si="29"/>
        <v>-59.520342350587498</v>
      </c>
      <c r="AP204" s="21">
        <f t="shared" si="29"/>
        <v>-61.558837597324761</v>
      </c>
      <c r="AQ204" s="21">
        <f t="shared" si="29"/>
        <v>-63.646523837586244</v>
      </c>
      <c r="AR204" s="21">
        <f t="shared" si="29"/>
        <v>-65.785117432839911</v>
      </c>
      <c r="AS204" s="21">
        <f t="shared" si="29"/>
        <v>-67.976396786122649</v>
      </c>
      <c r="AT204" s="21">
        <f t="shared" si="29"/>
        <v>-70.222204623679588</v>
      </c>
      <c r="AU204" s="21">
        <f t="shared" si="29"/>
        <v>-72.524450328279002</v>
      </c>
      <c r="AV204" s="21">
        <f t="shared" si="29"/>
        <v>-74.885112165414483</v>
      </c>
      <c r="AW204" s="21">
        <f t="shared" si="29"/>
        <v>-77.30623961501351</v>
      </c>
      <c r="AX204" s="21">
        <f t="shared" si="29"/>
        <v>-79.789955875142624</v>
      </c>
      <c r="AY204" s="21">
        <f t="shared" si="29"/>
        <v>-82.338460454782378</v>
      </c>
      <c r="AZ204" s="21">
        <f t="shared" si="29"/>
        <v>-84.954031841287147</v>
      </c>
      <c r="BA204" s="21">
        <f t="shared" si="29"/>
        <v>-87.639030263378515</v>
      </c>
      <c r="BB204" s="21">
        <f t="shared" si="29"/>
        <v>-90.395883815597784</v>
      </c>
    </row>
    <row r="205" spans="1:54" outlineLevel="2">
      <c r="A205" s="439"/>
      <c r="B205" s="150" t="s">
        <v>491</v>
      </c>
      <c r="C205" s="19"/>
      <c r="D205" s="135" t="s">
        <v>377</v>
      </c>
      <c r="E205" s="21">
        <f>E201</f>
        <v>-0.99200586260417567</v>
      </c>
      <c r="F205" s="21">
        <f t="shared" ref="F205:U206" si="30">F201+E205</f>
        <v>-2.1071243587519688</v>
      </c>
      <c r="G205" s="21">
        <f t="shared" si="30"/>
        <v>-3.3364046240681104</v>
      </c>
      <c r="H205" s="21">
        <f t="shared" si="30"/>
        <v>-4.6697261179540615</v>
      </c>
      <c r="I205" s="21">
        <f t="shared" si="30"/>
        <v>-6.0925172563963486</v>
      </c>
      <c r="J205" s="21">
        <f t="shared" si="30"/>
        <v>-7.5781602903098486</v>
      </c>
      <c r="K205" s="21">
        <f t="shared" si="30"/>
        <v>-9.0311529350681674</v>
      </c>
      <c r="L205" s="21">
        <f t="shared" si="30"/>
        <v>-10.45534148995146</v>
      </c>
      <c r="M205" s="21">
        <f t="shared" si="30"/>
        <v>-11.854396602785604</v>
      </c>
      <c r="N205" s="21">
        <f t="shared" si="30"/>
        <v>-13.231823744616918</v>
      </c>
      <c r="O205" s="21">
        <f t="shared" si="30"/>
        <v>-14.590973225524294</v>
      </c>
      <c r="P205" s="21">
        <f t="shared" si="30"/>
        <v>-15.935049774067387</v>
      </c>
      <c r="Q205" s="21">
        <f t="shared" si="30"/>
        <v>-17.267121701700539</v>
      </c>
      <c r="R205" s="21">
        <f t="shared" si="30"/>
        <v>-18.590129672971109</v>
      </c>
      <c r="S205" s="21">
        <f t="shared" si="30"/>
        <v>-19.906851487102429</v>
      </c>
      <c r="T205" s="21">
        <f t="shared" si="30"/>
        <v>-21.219998144704675</v>
      </c>
      <c r="U205" s="21">
        <f t="shared" si="30"/>
        <v>-22.532177127395922</v>
      </c>
      <c r="V205" s="21">
        <f t="shared" si="29"/>
        <v>-23.845899782015326</v>
      </c>
      <c r="W205" s="21">
        <f t="shared" si="29"/>
        <v>-25.163588401334014</v>
      </c>
      <c r="X205" s="21">
        <f t="shared" si="29"/>
        <v>-26.487583018844603</v>
      </c>
      <c r="Y205" s="21">
        <f t="shared" si="29"/>
        <v>-27.820147931723131</v>
      </c>
      <c r="Z205" s="21">
        <f t="shared" si="29"/>
        <v>-29.163477967544107</v>
      </c>
      <c r="AA205" s="21">
        <f t="shared" si="29"/>
        <v>-30.519704508800569</v>
      </c>
      <c r="AB205" s="21">
        <f t="shared" si="29"/>
        <v>-31.890901289204749</v>
      </c>
      <c r="AC205" s="21">
        <f t="shared" si="29"/>
        <v>-33.278976362660991</v>
      </c>
      <c r="AD205" s="21">
        <f t="shared" si="29"/>
        <v>-34.69499712361992</v>
      </c>
      <c r="AE205" s="21">
        <f t="shared" si="29"/>
        <v>-36.139913655714032</v>
      </c>
      <c r="AF205" s="21">
        <f t="shared" si="29"/>
        <v>-37.614699105088405</v>
      </c>
      <c r="AG205" s="21">
        <f t="shared" si="29"/>
        <v>-39.120354748192113</v>
      </c>
      <c r="AH205" s="21">
        <f t="shared" si="29"/>
        <v>-40.657915958070916</v>
      </c>
      <c r="AI205" s="21">
        <f t="shared" si="29"/>
        <v>-42.228459817717592</v>
      </c>
      <c r="AJ205" s="21">
        <f t="shared" si="29"/>
        <v>-43.83869987470834</v>
      </c>
      <c r="AK205" s="21">
        <f t="shared" si="29"/>
        <v>-45.489991041992639</v>
      </c>
      <c r="AL205" s="21">
        <f t="shared" si="29"/>
        <v>-47.183736622734315</v>
      </c>
      <c r="AM205" s="21">
        <f t="shared" si="29"/>
        <v>-48.921390206372585</v>
      </c>
      <c r="AN205" s="21">
        <f t="shared" si="29"/>
        <v>-50.704456969098679</v>
      </c>
      <c r="AO205" s="21">
        <f t="shared" si="29"/>
        <v>-52.534494940707646</v>
      </c>
      <c r="AP205" s="21">
        <f t="shared" si="29"/>
        <v>-54.413117332310897</v>
      </c>
      <c r="AQ205" s="21">
        <f t="shared" si="29"/>
        <v>-56.341994519523347</v>
      </c>
      <c r="AR205" s="21">
        <f t="shared" si="29"/>
        <v>-58.322855969409147</v>
      </c>
      <c r="AS205" s="21">
        <f t="shared" si="29"/>
        <v>-60.357492268253736</v>
      </c>
      <c r="AT205" s="21">
        <f t="shared" si="29"/>
        <v>-62.447757299537727</v>
      </c>
      <c r="AU205" s="21">
        <f t="shared" si="29"/>
        <v>-64.595570528566299</v>
      </c>
      <c r="AV205" s="21">
        <f t="shared" si="29"/>
        <v>-66.802919315630859</v>
      </c>
      <c r="AW205" s="21">
        <f t="shared" si="29"/>
        <v>-69.071861320346954</v>
      </c>
      <c r="AX205" s="21">
        <f t="shared" si="29"/>
        <v>-71.404527009546044</v>
      </c>
      <c r="AY205" s="21">
        <f t="shared" si="29"/>
        <v>-73.80312226297265</v>
      </c>
      <c r="AZ205" s="21">
        <f t="shared" si="29"/>
        <v>-76.26993107224402</v>
      </c>
      <c r="BA205" s="21">
        <f t="shared" si="29"/>
        <v>-78.807318337849281</v>
      </c>
      <c r="BB205" s="21">
        <f t="shared" si="29"/>
        <v>-81.41772072463796</v>
      </c>
    </row>
    <row r="206" spans="1:54" outlineLevel="2">
      <c r="A206" s="440"/>
      <c r="B206" s="150" t="s">
        <v>492</v>
      </c>
      <c r="C206" s="19"/>
      <c r="D206" s="135" t="s">
        <v>377</v>
      </c>
      <c r="E206" s="21">
        <f>E202</f>
        <v>-1.4518395289447539</v>
      </c>
      <c r="F206" s="21">
        <f t="shared" si="30"/>
        <v>-3.019811179002664</v>
      </c>
      <c r="G206" s="21">
        <f t="shared" si="29"/>
        <v>-4.6956625189671115</v>
      </c>
      <c r="H206" s="21">
        <f t="shared" si="29"/>
        <v>-6.4692690623153197</v>
      </c>
      <c r="I206" s="21">
        <f t="shared" si="29"/>
        <v>-8.3230628956263129</v>
      </c>
      <c r="J206" s="21">
        <f t="shared" si="29"/>
        <v>-10.229509803864762</v>
      </c>
      <c r="K206" s="21">
        <f t="shared" si="29"/>
        <v>-12.0994794296181</v>
      </c>
      <c r="L206" s="21">
        <f t="shared" si="29"/>
        <v>-13.9368554359091</v>
      </c>
      <c r="M206" s="21">
        <f t="shared" si="29"/>
        <v>-15.745345550686553</v>
      </c>
      <c r="N206" s="21">
        <f t="shared" si="29"/>
        <v>-17.528492046140926</v>
      </c>
      <c r="O206" s="21">
        <f t="shared" si="29"/>
        <v>-19.289681758859061</v>
      </c>
      <c r="P206" s="21">
        <f t="shared" si="29"/>
        <v>-21.032155673957782</v>
      </c>
      <c r="Q206" s="21">
        <f t="shared" si="29"/>
        <v>-22.759018093893772</v>
      </c>
      <c r="R206" s="21">
        <f t="shared" si="29"/>
        <v>-24.473245413723269</v>
      </c>
      <c r="S206" s="21">
        <f t="shared" si="29"/>
        <v>-26.177563678071351</v>
      </c>
      <c r="T206" s="21">
        <f t="shared" si="29"/>
        <v>-27.874720705246855</v>
      </c>
      <c r="U206" s="21">
        <f t="shared" si="29"/>
        <v>-29.567360523748519</v>
      </c>
      <c r="V206" s="21">
        <f t="shared" si="29"/>
        <v>-31.258030761202541</v>
      </c>
      <c r="W206" s="21">
        <f t="shared" si="29"/>
        <v>-32.949189730603877</v>
      </c>
      <c r="X206" s="21">
        <f t="shared" si="29"/>
        <v>-34.643213229750565</v>
      </c>
      <c r="Y206" s="21">
        <f t="shared" si="29"/>
        <v>-36.342401069439667</v>
      </c>
      <c r="Z206" s="21">
        <f t="shared" si="29"/>
        <v>-38.048983345080167</v>
      </c>
      <c r="AA206" s="21">
        <f t="shared" si="29"/>
        <v>-39.765126466743546</v>
      </c>
      <c r="AB206" s="21">
        <f t="shared" si="29"/>
        <v>-41.492938960107331</v>
      </c>
      <c r="AC206" s="21">
        <f t="shared" si="29"/>
        <v>-43.234136217889898</v>
      </c>
      <c r="AD206" s="21">
        <f t="shared" si="29"/>
        <v>-44.999795767332053</v>
      </c>
      <c r="AE206" s="21">
        <f t="shared" si="29"/>
        <v>-46.790856215782419</v>
      </c>
      <c r="AF206" s="21">
        <f t="shared" si="29"/>
        <v>-48.608265696021164</v>
      </c>
      <c r="AG206" s="21">
        <f t="shared" si="29"/>
        <v>-50.452994940257291</v>
      </c>
      <c r="AH206" s="21">
        <f t="shared" si="29"/>
        <v>-52.326052977014641</v>
      </c>
      <c r="AI206" s="21">
        <f t="shared" si="29"/>
        <v>-54.22850769380954</v>
      </c>
      <c r="AJ206" s="21">
        <f t="shared" si="29"/>
        <v>-56.168653437231804</v>
      </c>
      <c r="AK206" s="21">
        <f t="shared" si="29"/>
        <v>-58.147805937893125</v>
      </c>
      <c r="AL206" s="21">
        <f t="shared" si="29"/>
        <v>-60.167332416241656</v>
      </c>
      <c r="AM206" s="21">
        <f t="shared" si="29"/>
        <v>-62.22865386368543</v>
      </c>
      <c r="AN206" s="21">
        <f t="shared" si="29"/>
        <v>-64.333245412265086</v>
      </c>
      <c r="AO206" s="21">
        <f t="shared" si="29"/>
        <v>-66.4826364740928</v>
      </c>
      <c r="AP206" s="21">
        <f t="shared" si="29"/>
        <v>-68.678413929166808</v>
      </c>
      <c r="AQ206" s="21">
        <f t="shared" si="29"/>
        <v>-70.922224140379498</v>
      </c>
      <c r="AR206" s="21">
        <f t="shared" si="29"/>
        <v>-73.215774655358658</v>
      </c>
      <c r="AS206" s="21">
        <f t="shared" si="29"/>
        <v>-75.560836060936097</v>
      </c>
      <c r="AT206" s="21">
        <f t="shared" si="29"/>
        <v>-77.959244132758954</v>
      </c>
      <c r="AU206" s="21">
        <f t="shared" si="29"/>
        <v>-80.412902143581647</v>
      </c>
      <c r="AV206" s="21">
        <f t="shared" si="29"/>
        <v>-82.923783089828206</v>
      </c>
      <c r="AW206" s="21">
        <f t="shared" si="29"/>
        <v>-85.493932018088771</v>
      </c>
      <c r="AX206" s="21">
        <f t="shared" si="29"/>
        <v>-88.125468482179727</v>
      </c>
      <c r="AY206" s="21">
        <f t="shared" si="29"/>
        <v>-90.820589106773923</v>
      </c>
      <c r="AZ206" s="21">
        <f t="shared" si="29"/>
        <v>-93.581570236970862</v>
      </c>
      <c r="BA206" s="21">
        <f t="shared" si="29"/>
        <v>-96.410770680873199</v>
      </c>
      <c r="BB206" s="21">
        <f t="shared" si="29"/>
        <v>-99.310613214930555</v>
      </c>
    </row>
    <row r="207" spans="1:54" outlineLevel="1">
      <c r="B207" s="150"/>
      <c r="C207" s="19"/>
      <c r="D207" s="19"/>
      <c r="E207" s="15"/>
    </row>
    <row r="208" spans="1:54" outlineLevel="1">
      <c r="A208" s="4" t="s">
        <v>553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479</v>
      </c>
      <c r="B210" s="150" t="s">
        <v>554</v>
      </c>
      <c r="C210" s="19"/>
      <c r="D210" s="135" t="s">
        <v>377</v>
      </c>
      <c r="E210" s="21">
        <f>E190-Baseline!E190</f>
        <v>-1.8860662047729026E-2</v>
      </c>
      <c r="F210" s="21">
        <f>F190-Baseline!F190</f>
        <v>-0.13437964791447404</v>
      </c>
      <c r="G210" s="21">
        <f>G190-Baseline!G190</f>
        <v>-0.23907223409142631</v>
      </c>
      <c r="H210" s="21">
        <f>H190-Baseline!H190</f>
        <v>-0.33363971620557814</v>
      </c>
      <c r="I210" s="21">
        <f>I190-Baseline!I190</f>
        <v>-0.41874491834774158</v>
      </c>
      <c r="J210" s="21">
        <f>J190-Baseline!J190</f>
        <v>-0.47913393739298676</v>
      </c>
      <c r="K210" s="21">
        <f>K190-Baseline!K190</f>
        <v>-0.43239131465723385</v>
      </c>
      <c r="L210" s="21">
        <f>L190-Baseline!L190</f>
        <v>-0.3889250475543703</v>
      </c>
      <c r="M210" s="21">
        <f>M190-Baseline!M190</f>
        <v>-0.34854458135399574</v>
      </c>
      <c r="N210" s="21">
        <f>N190-Baseline!N190</f>
        <v>-0.31106926050390965</v>
      </c>
      <c r="O210" s="21">
        <f>O190-Baseline!O190</f>
        <v>-0.27632785139331811</v>
      </c>
      <c r="P210" s="21">
        <f>P190-Baseline!P190</f>
        <v>-0.24415808693963539</v>
      </c>
      <c r="Q210" s="21">
        <f>Q190-Baseline!Q190</f>
        <v>-0.21440623203931816</v>
      </c>
      <c r="R210" s="21">
        <f>R190-Baseline!R190</f>
        <v>-0.18692666896410054</v>
      </c>
      <c r="S210" s="21">
        <f>S190-Baseline!S190</f>
        <v>-0.1615815018232282</v>
      </c>
      <c r="T210" s="21">
        <f>T190-Baseline!T190</f>
        <v>-0.13824017924988263</v>
      </c>
      <c r="U210" s="21">
        <f>U190-Baseline!U190</f>
        <v>-0.11677913450601086</v>
      </c>
      <c r="V210" s="21">
        <f>V190-Baseline!V190</f>
        <v>-9.7081442234298862E-2</v>
      </c>
      <c r="W210" s="21">
        <f>W190-Baseline!W190</f>
        <v>-7.9036491119103922E-2</v>
      </c>
      <c r="X210" s="21">
        <f>X190-Baseline!X190</f>
        <v>-6.2539671749857251E-2</v>
      </c>
      <c r="Y210" s="21">
        <f>Y190-Baseline!Y190</f>
        <v>-4.7492079010815612E-2</v>
      </c>
      <c r="Z210" s="21">
        <f>Z190-Baseline!Z190</f>
        <v>-3.3800228350138316E-2</v>
      </c>
      <c r="AA210" s="21">
        <f>AA190-Baseline!AA190</f>
        <v>-2.137578530913959E-2</v>
      </c>
      <c r="AB210" s="21">
        <f>AB190-Baseline!AB190</f>
        <v>-1.0135307719274686E-2</v>
      </c>
      <c r="AC210" s="21">
        <f>AC190-Baseline!AC190</f>
        <v>-7.7140516682380505E-18</v>
      </c>
      <c r="AD210" s="21">
        <f>AD190-Baseline!AD190</f>
        <v>-7.4531900176213053E-18</v>
      </c>
      <c r="AE210" s="21">
        <f>AE190-Baseline!AE190</f>
        <v>-7.201149775479521E-18</v>
      </c>
      <c r="AF210" s="21">
        <f>AF190-Baseline!AF190</f>
        <v>-6.9576326333135481E-18</v>
      </c>
      <c r="AG210" s="21">
        <f>AG190-Baseline!AG190</f>
        <v>-6.7223503703512534E-18</v>
      </c>
      <c r="AH210" s="21">
        <f>AH190-Baseline!AH190</f>
        <v>-6.4950245124166723E-18</v>
      </c>
      <c r="AI210" s="21">
        <f>AI190-Baseline!AI190</f>
        <v>-6.2753860023349486E-18</v>
      </c>
      <c r="AJ210" s="21">
        <f>AJ190-Baseline!AJ190</f>
        <v>-6.0926077692572309E-18</v>
      </c>
      <c r="AK210" s="21">
        <f>AK190-Baseline!AK190</f>
        <v>-5.9151531740361469E-18</v>
      </c>
      <c r="AL210" s="21">
        <f>AL190-Baseline!AL190</f>
        <v>-5.7428671592583946E-18</v>
      </c>
      <c r="AM210" s="21">
        <f>AM190-Baseline!AM190</f>
        <v>-5.5755991837460145E-18</v>
      </c>
      <c r="AN210" s="21">
        <f>AN190-Baseline!AN190</f>
        <v>-5.4132030910155479E-18</v>
      </c>
      <c r="AO210" s="21">
        <f>AO190-Baseline!AO190</f>
        <v>-5.2555369815684929E-18</v>
      </c>
      <c r="AP210" s="21">
        <f>AP190-Baseline!AP190</f>
        <v>-5.1024630889014493E-18</v>
      </c>
      <c r="AQ210" s="21">
        <f>AQ190-Baseline!AQ190</f>
        <v>-4.953847659127621E-18</v>
      </c>
      <c r="AR210" s="21">
        <f>AR190-Baseline!AR190</f>
        <v>-4.809560834104486E-18</v>
      </c>
      <c r="AS210" s="21">
        <f>AS190-Baseline!AS190</f>
        <v>-4.6694765379655207E-18</v>
      </c>
      <c r="AT210" s="21">
        <f>AT190-Baseline!AT190</f>
        <v>-4.5334723669568166E-18</v>
      </c>
      <c r="AU210" s="21">
        <f>AU190-Baseline!AU190</f>
        <v>-4.4014294824823458E-18</v>
      </c>
      <c r="AV210" s="21">
        <f>AV190-Baseline!AV190</f>
        <v>-4.2732325072644137E-18</v>
      </c>
      <c r="AW210" s="21">
        <f>AW190-Baseline!AW190</f>
        <v>-4.1487694245285572E-18</v>
      </c>
      <c r="AX210" s="21">
        <f>AX190-Baseline!AX190</f>
        <v>-4.027931480124812E-18</v>
      </c>
      <c r="AY210" s="21">
        <f>AY190-Baseline!AY190</f>
        <v>-3.9106130874998172E-18</v>
      </c>
      <c r="AZ210" s="21">
        <f>AZ190-Baseline!AZ190</f>
        <v>-3.7967117354367164E-18</v>
      </c>
      <c r="BA210" s="21">
        <f>BA190-Baseline!BA190</f>
        <v>-3.6861278984822483E-18</v>
      </c>
      <c r="BB210" s="21">
        <f>BB190-Baseline!BB190</f>
        <v>-3.5787649499827657E-18</v>
      </c>
    </row>
    <row r="211" spans="1:54" outlineLevel="2">
      <c r="A211" s="466"/>
      <c r="B211" s="150" t="s">
        <v>481</v>
      </c>
      <c r="C211" s="19"/>
      <c r="D211" s="135" t="s">
        <v>377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552</v>
      </c>
      <c r="C212" s="19"/>
      <c r="D212" s="135" t="s">
        <v>377</v>
      </c>
      <c r="E212" s="21">
        <f>E192-Baseline!E192</f>
        <v>6.9388939039072284E-16</v>
      </c>
      <c r="F212" s="21">
        <f>F77*F186-Baseline!F77*Baseline!F186</f>
        <v>4.5937096017863166E-4</v>
      </c>
      <c r="G212" s="21">
        <f>G77*G186-Baseline!G77*Baseline!G186</f>
        <v>7.9807739928330901E-4</v>
      </c>
      <c r="H212" s="21">
        <f>H77*H186-Baseline!H77*Baseline!H186</f>
        <v>1.1335856917475962E-3</v>
      </c>
      <c r="I212" s="21">
        <f>I77*I186-Baseline!I77*Baseline!I186</f>
        <v>1.9374316222937615E-3</v>
      </c>
      <c r="J212" s="21">
        <f>J77*J186-Baseline!J77*Baseline!J186</f>
        <v>2.8653434601752514E-3</v>
      </c>
      <c r="K212" s="21">
        <f>K77*K186-Baseline!K77*Baseline!K186</f>
        <v>2.7965247418188094E-3</v>
      </c>
      <c r="L212" s="21">
        <f>L77*L186-Baseline!L77*Baseline!L186</f>
        <v>2.7293689623389267E-3</v>
      </c>
      <c r="M212" s="21">
        <f>M77*M186-Baseline!M77*Baseline!M186</f>
        <v>2.663836097403692E-3</v>
      </c>
      <c r="N212" s="21">
        <f>N77*N186-Baseline!N77*Baseline!N186</f>
        <v>2.5998870885029016E-3</v>
      </c>
      <c r="O212" s="21">
        <f>O77*O186-Baseline!O77*Baseline!O186</f>
        <v>2.5374838196760563E-3</v>
      </c>
      <c r="P212" s="21">
        <f>P77*P186-Baseline!P77*Baseline!P186</f>
        <v>2.4765890948027225E-3</v>
      </c>
      <c r="Q212" s="21">
        <f>Q77*Q186-Baseline!Q77*Baseline!Q186</f>
        <v>2.4171666154555876E-3</v>
      </c>
      <c r="R212" s="21">
        <f>R77*R186-Baseline!R77*Baseline!R186</f>
        <v>2.3591809592650517E-3</v>
      </c>
      <c r="S212" s="21">
        <f>S77*S186-Baseline!S77*Baseline!S186</f>
        <v>2.3025975588250383E-3</v>
      </c>
      <c r="T212" s="21">
        <f>T77*T186-Baseline!T77*Baseline!T186</f>
        <v>2.247382681097386E-3</v>
      </c>
      <c r="U212" s="21">
        <f>U77*U186-Baseline!U77*Baseline!U186</f>
        <v>2.1935034073129953E-3</v>
      </c>
      <c r="V212" s="21">
        <f>V77*V186-Baseline!V77*Baseline!V186</f>
        <v>2.1409276133672189E-3</v>
      </c>
      <c r="W212" s="21">
        <f>W77*W186-Baseline!W77*Baseline!W186</f>
        <v>2.0896239506719913E-3</v>
      </c>
      <c r="X212" s="21">
        <f>X77*X186-Baseline!X77*Baseline!X186</f>
        <v>2.0395618274877056E-3</v>
      </c>
      <c r="Y212" s="21">
        <f>Y77*Y186-Baseline!Y77*Baseline!Y186</f>
        <v>1.9907113906906665E-3</v>
      </c>
      <c r="Z212" s="21">
        <f>Z77*Z186-Baseline!Z77*Baseline!Z186</f>
        <v>1.9430435079887259E-3</v>
      </c>
      <c r="AA212" s="21">
        <f>AA77*AA186-Baseline!AA77*Baseline!AA186</f>
        <v>1.8965297505602954E-3</v>
      </c>
      <c r="AB212" s="21">
        <f>AB77*AB186-Baseline!AB77*Baseline!AB186</f>
        <v>1.8511423761217449E-3</v>
      </c>
      <c r="AC212" s="21">
        <f>AC77*AC186-Baseline!AC77*Baseline!AC186</f>
        <v>1.8068543123918659E-3</v>
      </c>
      <c r="AD212" s="21">
        <f>AD77*AD186-Baseline!AD77*Baseline!AD186</f>
        <v>1.7636391409639463E-3</v>
      </c>
      <c r="AE212" s="21">
        <f>AE77*AE186-Baseline!AE77*Baseline!AE186</f>
        <v>1.7214710815545639E-3</v>
      </c>
      <c r="AF212" s="21">
        <f>AF77*AF186-Baseline!AF77*Baseline!AF186</f>
        <v>1.6803249766561695E-3</v>
      </c>
      <c r="AG212" s="21">
        <f>AG77*AG186-Baseline!AG77*Baseline!AG186</f>
        <v>1.6401762765277175E-3</v>
      </c>
      <c r="AH212" s="21">
        <f>AH77*AH186-Baseline!AH77*Baseline!AH186</f>
        <v>1.6010010245813486E-3</v>
      </c>
      <c r="AI212" s="21">
        <f>AI77*AI186-Baseline!AI77*Baseline!AI186</f>
        <v>1.562775843091134E-3</v>
      </c>
      <c r="AJ212" s="21">
        <f>AJ77*AJ186-Baseline!AJ77*Baseline!AJ186</f>
        <v>1.5328831518817282E-3</v>
      </c>
      <c r="AK212" s="21">
        <f>AK77*AK186-Baseline!AK77*Baseline!AK186</f>
        <v>1.5035772176315298E-3</v>
      </c>
      <c r="AL212" s="21">
        <f>AL77*AL186-Baseline!AL77*Baseline!AL186</f>
        <v>1.4748468360876246E-3</v>
      </c>
      <c r="AM212" s="21">
        <f>AM77*AM186-Baseline!AM77*Baseline!AM186</f>
        <v>1.4466810233267069E-3</v>
      </c>
      <c r="AN212" s="21">
        <f>AN77*AN186-Baseline!AN77*Baseline!AN186</f>
        <v>1.4190690115541901E-3</v>
      </c>
      <c r="AO212" s="21">
        <f>AO77*AO186-Baseline!AO77*Baseline!AO186</f>
        <v>1.3920002449859734E-3</v>
      </c>
      <c r="AP212" s="21">
        <f>AP77*AP186-Baseline!AP77*Baseline!AP186</f>
        <v>1.3654643758196014E-3</v>
      </c>
      <c r="AQ212" s="21">
        <f>AQ77*AQ186-Baseline!AQ77*Baseline!AQ186</f>
        <v>1.3394512602693601E-3</v>
      </c>
      <c r="AR212" s="21">
        <f>AR77*AR186-Baseline!AR77*Baseline!AR186</f>
        <v>1.3139509546941305E-3</v>
      </c>
      <c r="AS212" s="21">
        <f>AS77*AS186-Baseline!AS77*Baseline!AS186</f>
        <v>1.2889537117968357E-3</v>
      </c>
      <c r="AT212" s="21">
        <f>AT77*AT186-Baseline!AT77*Baseline!AT186</f>
        <v>1.2644499768994094E-3</v>
      </c>
      <c r="AU212" s="21">
        <f>AU77*AU186-Baseline!AU77*Baseline!AU186</f>
        <v>1.2404303842901976E-3</v>
      </c>
      <c r="AV212" s="21">
        <f>AV77*AV186-Baseline!AV77*Baseline!AV186</f>
        <v>1.2168857536411122E-3</v>
      </c>
      <c r="AW212" s="21">
        <f>AW77*AW186-Baseline!AW77*Baseline!AW186</f>
        <v>1.1938070865049055E-3</v>
      </c>
      <c r="AX212" s="21">
        <f>AX77*AX186-Baseline!AX77*Baseline!AX186</f>
        <v>1.1711855628732705E-3</v>
      </c>
      <c r="AY212" s="21">
        <f>AY77*AY186-Baseline!AY77*Baseline!AY186</f>
        <v>1.1490125378069427E-3</v>
      </c>
      <c r="AZ212" s="21">
        <f>AZ77*AZ186-Baseline!AZ77*Baseline!AZ186</f>
        <v>1.1272795381300424E-3</v>
      </c>
      <c r="BA212" s="21">
        <f>BA77*BA186-Baseline!BA77*Baseline!BA186</f>
        <v>1.1059782591995061E-3</v>
      </c>
      <c r="BB212" s="21">
        <f>BB77*BB186-Baseline!BB77*Baseline!BB186</f>
        <v>1.0932621024672788E-3</v>
      </c>
    </row>
    <row r="213" spans="1:54" outlineLevel="2">
      <c r="A213" s="466"/>
      <c r="B213" s="150" t="s">
        <v>482</v>
      </c>
      <c r="C213" s="19"/>
      <c r="D213" s="135" t="s">
        <v>377</v>
      </c>
      <c r="E213" s="21">
        <f>E193-Baseline!E193</f>
        <v>4.163336342344337E-15</v>
      </c>
      <c r="F213" s="21">
        <f>F193-Baseline!F193</f>
        <v>2.7877814087863828E-3</v>
      </c>
      <c r="G213" s="21">
        <f>G193-Baseline!G193</f>
        <v>4.9110251404020366E-3</v>
      </c>
      <c r="H213" s="21">
        <f>H193-Baseline!H193</f>
        <v>7.0718140603115431E-3</v>
      </c>
      <c r="I213" s="21">
        <f>I193-Baseline!I193</f>
        <v>1.2292117966201388E-2</v>
      </c>
      <c r="J213" s="21">
        <f>J193-Baseline!J193</f>
        <v>1.8483295970519342E-2</v>
      </c>
      <c r="K213" s="21">
        <f>K193-Baseline!K193</f>
        <v>1.8276731417493641E-2</v>
      </c>
      <c r="L213" s="21">
        <f>L193-Baseline!L193</f>
        <v>1.8127408988326099E-2</v>
      </c>
      <c r="M213" s="21">
        <f>M193-Baseline!M193</f>
        <v>1.7974787588489638E-2</v>
      </c>
      <c r="N213" s="21">
        <f>N193-Baseline!N193</f>
        <v>1.7763948530987783E-2</v>
      </c>
      <c r="O213" s="21">
        <f>O193-Baseline!O193</f>
        <v>1.7606789887000707E-2</v>
      </c>
      <c r="P213" s="21">
        <f>P193-Baseline!P193</f>
        <v>1.7447017119570862E-2</v>
      </c>
      <c r="Q213" s="21">
        <f>Q193-Baseline!Q193</f>
        <v>1.7284850814858366E-2</v>
      </c>
      <c r="R213" s="21">
        <f>R193-Baseline!R193</f>
        <v>1.7170562460935512E-2</v>
      </c>
      <c r="S213" s="21">
        <f>S193-Baseline!S193</f>
        <v>1.700303430685729E-2</v>
      </c>
      <c r="T213" s="21">
        <f>T193-Baseline!T193</f>
        <v>1.6833750359172561E-2</v>
      </c>
      <c r="U213" s="21">
        <f>U193-Baseline!U193</f>
        <v>1.6662896135738237E-2</v>
      </c>
      <c r="V213" s="21">
        <f>V193-Baseline!V193</f>
        <v>1.6536078091132722E-2</v>
      </c>
      <c r="W213" s="21">
        <f>W193-Baseline!W193</f>
        <v>1.6361520121798478E-2</v>
      </c>
      <c r="X213" s="21">
        <f>X193-Baseline!X193</f>
        <v>1.6229206643437799E-2</v>
      </c>
      <c r="Y213" s="21">
        <f>Y193-Baseline!Y193</f>
        <v>1.6051700405825542E-2</v>
      </c>
      <c r="Z213" s="21">
        <f>Z193-Baseline!Z193</f>
        <v>1.5914719086255802E-2</v>
      </c>
      <c r="AA213" s="21">
        <f>AA193-Baseline!AA193</f>
        <v>1.5775200002904E-2</v>
      </c>
      <c r="AB213" s="21">
        <f>AB193-Baseline!AB193</f>
        <v>1.5633349678619346E-2</v>
      </c>
      <c r="AC213" s="21">
        <f>AC193-Baseline!AC193</f>
        <v>1.548060281971636E-2</v>
      </c>
      <c r="AD213" s="21">
        <f>AD193-Baseline!AD193</f>
        <v>1.5328317806152791E-2</v>
      </c>
      <c r="AE213" s="21">
        <f>AE193-Baseline!AE193</f>
        <v>1.517816775170161E-2</v>
      </c>
      <c r="AF213" s="21">
        <f>AF193-Baseline!AF193</f>
        <v>1.5025394706680184E-2</v>
      </c>
      <c r="AG213" s="21">
        <f>AG193-Baseline!AG193</f>
        <v>1.4870655504693964E-2</v>
      </c>
      <c r="AH213" s="21">
        <f>AH193-Baseline!AH193</f>
        <v>1.4714669193709395E-2</v>
      </c>
      <c r="AI213" s="21">
        <f>AI193-Baseline!AI193</f>
        <v>1.4558317432514623E-2</v>
      </c>
      <c r="AJ213" s="21">
        <f>AJ193-Baseline!AJ193</f>
        <v>1.4471161915887376E-2</v>
      </c>
      <c r="AK213" s="21">
        <f>AK193-Baseline!AK193</f>
        <v>1.4381937169165415E-2</v>
      </c>
      <c r="AL213" s="21">
        <f>AL193-Baseline!AL193</f>
        <v>1.4290963157661374E-2</v>
      </c>
      <c r="AM213" s="21">
        <f>AM193-Baseline!AM193</f>
        <v>1.4198421698549402E-2</v>
      </c>
      <c r="AN213" s="21">
        <f>AN193-Baseline!AN193</f>
        <v>1.4104394986657498E-2</v>
      </c>
      <c r="AO213" s="21">
        <f>AO193-Baseline!AO193</f>
        <v>1.4008923142287244E-2</v>
      </c>
      <c r="AP213" s="21">
        <f>AP193-Baseline!AP193</f>
        <v>1.3912114651680851E-2</v>
      </c>
      <c r="AQ213" s="21">
        <f>AQ193-Baseline!AQ193</f>
        <v>1.381408988039462E-2</v>
      </c>
      <c r="AR213" s="21">
        <f>AR193-Baseline!AR193</f>
        <v>1.3714936766700658E-2</v>
      </c>
      <c r="AS213" s="21">
        <f>AS193-Baseline!AS193</f>
        <v>1.3614736163853725E-2</v>
      </c>
      <c r="AT213" s="21">
        <f>AT193-Baseline!AT193</f>
        <v>1.3513572774046523E-2</v>
      </c>
      <c r="AU213" s="21">
        <f>AU193-Baseline!AU193</f>
        <v>1.3411533876077741E-2</v>
      </c>
      <c r="AV213" s="21">
        <f>AV193-Baseline!AV193</f>
        <v>1.3308700995435963E-2</v>
      </c>
      <c r="AW213" s="21">
        <f>AW193-Baseline!AW193</f>
        <v>1.3205150723535397E-2</v>
      </c>
      <c r="AX213" s="21">
        <f>AX193-Baseline!AX193</f>
        <v>1.3100958293166598E-2</v>
      </c>
      <c r="AY213" s="21">
        <f>AY193-Baseline!AY193</f>
        <v>1.2996197386552166E-2</v>
      </c>
      <c r="AZ213" s="21">
        <f>AZ193-Baseline!AZ193</f>
        <v>1.289093916431161E-2</v>
      </c>
      <c r="BA213" s="21">
        <f>BA193-Baseline!BA193</f>
        <v>1.278525204625891E-2</v>
      </c>
      <c r="BB213" s="21">
        <f>BB193-Baseline!BB193</f>
        <v>1.2774568398550235E-2</v>
      </c>
    </row>
    <row r="214" spans="1:54" outlineLevel="2">
      <c r="A214" s="466"/>
      <c r="B214" s="150" t="s">
        <v>483</v>
      </c>
      <c r="C214" s="19"/>
      <c r="D214" s="135" t="s">
        <v>377</v>
      </c>
      <c r="E214" s="21">
        <f>E194-Baseline!E194</f>
        <v>2.0539125955565396E-15</v>
      </c>
      <c r="F214" s="21">
        <f>F194-Baseline!F194</f>
        <v>1.3925781116330693E-3</v>
      </c>
      <c r="G214" s="21">
        <f>G194-Baseline!G194</f>
        <v>2.4562061204124463E-3</v>
      </c>
      <c r="H214" s="21">
        <f>H194-Baseline!H194</f>
        <v>3.5419132661599073E-3</v>
      </c>
      <c r="I214" s="21">
        <f>I194-Baseline!I194</f>
        <v>6.1457334434173172E-3</v>
      </c>
      <c r="J214" s="21">
        <f>J194-Baseline!J194</f>
        <v>9.2275794366917241E-3</v>
      </c>
      <c r="K214" s="21">
        <f>K194-Baseline!K194</f>
        <v>9.1431015006232796E-3</v>
      </c>
      <c r="L214" s="21">
        <f>L194-Baseline!L194</f>
        <v>9.0594304044053775E-3</v>
      </c>
      <c r="M214" s="21">
        <f>M194-Baseline!M194</f>
        <v>8.9765594966783324E-3</v>
      </c>
      <c r="N214" s="21">
        <f>N194-Baseline!N194</f>
        <v>8.8944822092101583E-3</v>
      </c>
      <c r="O214" s="21">
        <f>O194-Baseline!O194</f>
        <v>8.8131920613576387E-3</v>
      </c>
      <c r="P214" s="21">
        <f>P194-Baseline!P194</f>
        <v>8.7326826638379762E-3</v>
      </c>
      <c r="Q214" s="21">
        <f>Q194-Baseline!Q194</f>
        <v>8.6529477116692732E-3</v>
      </c>
      <c r="R214" s="21">
        <f>R194-Baseline!R194</f>
        <v>8.5739809829525893E-3</v>
      </c>
      <c r="S214" s="21">
        <f>S194-Baseline!S194</f>
        <v>8.493864796146916E-3</v>
      </c>
      <c r="T214" s="21">
        <f>T194-Baseline!T194</f>
        <v>8.4145399330662063E-3</v>
      </c>
      <c r="U214" s="21">
        <f>U194-Baseline!U194</f>
        <v>8.3359999149582586E-3</v>
      </c>
      <c r="V214" s="21">
        <f>V194-Baseline!V194</f>
        <v>8.2582383664829562E-3</v>
      </c>
      <c r="W214" s="21">
        <f>W194-Baseline!W194</f>
        <v>8.1812489865738525E-3</v>
      </c>
      <c r="X214" s="21">
        <f>X194-Baseline!X194</f>
        <v>8.1050255840097452E-3</v>
      </c>
      <c r="Y214" s="21">
        <f>Y194-Baseline!Y194</f>
        <v>8.0295620530283496E-3</v>
      </c>
      <c r="Z214" s="21">
        <f>Z194-Baseline!Z194</f>
        <v>7.9548523811621141E-3</v>
      </c>
      <c r="AA214" s="21">
        <f>AA194-Baseline!AA194</f>
        <v>7.880890647919303E-3</v>
      </c>
      <c r="AB214" s="21">
        <f>AB194-Baseline!AB194</f>
        <v>7.8076710354569312E-3</v>
      </c>
      <c r="AC214" s="21">
        <f>AC194-Baseline!AC194</f>
        <v>7.7302136561051282E-3</v>
      </c>
      <c r="AD214" s="21">
        <f>AD194-Baseline!AD194</f>
        <v>7.6529585400379185E-3</v>
      </c>
      <c r="AE214" s="21">
        <f>AE194-Baseline!AE194</f>
        <v>7.5754323271220725E-3</v>
      </c>
      <c r="AF214" s="21">
        <f>AF194-Baseline!AF194</f>
        <v>7.4973385539168214E-3</v>
      </c>
      <c r="AG214" s="21">
        <f>AG194-Baseline!AG194</f>
        <v>7.4185561120116428E-3</v>
      </c>
      <c r="AH214" s="21">
        <f>AH194-Baseline!AH194</f>
        <v>7.3391768537847402E-3</v>
      </c>
      <c r="AI214" s="21">
        <f>AI194-Baseline!AI194</f>
        <v>7.2595758347486772E-3</v>
      </c>
      <c r="AJ214" s="21">
        <f>AJ194-Baseline!AJ194</f>
        <v>7.2145235736046365E-3</v>
      </c>
      <c r="AK214" s="21">
        <f>AK194-Baseline!AK194</f>
        <v>7.1685815686451382E-3</v>
      </c>
      <c r="AL214" s="21">
        <f>AL194-Baseline!AL194</f>
        <v>7.1218170697067151E-3</v>
      </c>
      <c r="AM214" s="21">
        <f>AM194-Baseline!AM194</f>
        <v>7.074305706517181E-3</v>
      </c>
      <c r="AN214" s="21">
        <f>AN194-Baseline!AN194</f>
        <v>7.0261027229198969E-3</v>
      </c>
      <c r="AO214" s="21">
        <f>AO194-Baseline!AO194</f>
        <v>6.9772386981332979E-3</v>
      </c>
      <c r="AP214" s="21">
        <f>AP194-Baseline!AP194</f>
        <v>6.9277629845349298E-3</v>
      </c>
      <c r="AQ214" s="21">
        <f>AQ194-Baseline!AQ194</f>
        <v>6.8777255981246344E-3</v>
      </c>
      <c r="AR214" s="21">
        <f>AR194-Baseline!AR194</f>
        <v>6.8271716060216425E-3</v>
      </c>
      <c r="AS214" s="21">
        <f>AS194-Baseline!AS194</f>
        <v>6.7761422606775479E-3</v>
      </c>
      <c r="AT214" s="21">
        <f>AT194-Baseline!AT194</f>
        <v>6.7246781655410648E-3</v>
      </c>
      <c r="AU214" s="21">
        <f>AU194-Baseline!AU194</f>
        <v>6.6728204090683862E-3</v>
      </c>
      <c r="AV214" s="21">
        <f>AV194-Baseline!AV194</f>
        <v>6.6206081570674702E-3</v>
      </c>
      <c r="AW214" s="21">
        <f>AW194-Baseline!AW194</f>
        <v>6.5680788441701554E-3</v>
      </c>
      <c r="AX214" s="21">
        <f>AX194-Baseline!AX194</f>
        <v>6.5152687629542461E-3</v>
      </c>
      <c r="AY214" s="21">
        <f>AY194-Baseline!AY194</f>
        <v>6.4622132545389399E-3</v>
      </c>
      <c r="AZ214" s="21">
        <f>AZ194-Baseline!AZ194</f>
        <v>6.4089465483646302E-3</v>
      </c>
      <c r="BA214" s="21">
        <f>BA194-Baseline!BA194</f>
        <v>6.3555016521992247E-3</v>
      </c>
      <c r="BB214" s="21">
        <f>BB194-Baseline!BB194</f>
        <v>6.3493100660522162E-3</v>
      </c>
    </row>
    <row r="215" spans="1:54" outlineLevel="2">
      <c r="A215" s="466"/>
      <c r="B215" s="150" t="s">
        <v>484</v>
      </c>
      <c r="C215" s="19"/>
      <c r="D215" s="135" t="s">
        <v>377</v>
      </c>
      <c r="E215" s="21">
        <f>E195-Baseline!E195</f>
        <v>6.2172489379008766E-15</v>
      </c>
      <c r="F215" s="21">
        <f>F195-Baseline!F195</f>
        <v>4.1777343339244322E-3</v>
      </c>
      <c r="G215" s="21">
        <f>G195-Baseline!G195</f>
        <v>7.3686183612373668E-3</v>
      </c>
      <c r="H215" s="21">
        <f>H195-Baseline!H195</f>
        <v>1.0625739798479916E-2</v>
      </c>
      <c r="I215" s="21">
        <f>I195-Baseline!I195</f>
        <v>1.843720033025209E-2</v>
      </c>
      <c r="J215" s="21">
        <f>J195-Baseline!J195</f>
        <v>2.7682738303995147E-2</v>
      </c>
      <c r="K215" s="21">
        <f>K195-Baseline!K195</f>
        <v>2.7429304501869756E-2</v>
      </c>
      <c r="L215" s="21">
        <f>L195-Baseline!L195</f>
        <v>2.7178291213216133E-2</v>
      </c>
      <c r="M215" s="21">
        <f>M195-Baseline!M195</f>
        <v>2.6929678484382658E-2</v>
      </c>
      <c r="N215" s="21">
        <f>N195-Baseline!N195</f>
        <v>2.6683446622113638E-2</v>
      </c>
      <c r="O215" s="21">
        <f>O195-Baseline!O195</f>
        <v>2.6439576184072888E-2</v>
      </c>
      <c r="P215" s="21">
        <f>P195-Baseline!P195</f>
        <v>2.6198047996768947E-2</v>
      </c>
      <c r="Q215" s="21">
        <f>Q195-Baseline!Q195</f>
        <v>2.5958843135007958E-2</v>
      </c>
      <c r="R215" s="21">
        <f>R195-Baseline!R195</f>
        <v>2.5721942948857546E-2</v>
      </c>
      <c r="S215" s="21">
        <f>S195-Baseline!S195</f>
        <v>2.5481594383554906E-2</v>
      </c>
      <c r="T215" s="21">
        <f>T195-Baseline!T195</f>
        <v>2.5243619794429795E-2</v>
      </c>
      <c r="U215" s="21">
        <f>U195-Baseline!U195</f>
        <v>2.5007999749529275E-2</v>
      </c>
      <c r="V215" s="21">
        <f>V195-Baseline!V195</f>
        <v>2.477471509490603E-2</v>
      </c>
      <c r="W215" s="21">
        <f>W195-Baseline!W195</f>
        <v>2.4543746959721502E-2</v>
      </c>
      <c r="X215" s="21">
        <f>X195-Baseline!X195</f>
        <v>2.4315076752029374E-2</v>
      </c>
      <c r="Y215" s="21">
        <f>Y195-Baseline!Y195</f>
        <v>2.4088686159084993E-2</v>
      </c>
      <c r="Z215" s="21">
        <f>Z195-Baseline!Z195</f>
        <v>2.3864557139363418E-2</v>
      </c>
      <c r="AA215" s="21">
        <f>AA195-Baseline!AA195</f>
        <v>2.3642671947782357E-2</v>
      </c>
      <c r="AB215" s="21">
        <f>AB195-Baseline!AB195</f>
        <v>2.3423013106370738E-2</v>
      </c>
      <c r="AC215" s="21">
        <f>AC195-Baseline!AC195</f>
        <v>2.3190640968534404E-2</v>
      </c>
      <c r="AD215" s="21">
        <f>AD195-Baseline!AD195</f>
        <v>2.2958875620571972E-2</v>
      </c>
      <c r="AE215" s="21">
        <f>AE195-Baseline!AE195</f>
        <v>2.2726296982104155E-2</v>
      </c>
      <c r="AF215" s="21">
        <f>AF195-Baseline!AF195</f>
        <v>2.2492015662820553E-2</v>
      </c>
      <c r="AG215" s="21">
        <f>AG195-Baseline!AG195</f>
        <v>2.2255668336798262E-2</v>
      </c>
      <c r="AH215" s="21">
        <f>AH195-Baseline!AH195</f>
        <v>2.2017530562283949E-2</v>
      </c>
      <c r="AI215" s="21">
        <f>AI195-Baseline!AI195</f>
        <v>2.1778727505293138E-2</v>
      </c>
      <c r="AJ215" s="21">
        <f>AJ195-Baseline!AJ195</f>
        <v>2.1643570721943395E-2</v>
      </c>
      <c r="AK215" s="21">
        <f>AK195-Baseline!AK195</f>
        <v>2.1505744707118635E-2</v>
      </c>
      <c r="AL215" s="21">
        <f>AL195-Baseline!AL195</f>
        <v>2.1365451210350495E-2</v>
      </c>
      <c r="AM215" s="21">
        <f>AM195-Baseline!AM195</f>
        <v>2.1222917120862883E-2</v>
      </c>
      <c r="AN215" s="21">
        <f>AN195-Baseline!AN195</f>
        <v>2.1078308170134175E-2</v>
      </c>
      <c r="AO215" s="21">
        <f>AO195-Baseline!AO195</f>
        <v>2.0931716095829667E-2</v>
      </c>
      <c r="AP215" s="21">
        <f>AP195-Baseline!AP195</f>
        <v>2.0783288955087909E-2</v>
      </c>
      <c r="AQ215" s="21">
        <f>AQ195-Baseline!AQ195</f>
        <v>2.0633176795910591E-2</v>
      </c>
      <c r="AR215" s="21">
        <f>AR195-Baseline!AR195</f>
        <v>2.0481514819653601E-2</v>
      </c>
      <c r="AS215" s="21">
        <f>AS195-Baseline!AS195</f>
        <v>2.0328426783668696E-2</v>
      </c>
      <c r="AT215" s="21">
        <f>AT195-Baseline!AT195</f>
        <v>2.017403449830435E-2</v>
      </c>
      <c r="AU215" s="21">
        <f>AU195-Baseline!AU195</f>
        <v>2.001846122892964E-2</v>
      </c>
      <c r="AV215" s="21">
        <f>AV195-Baseline!AV195</f>
        <v>1.9861824472968082E-2</v>
      </c>
      <c r="AW215" s="21">
        <f>AW195-Baseline!AW195</f>
        <v>1.9704236534315134E-2</v>
      </c>
      <c r="AX215" s="21">
        <f>AX195-Baseline!AX195</f>
        <v>1.9545806290704071E-2</v>
      </c>
      <c r="AY215" s="21">
        <f>AY195-Baseline!AY195</f>
        <v>1.9386639765492875E-2</v>
      </c>
      <c r="AZ215" s="21">
        <f>AZ195-Baseline!AZ195</f>
        <v>1.9226839647002891E-2</v>
      </c>
      <c r="BA215" s="21">
        <f>BA195-Baseline!BA195</f>
        <v>1.9066504958537511E-2</v>
      </c>
      <c r="BB215" s="21">
        <f>BB195-Baseline!BB195</f>
        <v>1.9047930200140673E-2</v>
      </c>
    </row>
    <row r="216" spans="1:54" outlineLevel="2">
      <c r="A216" s="466"/>
      <c r="B216" s="150" t="s">
        <v>284</v>
      </c>
      <c r="C216" s="19"/>
      <c r="D216" s="135" t="s">
        <v>377</v>
      </c>
      <c r="E216" s="21">
        <f>E196-Baseline!E196</f>
        <v>0</v>
      </c>
      <c r="F216" s="21">
        <f>F196-Baseline!F196</f>
        <v>5.1070829959909414E-4</v>
      </c>
      <c r="G216" s="21">
        <f>G196-Baseline!G196</f>
        <v>9.8733490348174024E-4</v>
      </c>
      <c r="H216" s="21">
        <f>H196-Baseline!H196</f>
        <v>1.9183194838230944E-3</v>
      </c>
      <c r="I216" s="21">
        <f>I196-Baseline!I196</f>
        <v>4.1985517632630587E-3</v>
      </c>
      <c r="J216" s="21">
        <f>J196-Baseline!J196</f>
        <v>6.8300488148486105E-3</v>
      </c>
      <c r="K216" s="21">
        <f>K196-Baseline!K196</f>
        <v>7.0741210895465811E-3</v>
      </c>
      <c r="L216" s="21">
        <f>L196-Baseline!L196</f>
        <v>7.3269153041410351E-3</v>
      </c>
      <c r="M216" s="21">
        <f>M196-Baseline!M196</f>
        <v>7.5887431377743009E-3</v>
      </c>
      <c r="N216" s="21">
        <f>N196-Baseline!N196</f>
        <v>7.8599274074491188E-3</v>
      </c>
      <c r="O216" s="21">
        <f>O196-Baseline!O196</f>
        <v>8.1408024660731271E-3</v>
      </c>
      <c r="P216" s="21">
        <f>P196-Baseline!P196</f>
        <v>8.4317146146697386E-3</v>
      </c>
      <c r="Q216" s="21">
        <f>Q196-Baseline!Q196</f>
        <v>8.7330225293518193E-3</v>
      </c>
      <c r="R216" s="21">
        <f>R196-Baseline!R196</f>
        <v>9.0450977035584912E-3</v>
      </c>
      <c r="S216" s="21">
        <f>S196-Baseline!S196</f>
        <v>9.3683249060578233E-3</v>
      </c>
      <c r="T216" s="21">
        <f>T196-Baseline!T196</f>
        <v>9.7031026553666688E-3</v>
      </c>
      <c r="U216" s="21">
        <f>U196-Baseline!U196</f>
        <v>1.0049843711090078E-2</v>
      </c>
      <c r="V216" s="21">
        <f>V196-Baseline!V196</f>
        <v>1.0408975582823332E-2</v>
      </c>
      <c r="W216" s="21">
        <f>W196-Baseline!W196</f>
        <v>1.0780941057246252E-2</v>
      </c>
      <c r="X216" s="21">
        <f>X196-Baseline!X196</f>
        <v>1.1166198744056444E-2</v>
      </c>
      <c r="Y216" s="21">
        <f>Y196-Baseline!Y196</f>
        <v>1.1565223641395672E-2</v>
      </c>
      <c r="Z216" s="21">
        <f>Z196-Baseline!Z196</f>
        <v>1.1978507721504439E-2</v>
      </c>
      <c r="AA216" s="21">
        <f>AA196-Baseline!AA196</f>
        <v>1.2406560537270295E-2</v>
      </c>
      <c r="AB216" s="21">
        <f>AB196-Baseline!AB196</f>
        <v>1.2849909850512042E-2</v>
      </c>
      <c r="AC216" s="21">
        <f>AC196-Baseline!AC196</f>
        <v>1.3309102282643259E-2</v>
      </c>
      <c r="AD216" s="21">
        <f>AD196-Baseline!AD196</f>
        <v>1.3784703988631075E-2</v>
      </c>
      <c r="AE216" s="21">
        <f>AE196-Baseline!AE196</f>
        <v>1.4277301355014371E-2</v>
      </c>
      <c r="AF216" s="21">
        <f>AF196-Baseline!AF196</f>
        <v>1.4787501722936747E-2</v>
      </c>
      <c r="AG216" s="21">
        <f>AG196-Baseline!AG196</f>
        <v>1.5315934136878817E-2</v>
      </c>
      <c r="AH216" s="21">
        <f>AH196-Baseline!AH196</f>
        <v>1.5863250120294659E-2</v>
      </c>
      <c r="AI216" s="21">
        <f>AI196-Baseline!AI196</f>
        <v>1.6430124478871488E-2</v>
      </c>
      <c r="AJ216" s="21">
        <f>AJ196-Baseline!AJ196</f>
        <v>1.7053210685084474E-2</v>
      </c>
      <c r="AK216" s="21">
        <f>AK196-Baseline!AK196</f>
        <v>1.7699926439629476E-2</v>
      </c>
      <c r="AL216" s="21">
        <f>AL196-Baseline!AL196</f>
        <v>1.8371167855338877E-2</v>
      </c>
      <c r="AM216" s="21">
        <f>AM196-Baseline!AM196</f>
        <v>1.9067865028726261E-2</v>
      </c>
      <c r="AN216" s="21">
        <f>AN196-Baseline!AN196</f>
        <v>1.9790983328693335E-2</v>
      </c>
      <c r="AO216" s="21">
        <f>AO196-Baseline!AO196</f>
        <v>2.054152473422477E-2</v>
      </c>
      <c r="AP216" s="21">
        <f>AP196-Baseline!AP196</f>
        <v>2.1320529222784268E-2</v>
      </c>
      <c r="AQ216" s="21">
        <f>AQ196-Baseline!AQ196</f>
        <v>2.2129076211273579E-2</v>
      </c>
      <c r="AR216" s="21">
        <f>AR196-Baseline!AR196</f>
        <v>2.2968286051798348E-2</v>
      </c>
      <c r="AS216" s="21">
        <f>AS196-Baseline!AS196</f>
        <v>2.3839321583978057E-2</v>
      </c>
      <c r="AT216" s="21">
        <f>AT196-Baseline!AT196</f>
        <v>2.4743389746311184E-2</v>
      </c>
      <c r="AU216" s="21">
        <f>AU196-Baseline!AU196</f>
        <v>2.5681743248484379E-2</v>
      </c>
      <c r="AV216" s="21">
        <f>AV196-Baseline!AV196</f>
        <v>2.6655682307208384E-2</v>
      </c>
      <c r="AW216" s="21">
        <f>AW196-Baseline!AW196</f>
        <v>2.7666556447831114E-2</v>
      </c>
      <c r="AX216" s="21">
        <f>AX196-Baseline!AX196</f>
        <v>2.871576637428741E-2</v>
      </c>
      <c r="AY216" s="21">
        <f>AY196-Baseline!AY196</f>
        <v>2.9804765909980491E-2</v>
      </c>
      <c r="AZ216" s="21">
        <f>AZ196-Baseline!AZ196</f>
        <v>3.0935064012219682E-2</v>
      </c>
      <c r="BA216" s="21">
        <f>BA196-Baseline!BA196</f>
        <v>3.2108226863120093E-2</v>
      </c>
      <c r="BB216" s="21">
        <f>BB196-Baseline!BB196</f>
        <v>3.2274129177931377E-2</v>
      </c>
    </row>
    <row r="217" spans="1:54" outlineLevel="2">
      <c r="A217" s="466"/>
      <c r="B217" s="150" t="s">
        <v>287</v>
      </c>
      <c r="C217" s="19"/>
      <c r="D217" s="135"/>
      <c r="E217" s="21">
        <f>E197-Baseline!E197</f>
        <v>1.4289052815066761E-2</v>
      </c>
      <c r="F217" s="21">
        <f>F197-Baseline!F197</f>
        <v>1.6206368649037406E-2</v>
      </c>
      <c r="G217" s="21">
        <f>G197-Baseline!G197</f>
        <v>1.7251453493090263E-2</v>
      </c>
      <c r="H217" s="21">
        <f>H197-Baseline!H197</f>
        <v>1.8350925818793773E-2</v>
      </c>
      <c r="I217" s="21">
        <f>I197-Baseline!I197</f>
        <v>2.1769281391054496E-2</v>
      </c>
      <c r="J217" s="21">
        <f>J197-Baseline!J197</f>
        <v>2.6694733192443865E-2</v>
      </c>
      <c r="K217" s="21">
        <f>K197-Baseline!K197</f>
        <v>2.7114340102148637E-2</v>
      </c>
      <c r="L217" s="21">
        <f>L197-Baseline!L197</f>
        <v>2.7540545259403248E-2</v>
      </c>
      <c r="M217" s="21">
        <f>M197-Baseline!M197</f>
        <v>2.7973452346163274E-2</v>
      </c>
      <c r="N217" s="21">
        <f>N197-Baseline!N197</f>
        <v>2.8413166675781032E-2</v>
      </c>
      <c r="O217" s="21">
        <f>O197-Baseline!O197</f>
        <v>2.8859795218557915E-2</v>
      </c>
      <c r="P217" s="21">
        <f>P197-Baseline!P197</f>
        <v>2.9313446627778517E-2</v>
      </c>
      <c r="Q217" s="21">
        <f>Q197-Baseline!Q197</f>
        <v>2.9774231266147866E-2</v>
      </c>
      <c r="R217" s="21">
        <f>R197-Baseline!R197</f>
        <v>3.0242261232582557E-2</v>
      </c>
      <c r="S217" s="21">
        <f>S197-Baseline!S197</f>
        <v>3.0717650389518625E-2</v>
      </c>
      <c r="T217" s="21">
        <f>T197-Baseline!T197</f>
        <v>3.1200514390568979E-2</v>
      </c>
      <c r="U217" s="21">
        <f>U197-Baseline!U197</f>
        <v>3.1690970708674104E-2</v>
      </c>
      <c r="V217" s="21">
        <f>V197-Baseline!V197</f>
        <v>3.2189138664628303E-2</v>
      </c>
      <c r="W217" s="21">
        <f>W197-Baseline!W197</f>
        <v>3.2695139456140054E-2</v>
      </c>
      <c r="X217" s="21">
        <f>X197-Baseline!X197</f>
        <v>3.3209096187284848E-2</v>
      </c>
      <c r="Y217" s="21">
        <f>Y197-Baseline!Y197</f>
        <v>3.3731133898459276E-2</v>
      </c>
      <c r="Z217" s="21">
        <f>Z197-Baseline!Z197</f>
        <v>3.4261379596786323E-2</v>
      </c>
      <c r="AA217" s="21">
        <f>AA197-Baseline!AA197</f>
        <v>3.4799962286985786E-2</v>
      </c>
      <c r="AB217" s="21">
        <f>AB197-Baseline!AB197</f>
        <v>3.5347013002790195E-2</v>
      </c>
      <c r="AC217" s="21">
        <f>AC197-Baseline!AC197</f>
        <v>3.5902664838784348E-2</v>
      </c>
      <c r="AD217" s="21">
        <f>AD197-Baseline!AD197</f>
        <v>3.6467052982769088E-2</v>
      </c>
      <c r="AE217" s="21">
        <f>AE197-Baseline!AE197</f>
        <v>3.7040314748723824E-2</v>
      </c>
      <c r="AF217" s="21">
        <f>AF197-Baseline!AF197</f>
        <v>3.7622589610045387E-2</v>
      </c>
      <c r="AG217" s="21">
        <f>AG197-Baseline!AG197</f>
        <v>3.8214019233684393E-2</v>
      </c>
      <c r="AH217" s="21">
        <f>AH197-Baseline!AH197</f>
        <v>3.8814747514402614E-2</v>
      </c>
      <c r="AI217" s="21">
        <f>AI197-Baseline!AI197</f>
        <v>3.9424920609899106E-2</v>
      </c>
      <c r="AJ217" s="21">
        <f>AJ197-Baseline!AJ197</f>
        <v>4.0239078660717187E-2</v>
      </c>
      <c r="AK217" s="21">
        <f>AK197-Baseline!AK197</f>
        <v>4.1070051008228692E-2</v>
      </c>
      <c r="AL217" s="21">
        <f>AL197-Baseline!AL197</f>
        <v>4.1918184877456244E-2</v>
      </c>
      <c r="AM217" s="21">
        <f>AM197-Baseline!AM197</f>
        <v>4.2783834664547937E-2</v>
      </c>
      <c r="AN217" s="21">
        <f>AN197-Baseline!AN197</f>
        <v>4.3667362084828909E-2</v>
      </c>
      <c r="AO217" s="21">
        <f>AO197-Baseline!AO197</f>
        <v>4.4569136324012604E-2</v>
      </c>
      <c r="AP217" s="21">
        <f>AP197-Baseline!AP197</f>
        <v>4.5489534192443726E-2</v>
      </c>
      <c r="AQ217" s="21">
        <f>AQ197-Baseline!AQ197</f>
        <v>4.6428940282536857E-2</v>
      </c>
      <c r="AR217" s="21">
        <f>AR197-Baseline!AR197</f>
        <v>4.7387747129453817E-2</v>
      </c>
      <c r="AS217" s="21">
        <f>AS197-Baseline!AS197</f>
        <v>4.8366355375208836E-2</v>
      </c>
      <c r="AT217" s="21">
        <f>AT197-Baseline!AT197</f>
        <v>4.9365173935970064E-2</v>
      </c>
      <c r="AU217" s="21">
        <f>AU197-Baseline!AU197</f>
        <v>5.0384620173051009E-2</v>
      </c>
      <c r="AV217" s="21">
        <f>AV197-Baseline!AV197</f>
        <v>5.1425120067203678E-2</v>
      </c>
      <c r="AW217" s="21">
        <f>AW197-Baseline!AW197</f>
        <v>5.2487108396616078E-2</v>
      </c>
      <c r="AX217" s="21">
        <f>AX197-Baseline!AX197</f>
        <v>5.3571028918644625E-2</v>
      </c>
      <c r="AY217" s="21">
        <f>AY197-Baseline!AY197</f>
        <v>5.4677334555277346E-2</v>
      </c>
      <c r="AZ217" s="21">
        <f>AZ197-Baseline!AZ197</f>
        <v>5.5806487582257369E-2</v>
      </c>
      <c r="BA217" s="21">
        <f>BA197-Baseline!BA197</f>
        <v>5.6956698116777615E-2</v>
      </c>
      <c r="BB217" s="21">
        <f>BB197-Baseline!BB197</f>
        <v>0.41592768457832729</v>
      </c>
    </row>
    <row r="218" spans="1:54" outlineLevel="2">
      <c r="A218" s="467"/>
      <c r="B218" s="150" t="s">
        <v>464</v>
      </c>
      <c r="C218" s="19"/>
      <c r="D218" s="135" t="s">
        <v>377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485</v>
      </c>
      <c r="B220" s="150" t="s">
        <v>486</v>
      </c>
      <c r="C220" s="19"/>
      <c r="D220" s="135" t="s">
        <v>377</v>
      </c>
      <c r="E220" s="21">
        <f>E200-Baseline!E200</f>
        <v>-4.5716092326570923E-3</v>
      </c>
      <c r="F220" s="21">
        <f>F200-Baseline!F200</f>
        <v>-0.11441541859687243</v>
      </c>
      <c r="G220" s="21">
        <f>G200-Baseline!G200</f>
        <v>-0.21512434315516904</v>
      </c>
      <c r="H220" s="21">
        <f>H200-Baseline!H200</f>
        <v>-0.30516507115090219</v>
      </c>
      <c r="I220" s="21">
        <f>I200-Baseline!I200</f>
        <v>-0.37854753560492904</v>
      </c>
      <c r="J220" s="21">
        <f>J200-Baseline!J200</f>
        <v>-0.42426051595499947</v>
      </c>
      <c r="K220" s="21">
        <f>K200-Baseline!K200</f>
        <v>-0.37712959730622631</v>
      </c>
      <c r="L220" s="21">
        <f>L200-Baseline!L200</f>
        <v>-0.33320080904016103</v>
      </c>
      <c r="M220" s="21">
        <f>M200-Baseline!M200</f>
        <v>-0.29234376218416491</v>
      </c>
      <c r="N220" s="21">
        <f>N200-Baseline!N200</f>
        <v>-0.25443233080118888</v>
      </c>
      <c r="O220" s="21">
        <f>O200-Baseline!O200</f>
        <v>-0.2191829800020102</v>
      </c>
      <c r="P220" s="21">
        <f>P200-Baseline!P200</f>
        <v>-0.18648931948281366</v>
      </c>
      <c r="Q220" s="21">
        <f>Q200-Baseline!Q200</f>
        <v>-0.15619696081350454</v>
      </c>
      <c r="R220" s="21">
        <f>R200-Baseline!R200</f>
        <v>-0.12810956660775896</v>
      </c>
      <c r="S220" s="21">
        <f>S200-Baseline!S200</f>
        <v>-0.1021898946619697</v>
      </c>
      <c r="T220" s="21">
        <f>T200-Baseline!T200</f>
        <v>-7.8255429163677226E-2</v>
      </c>
      <c r="U220" s="21">
        <f>U200-Baseline!U200</f>
        <v>-5.6181920543195485E-2</v>
      </c>
      <c r="V220" s="21">
        <f>V200-Baseline!V200</f>
        <v>-3.580632228234748E-2</v>
      </c>
      <c r="W220" s="21">
        <f>W200-Baseline!W200</f>
        <v>-1.7109266533247069E-2</v>
      </c>
      <c r="X220" s="21">
        <f>X200-Baseline!X200</f>
        <v>1.0439165240949677E-4</v>
      </c>
      <c r="Y220" s="21">
        <f>Y200-Baseline!Y200</f>
        <v>1.5846690325555635E-2</v>
      </c>
      <c r="Z220" s="21">
        <f>Z200-Baseline!Z200</f>
        <v>3.0297421562397231E-2</v>
      </c>
      <c r="AA220" s="21">
        <f>AA200-Baseline!AA200</f>
        <v>4.3502467268580869E-2</v>
      </c>
      <c r="AB220" s="21">
        <f>AB200-Baseline!AB200</f>
        <v>5.5546107188768623E-2</v>
      </c>
      <c r="AC220" s="21">
        <f>AC200-Baseline!AC200</f>
        <v>6.6499224253535605E-2</v>
      </c>
      <c r="AD220" s="21">
        <f>AD200-Baseline!AD200</f>
        <v>6.7343713918516901E-2</v>
      </c>
      <c r="AE220" s="21">
        <f>AE200-Baseline!AE200</f>
        <v>6.8217254936994376E-2</v>
      </c>
      <c r="AF220" s="21">
        <f>AF200-Baseline!AF200</f>
        <v>6.9115811016318363E-2</v>
      </c>
      <c r="AG220" s="21">
        <f>AG200-Baseline!AG200</f>
        <v>7.0040785151785023E-2</v>
      </c>
      <c r="AH220" s="21">
        <f>AH200-Baseline!AH200</f>
        <v>7.0993667852988107E-2</v>
      </c>
      <c r="AI220" s="21">
        <f>AI200-Baseline!AI200</f>
        <v>7.1976138364376441E-2</v>
      </c>
      <c r="AJ220" s="21">
        <f>AJ200-Baseline!AJ200</f>
        <v>7.3296334413570641E-2</v>
      </c>
      <c r="AK220" s="21">
        <f>AK200-Baseline!AK200</f>
        <v>7.4655491834655141E-2</v>
      </c>
      <c r="AL220" s="21">
        <f>AL200-Baseline!AL200</f>
        <v>7.6055162726544223E-2</v>
      </c>
      <c r="AM220" s="21">
        <f>AM200-Baseline!AM200</f>
        <v>7.7496802415150778E-2</v>
      </c>
      <c r="AN220" s="21">
        <f>AN200-Baseline!AN200</f>
        <v>7.8981809411733828E-2</v>
      </c>
      <c r="AO220" s="21">
        <f>AO200-Baseline!AO200</f>
        <v>8.0511584445510653E-2</v>
      </c>
      <c r="AP220" s="21">
        <f>AP200-Baseline!AP200</f>
        <v>8.208764244272837E-2</v>
      </c>
      <c r="AQ220" s="21">
        <f>AQ200-Baseline!AQ200</f>
        <v>8.3711557634474687E-2</v>
      </c>
      <c r="AR220" s="21">
        <f>AR200-Baseline!AR200</f>
        <v>8.5384920902646932E-2</v>
      </c>
      <c r="AS220" s="21">
        <f>AS200-Baseline!AS200</f>
        <v>8.7109366834837054E-2</v>
      </c>
      <c r="AT220" s="21">
        <f>AT200-Baseline!AT200</f>
        <v>8.8886586433226888E-2</v>
      </c>
      <c r="AU220" s="21">
        <f>AU200-Baseline!AU200</f>
        <v>9.0718327681903244E-2</v>
      </c>
      <c r="AV220" s="21">
        <f>AV200-Baseline!AV200</f>
        <v>9.2606389123488952E-2</v>
      </c>
      <c r="AW220" s="21">
        <f>AW200-Baseline!AW200</f>
        <v>9.4552622654487273E-2</v>
      </c>
      <c r="AX220" s="21">
        <f>AX200-Baseline!AX200</f>
        <v>9.6558939148971845E-2</v>
      </c>
      <c r="AY220" s="21">
        <f>AY200-Baseline!AY200</f>
        <v>9.8627310389616696E-2</v>
      </c>
      <c r="AZ220" s="21">
        <f>AZ200-Baseline!AZ200</f>
        <v>0.10075977029691874</v>
      </c>
      <c r="BA220" s="21">
        <f>BA200-Baseline!BA200</f>
        <v>0.10295615528535595</v>
      </c>
      <c r="BB220" s="21">
        <f>BB200-Baseline!BB200</f>
        <v>0.46206964425727604</v>
      </c>
    </row>
    <row r="221" spans="1:54" outlineLevel="2">
      <c r="A221" s="466"/>
      <c r="B221" s="150" t="s">
        <v>487</v>
      </c>
      <c r="C221" s="19"/>
      <c r="D221" s="135" t="s">
        <v>377</v>
      </c>
      <c r="E221" s="21">
        <f>E201-Baseline!E201</f>
        <v>-4.5716092326590907E-3</v>
      </c>
      <c r="F221" s="21">
        <f>F201-Baseline!F201</f>
        <v>-0.1158106218940258</v>
      </c>
      <c r="G221" s="21">
        <f>G201-Baseline!G201</f>
        <v>-0.2175791621751586</v>
      </c>
      <c r="H221" s="21">
        <f>H201-Baseline!H201</f>
        <v>-0.30869497194505402</v>
      </c>
      <c r="I221" s="21">
        <f>I201-Baseline!I201</f>
        <v>-0.38469392012771264</v>
      </c>
      <c r="J221" s="21">
        <f>J201-Baseline!J201</f>
        <v>-0.43351623248882731</v>
      </c>
      <c r="K221" s="21">
        <f>K201-Baseline!K201</f>
        <v>-0.38626322722309636</v>
      </c>
      <c r="L221" s="21">
        <f>L201-Baseline!L201</f>
        <v>-0.34226878762408175</v>
      </c>
      <c r="M221" s="21">
        <f>M201-Baseline!M201</f>
        <v>-0.30134199027597619</v>
      </c>
      <c r="N221" s="21">
        <f>N201-Baseline!N201</f>
        <v>-0.26330179712296631</v>
      </c>
      <c r="O221" s="21">
        <f>O201-Baseline!O201</f>
        <v>-0.22797657782765346</v>
      </c>
      <c r="P221" s="21">
        <f>P201-Baseline!P201</f>
        <v>-0.19520365393854644</v>
      </c>
      <c r="Q221" s="21">
        <f>Q201-Baseline!Q201</f>
        <v>-0.16482886391669349</v>
      </c>
      <c r="R221" s="21">
        <f>R201-Baseline!R201</f>
        <v>-0.13670614808574189</v>
      </c>
      <c r="S221" s="21">
        <f>S201-Baseline!S201</f>
        <v>-0.11069906417267994</v>
      </c>
      <c r="T221" s="21">
        <f>T201-Baseline!T201</f>
        <v>-8.6674639589783498E-2</v>
      </c>
      <c r="U221" s="21">
        <f>U201-Baseline!U201</f>
        <v>-6.4508816763975574E-2</v>
      </c>
      <c r="V221" s="21">
        <f>V201-Baseline!V201</f>
        <v>-4.4084162006996941E-2</v>
      </c>
      <c r="W221" s="21">
        <f>W201-Baseline!W201</f>
        <v>-2.528953766847164E-2</v>
      </c>
      <c r="X221" s="21">
        <f>X201-Baseline!X201</f>
        <v>-8.0197894070184184E-3</v>
      </c>
      <c r="Y221" s="21">
        <f>Y201-Baseline!Y201</f>
        <v>7.8245519727584423E-3</v>
      </c>
      <c r="Z221" s="21">
        <f>Z201-Baseline!Z201</f>
        <v>2.2337554857303488E-2</v>
      </c>
      <c r="AA221" s="21">
        <f>AA201-Baseline!AA201</f>
        <v>3.5608157913596283E-2</v>
      </c>
      <c r="AB221" s="21">
        <f>AB201-Baseline!AB201</f>
        <v>4.7720428545606319E-2</v>
      </c>
      <c r="AC221" s="21">
        <f>AC201-Baseline!AC201</f>
        <v>5.8748835089924789E-2</v>
      </c>
      <c r="AD221" s="21">
        <f>AD201-Baseline!AD201</f>
        <v>5.9668354652402167E-2</v>
      </c>
      <c r="AE221" s="21">
        <f>AE201-Baseline!AE201</f>
        <v>6.0614519512414811E-2</v>
      </c>
      <c r="AF221" s="21">
        <f>AF201-Baseline!AF201</f>
        <v>6.1587754863555277E-2</v>
      </c>
      <c r="AG221" s="21">
        <f>AG201-Baseline!AG201</f>
        <v>6.2588685759102702E-2</v>
      </c>
      <c r="AH221" s="21">
        <f>AH201-Baseline!AH201</f>
        <v>6.3618175513063369E-2</v>
      </c>
      <c r="AI221" s="21">
        <f>AI201-Baseline!AI201</f>
        <v>6.4677396766610551E-2</v>
      </c>
      <c r="AJ221" s="21">
        <f>AJ201-Baseline!AJ201</f>
        <v>6.6039696071288123E-2</v>
      </c>
      <c r="AK221" s="21">
        <f>AK201-Baseline!AK201</f>
        <v>6.7442136234134864E-2</v>
      </c>
      <c r="AL221" s="21">
        <f>AL201-Baseline!AL201</f>
        <v>6.888601663858962E-2</v>
      </c>
      <c r="AM221" s="21">
        <f>AM201-Baseline!AM201</f>
        <v>7.0372686423118225E-2</v>
      </c>
      <c r="AN221" s="21">
        <f>AN201-Baseline!AN201</f>
        <v>7.1903517147996476E-2</v>
      </c>
      <c r="AO221" s="21">
        <f>AO201-Baseline!AO201</f>
        <v>7.3479900001356846E-2</v>
      </c>
      <c r="AP221" s="21">
        <f>AP201-Baseline!AP201</f>
        <v>7.5103290775582199E-2</v>
      </c>
      <c r="AQ221" s="21">
        <f>AQ201-Baseline!AQ201</f>
        <v>7.6775193352204285E-2</v>
      </c>
      <c r="AR221" s="21">
        <f>AR201-Baseline!AR201</f>
        <v>7.8497155741968028E-2</v>
      </c>
      <c r="AS221" s="21">
        <f>AS201-Baseline!AS201</f>
        <v>8.0270772931661405E-2</v>
      </c>
      <c r="AT221" s="21">
        <f>AT201-Baseline!AT201</f>
        <v>8.2097691824721597E-2</v>
      </c>
      <c r="AU221" s="21">
        <f>AU201-Baseline!AU201</f>
        <v>8.3979614214893861E-2</v>
      </c>
      <c r="AV221" s="21">
        <f>AV201-Baseline!AV201</f>
        <v>8.5918296285120377E-2</v>
      </c>
      <c r="AW221" s="21">
        <f>AW201-Baseline!AW201</f>
        <v>8.7915550775122142E-2</v>
      </c>
      <c r="AX221" s="21">
        <f>AX201-Baseline!AX201</f>
        <v>8.9973249618759521E-2</v>
      </c>
      <c r="AY221" s="21">
        <f>AY201-Baseline!AY201</f>
        <v>9.2093326257603803E-2</v>
      </c>
      <c r="AZ221" s="21">
        <f>AZ201-Baseline!AZ201</f>
        <v>9.4277777680971564E-2</v>
      </c>
      <c r="BA221" s="21">
        <f>BA201-Baseline!BA201</f>
        <v>9.6526404891296824E-2</v>
      </c>
      <c r="BB221" s="21">
        <f>BB201-Baseline!BB201</f>
        <v>0.45564438592477785</v>
      </c>
    </row>
    <row r="222" spans="1:54" outlineLevel="2">
      <c r="A222" s="467"/>
      <c r="B222" s="150" t="s">
        <v>488</v>
      </c>
      <c r="C222" s="19"/>
      <c r="D222" s="135" t="s">
        <v>377</v>
      </c>
      <c r="E222" s="21">
        <f>E202-Baseline!E202</f>
        <v>-4.5716092326548718E-3</v>
      </c>
      <c r="F222" s="21">
        <f>F202-Baseline!F202</f>
        <v>-0.11302546567173444</v>
      </c>
      <c r="G222" s="21">
        <f>G202-Baseline!G202</f>
        <v>-0.21266674993433354</v>
      </c>
      <c r="H222" s="21">
        <f>H202-Baseline!H202</f>
        <v>-0.30161114541273371</v>
      </c>
      <c r="I222" s="21">
        <f>I202-Baseline!I202</f>
        <v>-0.37240245324087806</v>
      </c>
      <c r="J222" s="21">
        <f>J202-Baseline!J202</f>
        <v>-0.41506107362152367</v>
      </c>
      <c r="K222" s="21">
        <f>K202-Baseline!K202</f>
        <v>-0.36797702422184964</v>
      </c>
      <c r="L222" s="21">
        <f>L202-Baseline!L202</f>
        <v>-0.32414992681527099</v>
      </c>
      <c r="M222" s="21">
        <f>M202-Baseline!M202</f>
        <v>-0.28338887128827195</v>
      </c>
      <c r="N222" s="21">
        <f>N202-Baseline!N202</f>
        <v>-0.24551283271006263</v>
      </c>
      <c r="O222" s="21">
        <f>O202-Baseline!O202</f>
        <v>-0.2103501937049379</v>
      </c>
      <c r="P222" s="21">
        <f>P202-Baseline!P202</f>
        <v>-0.17773828860561536</v>
      </c>
      <c r="Q222" s="21">
        <f>Q202-Baseline!Q202</f>
        <v>-0.14752296849335478</v>
      </c>
      <c r="R222" s="21">
        <f>R202-Baseline!R202</f>
        <v>-0.11955818611983693</v>
      </c>
      <c r="S222" s="21">
        <f>S202-Baseline!S202</f>
        <v>-9.3711334585272033E-2</v>
      </c>
      <c r="T222" s="21">
        <f>T202-Baseline!T202</f>
        <v>-6.984555972841977E-2</v>
      </c>
      <c r="U222" s="21">
        <f>U202-Baseline!U202</f>
        <v>-4.7836816929404335E-2</v>
      </c>
      <c r="V222" s="21">
        <f>V202-Baseline!V202</f>
        <v>-2.7567685278573784E-2</v>
      </c>
      <c r="W222" s="21">
        <f>W202-Baseline!W202</f>
        <v>-8.9270396953242681E-3</v>
      </c>
      <c r="X222" s="21">
        <f>X202-Baseline!X202</f>
        <v>8.1902617610012385E-3</v>
      </c>
      <c r="Y222" s="21">
        <f>Y202-Baseline!Y202</f>
        <v>2.3883676078814808E-2</v>
      </c>
      <c r="Z222" s="21">
        <f>Z202-Baseline!Z202</f>
        <v>3.8247259615504348E-2</v>
      </c>
      <c r="AA222" s="21">
        <f>AA202-Baseline!AA202</f>
        <v>5.1369939213459004E-2</v>
      </c>
      <c r="AB222" s="21">
        <f>AB202-Baseline!AB202</f>
        <v>6.3335770616520071E-2</v>
      </c>
      <c r="AC222" s="21">
        <f>AC202-Baseline!AC202</f>
        <v>7.4209262402353815E-2</v>
      </c>
      <c r="AD222" s="21">
        <f>AD202-Baseline!AD202</f>
        <v>7.4974271732936248E-2</v>
      </c>
      <c r="AE222" s="21">
        <f>AE202-Baseline!AE202</f>
        <v>7.5765384167396865E-2</v>
      </c>
      <c r="AF222" s="21">
        <f>AF202-Baseline!AF202</f>
        <v>7.6582431972458842E-2</v>
      </c>
      <c r="AG222" s="21">
        <f>AG202-Baseline!AG202</f>
        <v>7.7425797983889044E-2</v>
      </c>
      <c r="AH222" s="21">
        <f>AH202-Baseline!AH202</f>
        <v>7.8296529221562716E-2</v>
      </c>
      <c r="AI222" s="21">
        <f>AI202-Baseline!AI202</f>
        <v>7.9196548437154624E-2</v>
      </c>
      <c r="AJ222" s="21">
        <f>AJ202-Baseline!AJ202</f>
        <v>8.0468743219626493E-2</v>
      </c>
      <c r="AK222" s="21">
        <f>AK202-Baseline!AK202</f>
        <v>8.1779299372608749E-2</v>
      </c>
      <c r="AL222" s="21">
        <f>AL202-Baseline!AL202</f>
        <v>8.3129650779233177E-2</v>
      </c>
      <c r="AM222" s="21">
        <f>AM202-Baseline!AM202</f>
        <v>8.4521297837464093E-2</v>
      </c>
      <c r="AN222" s="21">
        <f>AN202-Baseline!AN202</f>
        <v>8.595572259521056E-2</v>
      </c>
      <c r="AO222" s="21">
        <f>AO202-Baseline!AO202</f>
        <v>8.7434377399053353E-2</v>
      </c>
      <c r="AP222" s="21">
        <f>AP202-Baseline!AP202</f>
        <v>8.8958816746135483E-2</v>
      </c>
      <c r="AQ222" s="21">
        <f>AQ202-Baseline!AQ202</f>
        <v>9.0530644549990491E-2</v>
      </c>
      <c r="AR222" s="21">
        <f>AR202-Baseline!AR202</f>
        <v>9.215149895559982E-2</v>
      </c>
      <c r="AS222" s="21">
        <f>AS202-Baseline!AS202</f>
        <v>9.3823057454652581E-2</v>
      </c>
      <c r="AT222" s="21">
        <f>AT202-Baseline!AT202</f>
        <v>9.5547048157484937E-2</v>
      </c>
      <c r="AU222" s="21">
        <f>AU202-Baseline!AU202</f>
        <v>9.7325255034755642E-2</v>
      </c>
      <c r="AV222" s="21">
        <f>AV202-Baseline!AV202</f>
        <v>9.9159512601021405E-2</v>
      </c>
      <c r="AW222" s="21">
        <f>AW202-Baseline!AW202</f>
        <v>0.10105170846526734</v>
      </c>
      <c r="AX222" s="21">
        <f>AX202-Baseline!AX202</f>
        <v>0.10300378714650948</v>
      </c>
      <c r="AY222" s="21">
        <f>AY202-Baseline!AY202</f>
        <v>0.1050177527685574</v>
      </c>
      <c r="AZ222" s="21">
        <f>AZ202-Baseline!AZ202</f>
        <v>0.10709567077961024</v>
      </c>
      <c r="BA222" s="21">
        <f>BA202-Baseline!BA202</f>
        <v>0.10923740819763461</v>
      </c>
      <c r="BB222" s="21">
        <f>BB202-Baseline!BB202</f>
        <v>0.4683430060588667</v>
      </c>
    </row>
    <row r="223" spans="1:54" outlineLevel="2">
      <c r="B223" s="19"/>
      <c r="C223" s="19"/>
      <c r="D223" s="19"/>
      <c r="E223" s="15"/>
    </row>
    <row r="224" spans="1:54" outlineLevel="2">
      <c r="A224" s="465" t="s">
        <v>489</v>
      </c>
      <c r="B224" s="150" t="s">
        <v>486</v>
      </c>
      <c r="C224" s="19"/>
      <c r="D224" s="135" t="s">
        <v>377</v>
      </c>
      <c r="E224" s="21">
        <f>E204-Baseline!E204</f>
        <v>-4.5716092326570923E-3</v>
      </c>
      <c r="F224" s="21">
        <f>F204-Baseline!F204</f>
        <v>-0.11898702782952952</v>
      </c>
      <c r="G224" s="21">
        <f>G204-Baseline!G204</f>
        <v>-0.33411137098469901</v>
      </c>
      <c r="H224" s="21">
        <f>H204-Baseline!H204</f>
        <v>-0.63927644213560075</v>
      </c>
      <c r="I224" s="21">
        <f>I204-Baseline!I204</f>
        <v>-1.0178239777405302</v>
      </c>
      <c r="J224" s="21">
        <f>J204-Baseline!J204</f>
        <v>-1.4420844936955302</v>
      </c>
      <c r="K224" s="21">
        <f>K204-Baseline!K204</f>
        <v>-1.819214091001756</v>
      </c>
      <c r="L224" s="21">
        <f>L204-Baseline!L204</f>
        <v>-2.1524149000419168</v>
      </c>
      <c r="M224" s="21">
        <f>M204-Baseline!M204</f>
        <v>-2.4447586622260822</v>
      </c>
      <c r="N224" s="21">
        <f>N204-Baseline!N204</f>
        <v>-2.6991909930272708</v>
      </c>
      <c r="O224" s="21">
        <f>O204-Baseline!O204</f>
        <v>-2.9183739730292793</v>
      </c>
      <c r="P224" s="21">
        <f>P204-Baseline!P204</f>
        <v>-3.1048632925120927</v>
      </c>
      <c r="Q224" s="21">
        <f>Q204-Baseline!Q204</f>
        <v>-3.2610602533255957</v>
      </c>
      <c r="R224" s="21">
        <f>R204-Baseline!R204</f>
        <v>-3.389169819933354</v>
      </c>
      <c r="S224" s="21">
        <f>S204-Baseline!S204</f>
        <v>-3.4913597145953261</v>
      </c>
      <c r="T224" s="21">
        <f>T204-Baseline!T204</f>
        <v>-3.5696151437590053</v>
      </c>
      <c r="U224" s="21">
        <f>U204-Baseline!U204</f>
        <v>-3.6257970643022013</v>
      </c>
      <c r="V224" s="21">
        <f>V204-Baseline!V204</f>
        <v>-3.6616033865845523</v>
      </c>
      <c r="W224" s="21">
        <f>W204-Baseline!W204</f>
        <v>-3.6787126531177989</v>
      </c>
      <c r="X224" s="21">
        <f>X204-Baseline!X204</f>
        <v>-3.6786082614653886</v>
      </c>
      <c r="Y224" s="21">
        <f>Y204-Baseline!Y204</f>
        <v>-3.6627615711398356</v>
      </c>
      <c r="Z224" s="21">
        <f>Z204-Baseline!Z204</f>
        <v>-3.6324641495774408</v>
      </c>
      <c r="AA224" s="21">
        <f>AA204-Baseline!AA204</f>
        <v>-3.5889616823088595</v>
      </c>
      <c r="AB224" s="21">
        <f>AB204-Baseline!AB204</f>
        <v>-3.5334155751200882</v>
      </c>
      <c r="AC224" s="21">
        <f>AC204-Baseline!AC204</f>
        <v>-3.4669163508665548</v>
      </c>
      <c r="AD224" s="21">
        <f>AD204-Baseline!AD204</f>
        <v>-3.3995726369480366</v>
      </c>
      <c r="AE224" s="21">
        <f>AE204-Baseline!AE204</f>
        <v>-3.33135538201104</v>
      </c>
      <c r="AF224" s="21">
        <f>AF204-Baseline!AF204</f>
        <v>-3.2622395709947227</v>
      </c>
      <c r="AG224" s="21">
        <f>AG204-Baseline!AG204</f>
        <v>-3.1921987858429404</v>
      </c>
      <c r="AH224" s="21">
        <f>AH204-Baseline!AH204</f>
        <v>-3.1212051179899518</v>
      </c>
      <c r="AI224" s="21">
        <f>AI204-Baseline!AI204</f>
        <v>-3.0492289796255747</v>
      </c>
      <c r="AJ224" s="21">
        <f>AJ204-Baseline!AJ204</f>
        <v>-2.975932645212005</v>
      </c>
      <c r="AK224" s="21">
        <f>AK204-Baseline!AK204</f>
        <v>-2.9012771533773503</v>
      </c>
      <c r="AL224" s="21">
        <f>AL204-Baseline!AL204</f>
        <v>-2.8252219906508031</v>
      </c>
      <c r="AM224" s="21">
        <f>AM204-Baseline!AM204</f>
        <v>-2.7477251882356484</v>
      </c>
      <c r="AN224" s="21">
        <f>AN204-Baseline!AN204</f>
        <v>-2.6687433788239119</v>
      </c>
      <c r="AO224" s="21">
        <f>AO204-Baseline!AO204</f>
        <v>-2.5882317943784017</v>
      </c>
      <c r="AP224" s="21">
        <f>AP204-Baseline!AP204</f>
        <v>-2.506144151935672</v>
      </c>
      <c r="AQ224" s="21">
        <f>AQ204-Baseline!AQ204</f>
        <v>-2.4224325943011991</v>
      </c>
      <c r="AR224" s="21">
        <f>AR204-Baseline!AR204</f>
        <v>-2.3370476733985512</v>
      </c>
      <c r="AS224" s="21">
        <f>AS204-Baseline!AS204</f>
        <v>-2.2499383065637204</v>
      </c>
      <c r="AT224" s="21">
        <f>AT204-Baseline!AT204</f>
        <v>-2.1610517201305015</v>
      </c>
      <c r="AU224" s="21">
        <f>AU204-Baseline!AU204</f>
        <v>-2.0703333924485889</v>
      </c>
      <c r="AV224" s="21">
        <f>AV204-Baseline!AV204</f>
        <v>-1.9777270033251</v>
      </c>
      <c r="AW224" s="21">
        <f>AW204-Baseline!AW204</f>
        <v>-1.88317438067061</v>
      </c>
      <c r="AX224" s="21">
        <f>AX204-Baseline!AX204</f>
        <v>-1.7866154415216329</v>
      </c>
      <c r="AY224" s="21">
        <f>AY204-Baseline!AY204</f>
        <v>-1.6879881311320162</v>
      </c>
      <c r="AZ224" s="21">
        <f>AZ204-Baseline!AZ204</f>
        <v>-1.5872283608350983</v>
      </c>
      <c r="BA224" s="21">
        <f>BA204-Baseline!BA204</f>
        <v>-1.4842722055497291</v>
      </c>
      <c r="BB224" s="21">
        <f>BB204-Baseline!BB204</f>
        <v>-1.0222025612924597</v>
      </c>
    </row>
    <row r="225" spans="1:54" outlineLevel="2">
      <c r="A225" s="466"/>
      <c r="B225" s="150" t="s">
        <v>487</v>
      </c>
      <c r="C225" s="19"/>
      <c r="D225" s="135" t="s">
        <v>377</v>
      </c>
      <c r="E225" s="21">
        <f>E205-Baseline!E205</f>
        <v>-4.5716092326590907E-3</v>
      </c>
      <c r="F225" s="21">
        <f>F205-Baseline!F205</f>
        <v>-0.12038223112668489</v>
      </c>
      <c r="G225" s="21">
        <f>G205-Baseline!G205</f>
        <v>-0.33796139330184349</v>
      </c>
      <c r="H225" s="21">
        <f>H205-Baseline!H205</f>
        <v>-0.64665636524689774</v>
      </c>
      <c r="I225" s="21">
        <f>I205-Baseline!I205</f>
        <v>-1.0313502853746108</v>
      </c>
      <c r="J225" s="21">
        <f>J205-Baseline!J205</f>
        <v>-1.4648665178634381</v>
      </c>
      <c r="K225" s="21">
        <f>K205-Baseline!K205</f>
        <v>-1.8511297450865349</v>
      </c>
      <c r="L225" s="21">
        <f>L205-Baseline!L205</f>
        <v>-2.1933985327106171</v>
      </c>
      <c r="M225" s="21">
        <f>M205-Baseline!M205</f>
        <v>-2.4947405229865929</v>
      </c>
      <c r="N225" s="21">
        <f>N205-Baseline!N205</f>
        <v>-2.7580423201095599</v>
      </c>
      <c r="O225" s="21">
        <f>O205-Baseline!O205</f>
        <v>-2.986018897937214</v>
      </c>
      <c r="P225" s="21">
        <f>P205-Baseline!P205</f>
        <v>-3.1812225518757611</v>
      </c>
      <c r="Q225" s="21">
        <f>Q205-Baseline!Q205</f>
        <v>-3.3460514157924557</v>
      </c>
      <c r="R225" s="21">
        <f>R205-Baseline!R205</f>
        <v>-3.4827575638781987</v>
      </c>
      <c r="S225" s="21">
        <f>S205-Baseline!S205</f>
        <v>-3.5934566280508804</v>
      </c>
      <c r="T225" s="21">
        <f>T205-Baseline!T205</f>
        <v>-3.680131267640661</v>
      </c>
      <c r="U225" s="21">
        <f>U205-Baseline!U205</f>
        <v>-3.7446400844046366</v>
      </c>
      <c r="V225" s="21">
        <f>V205-Baseline!V205</f>
        <v>-3.7887242464116326</v>
      </c>
      <c r="W225" s="21">
        <f>W205-Baseline!W205</f>
        <v>-3.8140137840801032</v>
      </c>
      <c r="X225" s="21">
        <f>X205-Baseline!X205</f>
        <v>-3.822033573487122</v>
      </c>
      <c r="Y225" s="21">
        <f>Y205-Baseline!Y205</f>
        <v>-3.8142090215143654</v>
      </c>
      <c r="Z225" s="21">
        <f>Z205-Baseline!Z205</f>
        <v>-3.7918714666570636</v>
      </c>
      <c r="AA225" s="21">
        <f>AA205-Baseline!AA205</f>
        <v>-3.7562633087434669</v>
      </c>
      <c r="AB225" s="21">
        <f>AB205-Baseline!AB205</f>
        <v>-3.7085428801978608</v>
      </c>
      <c r="AC225" s="21">
        <f>AC205-Baseline!AC205</f>
        <v>-3.6497940451079351</v>
      </c>
      <c r="AD225" s="21">
        <f>AD205-Baseline!AD205</f>
        <v>-3.5901256904555332</v>
      </c>
      <c r="AE225" s="21">
        <f>AE205-Baseline!AE205</f>
        <v>-3.5295111709431239</v>
      </c>
      <c r="AF225" s="21">
        <f>AF205-Baseline!AF205</f>
        <v>-3.4679234160795716</v>
      </c>
      <c r="AG225" s="21">
        <f>AG205-Baseline!AG205</f>
        <v>-3.4053347303204617</v>
      </c>
      <c r="AH225" s="21">
        <f>AH205-Baseline!AH205</f>
        <v>-3.3417165548073982</v>
      </c>
      <c r="AI225" s="21">
        <f>AI205-Baseline!AI205</f>
        <v>-3.277039158040786</v>
      </c>
      <c r="AJ225" s="21">
        <f>AJ205-Baseline!AJ205</f>
        <v>-3.210999461969493</v>
      </c>
      <c r="AK225" s="21">
        <f>AK205-Baseline!AK205</f>
        <v>-3.1435573257353582</v>
      </c>
      <c r="AL225" s="21">
        <f>AL205-Baseline!AL205</f>
        <v>-3.0746713090967646</v>
      </c>
      <c r="AM225" s="21">
        <f>AM205-Baseline!AM205</f>
        <v>-3.0042986226736446</v>
      </c>
      <c r="AN225" s="21">
        <f>AN205-Baseline!AN205</f>
        <v>-2.9323951055256501</v>
      </c>
      <c r="AO225" s="21">
        <f>AO205-Baseline!AO205</f>
        <v>-2.8589152055242977</v>
      </c>
      <c r="AP225" s="21">
        <f>AP205-Baseline!AP205</f>
        <v>-2.7838119147487177</v>
      </c>
      <c r="AQ225" s="21">
        <f>AQ205-Baseline!AQ205</f>
        <v>-2.7070367213965127</v>
      </c>
      <c r="AR225" s="21">
        <f>AR205-Baseline!AR205</f>
        <v>-2.6285395656545418</v>
      </c>
      <c r="AS225" s="21">
        <f>AS205-Baseline!AS205</f>
        <v>-2.5482687927228795</v>
      </c>
      <c r="AT225" s="21">
        <f>AT205-Baseline!AT205</f>
        <v>-2.4661711008981584</v>
      </c>
      <c r="AU225" s="21">
        <f>AU205-Baseline!AU205</f>
        <v>-2.3821914866832614</v>
      </c>
      <c r="AV225" s="21">
        <f>AV205-Baseline!AV205</f>
        <v>-2.2962731903981393</v>
      </c>
      <c r="AW225" s="21">
        <f>AW205-Baseline!AW205</f>
        <v>-2.2083576396230171</v>
      </c>
      <c r="AX225" s="21">
        <f>AX205-Baseline!AX205</f>
        <v>-2.118384390004266</v>
      </c>
      <c r="AY225" s="21">
        <f>AY205-Baseline!AY205</f>
        <v>-2.0262910637466689</v>
      </c>
      <c r="AZ225" s="21">
        <f>AZ205-Baseline!AZ205</f>
        <v>-1.9320132860656969</v>
      </c>
      <c r="BA225" s="21">
        <f>BA205-Baseline!BA205</f>
        <v>-1.8354868811744041</v>
      </c>
      <c r="BB225" s="21">
        <f>BB205-Baseline!BB205</f>
        <v>-1.3798424952496333</v>
      </c>
    </row>
    <row r="226" spans="1:54" outlineLevel="2">
      <c r="A226" s="467"/>
      <c r="B226" s="150" t="s">
        <v>488</v>
      </c>
      <c r="C226" s="19"/>
      <c r="D226" s="135" t="s">
        <v>377</v>
      </c>
      <c r="E226" s="21">
        <f>E206-Baseline!E206</f>
        <v>-4.5716092326548718E-3</v>
      </c>
      <c r="F226" s="21">
        <f>F206-Baseline!F206</f>
        <v>-0.11759707490438931</v>
      </c>
      <c r="G226" s="21">
        <f>G206-Baseline!G206</f>
        <v>-0.33026382483872307</v>
      </c>
      <c r="H226" s="21">
        <f>H206-Baseline!H206</f>
        <v>-0.63187497025145678</v>
      </c>
      <c r="I226" s="21">
        <f>I206-Baseline!I206</f>
        <v>-1.0042774234923346</v>
      </c>
      <c r="J226" s="21">
        <f>J206-Baseline!J206</f>
        <v>-1.4193384971138592</v>
      </c>
      <c r="K226" s="21">
        <f>K206-Baseline!K206</f>
        <v>-1.7873155213357084</v>
      </c>
      <c r="L226" s="21">
        <f>L206-Baseline!L206</f>
        <v>-2.1114654481509785</v>
      </c>
      <c r="M226" s="21">
        <f>M206-Baseline!M206</f>
        <v>-2.3948543194392506</v>
      </c>
      <c r="N226" s="21">
        <f>N206-Baseline!N206</f>
        <v>-2.6403671521493131</v>
      </c>
      <c r="O226" s="21">
        <f>O206-Baseline!O206</f>
        <v>-2.8507173458542496</v>
      </c>
      <c r="P226" s="21">
        <f>P206-Baseline!P206</f>
        <v>-3.0284556344598634</v>
      </c>
      <c r="Q226" s="21">
        <f>Q206-Baseline!Q206</f>
        <v>-3.1759786029532187</v>
      </c>
      <c r="R226" s="21">
        <f>R206-Baseline!R206</f>
        <v>-3.2955367890730543</v>
      </c>
      <c r="S226" s="21">
        <f>S206-Baseline!S206</f>
        <v>-3.3892481236583265</v>
      </c>
      <c r="T226" s="21">
        <f>T206-Baseline!T206</f>
        <v>-3.4590936833867474</v>
      </c>
      <c r="U226" s="21">
        <f>U206-Baseline!U206</f>
        <v>-3.5069305003161517</v>
      </c>
      <c r="V226" s="21">
        <f>V206-Baseline!V206</f>
        <v>-3.5344981855947282</v>
      </c>
      <c r="W226" s="21">
        <f>W206-Baseline!W206</f>
        <v>-3.5434252252900507</v>
      </c>
      <c r="X226" s="21">
        <f>X206-Baseline!X206</f>
        <v>-3.5352349635290459</v>
      </c>
      <c r="Y226" s="21">
        <f>Y206-Baseline!Y206</f>
        <v>-3.511351287450232</v>
      </c>
      <c r="Z226" s="21">
        <f>Z206-Baseline!Z206</f>
        <v>-3.4731040278347294</v>
      </c>
      <c r="AA226" s="21">
        <f>AA206-Baseline!AA206</f>
        <v>-3.421734088621271</v>
      </c>
      <c r="AB226" s="21">
        <f>AB206-Baseline!AB206</f>
        <v>-3.3583983180047525</v>
      </c>
      <c r="AC226" s="21">
        <f>AC206-Baseline!AC206</f>
        <v>-3.2841890556023969</v>
      </c>
      <c r="AD226" s="21">
        <f>AD206-Baseline!AD206</f>
        <v>-3.2092147838694629</v>
      </c>
      <c r="AE226" s="21">
        <f>AE206-Baseline!AE206</f>
        <v>-3.1334493997020658</v>
      </c>
      <c r="AF226" s="21">
        <f>AF206-Baseline!AF206</f>
        <v>-3.0568669677296043</v>
      </c>
      <c r="AG226" s="21">
        <f>AG206-Baseline!AG206</f>
        <v>-2.9794411697457122</v>
      </c>
      <c r="AH226" s="21">
        <f>AH206-Baseline!AH206</f>
        <v>-2.9011446405241514</v>
      </c>
      <c r="AI226" s="21">
        <f>AI206-Baseline!AI206</f>
        <v>-2.8219480920869984</v>
      </c>
      <c r="AJ226" s="21">
        <f>AJ206-Baseline!AJ206</f>
        <v>-2.7414793488673723</v>
      </c>
      <c r="AK226" s="21">
        <f>AK206-Baseline!AK206</f>
        <v>-2.6597000494947665</v>
      </c>
      <c r="AL226" s="21">
        <f>AL206-Baseline!AL206</f>
        <v>-2.576570398715532</v>
      </c>
      <c r="AM226" s="21">
        <f>AM206-Baseline!AM206</f>
        <v>-2.4920491008780701</v>
      </c>
      <c r="AN226" s="21">
        <f>AN206-Baseline!AN206</f>
        <v>-2.4060933782828684</v>
      </c>
      <c r="AO226" s="21">
        <f>AO206-Baseline!AO206</f>
        <v>-2.3186590008838124</v>
      </c>
      <c r="AP226" s="21">
        <f>AP206-Baseline!AP206</f>
        <v>-2.229700184137684</v>
      </c>
      <c r="AQ226" s="21">
        <f>AQ206-Baseline!AQ206</f>
        <v>-2.139169539587698</v>
      </c>
      <c r="AR226" s="21">
        <f>AR206-Baseline!AR206</f>
        <v>-2.0470180406320964</v>
      </c>
      <c r="AS226" s="21">
        <f>AS206-Baseline!AS206</f>
        <v>-1.9531949831774398</v>
      </c>
      <c r="AT226" s="21">
        <f>AT206-Baseline!AT206</f>
        <v>-1.8576479350199548</v>
      </c>
      <c r="AU226" s="21">
        <f>AU206-Baseline!AU206</f>
        <v>-1.7603226799852081</v>
      </c>
      <c r="AV226" s="21">
        <f>AV206-Baseline!AV206</f>
        <v>-1.6611631673841885</v>
      </c>
      <c r="AW226" s="21">
        <f>AW206-Baseline!AW206</f>
        <v>-1.5601114589189251</v>
      </c>
      <c r="AX226" s="21">
        <f>AX206-Baseline!AX206</f>
        <v>-1.4571076717724196</v>
      </c>
      <c r="AY226" s="21">
        <f>AY206-Baseline!AY206</f>
        <v>-1.3520899190038591</v>
      </c>
      <c r="AZ226" s="21">
        <f>AZ206-Baseline!AZ206</f>
        <v>-1.2449942482242449</v>
      </c>
      <c r="BA226" s="21">
        <f>BA206-Baseline!BA206</f>
        <v>-1.135756840026616</v>
      </c>
      <c r="BB226" s="21">
        <f>BB206-Baseline!BB206</f>
        <v>-0.66741383396774268</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493</v>
      </c>
      <c r="C229" s="57"/>
      <c r="D229" s="56" t="s">
        <v>377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6">
    <mergeCell ref="A54:A64"/>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 ref="A19:B19"/>
    <mergeCell ref="I20:N20"/>
    <mergeCell ref="P20:U20"/>
    <mergeCell ref="I21:N45"/>
    <mergeCell ref="P21:U45"/>
    <mergeCell ref="B23:G23"/>
    <mergeCell ref="D30:G30"/>
    <mergeCell ref="A31:A40"/>
    <mergeCell ref="D33:G33"/>
    <mergeCell ref="D34:G34"/>
    <mergeCell ref="D35:G35"/>
    <mergeCell ref="D36:G36"/>
    <mergeCell ref="D37:G37"/>
    <mergeCell ref="D38:G38"/>
    <mergeCell ref="D39:G39"/>
    <mergeCell ref="D40:G40"/>
    <mergeCell ref="I2:U2"/>
    <mergeCell ref="I3:N4"/>
    <mergeCell ref="P3:U4"/>
    <mergeCell ref="I5:N18"/>
    <mergeCell ref="P5:U18"/>
    <mergeCell ref="D31:G32"/>
    <mergeCell ref="AS51:AW51"/>
    <mergeCell ref="AX51:BB51"/>
    <mergeCell ref="E51:I51"/>
    <mergeCell ref="J51:N51"/>
    <mergeCell ref="O51:S51"/>
    <mergeCell ref="T51:X51"/>
    <mergeCell ref="Y51:AC51"/>
    <mergeCell ref="AD51:AH51"/>
    <mergeCell ref="AI51:AM51"/>
    <mergeCell ref="AN51:AR51"/>
  </mergeCells>
  <dataValidations count="1">
    <dataValidation type="list" allowBlank="1" showInputMessage="1" showErrorMessage="1" sqref="B7" xr:uid="{E792C3FE-49DA-44FF-9F7F-3137119408E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C54:C63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6" spans="1:19">
      <c r="A6" s="4" t="s">
        <v>496</v>
      </c>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460" t="s">
        <v>499</v>
      </c>
      <c r="C23" s="460"/>
      <c r="D23" s="460"/>
      <c r="E23" s="460"/>
      <c r="F23" s="460"/>
      <c r="G23" s="460"/>
      <c r="H23" s="460"/>
      <c r="I23" s="460"/>
      <c r="J23" s="460"/>
      <c r="K23" s="460"/>
      <c r="L23" s="460"/>
      <c r="M23" s="460"/>
      <c r="N23" s="460"/>
      <c r="O23" s="460"/>
      <c r="P23" s="460"/>
      <c r="Q23" s="460"/>
      <c r="R23" s="460"/>
      <c r="S23" s="460"/>
    </row>
    <row r="24" spans="1:19">
      <c r="A24" s="158" t="s">
        <v>481</v>
      </c>
      <c r="B24" s="460" t="s">
        <v>500</v>
      </c>
      <c r="C24" s="460"/>
      <c r="D24" s="460"/>
      <c r="E24" s="460"/>
      <c r="F24" s="460"/>
      <c r="G24" s="460"/>
      <c r="H24" s="460"/>
      <c r="I24" s="460"/>
      <c r="J24" s="460"/>
      <c r="K24" s="460"/>
      <c r="L24" s="460"/>
      <c r="M24" s="460"/>
      <c r="N24" s="460"/>
      <c r="O24" s="460"/>
      <c r="P24" s="460"/>
      <c r="Q24" s="460"/>
      <c r="R24" s="460"/>
      <c r="S24" s="460"/>
    </row>
    <row r="25" spans="1:19">
      <c r="A25" s="159" t="s">
        <v>383</v>
      </c>
      <c r="B25" s="460" t="s">
        <v>501</v>
      </c>
      <c r="C25" s="460"/>
      <c r="D25" s="460"/>
      <c r="E25" s="460"/>
      <c r="F25" s="460"/>
      <c r="G25" s="460"/>
      <c r="H25" s="460"/>
      <c r="I25" s="460"/>
      <c r="J25" s="460"/>
      <c r="K25" s="460"/>
      <c r="L25" s="460"/>
      <c r="M25" s="460"/>
      <c r="N25" s="460"/>
      <c r="O25" s="460"/>
      <c r="P25" s="460"/>
      <c r="Q25" s="460"/>
      <c r="R25" s="460"/>
      <c r="S25" s="460"/>
    </row>
    <row r="26" spans="1:19">
      <c r="A26" s="159" t="s">
        <v>459</v>
      </c>
      <c r="B26" s="460" t="s">
        <v>501</v>
      </c>
      <c r="C26" s="460"/>
      <c r="D26" s="460"/>
      <c r="E26" s="460"/>
      <c r="F26" s="460"/>
      <c r="G26" s="460"/>
      <c r="H26" s="460"/>
      <c r="I26" s="460"/>
      <c r="J26" s="460"/>
      <c r="K26" s="460"/>
      <c r="L26" s="460"/>
      <c r="M26" s="460"/>
      <c r="N26" s="460"/>
      <c r="O26" s="460"/>
      <c r="P26" s="460"/>
      <c r="Q26" s="460"/>
      <c r="R26" s="460"/>
      <c r="S26" s="460"/>
    </row>
    <row r="27" spans="1:19">
      <c r="A27" s="159" t="s">
        <v>460</v>
      </c>
      <c r="B27" s="460" t="s">
        <v>501</v>
      </c>
      <c r="C27" s="460"/>
      <c r="D27" s="460"/>
      <c r="E27" s="460"/>
      <c r="F27" s="460"/>
      <c r="G27" s="460"/>
      <c r="H27" s="460"/>
      <c r="I27" s="460"/>
      <c r="J27" s="460"/>
      <c r="K27" s="460"/>
      <c r="L27" s="460"/>
      <c r="M27" s="460"/>
      <c r="N27" s="460"/>
      <c r="O27" s="460"/>
      <c r="P27" s="460"/>
      <c r="Q27" s="460"/>
      <c r="R27" s="460"/>
      <c r="S27" s="460"/>
    </row>
    <row r="31" spans="1:19">
      <c r="A31" s="4" t="s">
        <v>502</v>
      </c>
    </row>
    <row r="32" spans="1:19">
      <c r="A32" t="s">
        <v>503</v>
      </c>
    </row>
    <row r="34" spans="1:1">
      <c r="A34" s="4" t="s">
        <v>504</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6"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c r="E4" s="53" t="s">
        <v>335</v>
      </c>
      <c r="F4" s="91"/>
      <c r="G4" s="28"/>
      <c r="H4" s="10"/>
      <c r="I4" s="405"/>
      <c r="J4" s="406"/>
      <c r="K4" s="406"/>
      <c r="L4" s="406"/>
      <c r="M4" s="406"/>
      <c r="N4" s="407"/>
      <c r="P4" s="411"/>
      <c r="Q4" s="412"/>
      <c r="R4" s="412"/>
      <c r="S4" s="412"/>
      <c r="T4" s="412"/>
      <c r="U4" s="413"/>
    </row>
    <row r="5" spans="1:21" outlineLevel="1">
      <c r="A5" s="13" t="s">
        <v>336</v>
      </c>
      <c r="B5" s="88"/>
      <c r="E5" s="14"/>
      <c r="H5" s="10"/>
      <c r="I5" s="468"/>
      <c r="J5" s="426"/>
      <c r="K5" s="426"/>
      <c r="L5" s="426"/>
      <c r="M5" s="426"/>
      <c r="N5" s="427"/>
      <c r="P5" s="468"/>
      <c r="Q5" s="426"/>
      <c r="R5" s="426"/>
      <c r="S5" s="426"/>
      <c r="T5" s="426"/>
      <c r="U5" s="427"/>
    </row>
    <row r="6" spans="1:21" outlineLevel="1">
      <c r="A6" s="13" t="s">
        <v>339</v>
      </c>
      <c r="B6" s="88"/>
      <c r="E6" s="53" t="s">
        <v>341</v>
      </c>
      <c r="F6" s="90"/>
      <c r="H6" s="10"/>
      <c r="I6" s="428"/>
      <c r="J6" s="429"/>
      <c r="K6" s="429"/>
      <c r="L6" s="429"/>
      <c r="M6" s="429"/>
      <c r="N6" s="430"/>
      <c r="P6" s="428"/>
      <c r="Q6" s="429"/>
      <c r="R6" s="429"/>
      <c r="S6" s="429"/>
      <c r="T6" s="429"/>
      <c r="U6" s="430"/>
    </row>
    <row r="7" spans="1:21" outlineLevel="1">
      <c r="A7" s="13" t="s">
        <v>343</v>
      </c>
      <c r="B7" s="88"/>
      <c r="E7" s="14"/>
      <c r="H7" s="10"/>
      <c r="I7" s="428"/>
      <c r="J7" s="429"/>
      <c r="K7" s="429"/>
      <c r="L7" s="429"/>
      <c r="M7" s="429"/>
      <c r="N7" s="430"/>
      <c r="P7" s="428"/>
      <c r="Q7" s="429"/>
      <c r="R7" s="429"/>
      <c r="S7" s="429"/>
      <c r="T7" s="429"/>
      <c r="U7" s="430"/>
    </row>
    <row r="8" spans="1:21" ht="41" outlineLevel="1" thickBot="1">
      <c r="A8" s="34" t="s">
        <v>344</v>
      </c>
      <c r="B8" s="89"/>
      <c r="E8" s="14"/>
      <c r="H8" s="10"/>
      <c r="I8" s="428"/>
      <c r="J8" s="429"/>
      <c r="K8" s="429"/>
      <c r="L8" s="429"/>
      <c r="M8" s="429"/>
      <c r="N8" s="430"/>
      <c r="P8" s="428"/>
      <c r="Q8" s="429"/>
      <c r="R8" s="429"/>
      <c r="S8" s="429"/>
      <c r="T8" s="429"/>
      <c r="U8" s="430"/>
    </row>
    <row r="9" spans="1:21" outlineLevel="1">
      <c r="E9" s="14"/>
      <c r="H9" s="10"/>
      <c r="I9" s="428"/>
      <c r="J9" s="429"/>
      <c r="K9" s="429"/>
      <c r="L9" s="429"/>
      <c r="M9" s="429"/>
      <c r="N9" s="430"/>
      <c r="P9" s="428"/>
      <c r="Q9" s="429"/>
      <c r="R9" s="429"/>
      <c r="S9" s="429"/>
      <c r="T9" s="429"/>
      <c r="U9" s="430"/>
    </row>
    <row r="10" spans="1:21" ht="14" outlineLevel="1" thickBot="1">
      <c r="A10" s="32" t="s">
        <v>346</v>
      </c>
      <c r="B10" s="35">
        <f>Baseline!B10</f>
        <v>2027</v>
      </c>
      <c r="E10" s="14"/>
      <c r="H10" s="10"/>
      <c r="I10" s="428"/>
      <c r="J10" s="429"/>
      <c r="K10" s="429"/>
      <c r="L10" s="429"/>
      <c r="M10" s="429"/>
      <c r="N10" s="430"/>
      <c r="P10" s="428"/>
      <c r="Q10" s="429"/>
      <c r="R10" s="429"/>
      <c r="S10" s="429"/>
      <c r="T10" s="429"/>
      <c r="U10" s="430"/>
    </row>
    <row r="11" spans="1:21" outlineLevel="1">
      <c r="A11" s="16"/>
      <c r="H11" s="10"/>
      <c r="I11" s="428"/>
      <c r="J11" s="429"/>
      <c r="K11" s="429"/>
      <c r="L11" s="429"/>
      <c r="M11" s="429"/>
      <c r="N11" s="430"/>
      <c r="P11" s="428"/>
      <c r="Q11" s="429"/>
      <c r="R11" s="429"/>
      <c r="S11" s="429"/>
      <c r="T11" s="429"/>
      <c r="U11" s="430"/>
    </row>
    <row r="12" spans="1:21" ht="40.5" outlineLevel="1">
      <c r="A12" s="26" t="s">
        <v>347</v>
      </c>
      <c r="B12" s="26" t="s">
        <v>348</v>
      </c>
      <c r="C12" s="26" t="s">
        <v>349</v>
      </c>
      <c r="D12" s="26" t="s">
        <v>350</v>
      </c>
      <c r="E12" s="26" t="s">
        <v>351</v>
      </c>
      <c r="F12" s="26" t="s">
        <v>352</v>
      </c>
      <c r="G12" s="26" t="s">
        <v>353</v>
      </c>
      <c r="I12" s="428"/>
      <c r="J12" s="429"/>
      <c r="K12" s="429"/>
      <c r="L12" s="429"/>
      <c r="M12" s="429"/>
      <c r="N12" s="430"/>
      <c r="P12" s="428"/>
      <c r="Q12" s="429"/>
      <c r="R12" s="429"/>
      <c r="S12" s="429"/>
      <c r="T12" s="429"/>
      <c r="U12" s="430"/>
    </row>
    <row r="13" spans="1:21" outlineLevel="1">
      <c r="A13" s="58">
        <v>2035</v>
      </c>
      <c r="B13" s="21">
        <f t="shared" ref="B13:B18" si="0">INDEX($E$204:$AW$204,1,MATCH($A13,$E$53:$BB$53,0))</f>
        <v>0</v>
      </c>
      <c r="C13" s="21">
        <f>B13-Baseline!B13</f>
        <v>11.355077465321548</v>
      </c>
      <c r="D13" s="21">
        <f t="shared" ref="D13:D18" si="1">INDEX($E$205:$AW$205,1,MATCH($A13,$E$53:$BB$53,0))</f>
        <v>0</v>
      </c>
      <c r="E13" s="21">
        <f>D13-Baseline!D13</f>
        <v>9.3596560797990112</v>
      </c>
      <c r="F13" s="21">
        <f t="shared" ref="F13:F18" si="2">INDEX($E$206:$AW$206,1,MATCH($A13,$E$53:$BB$53,0))</f>
        <v>0</v>
      </c>
      <c r="G13" s="21">
        <f>F13-Baseline!F13</f>
        <v>13.350491231247302</v>
      </c>
      <c r="I13" s="428"/>
      <c r="J13" s="429"/>
      <c r="K13" s="429"/>
      <c r="L13" s="429"/>
      <c r="M13" s="429"/>
      <c r="N13" s="430"/>
      <c r="P13" s="428"/>
      <c r="Q13" s="429"/>
      <c r="R13" s="429"/>
      <c r="S13" s="429"/>
      <c r="T13" s="429"/>
      <c r="U13" s="430"/>
    </row>
    <row r="14" spans="1:21" outlineLevel="1">
      <c r="A14" s="58">
        <v>2040</v>
      </c>
      <c r="B14" s="21">
        <f t="shared" si="0"/>
        <v>0</v>
      </c>
      <c r="C14" s="21">
        <f>B14-Baseline!B14</f>
        <v>18.141082302659093</v>
      </c>
      <c r="D14" s="21">
        <f t="shared" si="1"/>
        <v>0</v>
      </c>
      <c r="E14" s="21">
        <f>D14-Baseline!D14</f>
        <v>15.107372109092911</v>
      </c>
      <c r="F14" s="21">
        <f t="shared" si="2"/>
        <v>0</v>
      </c>
      <c r="G14" s="21">
        <f>F14-Baseline!F14</f>
        <v>21.177708624650215</v>
      </c>
      <c r="I14" s="428"/>
      <c r="J14" s="429"/>
      <c r="K14" s="429"/>
      <c r="L14" s="429"/>
      <c r="M14" s="429"/>
      <c r="N14" s="430"/>
      <c r="P14" s="428"/>
      <c r="Q14" s="429"/>
      <c r="R14" s="429"/>
      <c r="S14" s="429"/>
      <c r="T14" s="429"/>
      <c r="U14" s="430"/>
    </row>
    <row r="15" spans="1:21" outlineLevel="1">
      <c r="A15" s="58">
        <v>2045</v>
      </c>
      <c r="B15" s="21">
        <f t="shared" si="0"/>
        <v>0</v>
      </c>
      <c r="C15" s="21">
        <f>B15-Baseline!B15</f>
        <v>25.376914044724128</v>
      </c>
      <c r="D15" s="21">
        <f t="shared" si="1"/>
        <v>0</v>
      </c>
      <c r="E15" s="21">
        <f>D15-Baseline!D15</f>
        <v>21.349574617253911</v>
      </c>
      <c r="F15" s="21">
        <f t="shared" si="2"/>
        <v>0</v>
      </c>
      <c r="G15" s="21">
        <f>F15-Baseline!F15</f>
        <v>29.405764505313826</v>
      </c>
      <c r="I15" s="428"/>
      <c r="J15" s="429"/>
      <c r="K15" s="429"/>
      <c r="L15" s="429"/>
      <c r="M15" s="429"/>
      <c r="N15" s="430"/>
      <c r="P15" s="428"/>
      <c r="Q15" s="429"/>
      <c r="R15" s="429"/>
      <c r="S15" s="429"/>
      <c r="T15" s="429"/>
      <c r="U15" s="430"/>
    </row>
    <row r="16" spans="1:21" outlineLevel="1">
      <c r="A16" s="58">
        <v>2050</v>
      </c>
      <c r="B16" s="21">
        <f t="shared" si="0"/>
        <v>0</v>
      </c>
      <c r="C16" s="21">
        <f>B16-Baseline!B16</f>
        <v>33.158842115756286</v>
      </c>
      <c r="D16" s="21">
        <f t="shared" si="1"/>
        <v>0</v>
      </c>
      <c r="E16" s="21">
        <f>D16-Baseline!D16</f>
        <v>28.182358409006888</v>
      </c>
      <c r="F16" s="21">
        <f t="shared" si="2"/>
        <v>0</v>
      </c>
      <c r="G16" s="21">
        <f>F16-Baseline!F16</f>
        <v>38.134540642102579</v>
      </c>
      <c r="I16" s="428"/>
      <c r="J16" s="429"/>
      <c r="K16" s="429"/>
      <c r="L16" s="429"/>
      <c r="M16" s="429"/>
      <c r="N16" s="430"/>
      <c r="P16" s="428"/>
      <c r="Q16" s="429"/>
      <c r="R16" s="429"/>
      <c r="S16" s="429"/>
      <c r="T16" s="429"/>
      <c r="U16" s="430"/>
    </row>
    <row r="17" spans="1:21" outlineLevel="1">
      <c r="A17" s="58">
        <v>2060</v>
      </c>
      <c r="B17" s="21">
        <f t="shared" si="0"/>
        <v>0</v>
      </c>
      <c r="C17" s="21">
        <f>B17-Baseline!B17</f>
        <v>50.858509552131828</v>
      </c>
      <c r="D17" s="21">
        <f t="shared" si="1"/>
        <v>0</v>
      </c>
      <c r="E17" s="21">
        <f>D17-Baseline!D17</f>
        <v>44.109065313637551</v>
      </c>
      <c r="F17" s="21">
        <f t="shared" si="2"/>
        <v>0</v>
      </c>
      <c r="G17" s="21">
        <f>F17-Baseline!F17</f>
        <v>57.590762017526124</v>
      </c>
      <c r="I17" s="428"/>
      <c r="J17" s="429"/>
      <c r="K17" s="429"/>
      <c r="L17" s="429"/>
      <c r="M17" s="429"/>
      <c r="N17" s="430"/>
      <c r="P17" s="428"/>
      <c r="Q17" s="429"/>
      <c r="R17" s="429"/>
      <c r="S17" s="429"/>
      <c r="T17" s="429"/>
      <c r="U17" s="430"/>
    </row>
    <row r="18" spans="1:21" outlineLevel="1">
      <c r="A18" s="58">
        <v>2070</v>
      </c>
      <c r="B18" s="21">
        <f t="shared" si="0"/>
        <v>0</v>
      </c>
      <c r="C18" s="21">
        <f>B18-Baseline!B18</f>
        <v>72.907385162089383</v>
      </c>
      <c r="D18" s="21">
        <f t="shared" si="1"/>
        <v>0</v>
      </c>
      <c r="E18" s="21">
        <f>D18-Baseline!D18</f>
        <v>64.50664612523272</v>
      </c>
      <c r="F18" s="21">
        <f t="shared" si="2"/>
        <v>0</v>
      </c>
      <c r="G18" s="21">
        <f>F18-Baseline!F18</f>
        <v>81.262619922444017</v>
      </c>
      <c r="I18" s="431"/>
      <c r="J18" s="432"/>
      <c r="K18" s="432"/>
      <c r="L18" s="432"/>
      <c r="M18" s="432"/>
      <c r="N18" s="433"/>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f>Baseline!B20</f>
        <v>1</v>
      </c>
      <c r="E20" s="154"/>
      <c r="I20" s="423" t="s">
        <v>355</v>
      </c>
      <c r="J20" s="424"/>
      <c r="K20" s="424"/>
      <c r="L20" s="424"/>
      <c r="M20" s="424"/>
      <c r="N20" s="425"/>
      <c r="P20" s="423" t="s">
        <v>356</v>
      </c>
      <c r="Q20" s="424"/>
      <c r="R20" s="424"/>
      <c r="S20" s="424"/>
      <c r="T20" s="424"/>
      <c r="U20" s="425"/>
    </row>
    <row r="21" spans="1:21" ht="12.75" customHeight="1" outlineLevel="1">
      <c r="A21" s="154"/>
      <c r="B21" s="155"/>
      <c r="I21" s="468"/>
      <c r="J21" s="426"/>
      <c r="K21" s="426"/>
      <c r="L21" s="426"/>
      <c r="M21" s="426"/>
      <c r="N21" s="427"/>
      <c r="P21" s="468"/>
      <c r="Q21" s="426"/>
      <c r="R21" s="426"/>
      <c r="S21" s="426"/>
      <c r="T21" s="426"/>
      <c r="U21" s="427"/>
    </row>
    <row r="22" spans="1:21" ht="12.75" customHeight="1" outlineLevel="1">
      <c r="A22" s="154"/>
      <c r="B22" s="155"/>
      <c r="I22" s="428"/>
      <c r="J22" s="429"/>
      <c r="K22" s="429"/>
      <c r="L22" s="429"/>
      <c r="M22" s="429"/>
      <c r="N22" s="430"/>
      <c r="P22" s="428"/>
      <c r="Q22" s="429"/>
      <c r="R22" s="429"/>
      <c r="S22" s="429"/>
      <c r="T22" s="429"/>
      <c r="U22" s="430"/>
    </row>
    <row r="23" spans="1:21" outlineLevel="1">
      <c r="A23" s="154"/>
      <c r="B23" s="449" t="s">
        <v>358</v>
      </c>
      <c r="C23" s="450"/>
      <c r="D23" s="450"/>
      <c r="E23" s="450"/>
      <c r="F23" s="450"/>
      <c r="G23" s="451"/>
      <c r="I23" s="428"/>
      <c r="J23" s="429"/>
      <c r="K23" s="429"/>
      <c r="L23" s="429"/>
      <c r="M23" s="429"/>
      <c r="N23" s="430"/>
      <c r="P23" s="428"/>
      <c r="Q23" s="429"/>
      <c r="R23" s="429"/>
      <c r="S23" s="429"/>
      <c r="T23" s="429"/>
      <c r="U23" s="430"/>
    </row>
    <row r="24" spans="1:21" outlineLevel="1">
      <c r="B24" s="17">
        <v>2027</v>
      </c>
      <c r="C24" s="17">
        <v>2028</v>
      </c>
      <c r="D24" s="17">
        <v>2029</v>
      </c>
      <c r="E24" s="17">
        <v>2030</v>
      </c>
      <c r="F24" s="17">
        <v>2031</v>
      </c>
      <c r="G24" s="17" t="s">
        <v>359</v>
      </c>
      <c r="I24" s="428"/>
      <c r="J24" s="429"/>
      <c r="K24" s="429"/>
      <c r="L24" s="429"/>
      <c r="M24" s="429"/>
      <c r="N24" s="430"/>
      <c r="P24" s="428"/>
      <c r="Q24" s="429"/>
      <c r="R24" s="429"/>
      <c r="S24" s="429"/>
      <c r="T24" s="429"/>
      <c r="U24" s="430"/>
    </row>
    <row r="25" spans="1:21" ht="14" outlineLevel="1" thickBot="1">
      <c r="B25" s="30" t="s">
        <v>360</v>
      </c>
      <c r="C25" s="30" t="s">
        <v>360</v>
      </c>
      <c r="D25" s="30" t="s">
        <v>360</v>
      </c>
      <c r="E25" s="30" t="s">
        <v>360</v>
      </c>
      <c r="F25" s="30" t="s">
        <v>360</v>
      </c>
      <c r="G25" s="30" t="s">
        <v>360</v>
      </c>
      <c r="I25" s="428"/>
      <c r="J25" s="429"/>
      <c r="K25" s="429"/>
      <c r="L25" s="429"/>
      <c r="M25" s="429"/>
      <c r="N25" s="430"/>
      <c r="P25" s="428"/>
      <c r="Q25" s="429"/>
      <c r="R25" s="429"/>
      <c r="S25" s="429"/>
      <c r="T25" s="429"/>
      <c r="U25" s="430"/>
    </row>
    <row r="26" spans="1:21" outlineLevel="1">
      <c r="A26" s="54" t="s">
        <v>361</v>
      </c>
      <c r="B26" s="21">
        <f>E64</f>
        <v>0</v>
      </c>
      <c r="C26" s="21">
        <f>F64</f>
        <v>0</v>
      </c>
      <c r="D26" s="21">
        <f>G64</f>
        <v>0</v>
      </c>
      <c r="E26" s="21">
        <f>H64</f>
        <v>0</v>
      </c>
      <c r="F26" s="21">
        <f>I64</f>
        <v>0</v>
      </c>
      <c r="G26" s="21">
        <f>SUM(J64:BB64)</f>
        <v>0</v>
      </c>
      <c r="I26" s="428"/>
      <c r="J26" s="429"/>
      <c r="K26" s="429"/>
      <c r="L26" s="429"/>
      <c r="M26" s="429"/>
      <c r="N26" s="430"/>
      <c r="P26" s="428"/>
      <c r="Q26" s="429"/>
      <c r="R26" s="429"/>
      <c r="S26" s="429"/>
      <c r="T26" s="429"/>
      <c r="U26" s="430"/>
    </row>
    <row r="27" spans="1:21" outlineLevel="1">
      <c r="A27" s="54" t="s">
        <v>362</v>
      </c>
      <c r="B27" s="21">
        <f>E71+E77</f>
        <v>0</v>
      </c>
      <c r="C27" s="21">
        <f>F71+F77</f>
        <v>0</v>
      </c>
      <c r="D27" s="21">
        <f>G71+G77</f>
        <v>0</v>
      </c>
      <c r="E27" s="21">
        <f>H71+H77</f>
        <v>0</v>
      </c>
      <c r="F27" s="21">
        <f>I71+I77</f>
        <v>0</v>
      </c>
      <c r="G27" s="21">
        <f>SUM(J71:BB71)+SUM(J77:BB77)</f>
        <v>0</v>
      </c>
      <c r="I27" s="428"/>
      <c r="J27" s="429"/>
      <c r="K27" s="429"/>
      <c r="L27" s="429"/>
      <c r="M27" s="429"/>
      <c r="N27" s="430"/>
      <c r="P27" s="428"/>
      <c r="Q27" s="429"/>
      <c r="R27" s="429"/>
      <c r="S27" s="429"/>
      <c r="T27" s="429"/>
      <c r="U27" s="430"/>
    </row>
    <row r="28" spans="1:21" outlineLevel="1">
      <c r="A28" s="154"/>
      <c r="B28" s="248"/>
      <c r="C28" s="248"/>
      <c r="D28" s="248"/>
      <c r="E28" s="248"/>
      <c r="F28" s="248"/>
      <c r="G28" s="248"/>
      <c r="I28" s="428"/>
      <c r="J28" s="429"/>
      <c r="K28" s="429"/>
      <c r="L28" s="429"/>
      <c r="M28" s="429"/>
      <c r="N28" s="430"/>
      <c r="P28" s="428"/>
      <c r="Q28" s="429"/>
      <c r="R28" s="429"/>
      <c r="S28" s="429"/>
      <c r="T28" s="429"/>
      <c r="U28" s="430"/>
    </row>
    <row r="29" spans="1:21" ht="14" outlineLevel="1" thickBot="1">
      <c r="A29" s="154"/>
      <c r="B29" s="248"/>
      <c r="C29" s="248"/>
      <c r="D29" s="248"/>
      <c r="E29" s="248"/>
      <c r="F29" s="248"/>
      <c r="G29" s="248"/>
      <c r="I29" s="428"/>
      <c r="J29" s="429"/>
      <c r="K29" s="429"/>
      <c r="L29" s="429"/>
      <c r="M29" s="429"/>
      <c r="N29" s="430"/>
      <c r="P29" s="428"/>
      <c r="Q29" s="429"/>
      <c r="R29" s="429"/>
      <c r="S29" s="429"/>
      <c r="T29" s="429"/>
      <c r="U29" s="430"/>
    </row>
    <row r="30" spans="1:21" ht="14" outlineLevel="1" thickBot="1">
      <c r="A30" s="308"/>
      <c r="B30" s="309" t="s">
        <v>363</v>
      </c>
      <c r="C30" s="310" t="s">
        <v>364</v>
      </c>
      <c r="D30" s="453" t="s">
        <v>322</v>
      </c>
      <c r="E30" s="454"/>
      <c r="F30" s="454"/>
      <c r="G30" s="455"/>
      <c r="I30" s="428"/>
      <c r="J30" s="429"/>
      <c r="K30" s="429"/>
      <c r="L30" s="429"/>
      <c r="M30" s="429"/>
      <c r="N30" s="430"/>
      <c r="P30" s="428"/>
      <c r="Q30" s="429"/>
      <c r="R30" s="429"/>
      <c r="S30" s="429"/>
      <c r="T30" s="429"/>
      <c r="U30" s="430"/>
    </row>
    <row r="31" spans="1:21" outlineLevel="1">
      <c r="A31" s="446" t="s">
        <v>365</v>
      </c>
      <c r="B31" s="311"/>
      <c r="C31" s="307"/>
      <c r="D31" s="469"/>
      <c r="E31" s="469"/>
      <c r="F31" s="469"/>
      <c r="G31" s="470"/>
      <c r="I31" s="428"/>
      <c r="J31" s="429"/>
      <c r="K31" s="429"/>
      <c r="L31" s="429"/>
      <c r="M31" s="429"/>
      <c r="N31" s="430"/>
      <c r="P31" s="428"/>
      <c r="Q31" s="429"/>
      <c r="R31" s="429"/>
      <c r="S31" s="429"/>
      <c r="T31" s="429"/>
      <c r="U31" s="430"/>
    </row>
    <row r="32" spans="1:21" outlineLevel="1">
      <c r="A32" s="446"/>
      <c r="B32" s="312"/>
      <c r="C32" s="252"/>
      <c r="D32" s="395"/>
      <c r="E32" s="395"/>
      <c r="F32" s="395"/>
      <c r="G32" s="396"/>
      <c r="I32" s="428"/>
      <c r="J32" s="429"/>
      <c r="K32" s="429"/>
      <c r="L32" s="429"/>
      <c r="M32" s="429"/>
      <c r="N32" s="430"/>
      <c r="P32" s="428"/>
      <c r="Q32" s="429"/>
      <c r="R32" s="429"/>
      <c r="S32" s="429"/>
      <c r="T32" s="429"/>
      <c r="U32" s="430"/>
    </row>
    <row r="33" spans="1:21" outlineLevel="1">
      <c r="A33" s="446"/>
      <c r="B33" s="312"/>
      <c r="C33" s="252"/>
      <c r="D33" s="395"/>
      <c r="E33" s="395"/>
      <c r="F33" s="395"/>
      <c r="G33" s="396"/>
      <c r="I33" s="428"/>
      <c r="J33" s="429"/>
      <c r="K33" s="429"/>
      <c r="L33" s="429"/>
      <c r="M33" s="429"/>
      <c r="N33" s="430"/>
      <c r="P33" s="428"/>
      <c r="Q33" s="429"/>
      <c r="R33" s="429"/>
      <c r="S33" s="429"/>
      <c r="T33" s="429"/>
      <c r="U33" s="430"/>
    </row>
    <row r="34" spans="1:21" outlineLevel="1">
      <c r="A34" s="446"/>
      <c r="B34" s="312"/>
      <c r="C34" s="252"/>
      <c r="D34" s="395"/>
      <c r="E34" s="395"/>
      <c r="F34" s="395"/>
      <c r="G34" s="396"/>
      <c r="I34" s="428"/>
      <c r="J34" s="429"/>
      <c r="K34" s="429"/>
      <c r="L34" s="429"/>
      <c r="M34" s="429"/>
      <c r="N34" s="430"/>
      <c r="P34" s="428"/>
      <c r="Q34" s="429"/>
      <c r="R34" s="429"/>
      <c r="S34" s="429"/>
      <c r="T34" s="429"/>
      <c r="U34" s="430"/>
    </row>
    <row r="35" spans="1:21" outlineLevel="1">
      <c r="A35" s="446"/>
      <c r="B35" s="312"/>
      <c r="C35" s="252"/>
      <c r="D35" s="395"/>
      <c r="E35" s="395"/>
      <c r="F35" s="395"/>
      <c r="G35" s="396"/>
      <c r="I35" s="428"/>
      <c r="J35" s="429"/>
      <c r="K35" s="429"/>
      <c r="L35" s="429"/>
      <c r="M35" s="429"/>
      <c r="N35" s="430"/>
      <c r="P35" s="428"/>
      <c r="Q35" s="429"/>
      <c r="R35" s="429"/>
      <c r="S35" s="429"/>
      <c r="T35" s="429"/>
      <c r="U35" s="430"/>
    </row>
    <row r="36" spans="1:21" outlineLevel="1">
      <c r="A36" s="446"/>
      <c r="B36" s="312"/>
      <c r="C36" s="252"/>
      <c r="D36" s="395"/>
      <c r="E36" s="395"/>
      <c r="F36" s="395"/>
      <c r="G36" s="396"/>
      <c r="I36" s="428"/>
      <c r="J36" s="429"/>
      <c r="K36" s="429"/>
      <c r="L36" s="429"/>
      <c r="M36" s="429"/>
      <c r="N36" s="430"/>
      <c r="P36" s="428"/>
      <c r="Q36" s="429"/>
      <c r="R36" s="429"/>
      <c r="S36" s="429"/>
      <c r="T36" s="429"/>
      <c r="U36" s="430"/>
    </row>
    <row r="37" spans="1:21" outlineLevel="1">
      <c r="A37" s="446"/>
      <c r="B37" s="312"/>
      <c r="C37" s="252"/>
      <c r="D37" s="395"/>
      <c r="E37" s="395"/>
      <c r="F37" s="395"/>
      <c r="G37" s="396"/>
      <c r="I37" s="428"/>
      <c r="J37" s="429"/>
      <c r="K37" s="429"/>
      <c r="L37" s="429"/>
      <c r="M37" s="429"/>
      <c r="N37" s="430"/>
      <c r="P37" s="428"/>
      <c r="Q37" s="429"/>
      <c r="R37" s="429"/>
      <c r="S37" s="429"/>
      <c r="T37" s="429"/>
      <c r="U37" s="430"/>
    </row>
    <row r="38" spans="1:21" outlineLevel="1">
      <c r="A38" s="446"/>
      <c r="B38" s="312"/>
      <c r="C38" s="252"/>
      <c r="D38" s="395"/>
      <c r="E38" s="395"/>
      <c r="F38" s="395"/>
      <c r="G38" s="396"/>
      <c r="I38" s="428"/>
      <c r="J38" s="429"/>
      <c r="K38" s="429"/>
      <c r="L38" s="429"/>
      <c r="M38" s="429"/>
      <c r="N38" s="430"/>
      <c r="P38" s="428"/>
      <c r="Q38" s="429"/>
      <c r="R38" s="429"/>
      <c r="S38" s="429"/>
      <c r="T38" s="429"/>
      <c r="U38" s="430"/>
    </row>
    <row r="39" spans="1:21" outlineLevel="1">
      <c r="A39" s="446"/>
      <c r="B39" s="312"/>
      <c r="C39" s="252"/>
      <c r="D39" s="395"/>
      <c r="E39" s="395"/>
      <c r="F39" s="395"/>
      <c r="G39" s="396"/>
      <c r="I39" s="428"/>
      <c r="J39" s="429"/>
      <c r="K39" s="429"/>
      <c r="L39" s="429"/>
      <c r="M39" s="429"/>
      <c r="N39" s="430"/>
      <c r="P39" s="428"/>
      <c r="Q39" s="429"/>
      <c r="R39" s="429"/>
      <c r="S39" s="429"/>
      <c r="T39" s="429"/>
      <c r="U39" s="430"/>
    </row>
    <row r="40" spans="1:21" ht="14" outlineLevel="1" thickBot="1">
      <c r="A40" s="447"/>
      <c r="B40" s="313"/>
      <c r="C40" s="314"/>
      <c r="D40" s="456"/>
      <c r="E40" s="456"/>
      <c r="F40" s="456"/>
      <c r="G40" s="457"/>
      <c r="I40" s="428"/>
      <c r="J40" s="429"/>
      <c r="K40" s="429"/>
      <c r="L40" s="429"/>
      <c r="M40" s="429"/>
      <c r="N40" s="430"/>
      <c r="P40" s="428"/>
      <c r="Q40" s="429"/>
      <c r="R40" s="429"/>
      <c r="S40" s="429"/>
      <c r="T40" s="429"/>
      <c r="U40" s="430"/>
    </row>
    <row r="41" spans="1:21" outlineLevel="1">
      <c r="A41" s="154"/>
      <c r="B41" s="248"/>
      <c r="C41" s="248"/>
      <c r="D41" s="248"/>
      <c r="E41" s="248"/>
      <c r="F41" s="248"/>
      <c r="G41" s="248"/>
      <c r="I41" s="428"/>
      <c r="J41" s="429"/>
      <c r="K41" s="429"/>
      <c r="L41" s="429"/>
      <c r="M41" s="429"/>
      <c r="N41" s="430"/>
      <c r="P41" s="428"/>
      <c r="Q41" s="429"/>
      <c r="R41" s="429"/>
      <c r="S41" s="429"/>
      <c r="T41" s="429"/>
      <c r="U41" s="430"/>
    </row>
    <row r="42" spans="1:21" outlineLevel="1">
      <c r="A42" s="154"/>
      <c r="B42" s="248"/>
      <c r="C42" s="248"/>
      <c r="D42" s="248"/>
      <c r="E42" s="248"/>
      <c r="F42" s="248"/>
      <c r="G42" s="248"/>
      <c r="I42" s="428"/>
      <c r="J42" s="429"/>
      <c r="K42" s="429"/>
      <c r="L42" s="429"/>
      <c r="M42" s="429"/>
      <c r="N42" s="430"/>
      <c r="P42" s="428"/>
      <c r="Q42" s="429"/>
      <c r="R42" s="429"/>
      <c r="S42" s="429"/>
      <c r="T42" s="429"/>
      <c r="U42" s="430"/>
    </row>
    <row r="43" spans="1:21" outlineLevel="1">
      <c r="A43" s="154"/>
      <c r="B43" s="248"/>
      <c r="C43" s="248"/>
      <c r="D43" s="248"/>
      <c r="E43" s="248"/>
      <c r="F43" s="248"/>
      <c r="G43" s="248"/>
      <c r="I43" s="428"/>
      <c r="J43" s="429"/>
      <c r="K43" s="429"/>
      <c r="L43" s="429"/>
      <c r="M43" s="429"/>
      <c r="N43" s="430"/>
      <c r="P43" s="428"/>
      <c r="Q43" s="429"/>
      <c r="R43" s="429"/>
      <c r="S43" s="429"/>
      <c r="T43" s="429"/>
      <c r="U43" s="430"/>
    </row>
    <row r="44" spans="1:21" outlineLevel="1">
      <c r="A44" s="154"/>
      <c r="B44" s="248"/>
      <c r="C44" s="248"/>
      <c r="D44" s="248"/>
      <c r="E44" s="248"/>
      <c r="F44" s="248"/>
      <c r="G44" s="248"/>
      <c r="I44" s="428"/>
      <c r="J44" s="429"/>
      <c r="K44" s="429"/>
      <c r="L44" s="429"/>
      <c r="M44" s="429"/>
      <c r="N44" s="430"/>
      <c r="P44" s="428"/>
      <c r="Q44" s="429"/>
      <c r="R44" s="429"/>
      <c r="S44" s="429"/>
      <c r="T44" s="429"/>
      <c r="U44" s="430"/>
    </row>
    <row r="45" spans="1:21" outlineLevel="1">
      <c r="A45" s="154"/>
      <c r="B45" s="248"/>
      <c r="C45" s="248"/>
      <c r="D45" s="248"/>
      <c r="E45" s="248"/>
      <c r="F45" s="248"/>
      <c r="G45" s="248"/>
      <c r="I45" s="431"/>
      <c r="J45" s="432"/>
      <c r="K45" s="432"/>
      <c r="L45" s="432"/>
      <c r="M45" s="432"/>
      <c r="N45" s="433"/>
      <c r="P45" s="431"/>
      <c r="Q45" s="432"/>
      <c r="R45" s="432"/>
      <c r="S45" s="432"/>
      <c r="T45" s="432"/>
      <c r="U45" s="433"/>
    </row>
    <row r="46" spans="1:21" outlineLevel="1">
      <c r="A46" s="154"/>
      <c r="B46" s="248"/>
      <c r="C46" s="248"/>
      <c r="D46" s="248"/>
      <c r="E46" s="248"/>
      <c r="F46" s="248"/>
      <c r="G46" s="248"/>
    </row>
    <row r="47" spans="1:21">
      <c r="A47" s="154"/>
      <c r="B47" s="155"/>
    </row>
    <row r="48" spans="1:21" ht="15">
      <c r="A48" s="12" t="s">
        <v>367</v>
      </c>
    </row>
    <row r="49" spans="1:54" ht="15" outlineLevel="1">
      <c r="A49" s="12"/>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c r="C54" s="127"/>
      <c r="D54" s="124" t="s">
        <v>377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391</v>
      </c>
      <c r="C83" t="s">
        <v>392</v>
      </c>
      <c r="D83" t="s">
        <v>377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393</v>
      </c>
      <c r="C84" t="s">
        <v>394</v>
      </c>
      <c r="D84" t="s">
        <v>377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510</v>
      </c>
      <c r="C108" t="s">
        <v>511</v>
      </c>
      <c r="D108" t="s">
        <v>377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512</v>
      </c>
      <c r="C109" t="s">
        <v>513</v>
      </c>
      <c r="D109" t="s">
        <v>377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514</v>
      </c>
      <c r="C110" t="s">
        <v>515</v>
      </c>
      <c r="D110" t="s">
        <v>377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516</v>
      </c>
      <c r="C111" t="s">
        <v>517</v>
      </c>
      <c r="D111" t="s">
        <v>377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518</v>
      </c>
      <c r="C112" t="s">
        <v>519</v>
      </c>
      <c r="D112" t="s">
        <v>377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520</v>
      </c>
      <c r="C113" t="s">
        <v>521</v>
      </c>
      <c r="D113" t="s">
        <v>377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522</v>
      </c>
      <c r="C114" t="s">
        <v>523</v>
      </c>
      <c r="D114" t="s">
        <v>377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524</v>
      </c>
      <c r="C115" t="s">
        <v>525</v>
      </c>
      <c r="D115" t="s">
        <v>377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526</v>
      </c>
      <c r="C116" t="s">
        <v>527</v>
      </c>
      <c r="D116" t="s">
        <v>377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528</v>
      </c>
      <c r="C117" t="s">
        <v>529</v>
      </c>
      <c r="D117" t="s">
        <v>377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530</v>
      </c>
      <c r="C118" t="s">
        <v>531</v>
      </c>
      <c r="D118" t="s">
        <v>377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532</v>
      </c>
      <c r="C119" t="s">
        <v>533</v>
      </c>
      <c r="D119" t="s">
        <v>377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534</v>
      </c>
      <c r="C120" t="s">
        <v>535</v>
      </c>
      <c r="D120" t="s">
        <v>377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536</v>
      </c>
      <c r="C121" t="s">
        <v>537</v>
      </c>
      <c r="D121" t="s">
        <v>377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538</v>
      </c>
      <c r="C122" t="s">
        <v>539</v>
      </c>
      <c r="D122" t="s">
        <v>377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540</v>
      </c>
      <c r="C123" t="s">
        <v>541</v>
      </c>
      <c r="D123" t="s">
        <v>377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542</v>
      </c>
      <c r="C124" t="s">
        <v>543</v>
      </c>
      <c r="D124" t="s">
        <v>377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544</v>
      </c>
      <c r="C125" t="s">
        <v>545</v>
      </c>
      <c r="D125" t="s">
        <v>377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546</v>
      </c>
      <c r="C126" t="s">
        <v>547</v>
      </c>
      <c r="D126" t="s">
        <v>377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548</v>
      </c>
      <c r="C127" t="s">
        <v>549</v>
      </c>
      <c r="D127" t="s">
        <v>377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445</v>
      </c>
      <c r="C130" t="s">
        <v>446</v>
      </c>
      <c r="D130" t="s">
        <v>377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447</v>
      </c>
      <c r="C131" t="s">
        <v>448</v>
      </c>
      <c r="D131" t="s">
        <v>377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449</v>
      </c>
      <c r="C132" t="s">
        <v>450</v>
      </c>
      <c r="D132" t="s">
        <v>377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451</v>
      </c>
      <c r="C133" s="7" t="s">
        <v>452</v>
      </c>
      <c r="D133" s="7" t="s">
        <v>377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39"/>
      <c r="B147" s="135" t="s">
        <v>284</v>
      </c>
      <c r="C147" s="135" t="s">
        <v>460</v>
      </c>
      <c r="D147" s="135" t="s">
        <v>377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315" t="s">
        <v>461</v>
      </c>
      <c r="D150" s="135" t="s">
        <v>377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39"/>
      <c r="B151" s="135" t="s">
        <v>287</v>
      </c>
      <c r="C151" s="315" t="s">
        <v>462</v>
      </c>
      <c r="D151" s="135" t="s">
        <v>377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39"/>
      <c r="B152" s="135" t="s">
        <v>287</v>
      </c>
      <c r="C152" s="315" t="s">
        <v>463</v>
      </c>
      <c r="D152" s="135" t="s">
        <v>377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315" t="s">
        <v>383</v>
      </c>
      <c r="D158" s="135" t="s">
        <v>466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315" t="s">
        <v>459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39"/>
      <c r="B162" s="135" t="s">
        <v>284</v>
      </c>
      <c r="C162" s="315" t="s">
        <v>460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39"/>
      <c r="B191" s="150" t="s">
        <v>481</v>
      </c>
      <c r="C191" s="19"/>
      <c r="D191" s="135" t="s">
        <v>377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39"/>
      <c r="B192" s="150" t="s">
        <v>552</v>
      </c>
      <c r="C192" s="19"/>
      <c r="D192" s="135" t="s">
        <v>377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39"/>
      <c r="B193" s="150" t="s">
        <v>482</v>
      </c>
      <c r="C193" s="19"/>
      <c r="D193" s="135" t="s">
        <v>377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39"/>
      <c r="B194" s="150" t="s">
        <v>483</v>
      </c>
      <c r="C194" s="19"/>
      <c r="D194" s="135" t="s">
        <v>377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39"/>
      <c r="B195" s="150" t="s">
        <v>484</v>
      </c>
      <c r="C195" s="19"/>
      <c r="D195" s="135" t="s">
        <v>377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39"/>
      <c r="B196" s="150" t="s">
        <v>284</v>
      </c>
      <c r="C196" s="19"/>
      <c r="D196" s="135" t="s">
        <v>377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39"/>
      <c r="B197" s="150" t="s">
        <v>287</v>
      </c>
      <c r="C197" s="19"/>
      <c r="D197" s="135" t="s">
        <v>377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0"/>
      <c r="B198" s="150" t="s">
        <v>464</v>
      </c>
      <c r="C198" s="19"/>
      <c r="D198" s="135" t="s">
        <v>377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39"/>
      <c r="B201" s="150" t="s">
        <v>487</v>
      </c>
      <c r="C201" s="19"/>
      <c r="D201" s="135" t="s">
        <v>377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0"/>
      <c r="B202" s="150" t="s">
        <v>488</v>
      </c>
      <c r="C202" s="19"/>
      <c r="D202" s="135" t="s">
        <v>377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38" t="s">
        <v>489</v>
      </c>
      <c r="B204" s="150" t="s">
        <v>490</v>
      </c>
      <c r="C204" s="19"/>
      <c r="D204" s="135" t="s">
        <v>377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39"/>
      <c r="B205" s="150" t="s">
        <v>491</v>
      </c>
      <c r="C205" s="19"/>
      <c r="D205" s="135" t="s">
        <v>377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0"/>
      <c r="B206" s="150" t="s">
        <v>492</v>
      </c>
      <c r="C206" s="19"/>
      <c r="D206" s="135" t="s">
        <v>377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479</v>
      </c>
      <c r="B210" s="150" t="s">
        <v>554</v>
      </c>
      <c r="C210" s="19"/>
      <c r="D210" s="135" t="s">
        <v>377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481</v>
      </c>
      <c r="C211" s="19"/>
      <c r="D211" s="135" t="s">
        <v>377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552</v>
      </c>
      <c r="C212" s="19"/>
      <c r="D212" s="135" t="s">
        <v>377</v>
      </c>
      <c r="E212" s="21">
        <f>E192-Baseline!E192</f>
        <v>7.6997834474017507E-2</v>
      </c>
      <c r="F212" s="21">
        <f>F77*F186-Baseline!F77*Baseline!F186</f>
        <v>7.5150904047848632E-2</v>
      </c>
      <c r="G212" s="21">
        <f>G77*G186-Baseline!G77*Baseline!G186</f>
        <v>7.3348642046241322E-2</v>
      </c>
      <c r="H212" s="21">
        <f>H77*H186-Baseline!H77*Baseline!H186</f>
        <v>7.1589973928198089E-2</v>
      </c>
      <c r="I212" s="21">
        <f>I77*I186-Baseline!I77*Baseline!I186</f>
        <v>6.987385109284959E-2</v>
      </c>
      <c r="J212" s="21">
        <f>J77*J186-Baseline!J77*Baseline!J186</f>
        <v>6.8199250254637703E-2</v>
      </c>
      <c r="K212" s="21">
        <f>K77*K186-Baseline!K77*Baseline!K186</f>
        <v>6.6565172833606814E-2</v>
      </c>
      <c r="L212" s="21">
        <f>L77*L186-Baseline!L77*Baseline!L186</f>
        <v>6.4970644360387964E-2</v>
      </c>
      <c r="M212" s="21">
        <f>M77*M186-Baseline!M77*Baseline!M186</f>
        <v>6.3414713895523694E-2</v>
      </c>
      <c r="N212" s="21">
        <f>N77*N186-Baseline!N77*Baseline!N186</f>
        <v>6.1896453462833859E-2</v>
      </c>
      <c r="O212" s="21">
        <f>O77*O186-Baseline!O77*Baseline!O186</f>
        <v>6.0414957496419217E-2</v>
      </c>
      <c r="P212" s="21">
        <f>P77*P186-Baseline!P77*Baseline!P186</f>
        <v>5.896934230102565E-2</v>
      </c>
      <c r="Q212" s="21">
        <f>Q77*Q186-Baseline!Q77*Baseline!Q186</f>
        <v>5.7558745525424976E-2</v>
      </c>
      <c r="R212" s="21">
        <f>R77*R186-Baseline!R77*Baseline!R186</f>
        <v>5.6182325648493736E-2</v>
      </c>
      <c r="S212" s="21">
        <f>S77*S186-Baseline!S77*Baseline!S186</f>
        <v>5.4839261477699679E-2</v>
      </c>
      <c r="T212" s="21">
        <f>T77*T186-Baseline!T77*Baseline!T186</f>
        <v>5.352875165968668E-2</v>
      </c>
      <c r="U212" s="21">
        <f>U77*U186-Baseline!U77*Baseline!U186</f>
        <v>5.2250014202664369E-2</v>
      </c>
      <c r="V212" s="21">
        <f>V77*V186-Baseline!V77*Baseline!V186</f>
        <v>5.1002286010334998E-2</v>
      </c>
      <c r="W212" s="21">
        <f>W77*W186-Baseline!W77*Baseline!W186</f>
        <v>4.9784822427046384E-2</v>
      </c>
      <c r="X212" s="21">
        <f>X77*X186-Baseline!X77*Baseline!X186</f>
        <v>4.8596896793948838E-2</v>
      </c>
      <c r="Y212" s="21">
        <f>Y77*Y186-Baseline!Y77*Baseline!Y186</f>
        <v>4.7437800015836272E-2</v>
      </c>
      <c r="Z212" s="21">
        <f>Z77*Z186-Baseline!Z77*Baseline!Z186</f>
        <v>4.6306840138460814E-2</v>
      </c>
      <c r="AA212" s="21">
        <f>AA77*AA186-Baseline!AA77*Baseline!AA186</f>
        <v>4.5203341936031906E-2</v>
      </c>
      <c r="AB212" s="21">
        <f>AB77*AB186-Baseline!AB77*Baseline!AB186</f>
        <v>4.4126646508689901E-2</v>
      </c>
      <c r="AC212" s="21">
        <f>AC77*AC186-Baseline!AC77*Baseline!AC186</f>
        <v>4.3076110889686318E-2</v>
      </c>
      <c r="AD212" s="21">
        <f>AD77*AD186-Baseline!AD77*Baseline!AD186</f>
        <v>4.2051107662040885E-2</v>
      </c>
      <c r="AE212" s="21">
        <f>AE77*AE186-Baseline!AE77*Baseline!AE186</f>
        <v>4.1051024584456731E-2</v>
      </c>
      <c r="AF212" s="21">
        <f>AF77*AF186-Baseline!AF77*Baseline!AF186</f>
        <v>4.0075264226275921E-2</v>
      </c>
      <c r="AG212" s="21">
        <f>AG77*AG186-Baseline!AG77*Baseline!AG186</f>
        <v>3.9123243611230478E-2</v>
      </c>
      <c r="AH212" s="21">
        <f>AH77*AH186-Baseline!AH77*Baseline!AH186</f>
        <v>3.8194393869810557E-2</v>
      </c>
      <c r="AI212" s="21">
        <f>AI77*AI186-Baseline!AI77*Baseline!AI186</f>
        <v>3.7288159900013655E-2</v>
      </c>
      <c r="AJ212" s="21">
        <f>AJ77*AJ186-Baseline!AJ77*Baseline!AJ186</f>
        <v>3.658071848306426E-2</v>
      </c>
      <c r="AK212" s="21">
        <f>AK77*AK186-Baseline!AK77*Baseline!AK186</f>
        <v>3.5887285252948008E-2</v>
      </c>
      <c r="AL212" s="21">
        <f>AL77*AL186-Baseline!AL77*Baseline!AL186</f>
        <v>3.5207595188716315E-2</v>
      </c>
      <c r="AM212" s="21">
        <f>AM77*AM186-Baseline!AM77*Baseline!AM186</f>
        <v>3.4541388533164068E-2</v>
      </c>
      <c r="AN212" s="21">
        <f>AN77*AN186-Baseline!AN77*Baseline!AN186</f>
        <v>3.3888410693562625E-2</v>
      </c>
      <c r="AO212" s="21">
        <f>AO77*AO186-Baseline!AO77*Baseline!AO186</f>
        <v>3.3248412144360827E-2</v>
      </c>
      <c r="AP212" s="21">
        <f>AP77*AP186-Baseline!AP77*Baseline!AP186</f>
        <v>3.2621148331845935E-2</v>
      </c>
      <c r="AQ212" s="21">
        <f>AQ77*AQ186-Baseline!AQ77*Baseline!AQ186</f>
        <v>3.200637958069056E-2</v>
      </c>
      <c r="AR212" s="21">
        <f>AR77*AR186-Baseline!AR77*Baseline!AR186</f>
        <v>3.1403871002378604E-2</v>
      </c>
      <c r="AS212" s="21">
        <f>AS77*AS186-Baseline!AS77*Baseline!AS186</f>
        <v>3.081339240546848E-2</v>
      </c>
      <c r="AT212" s="21">
        <f>AT77*AT186-Baseline!AT77*Baseline!AT186</f>
        <v>3.0234718207648673E-2</v>
      </c>
      <c r="AU212" s="21">
        <f>AU77*AU186-Baseline!AU77*Baseline!AU186</f>
        <v>2.9667627349566583E-2</v>
      </c>
      <c r="AV212" s="21">
        <f>AV77*AV186-Baseline!AV77*Baseline!AV186</f>
        <v>2.9111903210379746E-2</v>
      </c>
      <c r="AW212" s="21">
        <f>AW77*AW186-Baseline!AW77*Baseline!AW186</f>
        <v>2.8567333525023175E-2</v>
      </c>
      <c r="AX212" s="21">
        <f>AX77*AX186-Baseline!AX77*Baseline!AX186</f>
        <v>2.8033710303136269E-2</v>
      </c>
      <c r="AY212" s="21">
        <f>AY77*AY186-Baseline!AY77*Baseline!AY186</f>
        <v>2.7510829749631111E-2</v>
      </c>
      <c r="AZ212" s="21">
        <f>AZ77*AZ186-Baseline!AZ77*Baseline!AZ186</f>
        <v>2.6998492186865043E-2</v>
      </c>
      <c r="BA212" s="21">
        <f>BA77*BA186-Baseline!BA77*Baseline!BA186</f>
        <v>2.6496501978404169E-2</v>
      </c>
      <c r="BB212" s="21">
        <f>BB77*BB186-Baseline!BB77*Baseline!BB186</f>
        <v>2.6012028125868843E-2</v>
      </c>
    </row>
    <row r="213" spans="1:54" outlineLevel="2">
      <c r="A213" s="466"/>
      <c r="B213" s="150" t="s">
        <v>482</v>
      </c>
      <c r="C213" s="19"/>
      <c r="D213" s="135" t="s">
        <v>377</v>
      </c>
      <c r="E213" s="21">
        <f>E193-Baseline!E193</f>
        <v>0.45910706732089385</v>
      </c>
      <c r="F213" s="21">
        <f>F193-Baseline!F193</f>
        <v>0.45606777815606436</v>
      </c>
      <c r="G213" s="21">
        <f>G193-Baseline!G193</f>
        <v>0.45135600309809532</v>
      </c>
      <c r="H213" s="21">
        <f>H193-Baseline!H193</f>
        <v>0.44661024560240792</v>
      </c>
      <c r="I213" s="21">
        <f>I193-Baseline!I193</f>
        <v>0.44331764306047933</v>
      </c>
      <c r="J213" s="21">
        <f>J193-Baseline!J193</f>
        <v>0.439928736273341</v>
      </c>
      <c r="K213" s="21">
        <f>K193-Baseline!K193</f>
        <v>0.43503773360060594</v>
      </c>
      <c r="L213" s="21">
        <f>L193-Baseline!L193</f>
        <v>0.4315097954168069</v>
      </c>
      <c r="M213" s="21">
        <f>M193-Baseline!M193</f>
        <v>0.4279039590190476</v>
      </c>
      <c r="N213" s="21">
        <f>N193-Baseline!N193</f>
        <v>0.42291275587571892</v>
      </c>
      <c r="O213" s="21">
        <f>O193-Baseline!O193</f>
        <v>0.41920009673493325</v>
      </c>
      <c r="P213" s="21">
        <f>P193-Baseline!P193</f>
        <v>0.41542584791918519</v>
      </c>
      <c r="Q213" s="21">
        <f>Q193-Baseline!Q193</f>
        <v>0.41159526328715523</v>
      </c>
      <c r="R213" s="21">
        <f>R193-Baseline!R193</f>
        <v>0.40890552628425991</v>
      </c>
      <c r="S213" s="21">
        <f>S193-Baseline!S193</f>
        <v>0.40494868097742953</v>
      </c>
      <c r="T213" s="21">
        <f>T193-Baseline!T193</f>
        <v>0.40095069257956417</v>
      </c>
      <c r="U213" s="21">
        <f>U193-Baseline!U193</f>
        <v>0.39691598237194664</v>
      </c>
      <c r="V213" s="21">
        <f>V193-Baseline!V193</f>
        <v>0.39393101337356062</v>
      </c>
      <c r="W213" s="21">
        <f>W193-Baseline!W193</f>
        <v>0.38980955096649644</v>
      </c>
      <c r="X213" s="21">
        <f>X193-Baseline!X193</f>
        <v>0.38669535273187156</v>
      </c>
      <c r="Y213" s="21">
        <f>Y193-Baseline!Y193</f>
        <v>0.38250514731896135</v>
      </c>
      <c r="Z213" s="21">
        <f>Z193-Baseline!Z193</f>
        <v>0.37928144663039415</v>
      </c>
      <c r="AA213" s="21">
        <f>AA193-Baseline!AA193</f>
        <v>0.37599819334755591</v>
      </c>
      <c r="AB213" s="21">
        <f>AB193-Baseline!AB193</f>
        <v>0.37266031176945497</v>
      </c>
      <c r="AC213" s="21">
        <f>AC193-Baseline!AC193</f>
        <v>0.36906360359432627</v>
      </c>
      <c r="AD213" s="21">
        <f>AD193-Baseline!AD193</f>
        <v>0.36547881444285141</v>
      </c>
      <c r="AE213" s="21">
        <f>AE193-Baseline!AE193</f>
        <v>0.36194586374314458</v>
      </c>
      <c r="AF213" s="21">
        <f>AF193-Baseline!AF193</f>
        <v>0.35835131378726709</v>
      </c>
      <c r="AG213" s="21">
        <f>AG193-Baseline!AG193</f>
        <v>0.3547108236442012</v>
      </c>
      <c r="AH213" s="21">
        <f>AH193-Baseline!AH193</f>
        <v>0.35104154352148004</v>
      </c>
      <c r="AI213" s="21">
        <f>AI193-Baseline!AI193</f>
        <v>0.34736451212670888</v>
      </c>
      <c r="AJ213" s="21">
        <f>AJ193-Baseline!AJ193</f>
        <v>0.34533976025379637</v>
      </c>
      <c r="AK213" s="21">
        <f>AK193-Baseline!AK193</f>
        <v>0.34326716022795062</v>
      </c>
      <c r="AL213" s="21">
        <f>AL193-Baseline!AL193</f>
        <v>0.34115437169497898</v>
      </c>
      <c r="AM213" s="21">
        <f>AM193-Baseline!AM193</f>
        <v>0.33900576045404179</v>
      </c>
      <c r="AN213" s="21">
        <f>AN193-Baseline!AN193</f>
        <v>0.33682331585028896</v>
      </c>
      <c r="AO213" s="21">
        <f>AO193-Baseline!AO193</f>
        <v>0.33460802324653022</v>
      </c>
      <c r="AP213" s="21">
        <f>AP193-Baseline!AP193</f>
        <v>0.33236250150409541</v>
      </c>
      <c r="AQ213" s="21">
        <f>AQ193-Baseline!AQ193</f>
        <v>0.33008965491194903</v>
      </c>
      <c r="AR213" s="21">
        <f>AR193-Baseline!AR193</f>
        <v>0.32779161466305329</v>
      </c>
      <c r="AS213" s="21">
        <f>AS193-Baseline!AS193</f>
        <v>0.32547034394969171</v>
      </c>
      <c r="AT213" s="21">
        <f>AT193-Baseline!AT193</f>
        <v>0.3231278992971624</v>
      </c>
      <c r="AU213" s="21">
        <f>AU193-Baseline!AU193</f>
        <v>0.32076640032422471</v>
      </c>
      <c r="AV213" s="21">
        <f>AV193-Baseline!AV193</f>
        <v>0.31838783063712311</v>
      </c>
      <c r="AW213" s="21">
        <f>AW193-Baseline!AW193</f>
        <v>0.31599405735801767</v>
      </c>
      <c r="AX213" s="21">
        <f>AX193-Baseline!AX193</f>
        <v>0.31358691664801697</v>
      </c>
      <c r="AY213" s="21">
        <f>AY193-Baseline!AY193</f>
        <v>0.31116820916197196</v>
      </c>
      <c r="AZ213" s="21">
        <f>AZ193-Baseline!AZ193</f>
        <v>0.30873967683858533</v>
      </c>
      <c r="BA213" s="21">
        <f>BA193-Baseline!BA193</f>
        <v>0.30630299765864272</v>
      </c>
      <c r="BB213" s="21">
        <f>BB193-Baseline!BB193</f>
        <v>0.30394580744087379</v>
      </c>
    </row>
    <row r="214" spans="1:54" outlineLevel="2">
      <c r="A214" s="466"/>
      <c r="B214" s="150" t="s">
        <v>483</v>
      </c>
      <c r="C214" s="19"/>
      <c r="D214" s="135" t="s">
        <v>377</v>
      </c>
      <c r="E214" s="21">
        <f>E194-Baseline!E194</f>
        <v>0.22991683325198281</v>
      </c>
      <c r="F214" s="21">
        <f>F194-Baseline!F194</f>
        <v>0.22781915514593648</v>
      </c>
      <c r="G214" s="21">
        <f>G194-Baseline!G194</f>
        <v>0.22574174344456513</v>
      </c>
      <c r="H214" s="21">
        <f>H194-Baseline!H194</f>
        <v>0.2236844379972889</v>
      </c>
      <c r="I214" s="21">
        <f>I194-Baseline!I194</f>
        <v>0.2216470808777703</v>
      </c>
      <c r="J214" s="21">
        <f>J194-Baseline!J194</f>
        <v>0.21962951666848282</v>
      </c>
      <c r="K214" s="21">
        <f>K194-Baseline!K194</f>
        <v>0.21763159199813378</v>
      </c>
      <c r="L214" s="21">
        <f>L194-Baseline!L194</f>
        <v>0.21565315610826</v>
      </c>
      <c r="M214" s="21">
        <f>M194-Baseline!M194</f>
        <v>0.21369406053278606</v>
      </c>
      <c r="N214" s="21">
        <f>N194-Baseline!N194</f>
        <v>0.21175415908365164</v>
      </c>
      <c r="O214" s="21">
        <f>O194-Baseline!O194</f>
        <v>0.20983330796673727</v>
      </c>
      <c r="P214" s="21">
        <f>P194-Baseline!P194</f>
        <v>0.20793136588171607</v>
      </c>
      <c r="Q214" s="21">
        <f>Q194-Baseline!Q194</f>
        <v>0.20604819386308887</v>
      </c>
      <c r="R214" s="21">
        <f>R194-Baseline!R194</f>
        <v>0.204183655262416</v>
      </c>
      <c r="S214" s="21">
        <f>S194-Baseline!S194</f>
        <v>0.20229208996026854</v>
      </c>
      <c r="T214" s="21">
        <f>T194-Baseline!T194</f>
        <v>0.20041972477410125</v>
      </c>
      <c r="U214" s="21">
        <f>U194-Baseline!U194</f>
        <v>0.19856641776705947</v>
      </c>
      <c r="V214" s="21">
        <f>V194-Baseline!V194</f>
        <v>0.19673202983563096</v>
      </c>
      <c r="W214" s="21">
        <f>W194-Baseline!W194</f>
        <v>0.19491642402789763</v>
      </c>
      <c r="X214" s="21">
        <f>X194-Baseline!X194</f>
        <v>0.19311946640206151</v>
      </c>
      <c r="Y214" s="21">
        <f>Y194-Baseline!Y194</f>
        <v>0.19134102545831699</v>
      </c>
      <c r="Z214" s="21">
        <f>Z194-Baseline!Z194</f>
        <v>0.18958097233799312</v>
      </c>
      <c r="AA214" s="21">
        <f>AA194-Baseline!AA194</f>
        <v>0.18783918080543099</v>
      </c>
      <c r="AB214" s="21">
        <f>AB194-Baseline!AB194</f>
        <v>0.18611552751525878</v>
      </c>
      <c r="AC214" s="21">
        <f>AC194-Baseline!AC194</f>
        <v>0.18429130581676553</v>
      </c>
      <c r="AD214" s="21">
        <f>AD194-Baseline!AD194</f>
        <v>0.18247235277641735</v>
      </c>
      <c r="AE214" s="21">
        <f>AE194-Baseline!AE194</f>
        <v>0.18064739049682371</v>
      </c>
      <c r="AF214" s="21">
        <f>AF194-Baseline!AF194</f>
        <v>0.17880935397387906</v>
      </c>
      <c r="AG214" s="21">
        <f>AG194-Baseline!AG194</f>
        <v>0.17695535666949994</v>
      </c>
      <c r="AH214" s="21">
        <f>AH194-Baseline!AH194</f>
        <v>0.17508759028243048</v>
      </c>
      <c r="AI214" s="21">
        <f>AI194-Baseline!AI194</f>
        <v>0.17321500439688881</v>
      </c>
      <c r="AJ214" s="21">
        <f>AJ194-Baseline!AJ194</f>
        <v>0.17216736677645084</v>
      </c>
      <c r="AK214" s="21">
        <f>AK194-Baseline!AK194</f>
        <v>0.17109924824362349</v>
      </c>
      <c r="AL214" s="21">
        <f>AL194-Baseline!AL194</f>
        <v>0.17001226585906146</v>
      </c>
      <c r="AM214" s="21">
        <f>AM194-Baseline!AM194</f>
        <v>0.16890823759426979</v>
      </c>
      <c r="AN214" s="21">
        <f>AN194-Baseline!AN194</f>
        <v>0.16778849563397341</v>
      </c>
      <c r="AO214" s="21">
        <f>AO194-Baseline!AO194</f>
        <v>0.16665378379115045</v>
      </c>
      <c r="AP214" s="21">
        <f>AP194-Baseline!AP194</f>
        <v>0.16550529470293751</v>
      </c>
      <c r="AQ214" s="21">
        <f>AQ194-Baseline!AQ194</f>
        <v>0.16434423758065086</v>
      </c>
      <c r="AR214" s="21">
        <f>AR194-Baseline!AR194</f>
        <v>0.16317170413450882</v>
      </c>
      <c r="AS214" s="21">
        <f>AS194-Baseline!AS194</f>
        <v>0.16198869560836945</v>
      </c>
      <c r="AT214" s="21">
        <f>AT194-Baseline!AT194</f>
        <v>0.16079619841571363</v>
      </c>
      <c r="AU214" s="21">
        <f>AU194-Baseline!AU194</f>
        <v>0.15959521128636675</v>
      </c>
      <c r="AV214" s="21">
        <f>AV194-Baseline!AV194</f>
        <v>0.15838668772782794</v>
      </c>
      <c r="AW214" s="21">
        <f>AW194-Baseline!AW194</f>
        <v>0.1571715405957157</v>
      </c>
      <c r="AX214" s="21">
        <f>AX194-Baseline!AX194</f>
        <v>0.15595065618777251</v>
      </c>
      <c r="AY214" s="21">
        <f>AY194-Baseline!AY194</f>
        <v>0.15472489881681437</v>
      </c>
      <c r="AZ214" s="21">
        <f>AZ194-Baseline!AZ194</f>
        <v>0.15349510698924598</v>
      </c>
      <c r="BA214" s="21">
        <f>BA194-Baseline!BA194</f>
        <v>0.15226209077846845</v>
      </c>
      <c r="BB214" s="21">
        <f>BB194-Baseline!BB194</f>
        <v>0.15106938367778655</v>
      </c>
    </row>
    <row r="215" spans="1:54" outlineLevel="2">
      <c r="A215" s="466"/>
      <c r="B215" s="150" t="s">
        <v>484</v>
      </c>
      <c r="C215" s="19"/>
      <c r="D215" s="135" t="s">
        <v>377</v>
      </c>
      <c r="E215" s="21">
        <f>E195-Baseline!E195</f>
        <v>0.68975049959256518</v>
      </c>
      <c r="F215" s="21">
        <f>F195-Baseline!F195</f>
        <v>0.68345746527834506</v>
      </c>
      <c r="G215" s="21">
        <f>G195-Baseline!G195</f>
        <v>0.67722523033369564</v>
      </c>
      <c r="H215" s="21">
        <f>H195-Baseline!H195</f>
        <v>0.67105331399186674</v>
      </c>
      <c r="I215" s="21">
        <f>I195-Baseline!I195</f>
        <v>0.66494124263331089</v>
      </c>
      <c r="J215" s="21">
        <f>J195-Baseline!J195</f>
        <v>0.65888854986073497</v>
      </c>
      <c r="K215" s="21">
        <f>K195-Baseline!K195</f>
        <v>0.65289477599440127</v>
      </c>
      <c r="L215" s="21">
        <f>L195-Baseline!L195</f>
        <v>0.64695946832477991</v>
      </c>
      <c r="M215" s="21">
        <f>M195-Baseline!M195</f>
        <v>0.64108218146379725</v>
      </c>
      <c r="N215" s="21">
        <f>N195-Baseline!N195</f>
        <v>0.63526247711961537</v>
      </c>
      <c r="O215" s="21">
        <f>O195-Baseline!O195</f>
        <v>0.6294999239002117</v>
      </c>
      <c r="P215" s="21">
        <f>P195-Baseline!P195</f>
        <v>0.62379409777027628</v>
      </c>
      <c r="Q215" s="21">
        <f>Q195-Baseline!Q195</f>
        <v>0.61814458158926677</v>
      </c>
      <c r="R215" s="21">
        <f>R195-Baseline!R195</f>
        <v>0.61255096578724777</v>
      </c>
      <c r="S215" s="21">
        <f>S195-Baseline!S195</f>
        <v>0.60687626976444109</v>
      </c>
      <c r="T215" s="21">
        <f>T195-Baseline!T195</f>
        <v>0.60125917420871988</v>
      </c>
      <c r="U215" s="21">
        <f>U195-Baseline!U195</f>
        <v>0.59569925341204877</v>
      </c>
      <c r="V215" s="21">
        <f>V195-Baseline!V195</f>
        <v>0.59019608939867008</v>
      </c>
      <c r="W215" s="21">
        <f>W195-Baseline!W195</f>
        <v>0.58474927208369298</v>
      </c>
      <c r="X215" s="21">
        <f>X195-Baseline!X195</f>
        <v>0.57935839920618459</v>
      </c>
      <c r="Y215" s="21">
        <f>Y195-Baseline!Y195</f>
        <v>0.57402307637495098</v>
      </c>
      <c r="Z215" s="21">
        <f>Z195-Baseline!Z195</f>
        <v>0.56874291691571999</v>
      </c>
      <c r="AA215" s="21">
        <f>AA195-Baseline!AA195</f>
        <v>0.56351754251221098</v>
      </c>
      <c r="AB215" s="21">
        <f>AB195-Baseline!AB195</f>
        <v>0.55834658254577629</v>
      </c>
      <c r="AC215" s="21">
        <f>AC195-Baseline!AC195</f>
        <v>0.55287391745551973</v>
      </c>
      <c r="AD215" s="21">
        <f>AD195-Baseline!AD195</f>
        <v>0.54741705834017806</v>
      </c>
      <c r="AE215" s="21">
        <f>AE195-Baseline!AE195</f>
        <v>0.54194217150806534</v>
      </c>
      <c r="AF215" s="21">
        <f>AF195-Baseline!AF195</f>
        <v>0.53642806194715742</v>
      </c>
      <c r="AG215" s="21">
        <f>AG195-Baseline!AG195</f>
        <v>0.53086607002670549</v>
      </c>
      <c r="AH215" s="21">
        <f>AH195-Baseline!AH195</f>
        <v>0.52526277086947581</v>
      </c>
      <c r="AI215" s="21">
        <f>AI195-Baseline!AI195</f>
        <v>0.51964501321565115</v>
      </c>
      <c r="AJ215" s="21">
        <f>AJ195-Baseline!AJ195</f>
        <v>0.51650210035630517</v>
      </c>
      <c r="AK215" s="21">
        <f>AK195-Baseline!AK195</f>
        <v>0.51329774475911294</v>
      </c>
      <c r="AL215" s="21">
        <f>AL195-Baseline!AL195</f>
        <v>0.51003679760655607</v>
      </c>
      <c r="AM215" s="21">
        <f>AM195-Baseline!AM195</f>
        <v>0.50672471281412179</v>
      </c>
      <c r="AN215" s="21">
        <f>AN195-Baseline!AN195</f>
        <v>0.50336548693474303</v>
      </c>
      <c r="AO215" s="21">
        <f>AO195-Baseline!AO195</f>
        <v>0.49996135140760073</v>
      </c>
      <c r="AP215" s="21">
        <f>AP195-Baseline!AP195</f>
        <v>0.49651588414424552</v>
      </c>
      <c r="AQ215" s="21">
        <f>AQ195-Baseline!AQ195</f>
        <v>0.49303271277867178</v>
      </c>
      <c r="AR215" s="21">
        <f>AR195-Baseline!AR195</f>
        <v>0.48951511244149493</v>
      </c>
      <c r="AS215" s="21">
        <f>AS195-Baseline!AS195</f>
        <v>0.48596608686421849</v>
      </c>
      <c r="AT215" s="21">
        <f>AT195-Baseline!AT195</f>
        <v>0.48238859528733952</v>
      </c>
      <c r="AU215" s="21">
        <f>AU195-Baseline!AU195</f>
        <v>0.47878563390034468</v>
      </c>
      <c r="AV215" s="21">
        <f>AV195-Baseline!AV195</f>
        <v>0.47516006322572485</v>
      </c>
      <c r="AW215" s="21">
        <f>AW195-Baseline!AW195</f>
        <v>0.47151462183033055</v>
      </c>
      <c r="AX215" s="21">
        <f>AX195-Baseline!AX195</f>
        <v>0.46785196860739137</v>
      </c>
      <c r="AY215" s="21">
        <f>AY195-Baseline!AY195</f>
        <v>0.46417469649536247</v>
      </c>
      <c r="AZ215" s="21">
        <f>AZ195-Baseline!AZ195</f>
        <v>0.46048532101345818</v>
      </c>
      <c r="BA215" s="21">
        <f>BA195-Baseline!BA195</f>
        <v>0.45678627238188185</v>
      </c>
      <c r="BB215" s="21">
        <f>BB195-Baseline!BB195</f>
        <v>0.45320815108056317</v>
      </c>
    </row>
    <row r="216" spans="1:54" outlineLevel="2">
      <c r="A216" s="466"/>
      <c r="B216" s="150" t="s">
        <v>284</v>
      </c>
      <c r="C216" s="19"/>
      <c r="D216" s="135" t="s">
        <v>377</v>
      </c>
      <c r="E216" s="21">
        <f>E196-Baseline!E196</f>
        <v>0.27634635727016438</v>
      </c>
      <c r="F216" s="21">
        <f>F196-Baseline!F196</f>
        <v>0.2860819236137398</v>
      </c>
      <c r="G216" s="21">
        <f>G196-Baseline!G196</f>
        <v>0.29616744655909472</v>
      </c>
      <c r="H216" s="21">
        <f>H196-Baseline!H196</f>
        <v>0.30661540154173217</v>
      </c>
      <c r="I216" s="21">
        <f>I196-Baseline!I196</f>
        <v>0.31743871025447024</v>
      </c>
      <c r="J216" s="21">
        <f>J196-Baseline!J196</f>
        <v>0.32865075658787846</v>
      </c>
      <c r="K216" s="21">
        <f>K196-Baseline!K196</f>
        <v>0.34026540314045312</v>
      </c>
      <c r="L216" s="21">
        <f>L196-Baseline!L196</f>
        <v>0.35229700831886934</v>
      </c>
      <c r="M216" s="21">
        <f>M196-Baseline!M196</f>
        <v>0.36476044404943586</v>
      </c>
      <c r="N216" s="21">
        <f>N196-Baseline!N196</f>
        <v>0.37767111412252174</v>
      </c>
      <c r="O216" s="21">
        <f>O196-Baseline!O196</f>
        <v>0.39104497319264642</v>
      </c>
      <c r="P216" s="21">
        <f>P196-Baseline!P196</f>
        <v>0.40489854645761442</v>
      </c>
      <c r="Q216" s="21">
        <f>Q196-Baseline!Q196</f>
        <v>0.41924895004097523</v>
      </c>
      <c r="R216" s="21">
        <f>R196-Baseline!R196</f>
        <v>0.43411391210295514</v>
      </c>
      <c r="S216" s="21">
        <f>S196-Baseline!S196</f>
        <v>0.44951179470584168</v>
      </c>
      <c r="T216" s="21">
        <f>T196-Baseline!T196</f>
        <v>0.46546161646086115</v>
      </c>
      <c r="U216" s="21">
        <f>U196-Baseline!U196</f>
        <v>0.48198307598438145</v>
      </c>
      <c r="V216" s="21">
        <f>V196-Baseline!V196</f>
        <v>0.4990965761924383</v>
      </c>
      <c r="W216" s="21">
        <f>W196-Baseline!W196</f>
        <v>0.51682324946350833</v>
      </c>
      <c r="X216" s="21">
        <f>X196-Baseline!X196</f>
        <v>0.53518498370052003</v>
      </c>
      <c r="Y216" s="21">
        <f>Y196-Baseline!Y196</f>
        <v>0.55420444932432289</v>
      </c>
      <c r="Z216" s="21">
        <f>Z196-Baseline!Z196</f>
        <v>0.57390512723181863</v>
      </c>
      <c r="AA216" s="21">
        <f>AA196-Baseline!AA196</f>
        <v>0.59431133775324196</v>
      </c>
      <c r="AB216" s="21">
        <f>AB196-Baseline!AB196</f>
        <v>0.61544827064434904</v>
      </c>
      <c r="AC216" s="21">
        <f>AC196-Baseline!AC196</f>
        <v>0.63734201615042352</v>
      </c>
      <c r="AD216" s="21">
        <f>AD196-Baseline!AD196</f>
        <v>0.66001959718042191</v>
      </c>
      <c r="AE216" s="21">
        <f>AE196-Baseline!AE196</f>
        <v>0.68350900263095704</v>
      </c>
      <c r="AF216" s="21">
        <f>AF196-Baseline!AF196</f>
        <v>0.70783922190120296</v>
      </c>
      <c r="AG216" s="21">
        <f>AG196-Baseline!AG196</f>
        <v>0.73304028064119264</v>
      </c>
      <c r="AH216" s="21">
        <f>AH196-Baseline!AH196</f>
        <v>0.75914327777776924</v>
      </c>
      <c r="AI216" s="21">
        <f>AI196-Baseline!AI196</f>
        <v>0.78618042386360065</v>
      </c>
      <c r="AJ216" s="21">
        <f>AJ196-Baseline!AJ196</f>
        <v>0.81590531466215599</v>
      </c>
      <c r="AK216" s="21">
        <f>AK196-Baseline!AK196</f>
        <v>0.84675860722653229</v>
      </c>
      <c r="AL216" s="21">
        <f>AL196-Baseline!AL196</f>
        <v>0.87878308005870065</v>
      </c>
      <c r="AM216" s="21">
        <f>AM196-Baseline!AM196</f>
        <v>0.912023134148507</v>
      </c>
      <c r="AN216" s="21">
        <f>AN196-Baseline!AN196</f>
        <v>0.94652485450157253</v>
      </c>
      <c r="AO216" s="21">
        <f>AO196-Baseline!AO196</f>
        <v>0.98233607400070455</v>
      </c>
      <c r="AP216" s="21">
        <f>AP196-Baseline!AP196</f>
        <v>1.0195064396890676</v>
      </c>
      <c r="AQ216" s="21">
        <f>AQ196-Baseline!AQ196</f>
        <v>1.0580874815670769</v>
      </c>
      <c r="AR216" s="21">
        <f>AR196-Baseline!AR196</f>
        <v>1.0981326839983971</v>
      </c>
      <c r="AS216" s="21">
        <f>AS196-Baseline!AS196</f>
        <v>1.1396975598238492</v>
      </c>
      <c r="AT216" s="21">
        <f>AT196-Baseline!AT196</f>
        <v>1.182839727286042</v>
      </c>
      <c r="AU216" s="21">
        <f>AU196-Baseline!AU196</f>
        <v>1.2276189898712797</v>
      </c>
      <c r="AV216" s="21">
        <f>AV196-Baseline!AV196</f>
        <v>1.274097419179353</v>
      </c>
      <c r="AW216" s="21">
        <f>AW196-Baseline!AW196</f>
        <v>1.3223394409360427</v>
      </c>
      <c r="AX216" s="21">
        <f>AX196-Baseline!AX196</f>
        <v>1.3724119242675661</v>
      </c>
      <c r="AY216" s="21">
        <f>AY196-Baseline!AY196</f>
        <v>1.4243842743606625</v>
      </c>
      <c r="AZ216" s="21">
        <f>AZ196-Baseline!AZ196</f>
        <v>1.4783285286366208</v>
      </c>
      <c r="BA216" s="21">
        <f>BA196-Baseline!BA196</f>
        <v>1.5343194565726208</v>
      </c>
      <c r="BB216" s="21">
        <f>BB196-Baseline!BB196</f>
        <v>1.5913792611407385</v>
      </c>
    </row>
    <row r="217" spans="1:54" outlineLevel="2">
      <c r="A217" s="466"/>
      <c r="B217" s="150" t="s">
        <v>287</v>
      </c>
      <c r="C217" s="19"/>
      <c r="D217" s="135"/>
      <c r="E217" s="21">
        <f>E197-Baseline!E197</f>
        <v>0.40417322837535191</v>
      </c>
      <c r="F217" s="21">
        <f>F197-Baseline!F197</f>
        <v>0.41025589144624236</v>
      </c>
      <c r="G217" s="21">
        <f>G197-Baseline!G197</f>
        <v>0.41644327109108187</v>
      </c>
      <c r="H217" s="21">
        <f>H197-Baseline!H197</f>
        <v>0.42273670847367745</v>
      </c>
      <c r="I217" s="21">
        <f>I197-Baseline!I197</f>
        <v>0.42913757608948422</v>
      </c>
      <c r="J217" s="21">
        <f>J197-Baseline!J197</f>
        <v>0.43564727791367397</v>
      </c>
      <c r="K217" s="21">
        <f>K197-Baseline!K197</f>
        <v>0.44226724956302765</v>
      </c>
      <c r="L217" s="21">
        <f>L197-Baseline!L197</f>
        <v>0.4489989584716928</v>
      </c>
      <c r="M217" s="21">
        <f>M197-Baseline!M197</f>
        <v>0.45584390408042313</v>
      </c>
      <c r="N217" s="21">
        <f>N197-Baseline!N197</f>
        <v>0.46280361803933989</v>
      </c>
      <c r="O217" s="21">
        <f>O197-Baseline!O197</f>
        <v>0.46987966442391932</v>
      </c>
      <c r="P217" s="21">
        <f>P197-Baseline!P197</f>
        <v>0.47707363996419033</v>
      </c>
      <c r="Q217" s="21">
        <f>Q197-Baseline!Q197</f>
        <v>0.48438717428696715</v>
      </c>
      <c r="R217" s="21">
        <f>R197-Baseline!R197</f>
        <v>0.49182193017096321</v>
      </c>
      <c r="S217" s="21">
        <f>S197-Baseline!S197</f>
        <v>0.49937960381482877</v>
      </c>
      <c r="T217" s="21">
        <f>T197-Baseline!T197</f>
        <v>0.50706192511781478</v>
      </c>
      <c r="U217" s="21">
        <f>U197-Baseline!U197</f>
        <v>0.51487065797316733</v>
      </c>
      <c r="V217" s="21">
        <f>V197-Baseline!V197</f>
        <v>0.52280760057400311</v>
      </c>
      <c r="W217" s="21">
        <f>W197-Baseline!W197</f>
        <v>0.53087458573176394</v>
      </c>
      <c r="X217" s="21">
        <f>X197-Baseline!X197</f>
        <v>0.53907348120703902</v>
      </c>
      <c r="Y217" s="21">
        <f>Y197-Baseline!Y197</f>
        <v>0.54740619005280933</v>
      </c>
      <c r="Z217" s="21">
        <f>Z197-Baseline!Z197</f>
        <v>0.55587465097000621</v>
      </c>
      <c r="AA217" s="21">
        <f>AA197-Baseline!AA197</f>
        <v>0.56448083867535315</v>
      </c>
      <c r="AB217" s="21">
        <f>AB197-Baseline!AB197</f>
        <v>0.57322676428148855</v>
      </c>
      <c r="AC217" s="21">
        <f>AC197-Baseline!AC197</f>
        <v>0.58211447568929364</v>
      </c>
      <c r="AD217" s="21">
        <f>AD197-Baseline!AD197</f>
        <v>0.59114605799245179</v>
      </c>
      <c r="AE217" s="21">
        <f>AE197-Baseline!AE197</f>
        <v>0.60032363389428667</v>
      </c>
      <c r="AF217" s="21">
        <f>AF197-Baseline!AF197</f>
        <v>0.60964936413656956</v>
      </c>
      <c r="AG217" s="21">
        <f>AG197-Baseline!AG197</f>
        <v>0.61912544794089119</v>
      </c>
      <c r="AH217" s="21">
        <f>AH197-Baseline!AH197</f>
        <v>0.628754123461857</v>
      </c>
      <c r="AI217" s="21">
        <f>AI197-Baseline!AI197</f>
        <v>0.63853766825278546</v>
      </c>
      <c r="AJ217" s="21">
        <f>AJ197-Baseline!AJ197</f>
        <v>0.65162635314036665</v>
      </c>
      <c r="AK217" s="21">
        <f>AK197-Baseline!AK197</f>
        <v>0.66498816279533357</v>
      </c>
      <c r="AL217" s="21">
        <f>AL197-Baseline!AL197</f>
        <v>0.67862865627379143</v>
      </c>
      <c r="AM217" s="21">
        <f>AM197-Baseline!AM197</f>
        <v>0.69255350978544639</v>
      </c>
      <c r="AN217" s="21">
        <f>AN197-Baseline!AN197</f>
        <v>0.70676851904498195</v>
      </c>
      <c r="AO217" s="21">
        <f>AO197-Baseline!AO197</f>
        <v>0.72127960167410632</v>
      </c>
      <c r="AP217" s="21">
        <f>AP197-Baseline!AP197</f>
        <v>0.73609279965498209</v>
      </c>
      <c r="AQ217" s="21">
        <f>AQ197-Baseline!AQ197</f>
        <v>0.75121428183623773</v>
      </c>
      <c r="AR217" s="21">
        <f>AR197-Baseline!AR197</f>
        <v>0.76665034649248553</v>
      </c>
      <c r="AS217" s="21">
        <f>AS197-Baseline!AS197</f>
        <v>0.78240742393856144</v>
      </c>
      <c r="AT217" s="21">
        <f>AT197-Baseline!AT197</f>
        <v>0.79849207919930909</v>
      </c>
      <c r="AU217" s="21">
        <f>AU197-Baseline!AU197</f>
        <v>0.81491101473625205</v>
      </c>
      <c r="AV217" s="21">
        <f>AV197-Baseline!AV197</f>
        <v>0.83167107323211786</v>
      </c>
      <c r="AW217" s="21">
        <f>AW197-Baseline!AW197</f>
        <v>0.8487792404344352</v>
      </c>
      <c r="AX217" s="21">
        <f>AX197-Baseline!AX197</f>
        <v>0.86624264805936957</v>
      </c>
      <c r="AY217" s="21">
        <f>AY197-Baseline!AY197</f>
        <v>0.88406857675710204</v>
      </c>
      <c r="AZ217" s="21">
        <f>AZ197-Baseline!AZ197</f>
        <v>0.90226445913961051</v>
      </c>
      <c r="BA217" s="21">
        <f>BA197-Baseline!BA197</f>
        <v>0.92083562116706352</v>
      </c>
      <c r="BB217" s="21">
        <f>BB197-Baseline!BB197</f>
        <v>1.2975860997690578</v>
      </c>
    </row>
    <row r="218" spans="1:54" outlineLevel="2">
      <c r="A218" s="467"/>
      <c r="B218" s="150" t="s">
        <v>464</v>
      </c>
      <c r="C218" s="19"/>
      <c r="D218" s="135" t="s">
        <v>377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485</v>
      </c>
      <c r="B220" s="150" t="s">
        <v>486</v>
      </c>
      <c r="C220" s="19"/>
      <c r="D220" s="135" t="s">
        <v>377</v>
      </c>
      <c r="E220" s="21">
        <f>E200-Baseline!E200</f>
        <v>1.2166244874404275</v>
      </c>
      <c r="F220" s="21">
        <f>F200-Baseline!F200</f>
        <v>1.2275564972638953</v>
      </c>
      <c r="G220" s="21">
        <f>G200-Baseline!G200</f>
        <v>1.2373153627945133</v>
      </c>
      <c r="H220" s="21">
        <f>H200-Baseline!H200</f>
        <v>1.2475523295460156</v>
      </c>
      <c r="I220" s="21">
        <f>I200-Baseline!I200</f>
        <v>1.2597677804972833</v>
      </c>
      <c r="J220" s="21">
        <f>J200-Baseline!J200</f>
        <v>1.2724260210295313</v>
      </c>
      <c r="K220" s="21">
        <f>K200-Baseline!K200</f>
        <v>1.2841355591376935</v>
      </c>
      <c r="L220" s="21">
        <f>L200-Baseline!L200</f>
        <v>1.2977764065677571</v>
      </c>
      <c r="M220" s="21">
        <f>M200-Baseline!M200</f>
        <v>1.3119230210444304</v>
      </c>
      <c r="N220" s="21">
        <f>N200-Baseline!N200</f>
        <v>1.3252839415004143</v>
      </c>
      <c r="O220" s="21">
        <f>O200-Baseline!O200</f>
        <v>1.3405396918479182</v>
      </c>
      <c r="P220" s="21">
        <f>P200-Baseline!P200</f>
        <v>1.3563673766420157</v>
      </c>
      <c r="Q220" s="21">
        <f>Q200-Baseline!Q200</f>
        <v>1.3727901331405226</v>
      </c>
      <c r="R220" s="21">
        <f>R200-Baseline!R200</f>
        <v>1.391023694206672</v>
      </c>
      <c r="S220" s="21">
        <f>S200-Baseline!S200</f>
        <v>1.4086793409757996</v>
      </c>
      <c r="T220" s="21">
        <f>T200-Baseline!T200</f>
        <v>1.4270029858179267</v>
      </c>
      <c r="U220" s="21">
        <f>U200-Baseline!U200</f>
        <v>1.4460197305321598</v>
      </c>
      <c r="V220" s="21">
        <f>V200-Baseline!V200</f>
        <v>1.4668374761503369</v>
      </c>
      <c r="W220" s="21">
        <f>W200-Baseline!W200</f>
        <v>1.4872922085888152</v>
      </c>
      <c r="X220" s="21">
        <f>X200-Baseline!X200</f>
        <v>1.5095507144333795</v>
      </c>
      <c r="Y220" s="21">
        <f>Y200-Baseline!Y200</f>
        <v>1.5315535867119299</v>
      </c>
      <c r="Z220" s="21">
        <f>Z200-Baseline!Z200</f>
        <v>1.5553680649706798</v>
      </c>
      <c r="AA220" s="21">
        <f>AA200-Baseline!AA200</f>
        <v>1.5799937117121829</v>
      </c>
      <c r="AB220" s="21">
        <f>AB200-Baseline!AB200</f>
        <v>1.6054619932039824</v>
      </c>
      <c r="AC220" s="21">
        <f>AC200-Baseline!AC200</f>
        <v>1.6315962063237297</v>
      </c>
      <c r="AD220" s="21">
        <f>AD200-Baseline!AD200</f>
        <v>1.6586955772777658</v>
      </c>
      <c r="AE220" s="21">
        <f>AE200-Baseline!AE200</f>
        <v>1.6868295248528451</v>
      </c>
      <c r="AF220" s="21">
        <f>AF200-Baseline!AF200</f>
        <v>1.7159151640513155</v>
      </c>
      <c r="AG220" s="21">
        <f>AG200-Baseline!AG200</f>
        <v>1.7459997958375155</v>
      </c>
      <c r="AH220" s="21">
        <f>AH200-Baseline!AH200</f>
        <v>1.7771333386309167</v>
      </c>
      <c r="AI220" s="21">
        <f>AI200-Baseline!AI200</f>
        <v>1.8093707641431087</v>
      </c>
      <c r="AJ220" s="21">
        <f>AJ200-Baseline!AJ200</f>
        <v>1.8494521465393832</v>
      </c>
      <c r="AK220" s="21">
        <f>AK200-Baseline!AK200</f>
        <v>1.8909012155027645</v>
      </c>
      <c r="AL220" s="21">
        <f>AL200-Baseline!AL200</f>
        <v>1.9337737032161875</v>
      </c>
      <c r="AM220" s="21">
        <f>AM200-Baseline!AM200</f>
        <v>1.9781237929211595</v>
      </c>
      <c r="AN220" s="21">
        <f>AN200-Baseline!AN200</f>
        <v>2.024005100090406</v>
      </c>
      <c r="AO220" s="21">
        <f>AO200-Baseline!AO200</f>
        <v>2.0714721110657019</v>
      </c>
      <c r="AP220" s="21">
        <f>AP200-Baseline!AP200</f>
        <v>2.1205828891799912</v>
      </c>
      <c r="AQ220" s="21">
        <f>AQ200-Baseline!AQ200</f>
        <v>2.1713977978959544</v>
      </c>
      <c r="AR220" s="21">
        <f>AR200-Baseline!AR200</f>
        <v>2.2239785161563148</v>
      </c>
      <c r="AS220" s="21">
        <f>AS200-Baseline!AS200</f>
        <v>2.2783887201175705</v>
      </c>
      <c r="AT220" s="21">
        <f>AT200-Baseline!AT200</f>
        <v>2.3346944239901619</v>
      </c>
      <c r="AU220" s="21">
        <f>AU200-Baseline!AU200</f>
        <v>2.392964032281323</v>
      </c>
      <c r="AV220" s="21">
        <f>AV200-Baseline!AV200</f>
        <v>2.4532682262589738</v>
      </c>
      <c r="AW220" s="21">
        <f>AW200-Baseline!AW200</f>
        <v>2.5156800722535184</v>
      </c>
      <c r="AX220" s="21">
        <f>AX200-Baseline!AX200</f>
        <v>2.580275199278089</v>
      </c>
      <c r="AY220" s="21">
        <f>AY200-Baseline!AY200</f>
        <v>2.6471318900293674</v>
      </c>
      <c r="AZ220" s="21">
        <f>AZ200-Baseline!AZ200</f>
        <v>2.7163311568016817</v>
      </c>
      <c r="BA220" s="21">
        <f>BA200-Baseline!BA200</f>
        <v>2.7879545773767314</v>
      </c>
      <c r="BB220" s="21">
        <f>BB200-Baseline!BB200</f>
        <v>3.2189231964765388</v>
      </c>
    </row>
    <row r="221" spans="1:54" outlineLevel="2">
      <c r="A221" s="466"/>
      <c r="B221" s="150" t="s">
        <v>487</v>
      </c>
      <c r="C221" s="19"/>
      <c r="D221" s="135" t="s">
        <v>377</v>
      </c>
      <c r="E221" s="21">
        <f>E201-Baseline!E201</f>
        <v>0.98743425337151658</v>
      </c>
      <c r="F221" s="21">
        <f>F201-Baseline!F201</f>
        <v>0.99930787425376733</v>
      </c>
      <c r="G221" s="21">
        <f>G201-Baseline!G201</f>
        <v>1.011701103140983</v>
      </c>
      <c r="H221" s="21">
        <f>H201-Baseline!H201</f>
        <v>1.0246265219408965</v>
      </c>
      <c r="I221" s="21">
        <f>I201-Baseline!I201</f>
        <v>1.0380972183145745</v>
      </c>
      <c r="J221" s="21">
        <f>J201-Baseline!J201</f>
        <v>1.052126801424673</v>
      </c>
      <c r="K221" s="21">
        <f>K201-Baseline!K201</f>
        <v>1.0667294175352215</v>
      </c>
      <c r="L221" s="21">
        <f>L201-Baseline!L201</f>
        <v>1.08191976725921</v>
      </c>
      <c r="M221" s="21">
        <f>M201-Baseline!M201</f>
        <v>1.0977131225581687</v>
      </c>
      <c r="N221" s="21">
        <f>N201-Baseline!N201</f>
        <v>1.1141253447083472</v>
      </c>
      <c r="O221" s="21">
        <f>O201-Baseline!O201</f>
        <v>1.1311729030797222</v>
      </c>
      <c r="P221" s="21">
        <f>P201-Baseline!P201</f>
        <v>1.1488728946045466</v>
      </c>
      <c r="Q221" s="21">
        <f>Q201-Baseline!Q201</f>
        <v>1.1672430637164564</v>
      </c>
      <c r="R221" s="21">
        <f>R201-Baseline!R201</f>
        <v>1.1863018231848281</v>
      </c>
      <c r="S221" s="21">
        <f>S201-Baseline!S201</f>
        <v>1.2060227499586387</v>
      </c>
      <c r="T221" s="21">
        <f>T201-Baseline!T201</f>
        <v>1.2264720180124637</v>
      </c>
      <c r="U221" s="21">
        <f>U201-Baseline!U201</f>
        <v>1.2476701659272726</v>
      </c>
      <c r="V221" s="21">
        <f>V201-Baseline!V201</f>
        <v>1.2696384926124074</v>
      </c>
      <c r="W221" s="21">
        <f>W201-Baseline!W201</f>
        <v>1.2923990816502164</v>
      </c>
      <c r="X221" s="21">
        <f>X201-Baseline!X201</f>
        <v>1.3159748281035695</v>
      </c>
      <c r="Y221" s="21">
        <f>Y201-Baseline!Y201</f>
        <v>1.3403894648512855</v>
      </c>
      <c r="Z221" s="21">
        <f>Z201-Baseline!Z201</f>
        <v>1.3656675906782789</v>
      </c>
      <c r="AA221" s="21">
        <f>AA201-Baseline!AA201</f>
        <v>1.3918346991700581</v>
      </c>
      <c r="AB221" s="21">
        <f>AB201-Baseline!AB201</f>
        <v>1.4189172089497863</v>
      </c>
      <c r="AC221" s="21">
        <f>AC201-Baseline!AC201</f>
        <v>1.4468239085461692</v>
      </c>
      <c r="AD221" s="21">
        <f>AD201-Baseline!AD201</f>
        <v>1.4756891156113321</v>
      </c>
      <c r="AE221" s="21">
        <f>AE201-Baseline!AE201</f>
        <v>1.5055310516065241</v>
      </c>
      <c r="AF221" s="21">
        <f>AF201-Baseline!AF201</f>
        <v>1.5363732042379277</v>
      </c>
      <c r="AG221" s="21">
        <f>AG201-Baseline!AG201</f>
        <v>1.5682443288628143</v>
      </c>
      <c r="AH221" s="21">
        <f>AH201-Baseline!AH201</f>
        <v>1.6011793853918672</v>
      </c>
      <c r="AI221" s="21">
        <f>AI201-Baseline!AI201</f>
        <v>1.6352212564132886</v>
      </c>
      <c r="AJ221" s="21">
        <f>AJ201-Baseline!AJ201</f>
        <v>1.6762797530620377</v>
      </c>
      <c r="AK221" s="21">
        <f>AK201-Baseline!AK201</f>
        <v>1.7187333035184373</v>
      </c>
      <c r="AL221" s="21">
        <f>AL201-Baseline!AL201</f>
        <v>1.76263159738027</v>
      </c>
      <c r="AM221" s="21">
        <f>AM201-Baseline!AM201</f>
        <v>1.8080262700613874</v>
      </c>
      <c r="AN221" s="21">
        <f>AN201-Baseline!AN201</f>
        <v>1.8549702798740906</v>
      </c>
      <c r="AO221" s="21">
        <f>AO201-Baseline!AO201</f>
        <v>1.9035178716103223</v>
      </c>
      <c r="AP221" s="21">
        <f>AP201-Baseline!AP201</f>
        <v>1.9537256823788329</v>
      </c>
      <c r="AQ221" s="21">
        <f>AQ201-Baseline!AQ201</f>
        <v>2.0056523805646558</v>
      </c>
      <c r="AR221" s="21">
        <f>AR201-Baseline!AR201</f>
        <v>2.0593586056277702</v>
      </c>
      <c r="AS221" s="21">
        <f>AS201-Baseline!AS201</f>
        <v>2.1149070717762486</v>
      </c>
      <c r="AT221" s="21">
        <f>AT201-Baseline!AT201</f>
        <v>2.1723627231087135</v>
      </c>
      <c r="AU221" s="21">
        <f>AU201-Baseline!AU201</f>
        <v>2.2317928432434653</v>
      </c>
      <c r="AV221" s="21">
        <f>AV201-Baseline!AV201</f>
        <v>2.2932670833496784</v>
      </c>
      <c r="AW221" s="21">
        <f>AW201-Baseline!AW201</f>
        <v>2.3568575554912168</v>
      </c>
      <c r="AX221" s="21">
        <f>AX201-Baseline!AX201</f>
        <v>2.4226389388178444</v>
      </c>
      <c r="AY221" s="21">
        <f>AY201-Baseline!AY201</f>
        <v>2.49068857968421</v>
      </c>
      <c r="AZ221" s="21">
        <f>AZ201-Baseline!AZ201</f>
        <v>2.5610865869523423</v>
      </c>
      <c r="BA221" s="21">
        <f>BA201-Baseline!BA201</f>
        <v>2.6339136704965571</v>
      </c>
      <c r="BB221" s="21">
        <f>BB201-Baseline!BB201</f>
        <v>3.0660467727134515</v>
      </c>
    </row>
    <row r="222" spans="1:54" outlineLevel="2">
      <c r="A222" s="467"/>
      <c r="B222" s="150" t="s">
        <v>488</v>
      </c>
      <c r="C222" s="19"/>
      <c r="D222" s="135" t="s">
        <v>377</v>
      </c>
      <c r="E222" s="21">
        <f>E202-Baseline!E202</f>
        <v>1.447267919712099</v>
      </c>
      <c r="F222" s="21">
        <f>F202-Baseline!F202</f>
        <v>1.454946184386176</v>
      </c>
      <c r="G222" s="21">
        <f>G202-Baseline!G202</f>
        <v>1.4631845900301137</v>
      </c>
      <c r="H222" s="21">
        <f>H202-Baseline!H202</f>
        <v>1.4719953979354745</v>
      </c>
      <c r="I222" s="21">
        <f>I202-Baseline!I202</f>
        <v>1.4813913800701151</v>
      </c>
      <c r="J222" s="21">
        <f>J202-Baseline!J202</f>
        <v>1.4913858346169251</v>
      </c>
      <c r="K222" s="21">
        <f>K202-Baseline!K202</f>
        <v>1.5019926015314891</v>
      </c>
      <c r="L222" s="21">
        <f>L202-Baseline!L202</f>
        <v>1.51322607947573</v>
      </c>
      <c r="M222" s="21">
        <f>M202-Baseline!M202</f>
        <v>1.52510124348918</v>
      </c>
      <c r="N222" s="21">
        <f>N202-Baseline!N202</f>
        <v>1.537633662744311</v>
      </c>
      <c r="O222" s="21">
        <f>O202-Baseline!O202</f>
        <v>1.5508395190131967</v>
      </c>
      <c r="P222" s="21">
        <f>P202-Baseline!P202</f>
        <v>1.5647356264931067</v>
      </c>
      <c r="Q222" s="21">
        <f>Q202-Baseline!Q202</f>
        <v>1.5793394514426342</v>
      </c>
      <c r="R222" s="21">
        <f>R202-Baseline!R202</f>
        <v>1.5946691337096599</v>
      </c>
      <c r="S222" s="21">
        <f>S202-Baseline!S202</f>
        <v>1.6106069297628112</v>
      </c>
      <c r="T222" s="21">
        <f>T202-Baseline!T202</f>
        <v>1.6273114674470825</v>
      </c>
      <c r="U222" s="21">
        <f>U202-Baseline!U202</f>
        <v>1.6448030015722619</v>
      </c>
      <c r="V222" s="21">
        <f>V202-Baseline!V202</f>
        <v>1.6631025521754466</v>
      </c>
      <c r="W222" s="21">
        <f>W202-Baseline!W202</f>
        <v>1.6822319297060115</v>
      </c>
      <c r="X222" s="21">
        <f>X202-Baseline!X202</f>
        <v>1.7022137609076926</v>
      </c>
      <c r="Y222" s="21">
        <f>Y202-Baseline!Y202</f>
        <v>1.7230715157679195</v>
      </c>
      <c r="Z222" s="21">
        <f>Z202-Baseline!Z202</f>
        <v>1.7448295352560055</v>
      </c>
      <c r="AA222" s="21">
        <f>AA202-Baseline!AA202</f>
        <v>1.7675130608768379</v>
      </c>
      <c r="AB222" s="21">
        <f>AB202-Baseline!AB202</f>
        <v>1.7911482639803038</v>
      </c>
      <c r="AC222" s="21">
        <f>AC202-Baseline!AC202</f>
        <v>1.815406520184923</v>
      </c>
      <c r="AD222" s="21">
        <f>AD202-Baseline!AD202</f>
        <v>1.8406338211750928</v>
      </c>
      <c r="AE222" s="21">
        <f>AE202-Baseline!AE202</f>
        <v>1.8668258326177658</v>
      </c>
      <c r="AF222" s="21">
        <f>AF202-Baseline!AF202</f>
        <v>1.8939919122112059</v>
      </c>
      <c r="AG222" s="21">
        <f>AG202-Baseline!AG202</f>
        <v>1.9221550422200198</v>
      </c>
      <c r="AH222" s="21">
        <f>AH202-Baseline!AH202</f>
        <v>1.9513545659789127</v>
      </c>
      <c r="AI222" s="21">
        <f>AI202-Baseline!AI202</f>
        <v>1.9816512652320508</v>
      </c>
      <c r="AJ222" s="21">
        <f>AJ202-Baseline!AJ202</f>
        <v>2.0206144866418918</v>
      </c>
      <c r="AK222" s="21">
        <f>AK202-Baseline!AK202</f>
        <v>2.0609318000339272</v>
      </c>
      <c r="AL222" s="21">
        <f>AL202-Baseline!AL202</f>
        <v>2.1026561291277646</v>
      </c>
      <c r="AM222" s="21">
        <f>AM202-Baseline!AM202</f>
        <v>2.1458427452812394</v>
      </c>
      <c r="AN222" s="21">
        <f>AN202-Baseline!AN202</f>
        <v>2.1905472711748599</v>
      </c>
      <c r="AO222" s="21">
        <f>AO202-Baseline!AO202</f>
        <v>2.2368254392267728</v>
      </c>
      <c r="AP222" s="21">
        <f>AP202-Baseline!AP202</f>
        <v>2.2847362718201412</v>
      </c>
      <c r="AQ222" s="21">
        <f>AQ202-Baseline!AQ202</f>
        <v>2.3343408557626768</v>
      </c>
      <c r="AR222" s="21">
        <f>AR202-Baseline!AR202</f>
        <v>2.3857020139347562</v>
      </c>
      <c r="AS222" s="21">
        <f>AS202-Baseline!AS202</f>
        <v>2.4388844630320978</v>
      </c>
      <c r="AT222" s="21">
        <f>AT202-Baseline!AT202</f>
        <v>2.4939551199803391</v>
      </c>
      <c r="AU222" s="21">
        <f>AU202-Baseline!AU202</f>
        <v>2.5509832658574432</v>
      </c>
      <c r="AV222" s="21">
        <f>AV202-Baseline!AV202</f>
        <v>2.6100404588475756</v>
      </c>
      <c r="AW222" s="21">
        <f>AW202-Baseline!AW202</f>
        <v>2.6712006367258319</v>
      </c>
      <c r="AX222" s="21">
        <f>AX202-Baseline!AX202</f>
        <v>2.7345402512374632</v>
      </c>
      <c r="AY222" s="21">
        <f>AY202-Baseline!AY202</f>
        <v>2.8001383773627579</v>
      </c>
      <c r="AZ222" s="21">
        <f>AZ202-Baseline!AZ202</f>
        <v>2.8680768009765547</v>
      </c>
      <c r="BA222" s="21">
        <f>BA202-Baseline!BA202</f>
        <v>2.9384378520999701</v>
      </c>
      <c r="BB222" s="21">
        <f>BB202-Baseline!BB202</f>
        <v>3.3681855401162282</v>
      </c>
    </row>
    <row r="223" spans="1:54" outlineLevel="2">
      <c r="B223" s="19"/>
      <c r="C223" s="19"/>
      <c r="D223" s="19"/>
      <c r="E223" s="15"/>
    </row>
    <row r="224" spans="1:54" outlineLevel="2">
      <c r="A224" s="465" t="s">
        <v>489</v>
      </c>
      <c r="B224" s="150" t="s">
        <v>486</v>
      </c>
      <c r="C224" s="19"/>
      <c r="D224" s="135" t="s">
        <v>377</v>
      </c>
      <c r="E224" s="21">
        <f>E204-Baseline!E204</f>
        <v>1.2166244874404275</v>
      </c>
      <c r="F224" s="21">
        <f>F204-Baseline!F204</f>
        <v>2.4441809847043228</v>
      </c>
      <c r="G224" s="21">
        <f>G204-Baseline!G204</f>
        <v>3.681496347498836</v>
      </c>
      <c r="H224" s="21">
        <f>H204-Baseline!H204</f>
        <v>4.9290486770448521</v>
      </c>
      <c r="I224" s="21">
        <f>I204-Baseline!I204</f>
        <v>6.1888164575421349</v>
      </c>
      <c r="J224" s="21">
        <f>J204-Baseline!J204</f>
        <v>7.4612424785716662</v>
      </c>
      <c r="K224" s="21">
        <f>K204-Baseline!K204</f>
        <v>8.7453780377093597</v>
      </c>
      <c r="L224" s="21">
        <f>L204-Baseline!L204</f>
        <v>10.043154444277118</v>
      </c>
      <c r="M224" s="21">
        <f>M204-Baseline!M204</f>
        <v>11.355077465321548</v>
      </c>
      <c r="N224" s="21">
        <f>N204-Baseline!N204</f>
        <v>12.680361406821962</v>
      </c>
      <c r="O224" s="21">
        <f>O204-Baseline!O204</f>
        <v>14.020901098669881</v>
      </c>
      <c r="P224" s="21">
        <f>P204-Baseline!P204</f>
        <v>15.377268475311897</v>
      </c>
      <c r="Q224" s="21">
        <f>Q204-Baseline!Q204</f>
        <v>16.75005860845242</v>
      </c>
      <c r="R224" s="21">
        <f>R204-Baseline!R204</f>
        <v>18.141082302659093</v>
      </c>
      <c r="S224" s="21">
        <f>S204-Baseline!S204</f>
        <v>19.549761643634891</v>
      </c>
      <c r="T224" s="21">
        <f>T204-Baseline!T204</f>
        <v>20.976764629452816</v>
      </c>
      <c r="U224" s="21">
        <f>U204-Baseline!U204</f>
        <v>22.422784359984977</v>
      </c>
      <c r="V224" s="21">
        <f>V204-Baseline!V204</f>
        <v>23.889621836135312</v>
      </c>
      <c r="W224" s="21">
        <f>W204-Baseline!W204</f>
        <v>25.376914044724128</v>
      </c>
      <c r="X224" s="21">
        <f>X204-Baseline!X204</f>
        <v>26.886464759157509</v>
      </c>
      <c r="Y224" s="21">
        <f>Y204-Baseline!Y204</f>
        <v>28.418018345869438</v>
      </c>
      <c r="Z224" s="21">
        <f>Z204-Baseline!Z204</f>
        <v>29.973386410840117</v>
      </c>
      <c r="AA224" s="21">
        <f>AA204-Baseline!AA204</f>
        <v>31.553380122552301</v>
      </c>
      <c r="AB224" s="21">
        <f>AB204-Baseline!AB204</f>
        <v>33.158842115756286</v>
      </c>
      <c r="AC224" s="21">
        <f>AC204-Baseline!AC204</f>
        <v>34.790438322080014</v>
      </c>
      <c r="AD224" s="21">
        <f>AD204-Baseline!AD204</f>
        <v>36.449133899357783</v>
      </c>
      <c r="AE224" s="21">
        <f>AE204-Baseline!AE204</f>
        <v>38.13596342421063</v>
      </c>
      <c r="AF224" s="21">
        <f>AF204-Baseline!AF204</f>
        <v>39.851878588261947</v>
      </c>
      <c r="AG224" s="21">
        <f>AG204-Baseline!AG204</f>
        <v>41.597878384099459</v>
      </c>
      <c r="AH224" s="21">
        <f>AH204-Baseline!AH204</f>
        <v>43.375011722730378</v>
      </c>
      <c r="AI224" s="21">
        <f>AI204-Baseline!AI204</f>
        <v>45.184382486873488</v>
      </c>
      <c r="AJ224" s="21">
        <f>AJ204-Baseline!AJ204</f>
        <v>47.033834633412873</v>
      </c>
      <c r="AK224" s="21">
        <f>AK204-Baseline!AK204</f>
        <v>48.924735848915638</v>
      </c>
      <c r="AL224" s="21">
        <f>AL204-Baseline!AL204</f>
        <v>50.858509552131828</v>
      </c>
      <c r="AM224" s="21">
        <f>AM204-Baseline!AM204</f>
        <v>52.836633345052988</v>
      </c>
      <c r="AN224" s="21">
        <f>AN204-Baseline!AN204</f>
        <v>54.860638445143394</v>
      </c>
      <c r="AO224" s="21">
        <f>AO204-Baseline!AO204</f>
        <v>56.932110556209096</v>
      </c>
      <c r="AP224" s="21">
        <f>AP204-Baseline!AP204</f>
        <v>59.052693445389089</v>
      </c>
      <c r="AQ224" s="21">
        <f>AQ204-Baseline!AQ204</f>
        <v>61.224091243285045</v>
      </c>
      <c r="AR224" s="21">
        <f>AR204-Baseline!AR204</f>
        <v>63.44806975944136</v>
      </c>
      <c r="AS224" s="21">
        <f>AS204-Baseline!AS204</f>
        <v>65.726458479558929</v>
      </c>
      <c r="AT224" s="21">
        <f>AT204-Baseline!AT204</f>
        <v>68.061152903549086</v>
      </c>
      <c r="AU224" s="21">
        <f>AU204-Baseline!AU204</f>
        <v>70.454116935830413</v>
      </c>
      <c r="AV224" s="21">
        <f>AV204-Baseline!AV204</f>
        <v>72.907385162089383</v>
      </c>
      <c r="AW224" s="21">
        <f>AW204-Baseline!AW204</f>
        <v>75.4230652343429</v>
      </c>
      <c r="AX224" s="21">
        <f>AX204-Baseline!AX204</f>
        <v>78.003340433620991</v>
      </c>
      <c r="AY224" s="21">
        <f>AY204-Baseline!AY204</f>
        <v>80.650472323650362</v>
      </c>
      <c r="AZ224" s="21">
        <f>AZ204-Baseline!AZ204</f>
        <v>83.366803480452049</v>
      </c>
      <c r="BA224" s="21">
        <f>BA204-Baseline!BA204</f>
        <v>86.154758057828786</v>
      </c>
      <c r="BB224" s="21">
        <f>BB204-Baseline!BB204</f>
        <v>89.373681254305325</v>
      </c>
    </row>
    <row r="225" spans="1:54" outlineLevel="2">
      <c r="A225" s="466"/>
      <c r="B225" s="150" t="s">
        <v>487</v>
      </c>
      <c r="C225" s="19"/>
      <c r="D225" s="135" t="s">
        <v>377</v>
      </c>
      <c r="E225" s="21">
        <f>E205-Baseline!E205</f>
        <v>0.98743425337151658</v>
      </c>
      <c r="F225" s="21">
        <f>F205-Baseline!F205</f>
        <v>1.9867421276252839</v>
      </c>
      <c r="G225" s="21">
        <f>G205-Baseline!G205</f>
        <v>2.998443230766267</v>
      </c>
      <c r="H225" s="21">
        <f>H205-Baseline!H205</f>
        <v>4.0230697527071637</v>
      </c>
      <c r="I225" s="21">
        <f>I205-Baseline!I205</f>
        <v>5.0611669710217377</v>
      </c>
      <c r="J225" s="21">
        <f>J205-Baseline!J205</f>
        <v>6.1132937724464105</v>
      </c>
      <c r="K225" s="21">
        <f>K205-Baseline!K205</f>
        <v>7.1800231899816325</v>
      </c>
      <c r="L225" s="21">
        <f>L205-Baseline!L205</f>
        <v>8.2619429572408425</v>
      </c>
      <c r="M225" s="21">
        <f>M205-Baseline!M205</f>
        <v>9.3596560797990112</v>
      </c>
      <c r="N225" s="21">
        <f>N205-Baseline!N205</f>
        <v>10.473781424507358</v>
      </c>
      <c r="O225" s="21">
        <f>O205-Baseline!O205</f>
        <v>11.60495432758708</v>
      </c>
      <c r="P225" s="21">
        <f>P205-Baseline!P205</f>
        <v>12.753827222191626</v>
      </c>
      <c r="Q225" s="21">
        <f>Q205-Baseline!Q205</f>
        <v>13.921070285908083</v>
      </c>
      <c r="R225" s="21">
        <f>R205-Baseline!R205</f>
        <v>15.107372109092911</v>
      </c>
      <c r="S225" s="21">
        <f>S205-Baseline!S205</f>
        <v>16.313394859051549</v>
      </c>
      <c r="T225" s="21">
        <f>T205-Baseline!T205</f>
        <v>17.539866877064014</v>
      </c>
      <c r="U225" s="21">
        <f>U205-Baseline!U205</f>
        <v>18.787537042991286</v>
      </c>
      <c r="V225" s="21">
        <f>V205-Baseline!V205</f>
        <v>20.057175535603694</v>
      </c>
      <c r="W225" s="21">
        <f>W205-Baseline!W205</f>
        <v>21.349574617253911</v>
      </c>
      <c r="X225" s="21">
        <f>X205-Baseline!X205</f>
        <v>22.665549445357481</v>
      </c>
      <c r="Y225" s="21">
        <f>Y205-Baseline!Y205</f>
        <v>24.005938910208766</v>
      </c>
      <c r="Z225" s="21">
        <f>Z205-Baseline!Z205</f>
        <v>25.371606500887044</v>
      </c>
      <c r="AA225" s="21">
        <f>AA205-Baseline!AA205</f>
        <v>26.763441200057102</v>
      </c>
      <c r="AB225" s="21">
        <f>AB205-Baseline!AB205</f>
        <v>28.182358409006888</v>
      </c>
      <c r="AC225" s="21">
        <f>AC205-Baseline!AC205</f>
        <v>29.629182317553056</v>
      </c>
      <c r="AD225" s="21">
        <f>AD205-Baseline!AD205</f>
        <v>31.104871433164387</v>
      </c>
      <c r="AE225" s="21">
        <f>AE205-Baseline!AE205</f>
        <v>32.610402484770908</v>
      </c>
      <c r="AF225" s="21">
        <f>AF205-Baseline!AF205</f>
        <v>34.146775689008834</v>
      </c>
      <c r="AG225" s="21">
        <f>AG205-Baseline!AG205</f>
        <v>35.715020017871652</v>
      </c>
      <c r="AH225" s="21">
        <f>AH205-Baseline!AH205</f>
        <v>37.316199403263518</v>
      </c>
      <c r="AI225" s="21">
        <f>AI205-Baseline!AI205</f>
        <v>38.951420659676806</v>
      </c>
      <c r="AJ225" s="21">
        <f>AJ205-Baseline!AJ205</f>
        <v>40.627700412738847</v>
      </c>
      <c r="AK225" s="21">
        <f>AK205-Baseline!AK205</f>
        <v>42.34643371625728</v>
      </c>
      <c r="AL225" s="21">
        <f>AL205-Baseline!AL205</f>
        <v>44.109065313637551</v>
      </c>
      <c r="AM225" s="21">
        <f>AM205-Baseline!AM205</f>
        <v>45.917091583698941</v>
      </c>
      <c r="AN225" s="21">
        <f>AN205-Baseline!AN205</f>
        <v>47.772061863573029</v>
      </c>
      <c r="AO225" s="21">
        <f>AO205-Baseline!AO205</f>
        <v>49.675579735183348</v>
      </c>
      <c r="AP225" s="21">
        <f>AP205-Baseline!AP205</f>
        <v>51.629305417562179</v>
      </c>
      <c r="AQ225" s="21">
        <f>AQ205-Baseline!AQ205</f>
        <v>53.634957798126834</v>
      </c>
      <c r="AR225" s="21">
        <f>AR205-Baseline!AR205</f>
        <v>55.694316403754605</v>
      </c>
      <c r="AS225" s="21">
        <f>AS205-Baseline!AS205</f>
        <v>57.809223475530857</v>
      </c>
      <c r="AT225" s="21">
        <f>AT205-Baseline!AT205</f>
        <v>59.981586198639569</v>
      </c>
      <c r="AU225" s="21">
        <f>AU205-Baseline!AU205</f>
        <v>62.213379041883037</v>
      </c>
      <c r="AV225" s="21">
        <f>AV205-Baseline!AV205</f>
        <v>64.50664612523272</v>
      </c>
      <c r="AW225" s="21">
        <f>AW205-Baseline!AW205</f>
        <v>66.863503680723937</v>
      </c>
      <c r="AX225" s="21">
        <f>AX205-Baseline!AX205</f>
        <v>69.286142619541778</v>
      </c>
      <c r="AY225" s="21">
        <f>AY205-Baseline!AY205</f>
        <v>71.776831199225981</v>
      </c>
      <c r="AZ225" s="21">
        <f>AZ205-Baseline!AZ205</f>
        <v>74.337917786178323</v>
      </c>
      <c r="BA225" s="21">
        <f>BA205-Baseline!BA205</f>
        <v>76.971831456674877</v>
      </c>
      <c r="BB225" s="21">
        <f>BB205-Baseline!BB205</f>
        <v>80.037878229388326</v>
      </c>
    </row>
    <row r="226" spans="1:54" outlineLevel="2">
      <c r="A226" s="467"/>
      <c r="B226" s="150" t="s">
        <v>488</v>
      </c>
      <c r="C226" s="19"/>
      <c r="D226" s="135" t="s">
        <v>377</v>
      </c>
      <c r="E226" s="21">
        <f>E206-Baseline!E206</f>
        <v>1.447267919712099</v>
      </c>
      <c r="F226" s="21">
        <f>F206-Baseline!F206</f>
        <v>2.9022141040982747</v>
      </c>
      <c r="G226" s="21">
        <f>G206-Baseline!G206</f>
        <v>4.3653986941283884</v>
      </c>
      <c r="H226" s="21">
        <f>H206-Baseline!H206</f>
        <v>5.8373940920638629</v>
      </c>
      <c r="I226" s="21">
        <f>I206-Baseline!I206</f>
        <v>7.3187854721339782</v>
      </c>
      <c r="J226" s="21">
        <f>J206-Baseline!J206</f>
        <v>8.8101713067509024</v>
      </c>
      <c r="K226" s="21">
        <f>K206-Baseline!K206</f>
        <v>10.312163908282391</v>
      </c>
      <c r="L226" s="21">
        <f>L206-Baseline!L206</f>
        <v>11.825389987758122</v>
      </c>
      <c r="M226" s="21">
        <f>M206-Baseline!M206</f>
        <v>13.350491231247302</v>
      </c>
      <c r="N226" s="21">
        <f>N206-Baseline!N206</f>
        <v>14.888124893991613</v>
      </c>
      <c r="O226" s="21">
        <f>O206-Baseline!O206</f>
        <v>16.438964413004811</v>
      </c>
      <c r="P226" s="21">
        <f>P206-Baseline!P206</f>
        <v>18.003700039497918</v>
      </c>
      <c r="Q226" s="21">
        <f>Q206-Baseline!Q206</f>
        <v>19.583039490940553</v>
      </c>
      <c r="R226" s="21">
        <f>R206-Baseline!R206</f>
        <v>21.177708624650215</v>
      </c>
      <c r="S226" s="21">
        <f>S206-Baseline!S206</f>
        <v>22.788315554413025</v>
      </c>
      <c r="T226" s="21">
        <f>T206-Baseline!T206</f>
        <v>24.415627021860107</v>
      </c>
      <c r="U226" s="21">
        <f>U206-Baseline!U206</f>
        <v>26.060430023432367</v>
      </c>
      <c r="V226" s="21">
        <f>V206-Baseline!V206</f>
        <v>27.723532575607813</v>
      </c>
      <c r="W226" s="21">
        <f>W206-Baseline!W206</f>
        <v>29.405764505313826</v>
      </c>
      <c r="X226" s="21">
        <f>X206-Baseline!X206</f>
        <v>31.107978266221519</v>
      </c>
      <c r="Y226" s="21">
        <f>Y206-Baseline!Y206</f>
        <v>32.831049781989435</v>
      </c>
      <c r="Z226" s="21">
        <f>Z206-Baseline!Z206</f>
        <v>34.575879317245438</v>
      </c>
      <c r="AA226" s="21">
        <f>AA206-Baseline!AA206</f>
        <v>36.343392378122275</v>
      </c>
      <c r="AB226" s="21">
        <f>AB206-Baseline!AB206</f>
        <v>38.134540642102579</v>
      </c>
      <c r="AC226" s="21">
        <f>AC206-Baseline!AC206</f>
        <v>39.949947162287501</v>
      </c>
      <c r="AD226" s="21">
        <f>AD206-Baseline!AD206</f>
        <v>41.79058098346259</v>
      </c>
      <c r="AE226" s="21">
        <f>AE206-Baseline!AE206</f>
        <v>43.657406816080353</v>
      </c>
      <c r="AF226" s="21">
        <f>AF206-Baseline!AF206</f>
        <v>45.551398728291559</v>
      </c>
      <c r="AG226" s="21">
        <f>AG206-Baseline!AG206</f>
        <v>47.473553770511579</v>
      </c>
      <c r="AH226" s="21">
        <f>AH206-Baseline!AH206</f>
        <v>49.424908336490489</v>
      </c>
      <c r="AI226" s="21">
        <f>AI206-Baseline!AI206</f>
        <v>51.406559601722542</v>
      </c>
      <c r="AJ226" s="21">
        <f>AJ206-Baseline!AJ206</f>
        <v>53.427174088364431</v>
      </c>
      <c r="AK226" s="21">
        <f>AK206-Baseline!AK206</f>
        <v>55.488105888398358</v>
      </c>
      <c r="AL226" s="21">
        <f>AL206-Baseline!AL206</f>
        <v>57.590762017526124</v>
      </c>
      <c r="AM226" s="21">
        <f>AM206-Baseline!AM206</f>
        <v>59.73660476280736</v>
      </c>
      <c r="AN226" s="21">
        <f>AN206-Baseline!AN206</f>
        <v>61.927152033982217</v>
      </c>
      <c r="AO226" s="21">
        <f>AO206-Baseline!AO206</f>
        <v>64.163977473208988</v>
      </c>
      <c r="AP226" s="21">
        <f>AP206-Baseline!AP206</f>
        <v>66.448713745029124</v>
      </c>
      <c r="AQ226" s="21">
        <f>AQ206-Baseline!AQ206</f>
        <v>68.7830546007918</v>
      </c>
      <c r="AR226" s="21">
        <f>AR206-Baseline!AR206</f>
        <v>71.168756614726561</v>
      </c>
      <c r="AS226" s="21">
        <f>AS206-Baseline!AS206</f>
        <v>73.607641077758657</v>
      </c>
      <c r="AT226" s="21">
        <f>AT206-Baseline!AT206</f>
        <v>76.101596197738999</v>
      </c>
      <c r="AU226" s="21">
        <f>AU206-Baseline!AU206</f>
        <v>78.652579463596439</v>
      </c>
      <c r="AV226" s="21">
        <f>AV206-Baseline!AV206</f>
        <v>81.262619922444017</v>
      </c>
      <c r="AW226" s="21">
        <f>AW206-Baseline!AW206</f>
        <v>83.933820559169845</v>
      </c>
      <c r="AX226" s="21">
        <f>AX206-Baseline!AX206</f>
        <v>86.668360810407307</v>
      </c>
      <c r="AY226" s="21">
        <f>AY206-Baseline!AY206</f>
        <v>89.468499187770064</v>
      </c>
      <c r="AZ226" s="21">
        <f>AZ206-Baseline!AZ206</f>
        <v>92.336575988746617</v>
      </c>
      <c r="BA226" s="21">
        <f>BA206-Baseline!BA206</f>
        <v>95.275013840846583</v>
      </c>
      <c r="BB226" s="21">
        <f>BB206-Baseline!BB206</f>
        <v>98.643199380962812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493</v>
      </c>
      <c r="C229" s="57"/>
      <c r="D229" s="56" t="s">
        <v>377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75:A77"/>
    <mergeCell ref="A143:A154"/>
    <mergeCell ref="A158:A169"/>
    <mergeCell ref="A172:A174"/>
    <mergeCell ref="A176:A178"/>
    <mergeCell ref="A186:A187"/>
    <mergeCell ref="A204:A206"/>
    <mergeCell ref="A210:A218"/>
    <mergeCell ref="AI51:AM51"/>
    <mergeCell ref="AN51:AR51"/>
    <mergeCell ref="AS51:AW51"/>
    <mergeCell ref="AX51:BB51"/>
    <mergeCell ref="A54:A64"/>
    <mergeCell ref="Y51:AC51"/>
    <mergeCell ref="AD51:AH51"/>
    <mergeCell ref="A66:A71"/>
    <mergeCell ref="E51:I51"/>
    <mergeCell ref="J51:N51"/>
    <mergeCell ref="O51:S51"/>
    <mergeCell ref="T51:X51"/>
    <mergeCell ref="I20:N20"/>
    <mergeCell ref="P20:U20"/>
    <mergeCell ref="I21:N45"/>
    <mergeCell ref="P21:U45"/>
    <mergeCell ref="B23:G23"/>
    <mergeCell ref="D30:G30"/>
    <mergeCell ref="A19:B19"/>
    <mergeCell ref="I2:U2"/>
    <mergeCell ref="I3:N4"/>
    <mergeCell ref="P3:U4"/>
    <mergeCell ref="I5:N18"/>
    <mergeCell ref="P5:U18"/>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393"/>
      <c r="C23" s="393"/>
      <c r="D23" s="393"/>
      <c r="E23" s="393"/>
      <c r="F23" s="393"/>
      <c r="G23" s="393"/>
      <c r="H23" s="393"/>
      <c r="I23" s="393"/>
      <c r="J23" s="393"/>
      <c r="K23" s="393"/>
      <c r="L23" s="393"/>
      <c r="M23" s="393"/>
      <c r="N23" s="393"/>
      <c r="O23" s="393"/>
      <c r="P23" s="393"/>
      <c r="Q23" s="393"/>
      <c r="R23" s="393"/>
      <c r="S23" s="393"/>
    </row>
    <row r="24" spans="1:19">
      <c r="A24" s="158" t="s">
        <v>481</v>
      </c>
      <c r="B24" s="393"/>
      <c r="C24" s="393"/>
      <c r="D24" s="393"/>
      <c r="E24" s="393"/>
      <c r="F24" s="393"/>
      <c r="G24" s="393"/>
      <c r="H24" s="393"/>
      <c r="I24" s="393"/>
      <c r="J24" s="393"/>
      <c r="K24" s="393"/>
      <c r="L24" s="393"/>
      <c r="M24" s="393"/>
      <c r="N24" s="393"/>
      <c r="O24" s="393"/>
      <c r="P24" s="393"/>
      <c r="Q24" s="393"/>
      <c r="R24" s="393"/>
      <c r="S24" s="393"/>
    </row>
    <row r="25" spans="1:19">
      <c r="A25" s="159" t="s">
        <v>383</v>
      </c>
      <c r="B25" s="393"/>
      <c r="C25" s="393"/>
      <c r="D25" s="393"/>
      <c r="E25" s="393"/>
      <c r="F25" s="393"/>
      <c r="G25" s="393"/>
      <c r="H25" s="393"/>
      <c r="I25" s="393"/>
      <c r="J25" s="393"/>
      <c r="K25" s="393"/>
      <c r="L25" s="393"/>
      <c r="M25" s="393"/>
      <c r="N25" s="393"/>
      <c r="O25" s="393"/>
      <c r="P25" s="393"/>
      <c r="Q25" s="393"/>
      <c r="R25" s="393"/>
      <c r="S25" s="393"/>
    </row>
    <row r="26" spans="1:19">
      <c r="A26" s="159" t="s">
        <v>459</v>
      </c>
      <c r="B26" s="393"/>
      <c r="C26" s="393"/>
      <c r="D26" s="393"/>
      <c r="E26" s="393"/>
      <c r="F26" s="393"/>
      <c r="G26" s="393"/>
      <c r="H26" s="393"/>
      <c r="I26" s="393"/>
      <c r="J26" s="393"/>
      <c r="K26" s="393"/>
      <c r="L26" s="393"/>
      <c r="M26" s="393"/>
      <c r="N26" s="393"/>
      <c r="O26" s="393"/>
      <c r="P26" s="393"/>
      <c r="Q26" s="393"/>
      <c r="R26" s="393"/>
      <c r="S26" s="393"/>
    </row>
    <row r="27" spans="1:19">
      <c r="A27" s="159" t="s">
        <v>460</v>
      </c>
      <c r="B27" s="393"/>
      <c r="C27" s="393"/>
      <c r="D27" s="393"/>
      <c r="E27" s="393"/>
      <c r="F27" s="393"/>
      <c r="G27" s="393"/>
      <c r="H27" s="393"/>
      <c r="I27" s="393"/>
      <c r="J27" s="393"/>
      <c r="K27" s="393"/>
      <c r="L27" s="393"/>
      <c r="M27" s="393"/>
      <c r="N27" s="393"/>
      <c r="O27" s="393"/>
      <c r="P27" s="393"/>
      <c r="Q27" s="393"/>
      <c r="R27" s="393"/>
      <c r="S27" s="393"/>
    </row>
    <row r="31" spans="1:19">
      <c r="A31" s="4" t="s">
        <v>502</v>
      </c>
    </row>
    <row r="32" spans="1:19">
      <c r="A32" t="s">
        <v>503</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c r="E4" s="53" t="s">
        <v>335</v>
      </c>
      <c r="F4" s="91"/>
      <c r="G4" s="28"/>
      <c r="H4" s="10"/>
      <c r="I4" s="405"/>
      <c r="J4" s="406"/>
      <c r="K4" s="406"/>
      <c r="L4" s="406"/>
      <c r="M4" s="406"/>
      <c r="N4" s="407"/>
      <c r="P4" s="411"/>
      <c r="Q4" s="412"/>
      <c r="R4" s="412"/>
      <c r="S4" s="412"/>
      <c r="T4" s="412"/>
      <c r="U4" s="413"/>
    </row>
    <row r="5" spans="1:21" outlineLevel="1">
      <c r="A5" s="13" t="s">
        <v>336</v>
      </c>
      <c r="B5" s="88"/>
      <c r="E5" s="14"/>
      <c r="H5" s="10"/>
      <c r="I5" s="468"/>
      <c r="J5" s="426"/>
      <c r="K5" s="426"/>
      <c r="L5" s="426"/>
      <c r="M5" s="426"/>
      <c r="N5" s="427"/>
      <c r="P5" s="468"/>
      <c r="Q5" s="426"/>
      <c r="R5" s="426"/>
      <c r="S5" s="426"/>
      <c r="T5" s="426"/>
      <c r="U5" s="427"/>
    </row>
    <row r="6" spans="1:21" outlineLevel="1">
      <c r="A6" s="13" t="s">
        <v>339</v>
      </c>
      <c r="B6" s="88"/>
      <c r="E6" s="53" t="s">
        <v>341</v>
      </c>
      <c r="F6" s="90"/>
      <c r="H6" s="10"/>
      <c r="I6" s="428"/>
      <c r="J6" s="429"/>
      <c r="K6" s="429"/>
      <c r="L6" s="429"/>
      <c r="M6" s="429"/>
      <c r="N6" s="430"/>
      <c r="P6" s="428"/>
      <c r="Q6" s="429"/>
      <c r="R6" s="429"/>
      <c r="S6" s="429"/>
      <c r="T6" s="429"/>
      <c r="U6" s="430"/>
    </row>
    <row r="7" spans="1:21" outlineLevel="1">
      <c r="A7" s="13" t="s">
        <v>343</v>
      </c>
      <c r="B7" s="88"/>
      <c r="E7" s="14"/>
      <c r="H7" s="10"/>
      <c r="I7" s="428"/>
      <c r="J7" s="429"/>
      <c r="K7" s="429"/>
      <c r="L7" s="429"/>
      <c r="M7" s="429"/>
      <c r="N7" s="430"/>
      <c r="P7" s="428"/>
      <c r="Q7" s="429"/>
      <c r="R7" s="429"/>
      <c r="S7" s="429"/>
      <c r="T7" s="429"/>
      <c r="U7" s="430"/>
    </row>
    <row r="8" spans="1:21" ht="41" outlineLevel="1" thickBot="1">
      <c r="A8" s="34" t="s">
        <v>344</v>
      </c>
      <c r="B8" s="89"/>
      <c r="E8" s="14"/>
      <c r="H8" s="10"/>
      <c r="I8" s="428"/>
      <c r="J8" s="429"/>
      <c r="K8" s="429"/>
      <c r="L8" s="429"/>
      <c r="M8" s="429"/>
      <c r="N8" s="430"/>
      <c r="P8" s="428"/>
      <c r="Q8" s="429"/>
      <c r="R8" s="429"/>
      <c r="S8" s="429"/>
      <c r="T8" s="429"/>
      <c r="U8" s="430"/>
    </row>
    <row r="9" spans="1:21" outlineLevel="1">
      <c r="E9" s="14"/>
      <c r="H9" s="10"/>
      <c r="I9" s="428"/>
      <c r="J9" s="429"/>
      <c r="K9" s="429"/>
      <c r="L9" s="429"/>
      <c r="M9" s="429"/>
      <c r="N9" s="430"/>
      <c r="P9" s="428"/>
      <c r="Q9" s="429"/>
      <c r="R9" s="429"/>
      <c r="S9" s="429"/>
      <c r="T9" s="429"/>
      <c r="U9" s="430"/>
    </row>
    <row r="10" spans="1:21" ht="14" outlineLevel="1" thickBot="1">
      <c r="A10" s="32" t="s">
        <v>346</v>
      </c>
      <c r="B10" s="35">
        <f>Baseline!B10</f>
        <v>2027</v>
      </c>
      <c r="E10" s="14"/>
      <c r="H10" s="10"/>
      <c r="I10" s="428"/>
      <c r="J10" s="429"/>
      <c r="K10" s="429"/>
      <c r="L10" s="429"/>
      <c r="M10" s="429"/>
      <c r="N10" s="430"/>
      <c r="P10" s="428"/>
      <c r="Q10" s="429"/>
      <c r="R10" s="429"/>
      <c r="S10" s="429"/>
      <c r="T10" s="429"/>
      <c r="U10" s="430"/>
    </row>
    <row r="11" spans="1:21" outlineLevel="1">
      <c r="A11" s="16"/>
      <c r="H11" s="10"/>
      <c r="I11" s="428"/>
      <c r="J11" s="429"/>
      <c r="K11" s="429"/>
      <c r="L11" s="429"/>
      <c r="M11" s="429"/>
      <c r="N11" s="430"/>
      <c r="P11" s="428"/>
      <c r="Q11" s="429"/>
      <c r="R11" s="429"/>
      <c r="S11" s="429"/>
      <c r="T11" s="429"/>
      <c r="U11" s="430"/>
    </row>
    <row r="12" spans="1:21" ht="40.5" outlineLevel="1">
      <c r="A12" s="26" t="s">
        <v>347</v>
      </c>
      <c r="B12" s="26" t="s">
        <v>348</v>
      </c>
      <c r="C12" s="26" t="s">
        <v>349</v>
      </c>
      <c r="D12" s="26" t="s">
        <v>350</v>
      </c>
      <c r="E12" s="26" t="s">
        <v>351</v>
      </c>
      <c r="F12" s="26" t="s">
        <v>352</v>
      </c>
      <c r="G12" s="26" t="s">
        <v>353</v>
      </c>
      <c r="I12" s="428"/>
      <c r="J12" s="429"/>
      <c r="K12" s="429"/>
      <c r="L12" s="429"/>
      <c r="M12" s="429"/>
      <c r="N12" s="430"/>
      <c r="P12" s="428"/>
      <c r="Q12" s="429"/>
      <c r="R12" s="429"/>
      <c r="S12" s="429"/>
      <c r="T12" s="429"/>
      <c r="U12" s="430"/>
    </row>
    <row r="13" spans="1:21" outlineLevel="1">
      <c r="A13" s="58">
        <v>2035</v>
      </c>
      <c r="B13" s="21">
        <f t="shared" ref="B13:B18" si="0">INDEX($E$204:$AW$204,1,MATCH($A13,$E$53:$BB$53,0))</f>
        <v>0</v>
      </c>
      <c r="C13" s="21">
        <f>B13-Baseline!B13</f>
        <v>11.355077465321548</v>
      </c>
      <c r="D13" s="21">
        <f t="shared" ref="D13:D18" si="1">INDEX($E$205:$AW$205,1,MATCH($A13,$E$53:$BB$53,0))</f>
        <v>0</v>
      </c>
      <c r="E13" s="21">
        <f>D13-Baseline!D13</f>
        <v>9.3596560797990112</v>
      </c>
      <c r="F13" s="21">
        <f t="shared" ref="F13:F18" si="2">INDEX($E$206:$AW$206,1,MATCH($A13,$E$53:$BB$53,0))</f>
        <v>0</v>
      </c>
      <c r="G13" s="21">
        <f>F13-Baseline!F13</f>
        <v>13.350491231247302</v>
      </c>
      <c r="I13" s="428"/>
      <c r="J13" s="429"/>
      <c r="K13" s="429"/>
      <c r="L13" s="429"/>
      <c r="M13" s="429"/>
      <c r="N13" s="430"/>
      <c r="P13" s="428"/>
      <c r="Q13" s="429"/>
      <c r="R13" s="429"/>
      <c r="S13" s="429"/>
      <c r="T13" s="429"/>
      <c r="U13" s="430"/>
    </row>
    <row r="14" spans="1:21" outlineLevel="1">
      <c r="A14" s="58">
        <v>2040</v>
      </c>
      <c r="B14" s="21">
        <f t="shared" si="0"/>
        <v>0</v>
      </c>
      <c r="C14" s="21">
        <f>B14-Baseline!B14</f>
        <v>18.141082302659093</v>
      </c>
      <c r="D14" s="21">
        <f t="shared" si="1"/>
        <v>0</v>
      </c>
      <c r="E14" s="21">
        <f>D14-Baseline!D14</f>
        <v>15.107372109092911</v>
      </c>
      <c r="F14" s="21">
        <f t="shared" si="2"/>
        <v>0</v>
      </c>
      <c r="G14" s="21">
        <f>F14-Baseline!F14</f>
        <v>21.177708624650215</v>
      </c>
      <c r="I14" s="428"/>
      <c r="J14" s="429"/>
      <c r="K14" s="429"/>
      <c r="L14" s="429"/>
      <c r="M14" s="429"/>
      <c r="N14" s="430"/>
      <c r="P14" s="428"/>
      <c r="Q14" s="429"/>
      <c r="R14" s="429"/>
      <c r="S14" s="429"/>
      <c r="T14" s="429"/>
      <c r="U14" s="430"/>
    </row>
    <row r="15" spans="1:21" outlineLevel="1">
      <c r="A15" s="58">
        <v>2045</v>
      </c>
      <c r="B15" s="21">
        <f t="shared" si="0"/>
        <v>0</v>
      </c>
      <c r="C15" s="21">
        <f>B15-Baseline!B15</f>
        <v>25.376914044724128</v>
      </c>
      <c r="D15" s="21">
        <f t="shared" si="1"/>
        <v>0</v>
      </c>
      <c r="E15" s="21">
        <f>D15-Baseline!D15</f>
        <v>21.349574617253911</v>
      </c>
      <c r="F15" s="21">
        <f t="shared" si="2"/>
        <v>0</v>
      </c>
      <c r="G15" s="21">
        <f>F15-Baseline!F15</f>
        <v>29.405764505313826</v>
      </c>
      <c r="I15" s="428"/>
      <c r="J15" s="429"/>
      <c r="K15" s="429"/>
      <c r="L15" s="429"/>
      <c r="M15" s="429"/>
      <c r="N15" s="430"/>
      <c r="P15" s="428"/>
      <c r="Q15" s="429"/>
      <c r="R15" s="429"/>
      <c r="S15" s="429"/>
      <c r="T15" s="429"/>
      <c r="U15" s="430"/>
    </row>
    <row r="16" spans="1:21" outlineLevel="1">
      <c r="A16" s="58">
        <v>2050</v>
      </c>
      <c r="B16" s="21">
        <f t="shared" si="0"/>
        <v>0</v>
      </c>
      <c r="C16" s="21">
        <f>B16-Baseline!B16</f>
        <v>33.158842115756286</v>
      </c>
      <c r="D16" s="21">
        <f t="shared" si="1"/>
        <v>0</v>
      </c>
      <c r="E16" s="21">
        <f>D16-Baseline!D16</f>
        <v>28.182358409006888</v>
      </c>
      <c r="F16" s="21">
        <f t="shared" si="2"/>
        <v>0</v>
      </c>
      <c r="G16" s="21">
        <f>F16-Baseline!F16</f>
        <v>38.134540642102579</v>
      </c>
      <c r="I16" s="428"/>
      <c r="J16" s="429"/>
      <c r="K16" s="429"/>
      <c r="L16" s="429"/>
      <c r="M16" s="429"/>
      <c r="N16" s="430"/>
      <c r="P16" s="428"/>
      <c r="Q16" s="429"/>
      <c r="R16" s="429"/>
      <c r="S16" s="429"/>
      <c r="T16" s="429"/>
      <c r="U16" s="430"/>
    </row>
    <row r="17" spans="1:21" outlineLevel="1">
      <c r="A17" s="58">
        <v>2060</v>
      </c>
      <c r="B17" s="21">
        <f t="shared" si="0"/>
        <v>0</v>
      </c>
      <c r="C17" s="21">
        <f>B17-Baseline!B17</f>
        <v>50.858509552131828</v>
      </c>
      <c r="D17" s="21">
        <f t="shared" si="1"/>
        <v>0</v>
      </c>
      <c r="E17" s="21">
        <f>D17-Baseline!D17</f>
        <v>44.109065313637551</v>
      </c>
      <c r="F17" s="21">
        <f t="shared" si="2"/>
        <v>0</v>
      </c>
      <c r="G17" s="21">
        <f>F17-Baseline!F17</f>
        <v>57.590762017526124</v>
      </c>
      <c r="I17" s="428"/>
      <c r="J17" s="429"/>
      <c r="K17" s="429"/>
      <c r="L17" s="429"/>
      <c r="M17" s="429"/>
      <c r="N17" s="430"/>
      <c r="P17" s="428"/>
      <c r="Q17" s="429"/>
      <c r="R17" s="429"/>
      <c r="S17" s="429"/>
      <c r="T17" s="429"/>
      <c r="U17" s="430"/>
    </row>
    <row r="18" spans="1:21" outlineLevel="1">
      <c r="A18" s="58">
        <v>2070</v>
      </c>
      <c r="B18" s="21">
        <f t="shared" si="0"/>
        <v>0</v>
      </c>
      <c r="C18" s="21">
        <f>B18-Baseline!B18</f>
        <v>72.907385162089383</v>
      </c>
      <c r="D18" s="21">
        <f t="shared" si="1"/>
        <v>0</v>
      </c>
      <c r="E18" s="21">
        <f>D18-Baseline!D18</f>
        <v>64.50664612523272</v>
      </c>
      <c r="F18" s="21">
        <f t="shared" si="2"/>
        <v>0</v>
      </c>
      <c r="G18" s="21">
        <f>F18-Baseline!F18</f>
        <v>81.262619922444017</v>
      </c>
      <c r="I18" s="431"/>
      <c r="J18" s="432"/>
      <c r="K18" s="432"/>
      <c r="L18" s="432"/>
      <c r="M18" s="432"/>
      <c r="N18" s="433"/>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f>Baseline!B20</f>
        <v>1</v>
      </c>
      <c r="E20" s="154"/>
      <c r="I20" s="423" t="s">
        <v>355</v>
      </c>
      <c r="J20" s="424"/>
      <c r="K20" s="424"/>
      <c r="L20" s="424"/>
      <c r="M20" s="424"/>
      <c r="N20" s="425"/>
      <c r="P20" s="423" t="s">
        <v>356</v>
      </c>
      <c r="Q20" s="424"/>
      <c r="R20" s="424"/>
      <c r="S20" s="424"/>
      <c r="T20" s="424"/>
      <c r="U20" s="425"/>
    </row>
    <row r="21" spans="1:21" ht="12.75" customHeight="1" outlineLevel="1">
      <c r="A21" s="154"/>
      <c r="B21" s="155"/>
      <c r="I21" s="468"/>
      <c r="J21" s="426"/>
      <c r="K21" s="426"/>
      <c r="L21" s="426"/>
      <c r="M21" s="426"/>
      <c r="N21" s="427"/>
      <c r="P21" s="468"/>
      <c r="Q21" s="426"/>
      <c r="R21" s="426"/>
      <c r="S21" s="426"/>
      <c r="T21" s="426"/>
      <c r="U21" s="427"/>
    </row>
    <row r="22" spans="1:21" ht="12.75" customHeight="1" outlineLevel="1">
      <c r="A22" s="154"/>
      <c r="B22" s="155"/>
      <c r="I22" s="428"/>
      <c r="J22" s="429"/>
      <c r="K22" s="429"/>
      <c r="L22" s="429"/>
      <c r="M22" s="429"/>
      <c r="N22" s="430"/>
      <c r="P22" s="428"/>
      <c r="Q22" s="429"/>
      <c r="R22" s="429"/>
      <c r="S22" s="429"/>
      <c r="T22" s="429"/>
      <c r="U22" s="430"/>
    </row>
    <row r="23" spans="1:21" outlineLevel="1">
      <c r="A23" s="154"/>
      <c r="B23" s="449" t="s">
        <v>358</v>
      </c>
      <c r="C23" s="450"/>
      <c r="D23" s="450"/>
      <c r="E23" s="450"/>
      <c r="F23" s="450"/>
      <c r="G23" s="451"/>
      <c r="I23" s="428"/>
      <c r="J23" s="429"/>
      <c r="K23" s="429"/>
      <c r="L23" s="429"/>
      <c r="M23" s="429"/>
      <c r="N23" s="430"/>
      <c r="P23" s="428"/>
      <c r="Q23" s="429"/>
      <c r="R23" s="429"/>
      <c r="S23" s="429"/>
      <c r="T23" s="429"/>
      <c r="U23" s="430"/>
    </row>
    <row r="24" spans="1:21" outlineLevel="1">
      <c r="B24" s="17">
        <v>2027</v>
      </c>
      <c r="C24" s="17">
        <v>2028</v>
      </c>
      <c r="D24" s="17">
        <v>2029</v>
      </c>
      <c r="E24" s="17">
        <v>2030</v>
      </c>
      <c r="F24" s="17">
        <v>2031</v>
      </c>
      <c r="G24" s="17" t="s">
        <v>359</v>
      </c>
      <c r="I24" s="428"/>
      <c r="J24" s="429"/>
      <c r="K24" s="429"/>
      <c r="L24" s="429"/>
      <c r="M24" s="429"/>
      <c r="N24" s="430"/>
      <c r="P24" s="428"/>
      <c r="Q24" s="429"/>
      <c r="R24" s="429"/>
      <c r="S24" s="429"/>
      <c r="T24" s="429"/>
      <c r="U24" s="430"/>
    </row>
    <row r="25" spans="1:21" ht="14" outlineLevel="1" thickBot="1">
      <c r="B25" s="30" t="s">
        <v>360</v>
      </c>
      <c r="C25" s="30" t="s">
        <v>360</v>
      </c>
      <c r="D25" s="30" t="s">
        <v>360</v>
      </c>
      <c r="E25" s="30" t="s">
        <v>360</v>
      </c>
      <c r="F25" s="30" t="s">
        <v>360</v>
      </c>
      <c r="G25" s="30" t="s">
        <v>360</v>
      </c>
      <c r="I25" s="428"/>
      <c r="J25" s="429"/>
      <c r="K25" s="429"/>
      <c r="L25" s="429"/>
      <c r="M25" s="429"/>
      <c r="N25" s="430"/>
      <c r="P25" s="428"/>
      <c r="Q25" s="429"/>
      <c r="R25" s="429"/>
      <c r="S25" s="429"/>
      <c r="T25" s="429"/>
      <c r="U25" s="430"/>
    </row>
    <row r="26" spans="1:21" outlineLevel="1">
      <c r="A26" s="54" t="s">
        <v>361</v>
      </c>
      <c r="B26" s="21">
        <f>E64</f>
        <v>0</v>
      </c>
      <c r="C26" s="21">
        <f>F64</f>
        <v>0</v>
      </c>
      <c r="D26" s="21">
        <f>G64</f>
        <v>0</v>
      </c>
      <c r="E26" s="21">
        <f>H64</f>
        <v>0</v>
      </c>
      <c r="F26" s="21">
        <f>I64</f>
        <v>0</v>
      </c>
      <c r="G26" s="21">
        <f>SUM(J64:BB64)</f>
        <v>0</v>
      </c>
      <c r="I26" s="428"/>
      <c r="J26" s="429"/>
      <c r="K26" s="429"/>
      <c r="L26" s="429"/>
      <c r="M26" s="429"/>
      <c r="N26" s="430"/>
      <c r="P26" s="428"/>
      <c r="Q26" s="429"/>
      <c r="R26" s="429"/>
      <c r="S26" s="429"/>
      <c r="T26" s="429"/>
      <c r="U26" s="430"/>
    </row>
    <row r="27" spans="1:21" outlineLevel="1">
      <c r="A27" s="54" t="s">
        <v>362</v>
      </c>
      <c r="B27" s="21">
        <f>E71+E77</f>
        <v>0</v>
      </c>
      <c r="C27" s="21">
        <f>F71+F77</f>
        <v>0</v>
      </c>
      <c r="D27" s="21">
        <f>G71+G77</f>
        <v>0</v>
      </c>
      <c r="E27" s="21">
        <f>H71+H77</f>
        <v>0</v>
      </c>
      <c r="F27" s="21">
        <f>I71+I77</f>
        <v>0</v>
      </c>
      <c r="G27" s="21">
        <f>SUM(J71:BB71)+SUM(J77:BB77)</f>
        <v>0</v>
      </c>
      <c r="I27" s="428"/>
      <c r="J27" s="429"/>
      <c r="K27" s="429"/>
      <c r="L27" s="429"/>
      <c r="M27" s="429"/>
      <c r="N27" s="430"/>
      <c r="P27" s="428"/>
      <c r="Q27" s="429"/>
      <c r="R27" s="429"/>
      <c r="S27" s="429"/>
      <c r="T27" s="429"/>
      <c r="U27" s="430"/>
    </row>
    <row r="28" spans="1:21" outlineLevel="1">
      <c r="A28" s="154"/>
      <c r="B28" s="248"/>
      <c r="C28" s="248"/>
      <c r="D28" s="248"/>
      <c r="E28" s="248"/>
      <c r="F28" s="248"/>
      <c r="G28" s="248"/>
      <c r="I28" s="428"/>
      <c r="J28" s="429"/>
      <c r="K28" s="429"/>
      <c r="L28" s="429"/>
      <c r="M28" s="429"/>
      <c r="N28" s="430"/>
      <c r="P28" s="428"/>
      <c r="Q28" s="429"/>
      <c r="R28" s="429"/>
      <c r="S28" s="429"/>
      <c r="T28" s="429"/>
      <c r="U28" s="430"/>
    </row>
    <row r="29" spans="1:21" ht="14" outlineLevel="1" thickBot="1">
      <c r="A29" s="154"/>
      <c r="B29" s="248"/>
      <c r="C29" s="248"/>
      <c r="D29" s="248"/>
      <c r="E29" s="248"/>
      <c r="F29" s="248"/>
      <c r="G29" s="248"/>
      <c r="I29" s="428"/>
      <c r="J29" s="429"/>
      <c r="K29" s="429"/>
      <c r="L29" s="429"/>
      <c r="M29" s="429"/>
      <c r="N29" s="430"/>
      <c r="P29" s="428"/>
      <c r="Q29" s="429"/>
      <c r="R29" s="429"/>
      <c r="S29" s="429"/>
      <c r="T29" s="429"/>
      <c r="U29" s="430"/>
    </row>
    <row r="30" spans="1:21" ht="14" outlineLevel="1" thickBot="1">
      <c r="A30" s="308"/>
      <c r="B30" s="309" t="s">
        <v>363</v>
      </c>
      <c r="C30" s="310" t="s">
        <v>364</v>
      </c>
      <c r="D30" s="453" t="s">
        <v>322</v>
      </c>
      <c r="E30" s="454"/>
      <c r="F30" s="454"/>
      <c r="G30" s="455"/>
      <c r="I30" s="428"/>
      <c r="J30" s="429"/>
      <c r="K30" s="429"/>
      <c r="L30" s="429"/>
      <c r="M30" s="429"/>
      <c r="N30" s="430"/>
      <c r="P30" s="428"/>
      <c r="Q30" s="429"/>
      <c r="R30" s="429"/>
      <c r="S30" s="429"/>
      <c r="T30" s="429"/>
      <c r="U30" s="430"/>
    </row>
    <row r="31" spans="1:21" outlineLevel="1">
      <c r="A31" s="446" t="s">
        <v>365</v>
      </c>
      <c r="B31" s="311"/>
      <c r="C31" s="307"/>
      <c r="D31" s="469"/>
      <c r="E31" s="469"/>
      <c r="F31" s="469"/>
      <c r="G31" s="470"/>
      <c r="I31" s="428"/>
      <c r="J31" s="429"/>
      <c r="K31" s="429"/>
      <c r="L31" s="429"/>
      <c r="M31" s="429"/>
      <c r="N31" s="430"/>
      <c r="P31" s="428"/>
      <c r="Q31" s="429"/>
      <c r="R31" s="429"/>
      <c r="S31" s="429"/>
      <c r="T31" s="429"/>
      <c r="U31" s="430"/>
    </row>
    <row r="32" spans="1:21" outlineLevel="1">
      <c r="A32" s="446"/>
      <c r="B32" s="312"/>
      <c r="C32" s="252"/>
      <c r="D32" s="395"/>
      <c r="E32" s="395"/>
      <c r="F32" s="395"/>
      <c r="G32" s="396"/>
      <c r="I32" s="428"/>
      <c r="J32" s="429"/>
      <c r="K32" s="429"/>
      <c r="L32" s="429"/>
      <c r="M32" s="429"/>
      <c r="N32" s="430"/>
      <c r="P32" s="428"/>
      <c r="Q32" s="429"/>
      <c r="R32" s="429"/>
      <c r="S32" s="429"/>
      <c r="T32" s="429"/>
      <c r="U32" s="430"/>
    </row>
    <row r="33" spans="1:21" outlineLevel="1">
      <c r="A33" s="446"/>
      <c r="B33" s="312"/>
      <c r="C33" s="252"/>
      <c r="D33" s="395"/>
      <c r="E33" s="395"/>
      <c r="F33" s="395"/>
      <c r="G33" s="396"/>
      <c r="I33" s="428"/>
      <c r="J33" s="429"/>
      <c r="K33" s="429"/>
      <c r="L33" s="429"/>
      <c r="M33" s="429"/>
      <c r="N33" s="430"/>
      <c r="P33" s="428"/>
      <c r="Q33" s="429"/>
      <c r="R33" s="429"/>
      <c r="S33" s="429"/>
      <c r="T33" s="429"/>
      <c r="U33" s="430"/>
    </row>
    <row r="34" spans="1:21" outlineLevel="1">
      <c r="A34" s="446"/>
      <c r="B34" s="312"/>
      <c r="C34" s="252"/>
      <c r="D34" s="395"/>
      <c r="E34" s="395"/>
      <c r="F34" s="395"/>
      <c r="G34" s="396"/>
      <c r="I34" s="428"/>
      <c r="J34" s="429"/>
      <c r="K34" s="429"/>
      <c r="L34" s="429"/>
      <c r="M34" s="429"/>
      <c r="N34" s="430"/>
      <c r="P34" s="428"/>
      <c r="Q34" s="429"/>
      <c r="R34" s="429"/>
      <c r="S34" s="429"/>
      <c r="T34" s="429"/>
      <c r="U34" s="430"/>
    </row>
    <row r="35" spans="1:21" outlineLevel="1">
      <c r="A35" s="446"/>
      <c r="B35" s="312"/>
      <c r="C35" s="252"/>
      <c r="D35" s="395"/>
      <c r="E35" s="395"/>
      <c r="F35" s="395"/>
      <c r="G35" s="396"/>
      <c r="I35" s="428"/>
      <c r="J35" s="429"/>
      <c r="K35" s="429"/>
      <c r="L35" s="429"/>
      <c r="M35" s="429"/>
      <c r="N35" s="430"/>
      <c r="P35" s="428"/>
      <c r="Q35" s="429"/>
      <c r="R35" s="429"/>
      <c r="S35" s="429"/>
      <c r="T35" s="429"/>
      <c r="U35" s="430"/>
    </row>
    <row r="36" spans="1:21" outlineLevel="1">
      <c r="A36" s="446"/>
      <c r="B36" s="312"/>
      <c r="C36" s="252"/>
      <c r="D36" s="395"/>
      <c r="E36" s="395"/>
      <c r="F36" s="395"/>
      <c r="G36" s="396"/>
      <c r="I36" s="428"/>
      <c r="J36" s="429"/>
      <c r="K36" s="429"/>
      <c r="L36" s="429"/>
      <c r="M36" s="429"/>
      <c r="N36" s="430"/>
      <c r="P36" s="428"/>
      <c r="Q36" s="429"/>
      <c r="R36" s="429"/>
      <c r="S36" s="429"/>
      <c r="T36" s="429"/>
      <c r="U36" s="430"/>
    </row>
    <row r="37" spans="1:21" outlineLevel="1">
      <c r="A37" s="446"/>
      <c r="B37" s="312"/>
      <c r="C37" s="252"/>
      <c r="D37" s="395"/>
      <c r="E37" s="395"/>
      <c r="F37" s="395"/>
      <c r="G37" s="396"/>
      <c r="I37" s="428"/>
      <c r="J37" s="429"/>
      <c r="K37" s="429"/>
      <c r="L37" s="429"/>
      <c r="M37" s="429"/>
      <c r="N37" s="430"/>
      <c r="P37" s="428"/>
      <c r="Q37" s="429"/>
      <c r="R37" s="429"/>
      <c r="S37" s="429"/>
      <c r="T37" s="429"/>
      <c r="U37" s="430"/>
    </row>
    <row r="38" spans="1:21" outlineLevel="1">
      <c r="A38" s="446"/>
      <c r="B38" s="312"/>
      <c r="C38" s="252"/>
      <c r="D38" s="395"/>
      <c r="E38" s="395"/>
      <c r="F38" s="395"/>
      <c r="G38" s="396"/>
      <c r="I38" s="428"/>
      <c r="J38" s="429"/>
      <c r="K38" s="429"/>
      <c r="L38" s="429"/>
      <c r="M38" s="429"/>
      <c r="N38" s="430"/>
      <c r="P38" s="428"/>
      <c r="Q38" s="429"/>
      <c r="R38" s="429"/>
      <c r="S38" s="429"/>
      <c r="T38" s="429"/>
      <c r="U38" s="430"/>
    </row>
    <row r="39" spans="1:21" outlineLevel="1">
      <c r="A39" s="446"/>
      <c r="B39" s="312"/>
      <c r="C39" s="252"/>
      <c r="D39" s="395"/>
      <c r="E39" s="395"/>
      <c r="F39" s="395"/>
      <c r="G39" s="396"/>
      <c r="I39" s="428"/>
      <c r="J39" s="429"/>
      <c r="K39" s="429"/>
      <c r="L39" s="429"/>
      <c r="M39" s="429"/>
      <c r="N39" s="430"/>
      <c r="P39" s="428"/>
      <c r="Q39" s="429"/>
      <c r="R39" s="429"/>
      <c r="S39" s="429"/>
      <c r="T39" s="429"/>
      <c r="U39" s="430"/>
    </row>
    <row r="40" spans="1:21" ht="14" outlineLevel="1" thickBot="1">
      <c r="A40" s="447"/>
      <c r="B40" s="313"/>
      <c r="C40" s="314"/>
      <c r="D40" s="456"/>
      <c r="E40" s="456"/>
      <c r="F40" s="456"/>
      <c r="G40" s="457"/>
      <c r="I40" s="428"/>
      <c r="J40" s="429"/>
      <c r="K40" s="429"/>
      <c r="L40" s="429"/>
      <c r="M40" s="429"/>
      <c r="N40" s="430"/>
      <c r="P40" s="428"/>
      <c r="Q40" s="429"/>
      <c r="R40" s="429"/>
      <c r="S40" s="429"/>
      <c r="T40" s="429"/>
      <c r="U40" s="430"/>
    </row>
    <row r="41" spans="1:21" outlineLevel="1">
      <c r="A41" s="154"/>
      <c r="B41" s="248"/>
      <c r="C41" s="248"/>
      <c r="D41" s="248"/>
      <c r="E41" s="248"/>
      <c r="F41" s="248"/>
      <c r="G41" s="248"/>
      <c r="I41" s="428"/>
      <c r="J41" s="429"/>
      <c r="K41" s="429"/>
      <c r="L41" s="429"/>
      <c r="M41" s="429"/>
      <c r="N41" s="430"/>
      <c r="P41" s="428"/>
      <c r="Q41" s="429"/>
      <c r="R41" s="429"/>
      <c r="S41" s="429"/>
      <c r="T41" s="429"/>
      <c r="U41" s="430"/>
    </row>
    <row r="42" spans="1:21" outlineLevel="1">
      <c r="A42" s="154"/>
      <c r="B42" s="248"/>
      <c r="C42" s="248"/>
      <c r="D42" s="248"/>
      <c r="E42" s="248"/>
      <c r="F42" s="248"/>
      <c r="G42" s="248"/>
      <c r="I42" s="428"/>
      <c r="J42" s="429"/>
      <c r="K42" s="429"/>
      <c r="L42" s="429"/>
      <c r="M42" s="429"/>
      <c r="N42" s="430"/>
      <c r="P42" s="428"/>
      <c r="Q42" s="429"/>
      <c r="R42" s="429"/>
      <c r="S42" s="429"/>
      <c r="T42" s="429"/>
      <c r="U42" s="430"/>
    </row>
    <row r="43" spans="1:21" outlineLevel="1">
      <c r="A43" s="154"/>
      <c r="B43" s="248"/>
      <c r="C43" s="248"/>
      <c r="D43" s="248"/>
      <c r="E43" s="248"/>
      <c r="F43" s="248"/>
      <c r="G43" s="248"/>
      <c r="I43" s="428"/>
      <c r="J43" s="429"/>
      <c r="K43" s="429"/>
      <c r="L43" s="429"/>
      <c r="M43" s="429"/>
      <c r="N43" s="430"/>
      <c r="P43" s="428"/>
      <c r="Q43" s="429"/>
      <c r="R43" s="429"/>
      <c r="S43" s="429"/>
      <c r="T43" s="429"/>
      <c r="U43" s="430"/>
    </row>
    <row r="44" spans="1:21" outlineLevel="1">
      <c r="A44" s="154"/>
      <c r="B44" s="248"/>
      <c r="C44" s="248"/>
      <c r="D44" s="248"/>
      <c r="E44" s="248"/>
      <c r="F44" s="248"/>
      <c r="G44" s="248"/>
      <c r="I44" s="428"/>
      <c r="J44" s="429"/>
      <c r="K44" s="429"/>
      <c r="L44" s="429"/>
      <c r="M44" s="429"/>
      <c r="N44" s="430"/>
      <c r="P44" s="428"/>
      <c r="Q44" s="429"/>
      <c r="R44" s="429"/>
      <c r="S44" s="429"/>
      <c r="T44" s="429"/>
      <c r="U44" s="430"/>
    </row>
    <row r="45" spans="1:21" outlineLevel="1">
      <c r="A45" s="154"/>
      <c r="B45" s="248"/>
      <c r="C45" s="248"/>
      <c r="D45" s="248"/>
      <c r="E45" s="248"/>
      <c r="F45" s="248"/>
      <c r="G45" s="248"/>
      <c r="I45" s="431"/>
      <c r="J45" s="432"/>
      <c r="K45" s="432"/>
      <c r="L45" s="432"/>
      <c r="M45" s="432"/>
      <c r="N45" s="433"/>
      <c r="P45" s="431"/>
      <c r="Q45" s="432"/>
      <c r="R45" s="432"/>
      <c r="S45" s="432"/>
      <c r="T45" s="432"/>
      <c r="U45" s="433"/>
    </row>
    <row r="46" spans="1:21" outlineLevel="1">
      <c r="A46" s="154"/>
      <c r="B46" s="248"/>
      <c r="C46" s="248"/>
      <c r="D46" s="248"/>
      <c r="E46" s="248"/>
      <c r="F46" s="248"/>
      <c r="G46" s="248"/>
    </row>
    <row r="47" spans="1:21">
      <c r="A47" s="154"/>
      <c r="B47" s="155"/>
    </row>
    <row r="48" spans="1:21" ht="15">
      <c r="A48" s="12" t="s">
        <v>367</v>
      </c>
    </row>
    <row r="49" spans="1:54" ht="15" outlineLevel="1">
      <c r="A49" s="12"/>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c r="C54" s="127"/>
      <c r="D54" s="124" t="s">
        <v>377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391</v>
      </c>
      <c r="C83" t="s">
        <v>392</v>
      </c>
      <c r="D83" t="s">
        <v>377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393</v>
      </c>
      <c r="C84" t="s">
        <v>394</v>
      </c>
      <c r="D84" t="s">
        <v>377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510</v>
      </c>
      <c r="C108" t="s">
        <v>511</v>
      </c>
      <c r="D108" t="s">
        <v>377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512</v>
      </c>
      <c r="C109" t="s">
        <v>513</v>
      </c>
      <c r="D109" t="s">
        <v>377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514</v>
      </c>
      <c r="C110" t="s">
        <v>515</v>
      </c>
      <c r="D110" t="s">
        <v>377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516</v>
      </c>
      <c r="C111" t="s">
        <v>517</v>
      </c>
      <c r="D111" t="s">
        <v>377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518</v>
      </c>
      <c r="C112" t="s">
        <v>519</v>
      </c>
      <c r="D112" t="s">
        <v>377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520</v>
      </c>
      <c r="C113" t="s">
        <v>521</v>
      </c>
      <c r="D113" t="s">
        <v>377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522</v>
      </c>
      <c r="C114" t="s">
        <v>523</v>
      </c>
      <c r="D114" t="s">
        <v>377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524</v>
      </c>
      <c r="C115" t="s">
        <v>525</v>
      </c>
      <c r="D115" t="s">
        <v>377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526</v>
      </c>
      <c r="C116" t="s">
        <v>527</v>
      </c>
      <c r="D116" t="s">
        <v>377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528</v>
      </c>
      <c r="C117" t="s">
        <v>529</v>
      </c>
      <c r="D117" t="s">
        <v>377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530</v>
      </c>
      <c r="C118" t="s">
        <v>531</v>
      </c>
      <c r="D118" t="s">
        <v>377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532</v>
      </c>
      <c r="C119" t="s">
        <v>533</v>
      </c>
      <c r="D119" t="s">
        <v>377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534</v>
      </c>
      <c r="C120" t="s">
        <v>535</v>
      </c>
      <c r="D120" t="s">
        <v>377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536</v>
      </c>
      <c r="C121" t="s">
        <v>537</v>
      </c>
      <c r="D121" t="s">
        <v>377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538</v>
      </c>
      <c r="C122" t="s">
        <v>539</v>
      </c>
      <c r="D122" t="s">
        <v>377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540</v>
      </c>
      <c r="C123" t="s">
        <v>541</v>
      </c>
      <c r="D123" t="s">
        <v>377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542</v>
      </c>
      <c r="C124" t="s">
        <v>543</v>
      </c>
      <c r="D124" t="s">
        <v>377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544</v>
      </c>
      <c r="C125" t="s">
        <v>545</v>
      </c>
      <c r="D125" t="s">
        <v>377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546</v>
      </c>
      <c r="C126" t="s">
        <v>547</v>
      </c>
      <c r="D126" t="s">
        <v>377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548</v>
      </c>
      <c r="C127" t="s">
        <v>549</v>
      </c>
      <c r="D127" t="s">
        <v>377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445</v>
      </c>
      <c r="C130" t="s">
        <v>446</v>
      </c>
      <c r="D130" t="s">
        <v>377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447</v>
      </c>
      <c r="C131" t="s">
        <v>448</v>
      </c>
      <c r="D131" t="s">
        <v>377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449</v>
      </c>
      <c r="C132" t="s">
        <v>450</v>
      </c>
      <c r="D132" t="s">
        <v>377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451</v>
      </c>
      <c r="C133" s="7" t="s">
        <v>452</v>
      </c>
      <c r="D133" s="7" t="s">
        <v>377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39"/>
      <c r="B147" s="135" t="s">
        <v>284</v>
      </c>
      <c r="C147" s="135" t="s">
        <v>460</v>
      </c>
      <c r="D147" s="135" t="s">
        <v>377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315" t="s">
        <v>461</v>
      </c>
      <c r="D150" s="135" t="s">
        <v>377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39"/>
      <c r="B151" s="135" t="s">
        <v>287</v>
      </c>
      <c r="C151" s="315" t="s">
        <v>462</v>
      </c>
      <c r="D151" s="135" t="s">
        <v>377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39"/>
      <c r="B152" s="135" t="s">
        <v>287</v>
      </c>
      <c r="C152" s="315" t="s">
        <v>463</v>
      </c>
      <c r="D152" s="135" t="s">
        <v>377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315" t="s">
        <v>383</v>
      </c>
      <c r="D158" s="135" t="s">
        <v>466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315" t="s">
        <v>459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39"/>
      <c r="B162" s="135" t="s">
        <v>284</v>
      </c>
      <c r="C162" s="315" t="s">
        <v>460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39"/>
      <c r="B191" s="150" t="s">
        <v>481</v>
      </c>
      <c r="C191" s="19"/>
      <c r="D191" s="135" t="s">
        <v>377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39"/>
      <c r="B192" s="150" t="s">
        <v>552</v>
      </c>
      <c r="C192" s="19"/>
      <c r="D192" s="135" t="s">
        <v>377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39"/>
      <c r="B193" s="150" t="s">
        <v>482</v>
      </c>
      <c r="C193" s="19"/>
      <c r="D193" s="135" t="s">
        <v>377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39"/>
      <c r="B194" s="150" t="s">
        <v>483</v>
      </c>
      <c r="C194" s="19"/>
      <c r="D194" s="135" t="s">
        <v>377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39"/>
      <c r="B195" s="150" t="s">
        <v>484</v>
      </c>
      <c r="C195" s="19"/>
      <c r="D195" s="135" t="s">
        <v>377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39"/>
      <c r="B196" s="150" t="s">
        <v>284</v>
      </c>
      <c r="C196" s="19"/>
      <c r="D196" s="135" t="s">
        <v>377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39"/>
      <c r="B197" s="150" t="s">
        <v>287</v>
      </c>
      <c r="C197" s="19"/>
      <c r="D197" s="135" t="s">
        <v>377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0"/>
      <c r="B198" s="150" t="s">
        <v>464</v>
      </c>
      <c r="C198" s="19"/>
      <c r="D198" s="135" t="s">
        <v>377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39"/>
      <c r="B201" s="150" t="s">
        <v>487</v>
      </c>
      <c r="C201" s="19"/>
      <c r="D201" s="135" t="s">
        <v>377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0"/>
      <c r="B202" s="150" t="s">
        <v>488</v>
      </c>
      <c r="C202" s="19"/>
      <c r="D202" s="135" t="s">
        <v>377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38" t="s">
        <v>489</v>
      </c>
      <c r="B204" s="150" t="s">
        <v>490</v>
      </c>
      <c r="C204" s="19"/>
      <c r="D204" s="135" t="s">
        <v>377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39"/>
      <c r="B205" s="150" t="s">
        <v>491</v>
      </c>
      <c r="C205" s="19"/>
      <c r="D205" s="135" t="s">
        <v>377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0"/>
      <c r="B206" s="150" t="s">
        <v>492</v>
      </c>
      <c r="C206" s="19"/>
      <c r="D206" s="135" t="s">
        <v>377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479</v>
      </c>
      <c r="B210" s="150" t="s">
        <v>554</v>
      </c>
      <c r="C210" s="19"/>
      <c r="D210" s="135" t="s">
        <v>377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481</v>
      </c>
      <c r="C211" s="19"/>
      <c r="D211" s="135" t="s">
        <v>377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552</v>
      </c>
      <c r="C212" s="19"/>
      <c r="D212" s="135" t="s">
        <v>377</v>
      </c>
      <c r="E212" s="21">
        <f>E192-Baseline!E192</f>
        <v>7.6997834474017507E-2</v>
      </c>
      <c r="F212" s="21">
        <f>F77*F186-Baseline!F77*Baseline!F186</f>
        <v>7.5150904047848632E-2</v>
      </c>
      <c r="G212" s="21">
        <f>G77*G186-Baseline!G77*Baseline!G186</f>
        <v>7.3348642046241322E-2</v>
      </c>
      <c r="H212" s="21">
        <f>H77*H186-Baseline!H77*Baseline!H186</f>
        <v>7.1589973928198089E-2</v>
      </c>
      <c r="I212" s="21">
        <f>I77*I186-Baseline!I77*Baseline!I186</f>
        <v>6.987385109284959E-2</v>
      </c>
      <c r="J212" s="21">
        <f>J77*J186-Baseline!J77*Baseline!J186</f>
        <v>6.8199250254637703E-2</v>
      </c>
      <c r="K212" s="21">
        <f>K77*K186-Baseline!K77*Baseline!K186</f>
        <v>6.6565172833606814E-2</v>
      </c>
      <c r="L212" s="21">
        <f>L77*L186-Baseline!L77*Baseline!L186</f>
        <v>6.4970644360387964E-2</v>
      </c>
      <c r="M212" s="21">
        <f>M77*M186-Baseline!M77*Baseline!M186</f>
        <v>6.3414713895523694E-2</v>
      </c>
      <c r="N212" s="21">
        <f>N77*N186-Baseline!N77*Baseline!N186</f>
        <v>6.1896453462833859E-2</v>
      </c>
      <c r="O212" s="21">
        <f>O77*O186-Baseline!O77*Baseline!O186</f>
        <v>6.0414957496419217E-2</v>
      </c>
      <c r="P212" s="21">
        <f>P77*P186-Baseline!P77*Baseline!P186</f>
        <v>5.896934230102565E-2</v>
      </c>
      <c r="Q212" s="21">
        <f>Q77*Q186-Baseline!Q77*Baseline!Q186</f>
        <v>5.7558745525424976E-2</v>
      </c>
      <c r="R212" s="21">
        <f>R77*R186-Baseline!R77*Baseline!R186</f>
        <v>5.6182325648493736E-2</v>
      </c>
      <c r="S212" s="21">
        <f>S77*S186-Baseline!S77*Baseline!S186</f>
        <v>5.4839261477699679E-2</v>
      </c>
      <c r="T212" s="21">
        <f>T77*T186-Baseline!T77*Baseline!T186</f>
        <v>5.352875165968668E-2</v>
      </c>
      <c r="U212" s="21">
        <f>U77*U186-Baseline!U77*Baseline!U186</f>
        <v>5.2250014202664369E-2</v>
      </c>
      <c r="V212" s="21">
        <f>V77*V186-Baseline!V77*Baseline!V186</f>
        <v>5.1002286010334998E-2</v>
      </c>
      <c r="W212" s="21">
        <f>W77*W186-Baseline!W77*Baseline!W186</f>
        <v>4.9784822427046384E-2</v>
      </c>
      <c r="X212" s="21">
        <f>X77*X186-Baseline!X77*Baseline!X186</f>
        <v>4.8596896793948838E-2</v>
      </c>
      <c r="Y212" s="21">
        <f>Y77*Y186-Baseline!Y77*Baseline!Y186</f>
        <v>4.7437800015836272E-2</v>
      </c>
      <c r="Z212" s="21">
        <f>Z77*Z186-Baseline!Z77*Baseline!Z186</f>
        <v>4.6306840138460814E-2</v>
      </c>
      <c r="AA212" s="21">
        <f>AA77*AA186-Baseline!AA77*Baseline!AA186</f>
        <v>4.5203341936031906E-2</v>
      </c>
      <c r="AB212" s="21">
        <f>AB77*AB186-Baseline!AB77*Baseline!AB186</f>
        <v>4.4126646508689901E-2</v>
      </c>
      <c r="AC212" s="21">
        <f>AC77*AC186-Baseline!AC77*Baseline!AC186</f>
        <v>4.3076110889686318E-2</v>
      </c>
      <c r="AD212" s="21">
        <f>AD77*AD186-Baseline!AD77*Baseline!AD186</f>
        <v>4.2051107662040885E-2</v>
      </c>
      <c r="AE212" s="21">
        <f>AE77*AE186-Baseline!AE77*Baseline!AE186</f>
        <v>4.1051024584456731E-2</v>
      </c>
      <c r="AF212" s="21">
        <f>AF77*AF186-Baseline!AF77*Baseline!AF186</f>
        <v>4.0075264226275921E-2</v>
      </c>
      <c r="AG212" s="21">
        <f>AG77*AG186-Baseline!AG77*Baseline!AG186</f>
        <v>3.9123243611230478E-2</v>
      </c>
      <c r="AH212" s="21">
        <f>AH77*AH186-Baseline!AH77*Baseline!AH186</f>
        <v>3.8194393869810557E-2</v>
      </c>
      <c r="AI212" s="21">
        <f>AI77*AI186-Baseline!AI77*Baseline!AI186</f>
        <v>3.7288159900013655E-2</v>
      </c>
      <c r="AJ212" s="21">
        <f>AJ77*AJ186-Baseline!AJ77*Baseline!AJ186</f>
        <v>3.658071848306426E-2</v>
      </c>
      <c r="AK212" s="21">
        <f>AK77*AK186-Baseline!AK77*Baseline!AK186</f>
        <v>3.5887285252948008E-2</v>
      </c>
      <c r="AL212" s="21">
        <f>AL77*AL186-Baseline!AL77*Baseline!AL186</f>
        <v>3.5207595188716315E-2</v>
      </c>
      <c r="AM212" s="21">
        <f>AM77*AM186-Baseline!AM77*Baseline!AM186</f>
        <v>3.4541388533164068E-2</v>
      </c>
      <c r="AN212" s="21">
        <f>AN77*AN186-Baseline!AN77*Baseline!AN186</f>
        <v>3.3888410693562625E-2</v>
      </c>
      <c r="AO212" s="21">
        <f>AO77*AO186-Baseline!AO77*Baseline!AO186</f>
        <v>3.3248412144360827E-2</v>
      </c>
      <c r="AP212" s="21">
        <f>AP77*AP186-Baseline!AP77*Baseline!AP186</f>
        <v>3.2621148331845935E-2</v>
      </c>
      <c r="AQ212" s="21">
        <f>AQ77*AQ186-Baseline!AQ77*Baseline!AQ186</f>
        <v>3.200637958069056E-2</v>
      </c>
      <c r="AR212" s="21">
        <f>AR77*AR186-Baseline!AR77*Baseline!AR186</f>
        <v>3.1403871002378604E-2</v>
      </c>
      <c r="AS212" s="21">
        <f>AS77*AS186-Baseline!AS77*Baseline!AS186</f>
        <v>3.081339240546848E-2</v>
      </c>
      <c r="AT212" s="21">
        <f>AT77*AT186-Baseline!AT77*Baseline!AT186</f>
        <v>3.0234718207648673E-2</v>
      </c>
      <c r="AU212" s="21">
        <f>AU77*AU186-Baseline!AU77*Baseline!AU186</f>
        <v>2.9667627349566583E-2</v>
      </c>
      <c r="AV212" s="21">
        <f>AV77*AV186-Baseline!AV77*Baseline!AV186</f>
        <v>2.9111903210379746E-2</v>
      </c>
      <c r="AW212" s="21">
        <f>AW77*AW186-Baseline!AW77*Baseline!AW186</f>
        <v>2.8567333525023175E-2</v>
      </c>
      <c r="AX212" s="21">
        <f>AX77*AX186-Baseline!AX77*Baseline!AX186</f>
        <v>2.8033710303136269E-2</v>
      </c>
      <c r="AY212" s="21">
        <f>AY77*AY186-Baseline!AY77*Baseline!AY186</f>
        <v>2.7510829749631111E-2</v>
      </c>
      <c r="AZ212" s="21">
        <f>AZ77*AZ186-Baseline!AZ77*Baseline!AZ186</f>
        <v>2.6998492186865043E-2</v>
      </c>
      <c r="BA212" s="21">
        <f>BA77*BA186-Baseline!BA77*Baseline!BA186</f>
        <v>2.6496501978404169E-2</v>
      </c>
      <c r="BB212" s="21">
        <f>BB77*BB186-Baseline!BB77*Baseline!BB186</f>
        <v>2.6012028125868843E-2</v>
      </c>
    </row>
    <row r="213" spans="1:54" outlineLevel="2">
      <c r="A213" s="466"/>
      <c r="B213" s="150" t="s">
        <v>482</v>
      </c>
      <c r="C213" s="19"/>
      <c r="D213" s="135" t="s">
        <v>377</v>
      </c>
      <c r="E213" s="21">
        <f>E193-Baseline!E193</f>
        <v>0.45910706732089385</v>
      </c>
      <c r="F213" s="21">
        <f>F193-Baseline!F193</f>
        <v>0.45606777815606436</v>
      </c>
      <c r="G213" s="21">
        <f>G193-Baseline!G193</f>
        <v>0.45135600309809532</v>
      </c>
      <c r="H213" s="21">
        <f>H193-Baseline!H193</f>
        <v>0.44661024560240792</v>
      </c>
      <c r="I213" s="21">
        <f>I193-Baseline!I193</f>
        <v>0.44331764306047933</v>
      </c>
      <c r="J213" s="21">
        <f>J193-Baseline!J193</f>
        <v>0.439928736273341</v>
      </c>
      <c r="K213" s="21">
        <f>K193-Baseline!K193</f>
        <v>0.43503773360060594</v>
      </c>
      <c r="L213" s="21">
        <f>L193-Baseline!L193</f>
        <v>0.4315097954168069</v>
      </c>
      <c r="M213" s="21">
        <f>M193-Baseline!M193</f>
        <v>0.4279039590190476</v>
      </c>
      <c r="N213" s="21">
        <f>N193-Baseline!N193</f>
        <v>0.42291275587571892</v>
      </c>
      <c r="O213" s="21">
        <f>O193-Baseline!O193</f>
        <v>0.41920009673493325</v>
      </c>
      <c r="P213" s="21">
        <f>P193-Baseline!P193</f>
        <v>0.41542584791918519</v>
      </c>
      <c r="Q213" s="21">
        <f>Q193-Baseline!Q193</f>
        <v>0.41159526328715523</v>
      </c>
      <c r="R213" s="21">
        <f>R193-Baseline!R193</f>
        <v>0.40890552628425991</v>
      </c>
      <c r="S213" s="21">
        <f>S193-Baseline!S193</f>
        <v>0.40494868097742953</v>
      </c>
      <c r="T213" s="21">
        <f>T193-Baseline!T193</f>
        <v>0.40095069257956417</v>
      </c>
      <c r="U213" s="21">
        <f>U193-Baseline!U193</f>
        <v>0.39691598237194664</v>
      </c>
      <c r="V213" s="21">
        <f>V193-Baseline!V193</f>
        <v>0.39393101337356062</v>
      </c>
      <c r="W213" s="21">
        <f>W193-Baseline!W193</f>
        <v>0.38980955096649644</v>
      </c>
      <c r="X213" s="21">
        <f>X193-Baseline!X193</f>
        <v>0.38669535273187156</v>
      </c>
      <c r="Y213" s="21">
        <f>Y193-Baseline!Y193</f>
        <v>0.38250514731896135</v>
      </c>
      <c r="Z213" s="21">
        <f>Z193-Baseline!Z193</f>
        <v>0.37928144663039415</v>
      </c>
      <c r="AA213" s="21">
        <f>AA193-Baseline!AA193</f>
        <v>0.37599819334755591</v>
      </c>
      <c r="AB213" s="21">
        <f>AB193-Baseline!AB193</f>
        <v>0.37266031176945497</v>
      </c>
      <c r="AC213" s="21">
        <f>AC193-Baseline!AC193</f>
        <v>0.36906360359432627</v>
      </c>
      <c r="AD213" s="21">
        <f>AD193-Baseline!AD193</f>
        <v>0.36547881444285141</v>
      </c>
      <c r="AE213" s="21">
        <f>AE193-Baseline!AE193</f>
        <v>0.36194586374314458</v>
      </c>
      <c r="AF213" s="21">
        <f>AF193-Baseline!AF193</f>
        <v>0.35835131378726709</v>
      </c>
      <c r="AG213" s="21">
        <f>AG193-Baseline!AG193</f>
        <v>0.3547108236442012</v>
      </c>
      <c r="AH213" s="21">
        <f>AH193-Baseline!AH193</f>
        <v>0.35104154352148004</v>
      </c>
      <c r="AI213" s="21">
        <f>AI193-Baseline!AI193</f>
        <v>0.34736451212670888</v>
      </c>
      <c r="AJ213" s="21">
        <f>AJ193-Baseline!AJ193</f>
        <v>0.34533976025379637</v>
      </c>
      <c r="AK213" s="21">
        <f>AK193-Baseline!AK193</f>
        <v>0.34326716022795062</v>
      </c>
      <c r="AL213" s="21">
        <f>AL193-Baseline!AL193</f>
        <v>0.34115437169497898</v>
      </c>
      <c r="AM213" s="21">
        <f>AM193-Baseline!AM193</f>
        <v>0.33900576045404179</v>
      </c>
      <c r="AN213" s="21">
        <f>AN193-Baseline!AN193</f>
        <v>0.33682331585028896</v>
      </c>
      <c r="AO213" s="21">
        <f>AO193-Baseline!AO193</f>
        <v>0.33460802324653022</v>
      </c>
      <c r="AP213" s="21">
        <f>AP193-Baseline!AP193</f>
        <v>0.33236250150409541</v>
      </c>
      <c r="AQ213" s="21">
        <f>AQ193-Baseline!AQ193</f>
        <v>0.33008965491194903</v>
      </c>
      <c r="AR213" s="21">
        <f>AR193-Baseline!AR193</f>
        <v>0.32779161466305329</v>
      </c>
      <c r="AS213" s="21">
        <f>AS193-Baseline!AS193</f>
        <v>0.32547034394969171</v>
      </c>
      <c r="AT213" s="21">
        <f>AT193-Baseline!AT193</f>
        <v>0.3231278992971624</v>
      </c>
      <c r="AU213" s="21">
        <f>AU193-Baseline!AU193</f>
        <v>0.32076640032422471</v>
      </c>
      <c r="AV213" s="21">
        <f>AV193-Baseline!AV193</f>
        <v>0.31838783063712311</v>
      </c>
      <c r="AW213" s="21">
        <f>AW193-Baseline!AW193</f>
        <v>0.31599405735801767</v>
      </c>
      <c r="AX213" s="21">
        <f>AX193-Baseline!AX193</f>
        <v>0.31358691664801697</v>
      </c>
      <c r="AY213" s="21">
        <f>AY193-Baseline!AY193</f>
        <v>0.31116820916197196</v>
      </c>
      <c r="AZ213" s="21">
        <f>AZ193-Baseline!AZ193</f>
        <v>0.30873967683858533</v>
      </c>
      <c r="BA213" s="21">
        <f>BA193-Baseline!BA193</f>
        <v>0.30630299765864272</v>
      </c>
      <c r="BB213" s="21">
        <f>BB193-Baseline!BB193</f>
        <v>0.30394580744087379</v>
      </c>
    </row>
    <row r="214" spans="1:54" outlineLevel="2">
      <c r="A214" s="466"/>
      <c r="B214" s="150" t="s">
        <v>483</v>
      </c>
      <c r="C214" s="19"/>
      <c r="D214" s="135" t="s">
        <v>377</v>
      </c>
      <c r="E214" s="21">
        <f>E194-Baseline!E194</f>
        <v>0.22991683325198281</v>
      </c>
      <c r="F214" s="21">
        <f>F194-Baseline!F194</f>
        <v>0.22781915514593648</v>
      </c>
      <c r="G214" s="21">
        <f>G194-Baseline!G194</f>
        <v>0.22574174344456513</v>
      </c>
      <c r="H214" s="21">
        <f>H194-Baseline!H194</f>
        <v>0.2236844379972889</v>
      </c>
      <c r="I214" s="21">
        <f>I194-Baseline!I194</f>
        <v>0.2216470808777703</v>
      </c>
      <c r="J214" s="21">
        <f>J194-Baseline!J194</f>
        <v>0.21962951666848282</v>
      </c>
      <c r="K214" s="21">
        <f>K194-Baseline!K194</f>
        <v>0.21763159199813378</v>
      </c>
      <c r="L214" s="21">
        <f>L194-Baseline!L194</f>
        <v>0.21565315610826</v>
      </c>
      <c r="M214" s="21">
        <f>M194-Baseline!M194</f>
        <v>0.21369406053278606</v>
      </c>
      <c r="N214" s="21">
        <f>N194-Baseline!N194</f>
        <v>0.21175415908365164</v>
      </c>
      <c r="O214" s="21">
        <f>O194-Baseline!O194</f>
        <v>0.20983330796673727</v>
      </c>
      <c r="P214" s="21">
        <f>P194-Baseline!P194</f>
        <v>0.20793136588171607</v>
      </c>
      <c r="Q214" s="21">
        <f>Q194-Baseline!Q194</f>
        <v>0.20604819386308887</v>
      </c>
      <c r="R214" s="21">
        <f>R194-Baseline!R194</f>
        <v>0.204183655262416</v>
      </c>
      <c r="S214" s="21">
        <f>S194-Baseline!S194</f>
        <v>0.20229208996026854</v>
      </c>
      <c r="T214" s="21">
        <f>T194-Baseline!T194</f>
        <v>0.20041972477410125</v>
      </c>
      <c r="U214" s="21">
        <f>U194-Baseline!U194</f>
        <v>0.19856641776705947</v>
      </c>
      <c r="V214" s="21">
        <f>V194-Baseline!V194</f>
        <v>0.19673202983563096</v>
      </c>
      <c r="W214" s="21">
        <f>W194-Baseline!W194</f>
        <v>0.19491642402789763</v>
      </c>
      <c r="X214" s="21">
        <f>X194-Baseline!X194</f>
        <v>0.19311946640206151</v>
      </c>
      <c r="Y214" s="21">
        <f>Y194-Baseline!Y194</f>
        <v>0.19134102545831699</v>
      </c>
      <c r="Z214" s="21">
        <f>Z194-Baseline!Z194</f>
        <v>0.18958097233799312</v>
      </c>
      <c r="AA214" s="21">
        <f>AA194-Baseline!AA194</f>
        <v>0.18783918080543099</v>
      </c>
      <c r="AB214" s="21">
        <f>AB194-Baseline!AB194</f>
        <v>0.18611552751525878</v>
      </c>
      <c r="AC214" s="21">
        <f>AC194-Baseline!AC194</f>
        <v>0.18429130581676553</v>
      </c>
      <c r="AD214" s="21">
        <f>AD194-Baseline!AD194</f>
        <v>0.18247235277641735</v>
      </c>
      <c r="AE214" s="21">
        <f>AE194-Baseline!AE194</f>
        <v>0.18064739049682371</v>
      </c>
      <c r="AF214" s="21">
        <f>AF194-Baseline!AF194</f>
        <v>0.17880935397387906</v>
      </c>
      <c r="AG214" s="21">
        <f>AG194-Baseline!AG194</f>
        <v>0.17695535666949994</v>
      </c>
      <c r="AH214" s="21">
        <f>AH194-Baseline!AH194</f>
        <v>0.17508759028243048</v>
      </c>
      <c r="AI214" s="21">
        <f>AI194-Baseline!AI194</f>
        <v>0.17321500439688881</v>
      </c>
      <c r="AJ214" s="21">
        <f>AJ194-Baseline!AJ194</f>
        <v>0.17216736677645084</v>
      </c>
      <c r="AK214" s="21">
        <f>AK194-Baseline!AK194</f>
        <v>0.17109924824362349</v>
      </c>
      <c r="AL214" s="21">
        <f>AL194-Baseline!AL194</f>
        <v>0.17001226585906146</v>
      </c>
      <c r="AM214" s="21">
        <f>AM194-Baseline!AM194</f>
        <v>0.16890823759426979</v>
      </c>
      <c r="AN214" s="21">
        <f>AN194-Baseline!AN194</f>
        <v>0.16778849563397341</v>
      </c>
      <c r="AO214" s="21">
        <f>AO194-Baseline!AO194</f>
        <v>0.16665378379115045</v>
      </c>
      <c r="AP214" s="21">
        <f>AP194-Baseline!AP194</f>
        <v>0.16550529470293751</v>
      </c>
      <c r="AQ214" s="21">
        <f>AQ194-Baseline!AQ194</f>
        <v>0.16434423758065086</v>
      </c>
      <c r="AR214" s="21">
        <f>AR194-Baseline!AR194</f>
        <v>0.16317170413450882</v>
      </c>
      <c r="AS214" s="21">
        <f>AS194-Baseline!AS194</f>
        <v>0.16198869560836945</v>
      </c>
      <c r="AT214" s="21">
        <f>AT194-Baseline!AT194</f>
        <v>0.16079619841571363</v>
      </c>
      <c r="AU214" s="21">
        <f>AU194-Baseline!AU194</f>
        <v>0.15959521128636675</v>
      </c>
      <c r="AV214" s="21">
        <f>AV194-Baseline!AV194</f>
        <v>0.15838668772782794</v>
      </c>
      <c r="AW214" s="21">
        <f>AW194-Baseline!AW194</f>
        <v>0.1571715405957157</v>
      </c>
      <c r="AX214" s="21">
        <f>AX194-Baseline!AX194</f>
        <v>0.15595065618777251</v>
      </c>
      <c r="AY214" s="21">
        <f>AY194-Baseline!AY194</f>
        <v>0.15472489881681437</v>
      </c>
      <c r="AZ214" s="21">
        <f>AZ194-Baseline!AZ194</f>
        <v>0.15349510698924598</v>
      </c>
      <c r="BA214" s="21">
        <f>BA194-Baseline!BA194</f>
        <v>0.15226209077846845</v>
      </c>
      <c r="BB214" s="21">
        <f>BB194-Baseline!BB194</f>
        <v>0.15106938367778655</v>
      </c>
    </row>
    <row r="215" spans="1:54" outlineLevel="2">
      <c r="A215" s="466"/>
      <c r="B215" s="150" t="s">
        <v>484</v>
      </c>
      <c r="C215" s="19"/>
      <c r="D215" s="135" t="s">
        <v>377</v>
      </c>
      <c r="E215" s="21">
        <f>E195-Baseline!E195</f>
        <v>0.68975049959256518</v>
      </c>
      <c r="F215" s="21">
        <f>F195-Baseline!F195</f>
        <v>0.68345746527834506</v>
      </c>
      <c r="G215" s="21">
        <f>G195-Baseline!G195</f>
        <v>0.67722523033369564</v>
      </c>
      <c r="H215" s="21">
        <f>H195-Baseline!H195</f>
        <v>0.67105331399186674</v>
      </c>
      <c r="I215" s="21">
        <f>I195-Baseline!I195</f>
        <v>0.66494124263331089</v>
      </c>
      <c r="J215" s="21">
        <f>J195-Baseline!J195</f>
        <v>0.65888854986073497</v>
      </c>
      <c r="K215" s="21">
        <f>K195-Baseline!K195</f>
        <v>0.65289477599440127</v>
      </c>
      <c r="L215" s="21">
        <f>L195-Baseline!L195</f>
        <v>0.64695946832477991</v>
      </c>
      <c r="M215" s="21">
        <f>M195-Baseline!M195</f>
        <v>0.64108218146379725</v>
      </c>
      <c r="N215" s="21">
        <f>N195-Baseline!N195</f>
        <v>0.63526247711961537</v>
      </c>
      <c r="O215" s="21">
        <f>O195-Baseline!O195</f>
        <v>0.6294999239002117</v>
      </c>
      <c r="P215" s="21">
        <f>P195-Baseline!P195</f>
        <v>0.62379409777027628</v>
      </c>
      <c r="Q215" s="21">
        <f>Q195-Baseline!Q195</f>
        <v>0.61814458158926677</v>
      </c>
      <c r="R215" s="21">
        <f>R195-Baseline!R195</f>
        <v>0.61255096578724777</v>
      </c>
      <c r="S215" s="21">
        <f>S195-Baseline!S195</f>
        <v>0.60687626976444109</v>
      </c>
      <c r="T215" s="21">
        <f>T195-Baseline!T195</f>
        <v>0.60125917420871988</v>
      </c>
      <c r="U215" s="21">
        <f>U195-Baseline!U195</f>
        <v>0.59569925341204877</v>
      </c>
      <c r="V215" s="21">
        <f>V195-Baseline!V195</f>
        <v>0.59019608939867008</v>
      </c>
      <c r="W215" s="21">
        <f>W195-Baseline!W195</f>
        <v>0.58474927208369298</v>
      </c>
      <c r="X215" s="21">
        <f>X195-Baseline!X195</f>
        <v>0.57935839920618459</v>
      </c>
      <c r="Y215" s="21">
        <f>Y195-Baseline!Y195</f>
        <v>0.57402307637495098</v>
      </c>
      <c r="Z215" s="21">
        <f>Z195-Baseline!Z195</f>
        <v>0.56874291691571999</v>
      </c>
      <c r="AA215" s="21">
        <f>AA195-Baseline!AA195</f>
        <v>0.56351754251221098</v>
      </c>
      <c r="AB215" s="21">
        <f>AB195-Baseline!AB195</f>
        <v>0.55834658254577629</v>
      </c>
      <c r="AC215" s="21">
        <f>AC195-Baseline!AC195</f>
        <v>0.55287391745551973</v>
      </c>
      <c r="AD215" s="21">
        <f>AD195-Baseline!AD195</f>
        <v>0.54741705834017806</v>
      </c>
      <c r="AE215" s="21">
        <f>AE195-Baseline!AE195</f>
        <v>0.54194217150806534</v>
      </c>
      <c r="AF215" s="21">
        <f>AF195-Baseline!AF195</f>
        <v>0.53642806194715742</v>
      </c>
      <c r="AG215" s="21">
        <f>AG195-Baseline!AG195</f>
        <v>0.53086607002670549</v>
      </c>
      <c r="AH215" s="21">
        <f>AH195-Baseline!AH195</f>
        <v>0.52526277086947581</v>
      </c>
      <c r="AI215" s="21">
        <f>AI195-Baseline!AI195</f>
        <v>0.51964501321565115</v>
      </c>
      <c r="AJ215" s="21">
        <f>AJ195-Baseline!AJ195</f>
        <v>0.51650210035630517</v>
      </c>
      <c r="AK215" s="21">
        <f>AK195-Baseline!AK195</f>
        <v>0.51329774475911294</v>
      </c>
      <c r="AL215" s="21">
        <f>AL195-Baseline!AL195</f>
        <v>0.51003679760655607</v>
      </c>
      <c r="AM215" s="21">
        <f>AM195-Baseline!AM195</f>
        <v>0.50672471281412179</v>
      </c>
      <c r="AN215" s="21">
        <f>AN195-Baseline!AN195</f>
        <v>0.50336548693474303</v>
      </c>
      <c r="AO215" s="21">
        <f>AO195-Baseline!AO195</f>
        <v>0.49996135140760073</v>
      </c>
      <c r="AP215" s="21">
        <f>AP195-Baseline!AP195</f>
        <v>0.49651588414424552</v>
      </c>
      <c r="AQ215" s="21">
        <f>AQ195-Baseline!AQ195</f>
        <v>0.49303271277867178</v>
      </c>
      <c r="AR215" s="21">
        <f>AR195-Baseline!AR195</f>
        <v>0.48951511244149493</v>
      </c>
      <c r="AS215" s="21">
        <f>AS195-Baseline!AS195</f>
        <v>0.48596608686421849</v>
      </c>
      <c r="AT215" s="21">
        <f>AT195-Baseline!AT195</f>
        <v>0.48238859528733952</v>
      </c>
      <c r="AU215" s="21">
        <f>AU195-Baseline!AU195</f>
        <v>0.47878563390034468</v>
      </c>
      <c r="AV215" s="21">
        <f>AV195-Baseline!AV195</f>
        <v>0.47516006322572485</v>
      </c>
      <c r="AW215" s="21">
        <f>AW195-Baseline!AW195</f>
        <v>0.47151462183033055</v>
      </c>
      <c r="AX215" s="21">
        <f>AX195-Baseline!AX195</f>
        <v>0.46785196860739137</v>
      </c>
      <c r="AY215" s="21">
        <f>AY195-Baseline!AY195</f>
        <v>0.46417469649536247</v>
      </c>
      <c r="AZ215" s="21">
        <f>AZ195-Baseline!AZ195</f>
        <v>0.46048532101345818</v>
      </c>
      <c r="BA215" s="21">
        <f>BA195-Baseline!BA195</f>
        <v>0.45678627238188185</v>
      </c>
      <c r="BB215" s="21">
        <f>BB195-Baseline!BB195</f>
        <v>0.45320815108056317</v>
      </c>
    </row>
    <row r="216" spans="1:54" outlineLevel="2">
      <c r="A216" s="466"/>
      <c r="B216" s="150" t="s">
        <v>284</v>
      </c>
      <c r="C216" s="19"/>
      <c r="D216" s="135" t="s">
        <v>377</v>
      </c>
      <c r="E216" s="21">
        <f>E196-Baseline!E196</f>
        <v>0.27634635727016438</v>
      </c>
      <c r="F216" s="21">
        <f>F196-Baseline!F196</f>
        <v>0.2860819236137398</v>
      </c>
      <c r="G216" s="21">
        <f>G196-Baseline!G196</f>
        <v>0.29616744655909472</v>
      </c>
      <c r="H216" s="21">
        <f>H196-Baseline!H196</f>
        <v>0.30661540154173217</v>
      </c>
      <c r="I216" s="21">
        <f>I196-Baseline!I196</f>
        <v>0.31743871025447024</v>
      </c>
      <c r="J216" s="21">
        <f>J196-Baseline!J196</f>
        <v>0.32865075658787846</v>
      </c>
      <c r="K216" s="21">
        <f>K196-Baseline!K196</f>
        <v>0.34026540314045312</v>
      </c>
      <c r="L216" s="21">
        <f>L196-Baseline!L196</f>
        <v>0.35229700831886934</v>
      </c>
      <c r="M216" s="21">
        <f>M196-Baseline!M196</f>
        <v>0.36476044404943586</v>
      </c>
      <c r="N216" s="21">
        <f>N196-Baseline!N196</f>
        <v>0.37767111412252174</v>
      </c>
      <c r="O216" s="21">
        <f>O196-Baseline!O196</f>
        <v>0.39104497319264642</v>
      </c>
      <c r="P216" s="21">
        <f>P196-Baseline!P196</f>
        <v>0.40489854645761442</v>
      </c>
      <c r="Q216" s="21">
        <f>Q196-Baseline!Q196</f>
        <v>0.41924895004097523</v>
      </c>
      <c r="R216" s="21">
        <f>R196-Baseline!R196</f>
        <v>0.43411391210295514</v>
      </c>
      <c r="S216" s="21">
        <f>S196-Baseline!S196</f>
        <v>0.44951179470584168</v>
      </c>
      <c r="T216" s="21">
        <f>T196-Baseline!T196</f>
        <v>0.46546161646086115</v>
      </c>
      <c r="U216" s="21">
        <f>U196-Baseline!U196</f>
        <v>0.48198307598438145</v>
      </c>
      <c r="V216" s="21">
        <f>V196-Baseline!V196</f>
        <v>0.4990965761924383</v>
      </c>
      <c r="W216" s="21">
        <f>W196-Baseline!W196</f>
        <v>0.51682324946350833</v>
      </c>
      <c r="X216" s="21">
        <f>X196-Baseline!X196</f>
        <v>0.53518498370052003</v>
      </c>
      <c r="Y216" s="21">
        <f>Y196-Baseline!Y196</f>
        <v>0.55420444932432289</v>
      </c>
      <c r="Z216" s="21">
        <f>Z196-Baseline!Z196</f>
        <v>0.57390512723181863</v>
      </c>
      <c r="AA216" s="21">
        <f>AA196-Baseline!AA196</f>
        <v>0.59431133775324196</v>
      </c>
      <c r="AB216" s="21">
        <f>AB196-Baseline!AB196</f>
        <v>0.61544827064434904</v>
      </c>
      <c r="AC216" s="21">
        <f>AC196-Baseline!AC196</f>
        <v>0.63734201615042352</v>
      </c>
      <c r="AD216" s="21">
        <f>AD196-Baseline!AD196</f>
        <v>0.66001959718042191</v>
      </c>
      <c r="AE216" s="21">
        <f>AE196-Baseline!AE196</f>
        <v>0.68350900263095704</v>
      </c>
      <c r="AF216" s="21">
        <f>AF196-Baseline!AF196</f>
        <v>0.70783922190120296</v>
      </c>
      <c r="AG216" s="21">
        <f>AG196-Baseline!AG196</f>
        <v>0.73304028064119264</v>
      </c>
      <c r="AH216" s="21">
        <f>AH196-Baseline!AH196</f>
        <v>0.75914327777776924</v>
      </c>
      <c r="AI216" s="21">
        <f>AI196-Baseline!AI196</f>
        <v>0.78618042386360065</v>
      </c>
      <c r="AJ216" s="21">
        <f>AJ196-Baseline!AJ196</f>
        <v>0.81590531466215599</v>
      </c>
      <c r="AK216" s="21">
        <f>AK196-Baseline!AK196</f>
        <v>0.84675860722653229</v>
      </c>
      <c r="AL216" s="21">
        <f>AL196-Baseline!AL196</f>
        <v>0.87878308005870065</v>
      </c>
      <c r="AM216" s="21">
        <f>AM196-Baseline!AM196</f>
        <v>0.912023134148507</v>
      </c>
      <c r="AN216" s="21">
        <f>AN196-Baseline!AN196</f>
        <v>0.94652485450157253</v>
      </c>
      <c r="AO216" s="21">
        <f>AO196-Baseline!AO196</f>
        <v>0.98233607400070455</v>
      </c>
      <c r="AP216" s="21">
        <f>AP196-Baseline!AP196</f>
        <v>1.0195064396890676</v>
      </c>
      <c r="AQ216" s="21">
        <f>AQ196-Baseline!AQ196</f>
        <v>1.0580874815670769</v>
      </c>
      <c r="AR216" s="21">
        <f>AR196-Baseline!AR196</f>
        <v>1.0981326839983971</v>
      </c>
      <c r="AS216" s="21">
        <f>AS196-Baseline!AS196</f>
        <v>1.1396975598238492</v>
      </c>
      <c r="AT216" s="21">
        <f>AT196-Baseline!AT196</f>
        <v>1.182839727286042</v>
      </c>
      <c r="AU216" s="21">
        <f>AU196-Baseline!AU196</f>
        <v>1.2276189898712797</v>
      </c>
      <c r="AV216" s="21">
        <f>AV196-Baseline!AV196</f>
        <v>1.274097419179353</v>
      </c>
      <c r="AW216" s="21">
        <f>AW196-Baseline!AW196</f>
        <v>1.3223394409360427</v>
      </c>
      <c r="AX216" s="21">
        <f>AX196-Baseline!AX196</f>
        <v>1.3724119242675661</v>
      </c>
      <c r="AY216" s="21">
        <f>AY196-Baseline!AY196</f>
        <v>1.4243842743606625</v>
      </c>
      <c r="AZ216" s="21">
        <f>AZ196-Baseline!AZ196</f>
        <v>1.4783285286366208</v>
      </c>
      <c r="BA216" s="21">
        <f>BA196-Baseline!BA196</f>
        <v>1.5343194565726208</v>
      </c>
      <c r="BB216" s="21">
        <f>BB196-Baseline!BB196</f>
        <v>1.5913792611407385</v>
      </c>
    </row>
    <row r="217" spans="1:54" outlineLevel="2">
      <c r="A217" s="466"/>
      <c r="B217" s="150" t="s">
        <v>287</v>
      </c>
      <c r="C217" s="19"/>
      <c r="D217" s="135"/>
      <c r="E217" s="21">
        <f>E197-Baseline!E197</f>
        <v>0.40417322837535191</v>
      </c>
      <c r="F217" s="21">
        <f>F197-Baseline!F197</f>
        <v>0.41025589144624236</v>
      </c>
      <c r="G217" s="21">
        <f>G197-Baseline!G197</f>
        <v>0.41644327109108187</v>
      </c>
      <c r="H217" s="21">
        <f>H197-Baseline!H197</f>
        <v>0.42273670847367745</v>
      </c>
      <c r="I217" s="21">
        <f>I197-Baseline!I197</f>
        <v>0.42913757608948422</v>
      </c>
      <c r="J217" s="21">
        <f>J197-Baseline!J197</f>
        <v>0.43564727791367397</v>
      </c>
      <c r="K217" s="21">
        <f>K197-Baseline!K197</f>
        <v>0.44226724956302765</v>
      </c>
      <c r="L217" s="21">
        <f>L197-Baseline!L197</f>
        <v>0.4489989584716928</v>
      </c>
      <c r="M217" s="21">
        <f>M197-Baseline!M197</f>
        <v>0.45584390408042313</v>
      </c>
      <c r="N217" s="21">
        <f>N197-Baseline!N197</f>
        <v>0.46280361803933989</v>
      </c>
      <c r="O217" s="21">
        <f>O197-Baseline!O197</f>
        <v>0.46987966442391932</v>
      </c>
      <c r="P217" s="21">
        <f>P197-Baseline!P197</f>
        <v>0.47707363996419033</v>
      </c>
      <c r="Q217" s="21">
        <f>Q197-Baseline!Q197</f>
        <v>0.48438717428696715</v>
      </c>
      <c r="R217" s="21">
        <f>R197-Baseline!R197</f>
        <v>0.49182193017096321</v>
      </c>
      <c r="S217" s="21">
        <f>S197-Baseline!S197</f>
        <v>0.49937960381482877</v>
      </c>
      <c r="T217" s="21">
        <f>T197-Baseline!T197</f>
        <v>0.50706192511781478</v>
      </c>
      <c r="U217" s="21">
        <f>U197-Baseline!U197</f>
        <v>0.51487065797316733</v>
      </c>
      <c r="V217" s="21">
        <f>V197-Baseline!V197</f>
        <v>0.52280760057400311</v>
      </c>
      <c r="W217" s="21">
        <f>W197-Baseline!W197</f>
        <v>0.53087458573176394</v>
      </c>
      <c r="X217" s="21">
        <f>X197-Baseline!X197</f>
        <v>0.53907348120703902</v>
      </c>
      <c r="Y217" s="21">
        <f>Y197-Baseline!Y197</f>
        <v>0.54740619005280933</v>
      </c>
      <c r="Z217" s="21">
        <f>Z197-Baseline!Z197</f>
        <v>0.55587465097000621</v>
      </c>
      <c r="AA217" s="21">
        <f>AA197-Baseline!AA197</f>
        <v>0.56448083867535315</v>
      </c>
      <c r="AB217" s="21">
        <f>AB197-Baseline!AB197</f>
        <v>0.57322676428148855</v>
      </c>
      <c r="AC217" s="21">
        <f>AC197-Baseline!AC197</f>
        <v>0.58211447568929364</v>
      </c>
      <c r="AD217" s="21">
        <f>AD197-Baseline!AD197</f>
        <v>0.59114605799245179</v>
      </c>
      <c r="AE217" s="21">
        <f>AE197-Baseline!AE197</f>
        <v>0.60032363389428667</v>
      </c>
      <c r="AF217" s="21">
        <f>AF197-Baseline!AF197</f>
        <v>0.60964936413656956</v>
      </c>
      <c r="AG217" s="21">
        <f>AG197-Baseline!AG197</f>
        <v>0.61912544794089119</v>
      </c>
      <c r="AH217" s="21">
        <f>AH197-Baseline!AH197</f>
        <v>0.628754123461857</v>
      </c>
      <c r="AI217" s="21">
        <f>AI197-Baseline!AI197</f>
        <v>0.63853766825278546</v>
      </c>
      <c r="AJ217" s="21">
        <f>AJ197-Baseline!AJ197</f>
        <v>0.65162635314036665</v>
      </c>
      <c r="AK217" s="21">
        <f>AK197-Baseline!AK197</f>
        <v>0.66498816279533357</v>
      </c>
      <c r="AL217" s="21">
        <f>AL197-Baseline!AL197</f>
        <v>0.67862865627379143</v>
      </c>
      <c r="AM217" s="21">
        <f>AM197-Baseline!AM197</f>
        <v>0.69255350978544639</v>
      </c>
      <c r="AN217" s="21">
        <f>AN197-Baseline!AN197</f>
        <v>0.70676851904498195</v>
      </c>
      <c r="AO217" s="21">
        <f>AO197-Baseline!AO197</f>
        <v>0.72127960167410632</v>
      </c>
      <c r="AP217" s="21">
        <f>AP197-Baseline!AP197</f>
        <v>0.73609279965498209</v>
      </c>
      <c r="AQ217" s="21">
        <f>AQ197-Baseline!AQ197</f>
        <v>0.75121428183623773</v>
      </c>
      <c r="AR217" s="21">
        <f>AR197-Baseline!AR197</f>
        <v>0.76665034649248553</v>
      </c>
      <c r="AS217" s="21">
        <f>AS197-Baseline!AS197</f>
        <v>0.78240742393856144</v>
      </c>
      <c r="AT217" s="21">
        <f>AT197-Baseline!AT197</f>
        <v>0.79849207919930909</v>
      </c>
      <c r="AU217" s="21">
        <f>AU197-Baseline!AU197</f>
        <v>0.81491101473625205</v>
      </c>
      <c r="AV217" s="21">
        <f>AV197-Baseline!AV197</f>
        <v>0.83167107323211786</v>
      </c>
      <c r="AW217" s="21">
        <f>AW197-Baseline!AW197</f>
        <v>0.8487792404344352</v>
      </c>
      <c r="AX217" s="21">
        <f>AX197-Baseline!AX197</f>
        <v>0.86624264805936957</v>
      </c>
      <c r="AY217" s="21">
        <f>AY197-Baseline!AY197</f>
        <v>0.88406857675710204</v>
      </c>
      <c r="AZ217" s="21">
        <f>AZ197-Baseline!AZ197</f>
        <v>0.90226445913961051</v>
      </c>
      <c r="BA217" s="21">
        <f>BA197-Baseline!BA197</f>
        <v>0.92083562116706352</v>
      </c>
      <c r="BB217" s="21">
        <f>BB197-Baseline!BB197</f>
        <v>1.2975860997690578</v>
      </c>
    </row>
    <row r="218" spans="1:54" outlineLevel="2">
      <c r="A218" s="467"/>
      <c r="B218" s="150" t="s">
        <v>464</v>
      </c>
      <c r="C218" s="19"/>
      <c r="D218" s="135" t="s">
        <v>377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485</v>
      </c>
      <c r="B220" s="150" t="s">
        <v>486</v>
      </c>
      <c r="C220" s="19"/>
      <c r="D220" s="135" t="s">
        <v>377</v>
      </c>
      <c r="E220" s="21">
        <f>E200-Baseline!E200</f>
        <v>1.2166244874404275</v>
      </c>
      <c r="F220" s="21">
        <f>F200-Baseline!F200</f>
        <v>1.2275564972638953</v>
      </c>
      <c r="G220" s="21">
        <f>G200-Baseline!G200</f>
        <v>1.2373153627945133</v>
      </c>
      <c r="H220" s="21">
        <f>H200-Baseline!H200</f>
        <v>1.2475523295460156</v>
      </c>
      <c r="I220" s="21">
        <f>I200-Baseline!I200</f>
        <v>1.2597677804972833</v>
      </c>
      <c r="J220" s="21">
        <f>J200-Baseline!J200</f>
        <v>1.2724260210295313</v>
      </c>
      <c r="K220" s="21">
        <f>K200-Baseline!K200</f>
        <v>1.2841355591376935</v>
      </c>
      <c r="L220" s="21">
        <f>L200-Baseline!L200</f>
        <v>1.2977764065677571</v>
      </c>
      <c r="M220" s="21">
        <f>M200-Baseline!M200</f>
        <v>1.3119230210444304</v>
      </c>
      <c r="N220" s="21">
        <f>N200-Baseline!N200</f>
        <v>1.3252839415004143</v>
      </c>
      <c r="O220" s="21">
        <f>O200-Baseline!O200</f>
        <v>1.3405396918479182</v>
      </c>
      <c r="P220" s="21">
        <f>P200-Baseline!P200</f>
        <v>1.3563673766420157</v>
      </c>
      <c r="Q220" s="21">
        <f>Q200-Baseline!Q200</f>
        <v>1.3727901331405226</v>
      </c>
      <c r="R220" s="21">
        <f>R200-Baseline!R200</f>
        <v>1.391023694206672</v>
      </c>
      <c r="S220" s="21">
        <f>S200-Baseline!S200</f>
        <v>1.4086793409757996</v>
      </c>
      <c r="T220" s="21">
        <f>T200-Baseline!T200</f>
        <v>1.4270029858179267</v>
      </c>
      <c r="U220" s="21">
        <f>U200-Baseline!U200</f>
        <v>1.4460197305321598</v>
      </c>
      <c r="V220" s="21">
        <f>V200-Baseline!V200</f>
        <v>1.4668374761503369</v>
      </c>
      <c r="W220" s="21">
        <f>W200-Baseline!W200</f>
        <v>1.4872922085888152</v>
      </c>
      <c r="X220" s="21">
        <f>X200-Baseline!X200</f>
        <v>1.5095507144333795</v>
      </c>
      <c r="Y220" s="21">
        <f>Y200-Baseline!Y200</f>
        <v>1.5315535867119299</v>
      </c>
      <c r="Z220" s="21">
        <f>Z200-Baseline!Z200</f>
        <v>1.5553680649706798</v>
      </c>
      <c r="AA220" s="21">
        <f>AA200-Baseline!AA200</f>
        <v>1.5799937117121829</v>
      </c>
      <c r="AB220" s="21">
        <f>AB200-Baseline!AB200</f>
        <v>1.6054619932039824</v>
      </c>
      <c r="AC220" s="21">
        <f>AC200-Baseline!AC200</f>
        <v>1.6315962063237297</v>
      </c>
      <c r="AD220" s="21">
        <f>AD200-Baseline!AD200</f>
        <v>1.6586955772777658</v>
      </c>
      <c r="AE220" s="21">
        <f>AE200-Baseline!AE200</f>
        <v>1.6868295248528451</v>
      </c>
      <c r="AF220" s="21">
        <f>AF200-Baseline!AF200</f>
        <v>1.7159151640513155</v>
      </c>
      <c r="AG220" s="21">
        <f>AG200-Baseline!AG200</f>
        <v>1.7459997958375155</v>
      </c>
      <c r="AH220" s="21">
        <f>AH200-Baseline!AH200</f>
        <v>1.7771333386309167</v>
      </c>
      <c r="AI220" s="21">
        <f>AI200-Baseline!AI200</f>
        <v>1.8093707641431087</v>
      </c>
      <c r="AJ220" s="21">
        <f>AJ200-Baseline!AJ200</f>
        <v>1.8494521465393832</v>
      </c>
      <c r="AK220" s="21">
        <f>AK200-Baseline!AK200</f>
        <v>1.8909012155027645</v>
      </c>
      <c r="AL220" s="21">
        <f>AL200-Baseline!AL200</f>
        <v>1.9337737032161875</v>
      </c>
      <c r="AM220" s="21">
        <f>AM200-Baseline!AM200</f>
        <v>1.9781237929211595</v>
      </c>
      <c r="AN220" s="21">
        <f>AN200-Baseline!AN200</f>
        <v>2.024005100090406</v>
      </c>
      <c r="AO220" s="21">
        <f>AO200-Baseline!AO200</f>
        <v>2.0714721110657019</v>
      </c>
      <c r="AP220" s="21">
        <f>AP200-Baseline!AP200</f>
        <v>2.1205828891799912</v>
      </c>
      <c r="AQ220" s="21">
        <f>AQ200-Baseline!AQ200</f>
        <v>2.1713977978959544</v>
      </c>
      <c r="AR220" s="21">
        <f>AR200-Baseline!AR200</f>
        <v>2.2239785161563148</v>
      </c>
      <c r="AS220" s="21">
        <f>AS200-Baseline!AS200</f>
        <v>2.2783887201175705</v>
      </c>
      <c r="AT220" s="21">
        <f>AT200-Baseline!AT200</f>
        <v>2.3346944239901619</v>
      </c>
      <c r="AU220" s="21">
        <f>AU200-Baseline!AU200</f>
        <v>2.392964032281323</v>
      </c>
      <c r="AV220" s="21">
        <f>AV200-Baseline!AV200</f>
        <v>2.4532682262589738</v>
      </c>
      <c r="AW220" s="21">
        <f>AW200-Baseline!AW200</f>
        <v>2.5156800722535184</v>
      </c>
      <c r="AX220" s="21">
        <f>AX200-Baseline!AX200</f>
        <v>2.580275199278089</v>
      </c>
      <c r="AY220" s="21">
        <f>AY200-Baseline!AY200</f>
        <v>2.6471318900293674</v>
      </c>
      <c r="AZ220" s="21">
        <f>AZ200-Baseline!AZ200</f>
        <v>2.7163311568016817</v>
      </c>
      <c r="BA220" s="21">
        <f>BA200-Baseline!BA200</f>
        <v>2.7879545773767314</v>
      </c>
      <c r="BB220" s="21">
        <f>BB200-Baseline!BB200</f>
        <v>3.2189231964765388</v>
      </c>
    </row>
    <row r="221" spans="1:54" outlineLevel="2">
      <c r="A221" s="466"/>
      <c r="B221" s="150" t="s">
        <v>487</v>
      </c>
      <c r="C221" s="19"/>
      <c r="D221" s="135" t="s">
        <v>377</v>
      </c>
      <c r="E221" s="21">
        <f>E201-Baseline!E201</f>
        <v>0.98743425337151658</v>
      </c>
      <c r="F221" s="21">
        <f>F201-Baseline!F201</f>
        <v>0.99930787425376733</v>
      </c>
      <c r="G221" s="21">
        <f>G201-Baseline!G201</f>
        <v>1.011701103140983</v>
      </c>
      <c r="H221" s="21">
        <f>H201-Baseline!H201</f>
        <v>1.0246265219408965</v>
      </c>
      <c r="I221" s="21">
        <f>I201-Baseline!I201</f>
        <v>1.0380972183145745</v>
      </c>
      <c r="J221" s="21">
        <f>J201-Baseline!J201</f>
        <v>1.052126801424673</v>
      </c>
      <c r="K221" s="21">
        <f>K201-Baseline!K201</f>
        <v>1.0667294175352215</v>
      </c>
      <c r="L221" s="21">
        <f>L201-Baseline!L201</f>
        <v>1.08191976725921</v>
      </c>
      <c r="M221" s="21">
        <f>M201-Baseline!M201</f>
        <v>1.0977131225581687</v>
      </c>
      <c r="N221" s="21">
        <f>N201-Baseline!N201</f>
        <v>1.1141253447083472</v>
      </c>
      <c r="O221" s="21">
        <f>O201-Baseline!O201</f>
        <v>1.1311729030797222</v>
      </c>
      <c r="P221" s="21">
        <f>P201-Baseline!P201</f>
        <v>1.1488728946045466</v>
      </c>
      <c r="Q221" s="21">
        <f>Q201-Baseline!Q201</f>
        <v>1.1672430637164564</v>
      </c>
      <c r="R221" s="21">
        <f>R201-Baseline!R201</f>
        <v>1.1863018231848281</v>
      </c>
      <c r="S221" s="21">
        <f>S201-Baseline!S201</f>
        <v>1.2060227499586387</v>
      </c>
      <c r="T221" s="21">
        <f>T201-Baseline!T201</f>
        <v>1.2264720180124637</v>
      </c>
      <c r="U221" s="21">
        <f>U201-Baseline!U201</f>
        <v>1.2476701659272726</v>
      </c>
      <c r="V221" s="21">
        <f>V201-Baseline!V201</f>
        <v>1.2696384926124074</v>
      </c>
      <c r="W221" s="21">
        <f>W201-Baseline!W201</f>
        <v>1.2923990816502164</v>
      </c>
      <c r="X221" s="21">
        <f>X201-Baseline!X201</f>
        <v>1.3159748281035695</v>
      </c>
      <c r="Y221" s="21">
        <f>Y201-Baseline!Y201</f>
        <v>1.3403894648512855</v>
      </c>
      <c r="Z221" s="21">
        <f>Z201-Baseline!Z201</f>
        <v>1.3656675906782789</v>
      </c>
      <c r="AA221" s="21">
        <f>AA201-Baseline!AA201</f>
        <v>1.3918346991700581</v>
      </c>
      <c r="AB221" s="21">
        <f>AB201-Baseline!AB201</f>
        <v>1.4189172089497863</v>
      </c>
      <c r="AC221" s="21">
        <f>AC201-Baseline!AC201</f>
        <v>1.4468239085461692</v>
      </c>
      <c r="AD221" s="21">
        <f>AD201-Baseline!AD201</f>
        <v>1.4756891156113321</v>
      </c>
      <c r="AE221" s="21">
        <f>AE201-Baseline!AE201</f>
        <v>1.5055310516065241</v>
      </c>
      <c r="AF221" s="21">
        <f>AF201-Baseline!AF201</f>
        <v>1.5363732042379277</v>
      </c>
      <c r="AG221" s="21">
        <f>AG201-Baseline!AG201</f>
        <v>1.5682443288628143</v>
      </c>
      <c r="AH221" s="21">
        <f>AH201-Baseline!AH201</f>
        <v>1.6011793853918672</v>
      </c>
      <c r="AI221" s="21">
        <f>AI201-Baseline!AI201</f>
        <v>1.6352212564132886</v>
      </c>
      <c r="AJ221" s="21">
        <f>AJ201-Baseline!AJ201</f>
        <v>1.6762797530620377</v>
      </c>
      <c r="AK221" s="21">
        <f>AK201-Baseline!AK201</f>
        <v>1.7187333035184373</v>
      </c>
      <c r="AL221" s="21">
        <f>AL201-Baseline!AL201</f>
        <v>1.76263159738027</v>
      </c>
      <c r="AM221" s="21">
        <f>AM201-Baseline!AM201</f>
        <v>1.8080262700613874</v>
      </c>
      <c r="AN221" s="21">
        <f>AN201-Baseline!AN201</f>
        <v>1.8549702798740906</v>
      </c>
      <c r="AO221" s="21">
        <f>AO201-Baseline!AO201</f>
        <v>1.9035178716103223</v>
      </c>
      <c r="AP221" s="21">
        <f>AP201-Baseline!AP201</f>
        <v>1.9537256823788329</v>
      </c>
      <c r="AQ221" s="21">
        <f>AQ201-Baseline!AQ201</f>
        <v>2.0056523805646558</v>
      </c>
      <c r="AR221" s="21">
        <f>AR201-Baseline!AR201</f>
        <v>2.0593586056277702</v>
      </c>
      <c r="AS221" s="21">
        <f>AS201-Baseline!AS201</f>
        <v>2.1149070717762486</v>
      </c>
      <c r="AT221" s="21">
        <f>AT201-Baseline!AT201</f>
        <v>2.1723627231087135</v>
      </c>
      <c r="AU221" s="21">
        <f>AU201-Baseline!AU201</f>
        <v>2.2317928432434653</v>
      </c>
      <c r="AV221" s="21">
        <f>AV201-Baseline!AV201</f>
        <v>2.2932670833496784</v>
      </c>
      <c r="AW221" s="21">
        <f>AW201-Baseline!AW201</f>
        <v>2.3568575554912168</v>
      </c>
      <c r="AX221" s="21">
        <f>AX201-Baseline!AX201</f>
        <v>2.4226389388178444</v>
      </c>
      <c r="AY221" s="21">
        <f>AY201-Baseline!AY201</f>
        <v>2.49068857968421</v>
      </c>
      <c r="AZ221" s="21">
        <f>AZ201-Baseline!AZ201</f>
        <v>2.5610865869523423</v>
      </c>
      <c r="BA221" s="21">
        <f>BA201-Baseline!BA201</f>
        <v>2.6339136704965571</v>
      </c>
      <c r="BB221" s="21">
        <f>BB201-Baseline!BB201</f>
        <v>3.0660467727134515</v>
      </c>
    </row>
    <row r="222" spans="1:54" outlineLevel="2">
      <c r="A222" s="467"/>
      <c r="B222" s="150" t="s">
        <v>488</v>
      </c>
      <c r="C222" s="19"/>
      <c r="D222" s="135" t="s">
        <v>377</v>
      </c>
      <c r="E222" s="21">
        <f>E202-Baseline!E202</f>
        <v>1.447267919712099</v>
      </c>
      <c r="F222" s="21">
        <f>F202-Baseline!F202</f>
        <v>1.454946184386176</v>
      </c>
      <c r="G222" s="21">
        <f>G202-Baseline!G202</f>
        <v>1.4631845900301137</v>
      </c>
      <c r="H222" s="21">
        <f>H202-Baseline!H202</f>
        <v>1.4719953979354745</v>
      </c>
      <c r="I222" s="21">
        <f>I202-Baseline!I202</f>
        <v>1.4813913800701151</v>
      </c>
      <c r="J222" s="21">
        <f>J202-Baseline!J202</f>
        <v>1.4913858346169251</v>
      </c>
      <c r="K222" s="21">
        <f>K202-Baseline!K202</f>
        <v>1.5019926015314891</v>
      </c>
      <c r="L222" s="21">
        <f>L202-Baseline!L202</f>
        <v>1.51322607947573</v>
      </c>
      <c r="M222" s="21">
        <f>M202-Baseline!M202</f>
        <v>1.52510124348918</v>
      </c>
      <c r="N222" s="21">
        <f>N202-Baseline!N202</f>
        <v>1.537633662744311</v>
      </c>
      <c r="O222" s="21">
        <f>O202-Baseline!O202</f>
        <v>1.5508395190131967</v>
      </c>
      <c r="P222" s="21">
        <f>P202-Baseline!P202</f>
        <v>1.5647356264931067</v>
      </c>
      <c r="Q222" s="21">
        <f>Q202-Baseline!Q202</f>
        <v>1.5793394514426342</v>
      </c>
      <c r="R222" s="21">
        <f>R202-Baseline!R202</f>
        <v>1.5946691337096599</v>
      </c>
      <c r="S222" s="21">
        <f>S202-Baseline!S202</f>
        <v>1.6106069297628112</v>
      </c>
      <c r="T222" s="21">
        <f>T202-Baseline!T202</f>
        <v>1.6273114674470825</v>
      </c>
      <c r="U222" s="21">
        <f>U202-Baseline!U202</f>
        <v>1.6448030015722619</v>
      </c>
      <c r="V222" s="21">
        <f>V202-Baseline!V202</f>
        <v>1.6631025521754466</v>
      </c>
      <c r="W222" s="21">
        <f>W202-Baseline!W202</f>
        <v>1.6822319297060115</v>
      </c>
      <c r="X222" s="21">
        <f>X202-Baseline!X202</f>
        <v>1.7022137609076926</v>
      </c>
      <c r="Y222" s="21">
        <f>Y202-Baseline!Y202</f>
        <v>1.7230715157679195</v>
      </c>
      <c r="Z222" s="21">
        <f>Z202-Baseline!Z202</f>
        <v>1.7448295352560055</v>
      </c>
      <c r="AA222" s="21">
        <f>AA202-Baseline!AA202</f>
        <v>1.7675130608768379</v>
      </c>
      <c r="AB222" s="21">
        <f>AB202-Baseline!AB202</f>
        <v>1.7911482639803038</v>
      </c>
      <c r="AC222" s="21">
        <f>AC202-Baseline!AC202</f>
        <v>1.815406520184923</v>
      </c>
      <c r="AD222" s="21">
        <f>AD202-Baseline!AD202</f>
        <v>1.8406338211750928</v>
      </c>
      <c r="AE222" s="21">
        <f>AE202-Baseline!AE202</f>
        <v>1.8668258326177658</v>
      </c>
      <c r="AF222" s="21">
        <f>AF202-Baseline!AF202</f>
        <v>1.8939919122112059</v>
      </c>
      <c r="AG222" s="21">
        <f>AG202-Baseline!AG202</f>
        <v>1.9221550422200198</v>
      </c>
      <c r="AH222" s="21">
        <f>AH202-Baseline!AH202</f>
        <v>1.9513545659789127</v>
      </c>
      <c r="AI222" s="21">
        <f>AI202-Baseline!AI202</f>
        <v>1.9816512652320508</v>
      </c>
      <c r="AJ222" s="21">
        <f>AJ202-Baseline!AJ202</f>
        <v>2.0206144866418918</v>
      </c>
      <c r="AK222" s="21">
        <f>AK202-Baseline!AK202</f>
        <v>2.0609318000339272</v>
      </c>
      <c r="AL222" s="21">
        <f>AL202-Baseline!AL202</f>
        <v>2.1026561291277646</v>
      </c>
      <c r="AM222" s="21">
        <f>AM202-Baseline!AM202</f>
        <v>2.1458427452812394</v>
      </c>
      <c r="AN222" s="21">
        <f>AN202-Baseline!AN202</f>
        <v>2.1905472711748599</v>
      </c>
      <c r="AO222" s="21">
        <f>AO202-Baseline!AO202</f>
        <v>2.2368254392267728</v>
      </c>
      <c r="AP222" s="21">
        <f>AP202-Baseline!AP202</f>
        <v>2.2847362718201412</v>
      </c>
      <c r="AQ222" s="21">
        <f>AQ202-Baseline!AQ202</f>
        <v>2.3343408557626768</v>
      </c>
      <c r="AR222" s="21">
        <f>AR202-Baseline!AR202</f>
        <v>2.3857020139347562</v>
      </c>
      <c r="AS222" s="21">
        <f>AS202-Baseline!AS202</f>
        <v>2.4388844630320978</v>
      </c>
      <c r="AT222" s="21">
        <f>AT202-Baseline!AT202</f>
        <v>2.4939551199803391</v>
      </c>
      <c r="AU222" s="21">
        <f>AU202-Baseline!AU202</f>
        <v>2.5509832658574432</v>
      </c>
      <c r="AV222" s="21">
        <f>AV202-Baseline!AV202</f>
        <v>2.6100404588475756</v>
      </c>
      <c r="AW222" s="21">
        <f>AW202-Baseline!AW202</f>
        <v>2.6712006367258319</v>
      </c>
      <c r="AX222" s="21">
        <f>AX202-Baseline!AX202</f>
        <v>2.7345402512374632</v>
      </c>
      <c r="AY222" s="21">
        <f>AY202-Baseline!AY202</f>
        <v>2.8001383773627579</v>
      </c>
      <c r="AZ222" s="21">
        <f>AZ202-Baseline!AZ202</f>
        <v>2.8680768009765547</v>
      </c>
      <c r="BA222" s="21">
        <f>BA202-Baseline!BA202</f>
        <v>2.9384378520999701</v>
      </c>
      <c r="BB222" s="21">
        <f>BB202-Baseline!BB202</f>
        <v>3.3681855401162282</v>
      </c>
    </row>
    <row r="223" spans="1:54" outlineLevel="2">
      <c r="B223" s="19"/>
      <c r="C223" s="19"/>
      <c r="D223" s="19"/>
      <c r="E223" s="15"/>
    </row>
    <row r="224" spans="1:54" outlineLevel="2">
      <c r="A224" s="465" t="s">
        <v>489</v>
      </c>
      <c r="B224" s="150" t="s">
        <v>486</v>
      </c>
      <c r="C224" s="19"/>
      <c r="D224" s="135" t="s">
        <v>377</v>
      </c>
      <c r="E224" s="21">
        <f>E204-Baseline!E204</f>
        <v>1.2166244874404275</v>
      </c>
      <c r="F224" s="21">
        <f>F204-Baseline!F204</f>
        <v>2.4441809847043228</v>
      </c>
      <c r="G224" s="21">
        <f>G204-Baseline!G204</f>
        <v>3.681496347498836</v>
      </c>
      <c r="H224" s="21">
        <f>H204-Baseline!H204</f>
        <v>4.9290486770448521</v>
      </c>
      <c r="I224" s="21">
        <f>I204-Baseline!I204</f>
        <v>6.1888164575421349</v>
      </c>
      <c r="J224" s="21">
        <f>J204-Baseline!J204</f>
        <v>7.4612424785716662</v>
      </c>
      <c r="K224" s="21">
        <f>K204-Baseline!K204</f>
        <v>8.7453780377093597</v>
      </c>
      <c r="L224" s="21">
        <f>L204-Baseline!L204</f>
        <v>10.043154444277118</v>
      </c>
      <c r="M224" s="21">
        <f>M204-Baseline!M204</f>
        <v>11.355077465321548</v>
      </c>
      <c r="N224" s="21">
        <f>N204-Baseline!N204</f>
        <v>12.680361406821962</v>
      </c>
      <c r="O224" s="21">
        <f>O204-Baseline!O204</f>
        <v>14.020901098669881</v>
      </c>
      <c r="P224" s="21">
        <f>P204-Baseline!P204</f>
        <v>15.377268475311897</v>
      </c>
      <c r="Q224" s="21">
        <f>Q204-Baseline!Q204</f>
        <v>16.75005860845242</v>
      </c>
      <c r="R224" s="21">
        <f>R204-Baseline!R204</f>
        <v>18.141082302659093</v>
      </c>
      <c r="S224" s="21">
        <f>S204-Baseline!S204</f>
        <v>19.549761643634891</v>
      </c>
      <c r="T224" s="21">
        <f>T204-Baseline!T204</f>
        <v>20.976764629452816</v>
      </c>
      <c r="U224" s="21">
        <f>U204-Baseline!U204</f>
        <v>22.422784359984977</v>
      </c>
      <c r="V224" s="21">
        <f>V204-Baseline!V204</f>
        <v>23.889621836135312</v>
      </c>
      <c r="W224" s="21">
        <f>W204-Baseline!W204</f>
        <v>25.376914044724128</v>
      </c>
      <c r="X224" s="21">
        <f>X204-Baseline!X204</f>
        <v>26.886464759157509</v>
      </c>
      <c r="Y224" s="21">
        <f>Y204-Baseline!Y204</f>
        <v>28.418018345869438</v>
      </c>
      <c r="Z224" s="21">
        <f>Z204-Baseline!Z204</f>
        <v>29.973386410840117</v>
      </c>
      <c r="AA224" s="21">
        <f>AA204-Baseline!AA204</f>
        <v>31.553380122552301</v>
      </c>
      <c r="AB224" s="21">
        <f>AB204-Baseline!AB204</f>
        <v>33.158842115756286</v>
      </c>
      <c r="AC224" s="21">
        <f>AC204-Baseline!AC204</f>
        <v>34.790438322080014</v>
      </c>
      <c r="AD224" s="21">
        <f>AD204-Baseline!AD204</f>
        <v>36.449133899357783</v>
      </c>
      <c r="AE224" s="21">
        <f>AE204-Baseline!AE204</f>
        <v>38.13596342421063</v>
      </c>
      <c r="AF224" s="21">
        <f>AF204-Baseline!AF204</f>
        <v>39.851878588261947</v>
      </c>
      <c r="AG224" s="21">
        <f>AG204-Baseline!AG204</f>
        <v>41.597878384099459</v>
      </c>
      <c r="AH224" s="21">
        <f>AH204-Baseline!AH204</f>
        <v>43.375011722730378</v>
      </c>
      <c r="AI224" s="21">
        <f>AI204-Baseline!AI204</f>
        <v>45.184382486873488</v>
      </c>
      <c r="AJ224" s="21">
        <f>AJ204-Baseline!AJ204</f>
        <v>47.033834633412873</v>
      </c>
      <c r="AK224" s="21">
        <f>AK204-Baseline!AK204</f>
        <v>48.924735848915638</v>
      </c>
      <c r="AL224" s="21">
        <f>AL204-Baseline!AL204</f>
        <v>50.858509552131828</v>
      </c>
      <c r="AM224" s="21">
        <f>AM204-Baseline!AM204</f>
        <v>52.836633345052988</v>
      </c>
      <c r="AN224" s="21">
        <f>AN204-Baseline!AN204</f>
        <v>54.860638445143394</v>
      </c>
      <c r="AO224" s="21">
        <f>AO204-Baseline!AO204</f>
        <v>56.932110556209096</v>
      </c>
      <c r="AP224" s="21">
        <f>AP204-Baseline!AP204</f>
        <v>59.052693445389089</v>
      </c>
      <c r="AQ224" s="21">
        <f>AQ204-Baseline!AQ204</f>
        <v>61.224091243285045</v>
      </c>
      <c r="AR224" s="21">
        <f>AR204-Baseline!AR204</f>
        <v>63.44806975944136</v>
      </c>
      <c r="AS224" s="21">
        <f>AS204-Baseline!AS204</f>
        <v>65.726458479558929</v>
      </c>
      <c r="AT224" s="21">
        <f>AT204-Baseline!AT204</f>
        <v>68.061152903549086</v>
      </c>
      <c r="AU224" s="21">
        <f>AU204-Baseline!AU204</f>
        <v>70.454116935830413</v>
      </c>
      <c r="AV224" s="21">
        <f>AV204-Baseline!AV204</f>
        <v>72.907385162089383</v>
      </c>
      <c r="AW224" s="21">
        <f>AW204-Baseline!AW204</f>
        <v>75.4230652343429</v>
      </c>
      <c r="AX224" s="21">
        <f>AX204-Baseline!AX204</f>
        <v>78.003340433620991</v>
      </c>
      <c r="AY224" s="21">
        <f>AY204-Baseline!AY204</f>
        <v>80.650472323650362</v>
      </c>
      <c r="AZ224" s="21">
        <f>AZ204-Baseline!AZ204</f>
        <v>83.366803480452049</v>
      </c>
      <c r="BA224" s="21">
        <f>BA204-Baseline!BA204</f>
        <v>86.154758057828786</v>
      </c>
      <c r="BB224" s="21">
        <f>BB204-Baseline!BB204</f>
        <v>89.373681254305325</v>
      </c>
    </row>
    <row r="225" spans="1:54" outlineLevel="2">
      <c r="A225" s="466"/>
      <c r="B225" s="150" t="s">
        <v>487</v>
      </c>
      <c r="C225" s="19"/>
      <c r="D225" s="135" t="s">
        <v>377</v>
      </c>
      <c r="E225" s="21">
        <f>E205-Baseline!E205</f>
        <v>0.98743425337151658</v>
      </c>
      <c r="F225" s="21">
        <f>F205-Baseline!F205</f>
        <v>1.9867421276252839</v>
      </c>
      <c r="G225" s="21">
        <f>G205-Baseline!G205</f>
        <v>2.998443230766267</v>
      </c>
      <c r="H225" s="21">
        <f>H205-Baseline!H205</f>
        <v>4.0230697527071637</v>
      </c>
      <c r="I225" s="21">
        <f>I205-Baseline!I205</f>
        <v>5.0611669710217377</v>
      </c>
      <c r="J225" s="21">
        <f>J205-Baseline!J205</f>
        <v>6.1132937724464105</v>
      </c>
      <c r="K225" s="21">
        <f>K205-Baseline!K205</f>
        <v>7.1800231899816325</v>
      </c>
      <c r="L225" s="21">
        <f>L205-Baseline!L205</f>
        <v>8.2619429572408425</v>
      </c>
      <c r="M225" s="21">
        <f>M205-Baseline!M205</f>
        <v>9.3596560797990112</v>
      </c>
      <c r="N225" s="21">
        <f>N205-Baseline!N205</f>
        <v>10.473781424507358</v>
      </c>
      <c r="O225" s="21">
        <f>O205-Baseline!O205</f>
        <v>11.60495432758708</v>
      </c>
      <c r="P225" s="21">
        <f>P205-Baseline!P205</f>
        <v>12.753827222191626</v>
      </c>
      <c r="Q225" s="21">
        <f>Q205-Baseline!Q205</f>
        <v>13.921070285908083</v>
      </c>
      <c r="R225" s="21">
        <f>R205-Baseline!R205</f>
        <v>15.107372109092911</v>
      </c>
      <c r="S225" s="21">
        <f>S205-Baseline!S205</f>
        <v>16.313394859051549</v>
      </c>
      <c r="T225" s="21">
        <f>T205-Baseline!T205</f>
        <v>17.539866877064014</v>
      </c>
      <c r="U225" s="21">
        <f>U205-Baseline!U205</f>
        <v>18.787537042991286</v>
      </c>
      <c r="V225" s="21">
        <f>V205-Baseline!V205</f>
        <v>20.057175535603694</v>
      </c>
      <c r="W225" s="21">
        <f>W205-Baseline!W205</f>
        <v>21.349574617253911</v>
      </c>
      <c r="X225" s="21">
        <f>X205-Baseline!X205</f>
        <v>22.665549445357481</v>
      </c>
      <c r="Y225" s="21">
        <f>Y205-Baseline!Y205</f>
        <v>24.005938910208766</v>
      </c>
      <c r="Z225" s="21">
        <f>Z205-Baseline!Z205</f>
        <v>25.371606500887044</v>
      </c>
      <c r="AA225" s="21">
        <f>AA205-Baseline!AA205</f>
        <v>26.763441200057102</v>
      </c>
      <c r="AB225" s="21">
        <f>AB205-Baseline!AB205</f>
        <v>28.182358409006888</v>
      </c>
      <c r="AC225" s="21">
        <f>AC205-Baseline!AC205</f>
        <v>29.629182317553056</v>
      </c>
      <c r="AD225" s="21">
        <f>AD205-Baseline!AD205</f>
        <v>31.104871433164387</v>
      </c>
      <c r="AE225" s="21">
        <f>AE205-Baseline!AE205</f>
        <v>32.610402484770908</v>
      </c>
      <c r="AF225" s="21">
        <f>AF205-Baseline!AF205</f>
        <v>34.146775689008834</v>
      </c>
      <c r="AG225" s="21">
        <f>AG205-Baseline!AG205</f>
        <v>35.715020017871652</v>
      </c>
      <c r="AH225" s="21">
        <f>AH205-Baseline!AH205</f>
        <v>37.316199403263518</v>
      </c>
      <c r="AI225" s="21">
        <f>AI205-Baseline!AI205</f>
        <v>38.951420659676806</v>
      </c>
      <c r="AJ225" s="21">
        <f>AJ205-Baseline!AJ205</f>
        <v>40.627700412738847</v>
      </c>
      <c r="AK225" s="21">
        <f>AK205-Baseline!AK205</f>
        <v>42.34643371625728</v>
      </c>
      <c r="AL225" s="21">
        <f>AL205-Baseline!AL205</f>
        <v>44.109065313637551</v>
      </c>
      <c r="AM225" s="21">
        <f>AM205-Baseline!AM205</f>
        <v>45.917091583698941</v>
      </c>
      <c r="AN225" s="21">
        <f>AN205-Baseline!AN205</f>
        <v>47.772061863573029</v>
      </c>
      <c r="AO225" s="21">
        <f>AO205-Baseline!AO205</f>
        <v>49.675579735183348</v>
      </c>
      <c r="AP225" s="21">
        <f>AP205-Baseline!AP205</f>
        <v>51.629305417562179</v>
      </c>
      <c r="AQ225" s="21">
        <f>AQ205-Baseline!AQ205</f>
        <v>53.634957798126834</v>
      </c>
      <c r="AR225" s="21">
        <f>AR205-Baseline!AR205</f>
        <v>55.694316403754605</v>
      </c>
      <c r="AS225" s="21">
        <f>AS205-Baseline!AS205</f>
        <v>57.809223475530857</v>
      </c>
      <c r="AT225" s="21">
        <f>AT205-Baseline!AT205</f>
        <v>59.981586198639569</v>
      </c>
      <c r="AU225" s="21">
        <f>AU205-Baseline!AU205</f>
        <v>62.213379041883037</v>
      </c>
      <c r="AV225" s="21">
        <f>AV205-Baseline!AV205</f>
        <v>64.50664612523272</v>
      </c>
      <c r="AW225" s="21">
        <f>AW205-Baseline!AW205</f>
        <v>66.863503680723937</v>
      </c>
      <c r="AX225" s="21">
        <f>AX205-Baseline!AX205</f>
        <v>69.286142619541778</v>
      </c>
      <c r="AY225" s="21">
        <f>AY205-Baseline!AY205</f>
        <v>71.776831199225981</v>
      </c>
      <c r="AZ225" s="21">
        <f>AZ205-Baseline!AZ205</f>
        <v>74.337917786178323</v>
      </c>
      <c r="BA225" s="21">
        <f>BA205-Baseline!BA205</f>
        <v>76.971831456674877</v>
      </c>
      <c r="BB225" s="21">
        <f>BB205-Baseline!BB205</f>
        <v>80.037878229388326</v>
      </c>
    </row>
    <row r="226" spans="1:54" outlineLevel="2">
      <c r="A226" s="467"/>
      <c r="B226" s="150" t="s">
        <v>488</v>
      </c>
      <c r="C226" s="19"/>
      <c r="D226" s="135" t="s">
        <v>377</v>
      </c>
      <c r="E226" s="21">
        <f>E206-Baseline!E206</f>
        <v>1.447267919712099</v>
      </c>
      <c r="F226" s="21">
        <f>F206-Baseline!F206</f>
        <v>2.9022141040982747</v>
      </c>
      <c r="G226" s="21">
        <f>G206-Baseline!G206</f>
        <v>4.3653986941283884</v>
      </c>
      <c r="H226" s="21">
        <f>H206-Baseline!H206</f>
        <v>5.8373940920638629</v>
      </c>
      <c r="I226" s="21">
        <f>I206-Baseline!I206</f>
        <v>7.3187854721339782</v>
      </c>
      <c r="J226" s="21">
        <f>J206-Baseline!J206</f>
        <v>8.8101713067509024</v>
      </c>
      <c r="K226" s="21">
        <f>K206-Baseline!K206</f>
        <v>10.312163908282391</v>
      </c>
      <c r="L226" s="21">
        <f>L206-Baseline!L206</f>
        <v>11.825389987758122</v>
      </c>
      <c r="M226" s="21">
        <f>M206-Baseline!M206</f>
        <v>13.350491231247302</v>
      </c>
      <c r="N226" s="21">
        <f>N206-Baseline!N206</f>
        <v>14.888124893991613</v>
      </c>
      <c r="O226" s="21">
        <f>O206-Baseline!O206</f>
        <v>16.438964413004811</v>
      </c>
      <c r="P226" s="21">
        <f>P206-Baseline!P206</f>
        <v>18.003700039497918</v>
      </c>
      <c r="Q226" s="21">
        <f>Q206-Baseline!Q206</f>
        <v>19.583039490940553</v>
      </c>
      <c r="R226" s="21">
        <f>R206-Baseline!R206</f>
        <v>21.177708624650215</v>
      </c>
      <c r="S226" s="21">
        <f>S206-Baseline!S206</f>
        <v>22.788315554413025</v>
      </c>
      <c r="T226" s="21">
        <f>T206-Baseline!T206</f>
        <v>24.415627021860107</v>
      </c>
      <c r="U226" s="21">
        <f>U206-Baseline!U206</f>
        <v>26.060430023432367</v>
      </c>
      <c r="V226" s="21">
        <f>V206-Baseline!V206</f>
        <v>27.723532575607813</v>
      </c>
      <c r="W226" s="21">
        <f>W206-Baseline!W206</f>
        <v>29.405764505313826</v>
      </c>
      <c r="X226" s="21">
        <f>X206-Baseline!X206</f>
        <v>31.107978266221519</v>
      </c>
      <c r="Y226" s="21">
        <f>Y206-Baseline!Y206</f>
        <v>32.831049781989435</v>
      </c>
      <c r="Z226" s="21">
        <f>Z206-Baseline!Z206</f>
        <v>34.575879317245438</v>
      </c>
      <c r="AA226" s="21">
        <f>AA206-Baseline!AA206</f>
        <v>36.343392378122275</v>
      </c>
      <c r="AB226" s="21">
        <f>AB206-Baseline!AB206</f>
        <v>38.134540642102579</v>
      </c>
      <c r="AC226" s="21">
        <f>AC206-Baseline!AC206</f>
        <v>39.949947162287501</v>
      </c>
      <c r="AD226" s="21">
        <f>AD206-Baseline!AD206</f>
        <v>41.79058098346259</v>
      </c>
      <c r="AE226" s="21">
        <f>AE206-Baseline!AE206</f>
        <v>43.657406816080353</v>
      </c>
      <c r="AF226" s="21">
        <f>AF206-Baseline!AF206</f>
        <v>45.551398728291559</v>
      </c>
      <c r="AG226" s="21">
        <f>AG206-Baseline!AG206</f>
        <v>47.473553770511579</v>
      </c>
      <c r="AH226" s="21">
        <f>AH206-Baseline!AH206</f>
        <v>49.424908336490489</v>
      </c>
      <c r="AI226" s="21">
        <f>AI206-Baseline!AI206</f>
        <v>51.406559601722542</v>
      </c>
      <c r="AJ226" s="21">
        <f>AJ206-Baseline!AJ206</f>
        <v>53.427174088364431</v>
      </c>
      <c r="AK226" s="21">
        <f>AK206-Baseline!AK206</f>
        <v>55.488105888398358</v>
      </c>
      <c r="AL226" s="21">
        <f>AL206-Baseline!AL206</f>
        <v>57.590762017526124</v>
      </c>
      <c r="AM226" s="21">
        <f>AM206-Baseline!AM206</f>
        <v>59.73660476280736</v>
      </c>
      <c r="AN226" s="21">
        <f>AN206-Baseline!AN206</f>
        <v>61.927152033982217</v>
      </c>
      <c r="AO226" s="21">
        <f>AO206-Baseline!AO206</f>
        <v>64.163977473208988</v>
      </c>
      <c r="AP226" s="21">
        <f>AP206-Baseline!AP206</f>
        <v>66.448713745029124</v>
      </c>
      <c r="AQ226" s="21">
        <f>AQ206-Baseline!AQ206</f>
        <v>68.7830546007918</v>
      </c>
      <c r="AR226" s="21">
        <f>AR206-Baseline!AR206</f>
        <v>71.168756614726561</v>
      </c>
      <c r="AS226" s="21">
        <f>AS206-Baseline!AS206</f>
        <v>73.607641077758657</v>
      </c>
      <c r="AT226" s="21">
        <f>AT206-Baseline!AT206</f>
        <v>76.101596197738999</v>
      </c>
      <c r="AU226" s="21">
        <f>AU206-Baseline!AU206</f>
        <v>78.652579463596439</v>
      </c>
      <c r="AV226" s="21">
        <f>AV206-Baseline!AV206</f>
        <v>81.262619922444017</v>
      </c>
      <c r="AW226" s="21">
        <f>AW206-Baseline!AW206</f>
        <v>83.933820559169845</v>
      </c>
      <c r="AX226" s="21">
        <f>AX206-Baseline!AX206</f>
        <v>86.668360810407307</v>
      </c>
      <c r="AY226" s="21">
        <f>AY206-Baseline!AY206</f>
        <v>89.468499187770064</v>
      </c>
      <c r="AZ226" s="21">
        <f>AZ206-Baseline!AZ206</f>
        <v>92.336575988746617</v>
      </c>
      <c r="BA226" s="21">
        <f>BA206-Baseline!BA206</f>
        <v>95.275013840846583</v>
      </c>
      <c r="BB226" s="21">
        <f>BB206-Baseline!BB206</f>
        <v>98.643199380962812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493</v>
      </c>
      <c r="C229" s="57"/>
      <c r="D229" s="56" t="s">
        <v>377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21"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393"/>
      <c r="C23" s="393"/>
      <c r="D23" s="393"/>
      <c r="E23" s="393"/>
      <c r="F23" s="393"/>
      <c r="G23" s="393"/>
      <c r="H23" s="393"/>
      <c r="I23" s="393"/>
      <c r="J23" s="393"/>
      <c r="K23" s="393"/>
      <c r="L23" s="393"/>
      <c r="M23" s="393"/>
      <c r="N23" s="393"/>
      <c r="O23" s="393"/>
      <c r="P23" s="393"/>
      <c r="Q23" s="393"/>
      <c r="R23" s="393"/>
      <c r="S23" s="393"/>
    </row>
    <row r="24" spans="1:19">
      <c r="A24" s="158" t="s">
        <v>481</v>
      </c>
      <c r="B24" s="393"/>
      <c r="C24" s="393"/>
      <c r="D24" s="393"/>
      <c r="E24" s="393"/>
      <c r="F24" s="393"/>
      <c r="G24" s="393"/>
      <c r="H24" s="393"/>
      <c r="I24" s="393"/>
      <c r="J24" s="393"/>
      <c r="K24" s="393"/>
      <c r="L24" s="393"/>
      <c r="M24" s="393"/>
      <c r="N24" s="393"/>
      <c r="O24" s="393"/>
      <c r="P24" s="393"/>
      <c r="Q24" s="393"/>
      <c r="R24" s="393"/>
      <c r="S24" s="393"/>
    </row>
    <row r="25" spans="1:19">
      <c r="A25" s="159" t="s">
        <v>383</v>
      </c>
      <c r="B25" s="393"/>
      <c r="C25" s="393"/>
      <c r="D25" s="393"/>
      <c r="E25" s="393"/>
      <c r="F25" s="393"/>
      <c r="G25" s="393"/>
      <c r="H25" s="393"/>
      <c r="I25" s="393"/>
      <c r="J25" s="393"/>
      <c r="K25" s="393"/>
      <c r="L25" s="393"/>
      <c r="M25" s="393"/>
      <c r="N25" s="393"/>
      <c r="O25" s="393"/>
      <c r="P25" s="393"/>
      <c r="Q25" s="393"/>
      <c r="R25" s="393"/>
      <c r="S25" s="393"/>
    </row>
    <row r="26" spans="1:19">
      <c r="A26" s="159" t="s">
        <v>459</v>
      </c>
      <c r="B26" s="393"/>
      <c r="C26" s="393"/>
      <c r="D26" s="393"/>
      <c r="E26" s="393"/>
      <c r="F26" s="393"/>
      <c r="G26" s="393"/>
      <c r="H26" s="393"/>
      <c r="I26" s="393"/>
      <c r="J26" s="393"/>
      <c r="K26" s="393"/>
      <c r="L26" s="393"/>
      <c r="M26" s="393"/>
      <c r="N26" s="393"/>
      <c r="O26" s="393"/>
      <c r="P26" s="393"/>
      <c r="Q26" s="393"/>
      <c r="R26" s="393"/>
      <c r="S26" s="393"/>
    </row>
    <row r="27" spans="1:19">
      <c r="A27" s="159" t="s">
        <v>460</v>
      </c>
      <c r="B27" s="393"/>
      <c r="C27" s="393"/>
      <c r="D27" s="393"/>
      <c r="E27" s="393"/>
      <c r="F27" s="393"/>
      <c r="G27" s="393"/>
      <c r="H27" s="393"/>
      <c r="I27" s="393"/>
      <c r="J27" s="393"/>
      <c r="K27" s="393"/>
      <c r="L27" s="393"/>
      <c r="M27" s="393"/>
      <c r="N27" s="393"/>
      <c r="O27" s="393"/>
      <c r="P27" s="393"/>
      <c r="Q27" s="393"/>
      <c r="R27" s="393"/>
      <c r="S27" s="393"/>
    </row>
    <row r="31" spans="1:19">
      <c r="A31" s="4" t="s">
        <v>502</v>
      </c>
    </row>
    <row r="32" spans="1:19">
      <c r="A32" t="s">
        <v>503</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c r="E4" s="53" t="s">
        <v>335</v>
      </c>
      <c r="F4" s="91"/>
      <c r="G4" s="28"/>
      <c r="H4" s="10"/>
      <c r="I4" s="405"/>
      <c r="J4" s="406"/>
      <c r="K4" s="406"/>
      <c r="L4" s="406"/>
      <c r="M4" s="406"/>
      <c r="N4" s="407"/>
      <c r="P4" s="411"/>
      <c r="Q4" s="412"/>
      <c r="R4" s="412"/>
      <c r="S4" s="412"/>
      <c r="T4" s="412"/>
      <c r="U4" s="413"/>
    </row>
    <row r="5" spans="1:21" outlineLevel="1">
      <c r="A5" s="13" t="s">
        <v>336</v>
      </c>
      <c r="B5" s="88"/>
      <c r="E5" s="14"/>
      <c r="H5" s="10"/>
      <c r="I5" s="468"/>
      <c r="J5" s="426"/>
      <c r="K5" s="426"/>
      <c r="L5" s="426"/>
      <c r="M5" s="426"/>
      <c r="N5" s="427"/>
      <c r="P5" s="468"/>
      <c r="Q5" s="426"/>
      <c r="R5" s="426"/>
      <c r="S5" s="426"/>
      <c r="T5" s="426"/>
      <c r="U5" s="427"/>
    </row>
    <row r="6" spans="1:21" outlineLevel="1">
      <c r="A6" s="13" t="s">
        <v>339</v>
      </c>
      <c r="B6" s="88"/>
      <c r="E6" s="53" t="s">
        <v>341</v>
      </c>
      <c r="F6" s="90"/>
      <c r="H6" s="10"/>
      <c r="I6" s="428"/>
      <c r="J6" s="429"/>
      <c r="K6" s="429"/>
      <c r="L6" s="429"/>
      <c r="M6" s="429"/>
      <c r="N6" s="430"/>
      <c r="P6" s="428"/>
      <c r="Q6" s="429"/>
      <c r="R6" s="429"/>
      <c r="S6" s="429"/>
      <c r="T6" s="429"/>
      <c r="U6" s="430"/>
    </row>
    <row r="7" spans="1:21" outlineLevel="1">
      <c r="A7" s="13" t="s">
        <v>343</v>
      </c>
      <c r="B7" s="88"/>
      <c r="E7" s="14"/>
      <c r="H7" s="10"/>
      <c r="I7" s="428"/>
      <c r="J7" s="429"/>
      <c r="K7" s="429"/>
      <c r="L7" s="429"/>
      <c r="M7" s="429"/>
      <c r="N7" s="430"/>
      <c r="P7" s="428"/>
      <c r="Q7" s="429"/>
      <c r="R7" s="429"/>
      <c r="S7" s="429"/>
      <c r="T7" s="429"/>
      <c r="U7" s="430"/>
    </row>
    <row r="8" spans="1:21" ht="41" outlineLevel="1" thickBot="1">
      <c r="A8" s="34" t="s">
        <v>344</v>
      </c>
      <c r="B8" s="89"/>
      <c r="E8" s="14"/>
      <c r="H8" s="10"/>
      <c r="I8" s="428"/>
      <c r="J8" s="429"/>
      <c r="K8" s="429"/>
      <c r="L8" s="429"/>
      <c r="M8" s="429"/>
      <c r="N8" s="430"/>
      <c r="P8" s="428"/>
      <c r="Q8" s="429"/>
      <c r="R8" s="429"/>
      <c r="S8" s="429"/>
      <c r="T8" s="429"/>
      <c r="U8" s="430"/>
    </row>
    <row r="9" spans="1:21" outlineLevel="1">
      <c r="E9" s="14"/>
      <c r="H9" s="10"/>
      <c r="I9" s="428"/>
      <c r="J9" s="429"/>
      <c r="K9" s="429"/>
      <c r="L9" s="429"/>
      <c r="M9" s="429"/>
      <c r="N9" s="430"/>
      <c r="P9" s="428"/>
      <c r="Q9" s="429"/>
      <c r="R9" s="429"/>
      <c r="S9" s="429"/>
      <c r="T9" s="429"/>
      <c r="U9" s="430"/>
    </row>
    <row r="10" spans="1:21" ht="14" outlineLevel="1" thickBot="1">
      <c r="A10" s="32" t="s">
        <v>346</v>
      </c>
      <c r="B10" s="35">
        <f>Baseline!B10</f>
        <v>2027</v>
      </c>
      <c r="E10" s="14"/>
      <c r="H10" s="10"/>
      <c r="I10" s="428"/>
      <c r="J10" s="429"/>
      <c r="K10" s="429"/>
      <c r="L10" s="429"/>
      <c r="M10" s="429"/>
      <c r="N10" s="430"/>
      <c r="P10" s="428"/>
      <c r="Q10" s="429"/>
      <c r="R10" s="429"/>
      <c r="S10" s="429"/>
      <c r="T10" s="429"/>
      <c r="U10" s="430"/>
    </row>
    <row r="11" spans="1:21" outlineLevel="1">
      <c r="A11" s="16"/>
      <c r="H11" s="10"/>
      <c r="I11" s="428"/>
      <c r="J11" s="429"/>
      <c r="K11" s="429"/>
      <c r="L11" s="429"/>
      <c r="M11" s="429"/>
      <c r="N11" s="430"/>
      <c r="P11" s="428"/>
      <c r="Q11" s="429"/>
      <c r="R11" s="429"/>
      <c r="S11" s="429"/>
      <c r="T11" s="429"/>
      <c r="U11" s="430"/>
    </row>
    <row r="12" spans="1:21" ht="40.5" outlineLevel="1">
      <c r="A12" s="26" t="s">
        <v>347</v>
      </c>
      <c r="B12" s="26" t="s">
        <v>348</v>
      </c>
      <c r="C12" s="26" t="s">
        <v>349</v>
      </c>
      <c r="D12" s="26" t="s">
        <v>350</v>
      </c>
      <c r="E12" s="26" t="s">
        <v>351</v>
      </c>
      <c r="F12" s="26" t="s">
        <v>352</v>
      </c>
      <c r="G12" s="26" t="s">
        <v>353</v>
      </c>
      <c r="I12" s="428"/>
      <c r="J12" s="429"/>
      <c r="K12" s="429"/>
      <c r="L12" s="429"/>
      <c r="M12" s="429"/>
      <c r="N12" s="430"/>
      <c r="P12" s="428"/>
      <c r="Q12" s="429"/>
      <c r="R12" s="429"/>
      <c r="S12" s="429"/>
      <c r="T12" s="429"/>
      <c r="U12" s="430"/>
    </row>
    <row r="13" spans="1:21" outlineLevel="1">
      <c r="A13" s="58">
        <v>2035</v>
      </c>
      <c r="B13" s="21">
        <f t="shared" ref="B13:B18" si="0">INDEX($E$204:$AW$204,1,MATCH($A13,$E$53:$BB$53,0))</f>
        <v>0</v>
      </c>
      <c r="C13" s="21">
        <f>B13-Baseline!B13</f>
        <v>11.355077465321548</v>
      </c>
      <c r="D13" s="21">
        <f t="shared" ref="D13:D18" si="1">INDEX($E$205:$AW$205,1,MATCH($A13,$E$53:$BB$53,0))</f>
        <v>0</v>
      </c>
      <c r="E13" s="21">
        <f>D13-Baseline!D13</f>
        <v>9.3596560797990112</v>
      </c>
      <c r="F13" s="21">
        <f t="shared" ref="F13:F18" si="2">INDEX($E$206:$AW$206,1,MATCH($A13,$E$53:$BB$53,0))</f>
        <v>0</v>
      </c>
      <c r="G13" s="21">
        <f>F13-Baseline!F13</f>
        <v>13.350491231247302</v>
      </c>
      <c r="I13" s="428"/>
      <c r="J13" s="429"/>
      <c r="K13" s="429"/>
      <c r="L13" s="429"/>
      <c r="M13" s="429"/>
      <c r="N13" s="430"/>
      <c r="P13" s="428"/>
      <c r="Q13" s="429"/>
      <c r="R13" s="429"/>
      <c r="S13" s="429"/>
      <c r="T13" s="429"/>
      <c r="U13" s="430"/>
    </row>
    <row r="14" spans="1:21" outlineLevel="1">
      <c r="A14" s="58">
        <v>2040</v>
      </c>
      <c r="B14" s="21">
        <f t="shared" si="0"/>
        <v>0</v>
      </c>
      <c r="C14" s="21">
        <f>B14-Baseline!B14</f>
        <v>18.141082302659093</v>
      </c>
      <c r="D14" s="21">
        <f t="shared" si="1"/>
        <v>0</v>
      </c>
      <c r="E14" s="21">
        <f>D14-Baseline!D14</f>
        <v>15.107372109092911</v>
      </c>
      <c r="F14" s="21">
        <f t="shared" si="2"/>
        <v>0</v>
      </c>
      <c r="G14" s="21">
        <f>F14-Baseline!F14</f>
        <v>21.177708624650215</v>
      </c>
      <c r="I14" s="428"/>
      <c r="J14" s="429"/>
      <c r="K14" s="429"/>
      <c r="L14" s="429"/>
      <c r="M14" s="429"/>
      <c r="N14" s="430"/>
      <c r="P14" s="428"/>
      <c r="Q14" s="429"/>
      <c r="R14" s="429"/>
      <c r="S14" s="429"/>
      <c r="T14" s="429"/>
      <c r="U14" s="430"/>
    </row>
    <row r="15" spans="1:21" outlineLevel="1">
      <c r="A15" s="58">
        <v>2045</v>
      </c>
      <c r="B15" s="21">
        <f t="shared" si="0"/>
        <v>0</v>
      </c>
      <c r="C15" s="21">
        <f>B15-Baseline!B15</f>
        <v>25.376914044724128</v>
      </c>
      <c r="D15" s="21">
        <f t="shared" si="1"/>
        <v>0</v>
      </c>
      <c r="E15" s="21">
        <f>D15-Baseline!D15</f>
        <v>21.349574617253911</v>
      </c>
      <c r="F15" s="21">
        <f t="shared" si="2"/>
        <v>0</v>
      </c>
      <c r="G15" s="21">
        <f>F15-Baseline!F15</f>
        <v>29.405764505313826</v>
      </c>
      <c r="I15" s="428"/>
      <c r="J15" s="429"/>
      <c r="K15" s="429"/>
      <c r="L15" s="429"/>
      <c r="M15" s="429"/>
      <c r="N15" s="430"/>
      <c r="P15" s="428"/>
      <c r="Q15" s="429"/>
      <c r="R15" s="429"/>
      <c r="S15" s="429"/>
      <c r="T15" s="429"/>
      <c r="U15" s="430"/>
    </row>
    <row r="16" spans="1:21" outlineLevel="1">
      <c r="A16" s="58">
        <v>2050</v>
      </c>
      <c r="B16" s="21">
        <f t="shared" si="0"/>
        <v>0</v>
      </c>
      <c r="C16" s="21">
        <f>B16-Baseline!B16</f>
        <v>33.158842115756286</v>
      </c>
      <c r="D16" s="21">
        <f t="shared" si="1"/>
        <v>0</v>
      </c>
      <c r="E16" s="21">
        <f>D16-Baseline!D16</f>
        <v>28.182358409006888</v>
      </c>
      <c r="F16" s="21">
        <f t="shared" si="2"/>
        <v>0</v>
      </c>
      <c r="G16" s="21">
        <f>F16-Baseline!F16</f>
        <v>38.134540642102579</v>
      </c>
      <c r="I16" s="428"/>
      <c r="J16" s="429"/>
      <c r="K16" s="429"/>
      <c r="L16" s="429"/>
      <c r="M16" s="429"/>
      <c r="N16" s="430"/>
      <c r="P16" s="428"/>
      <c r="Q16" s="429"/>
      <c r="R16" s="429"/>
      <c r="S16" s="429"/>
      <c r="T16" s="429"/>
      <c r="U16" s="430"/>
    </row>
    <row r="17" spans="1:21" outlineLevel="1">
      <c r="A17" s="58">
        <v>2060</v>
      </c>
      <c r="B17" s="21">
        <f t="shared" si="0"/>
        <v>0</v>
      </c>
      <c r="C17" s="21">
        <f>B17-Baseline!B17</f>
        <v>50.858509552131828</v>
      </c>
      <c r="D17" s="21">
        <f t="shared" si="1"/>
        <v>0</v>
      </c>
      <c r="E17" s="21">
        <f>D17-Baseline!D17</f>
        <v>44.109065313637551</v>
      </c>
      <c r="F17" s="21">
        <f t="shared" si="2"/>
        <v>0</v>
      </c>
      <c r="G17" s="21">
        <f>F17-Baseline!F17</f>
        <v>57.590762017526124</v>
      </c>
      <c r="I17" s="428"/>
      <c r="J17" s="429"/>
      <c r="K17" s="429"/>
      <c r="L17" s="429"/>
      <c r="M17" s="429"/>
      <c r="N17" s="430"/>
      <c r="P17" s="428"/>
      <c r="Q17" s="429"/>
      <c r="R17" s="429"/>
      <c r="S17" s="429"/>
      <c r="T17" s="429"/>
      <c r="U17" s="430"/>
    </row>
    <row r="18" spans="1:21" outlineLevel="1">
      <c r="A18" s="58">
        <v>2070</v>
      </c>
      <c r="B18" s="21">
        <f t="shared" si="0"/>
        <v>0</v>
      </c>
      <c r="C18" s="21">
        <f>B18-Baseline!B18</f>
        <v>72.907385162089383</v>
      </c>
      <c r="D18" s="21">
        <f t="shared" si="1"/>
        <v>0</v>
      </c>
      <c r="E18" s="21">
        <f>D18-Baseline!D18</f>
        <v>64.50664612523272</v>
      </c>
      <c r="F18" s="21">
        <f t="shared" si="2"/>
        <v>0</v>
      </c>
      <c r="G18" s="21">
        <f>F18-Baseline!F18</f>
        <v>81.262619922444017</v>
      </c>
      <c r="I18" s="431"/>
      <c r="J18" s="432"/>
      <c r="K18" s="432"/>
      <c r="L18" s="432"/>
      <c r="M18" s="432"/>
      <c r="N18" s="433"/>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f>Baseline!B20</f>
        <v>1</v>
      </c>
      <c r="E20" s="154"/>
      <c r="I20" s="423" t="s">
        <v>355</v>
      </c>
      <c r="J20" s="424"/>
      <c r="K20" s="424"/>
      <c r="L20" s="424"/>
      <c r="M20" s="424"/>
      <c r="N20" s="425"/>
      <c r="P20" s="423" t="s">
        <v>356</v>
      </c>
      <c r="Q20" s="424"/>
      <c r="R20" s="424"/>
      <c r="S20" s="424"/>
      <c r="T20" s="424"/>
      <c r="U20" s="425"/>
    </row>
    <row r="21" spans="1:21" ht="12.75" customHeight="1" outlineLevel="1">
      <c r="A21" s="154"/>
      <c r="B21" s="155"/>
      <c r="I21" s="468"/>
      <c r="J21" s="426"/>
      <c r="K21" s="426"/>
      <c r="L21" s="426"/>
      <c r="M21" s="426"/>
      <c r="N21" s="427"/>
      <c r="P21" s="468"/>
      <c r="Q21" s="426"/>
      <c r="R21" s="426"/>
      <c r="S21" s="426"/>
      <c r="T21" s="426"/>
      <c r="U21" s="427"/>
    </row>
    <row r="22" spans="1:21" ht="12.75" customHeight="1" outlineLevel="1">
      <c r="A22" s="154"/>
      <c r="B22" s="155"/>
      <c r="I22" s="428"/>
      <c r="J22" s="429"/>
      <c r="K22" s="429"/>
      <c r="L22" s="429"/>
      <c r="M22" s="429"/>
      <c r="N22" s="430"/>
      <c r="P22" s="428"/>
      <c r="Q22" s="429"/>
      <c r="R22" s="429"/>
      <c r="S22" s="429"/>
      <c r="T22" s="429"/>
      <c r="U22" s="430"/>
    </row>
    <row r="23" spans="1:21" outlineLevel="1">
      <c r="A23" s="154"/>
      <c r="B23" s="449" t="s">
        <v>358</v>
      </c>
      <c r="C23" s="450"/>
      <c r="D23" s="450"/>
      <c r="E23" s="450"/>
      <c r="F23" s="450"/>
      <c r="G23" s="451"/>
      <c r="I23" s="428"/>
      <c r="J23" s="429"/>
      <c r="K23" s="429"/>
      <c r="L23" s="429"/>
      <c r="M23" s="429"/>
      <c r="N23" s="430"/>
      <c r="P23" s="428"/>
      <c r="Q23" s="429"/>
      <c r="R23" s="429"/>
      <c r="S23" s="429"/>
      <c r="T23" s="429"/>
      <c r="U23" s="430"/>
    </row>
    <row r="24" spans="1:21" outlineLevel="1">
      <c r="B24" s="17">
        <v>2027</v>
      </c>
      <c r="C24" s="17">
        <v>2028</v>
      </c>
      <c r="D24" s="17">
        <v>2029</v>
      </c>
      <c r="E24" s="17">
        <v>2030</v>
      </c>
      <c r="F24" s="17">
        <v>2031</v>
      </c>
      <c r="G24" s="17" t="s">
        <v>359</v>
      </c>
      <c r="I24" s="428"/>
      <c r="J24" s="429"/>
      <c r="K24" s="429"/>
      <c r="L24" s="429"/>
      <c r="M24" s="429"/>
      <c r="N24" s="430"/>
      <c r="P24" s="428"/>
      <c r="Q24" s="429"/>
      <c r="R24" s="429"/>
      <c r="S24" s="429"/>
      <c r="T24" s="429"/>
      <c r="U24" s="430"/>
    </row>
    <row r="25" spans="1:21" ht="14" outlineLevel="1" thickBot="1">
      <c r="B25" s="30" t="s">
        <v>360</v>
      </c>
      <c r="C25" s="30" t="s">
        <v>360</v>
      </c>
      <c r="D25" s="30" t="s">
        <v>360</v>
      </c>
      <c r="E25" s="30" t="s">
        <v>360</v>
      </c>
      <c r="F25" s="30" t="s">
        <v>360</v>
      </c>
      <c r="G25" s="30" t="s">
        <v>360</v>
      </c>
      <c r="I25" s="428"/>
      <c r="J25" s="429"/>
      <c r="K25" s="429"/>
      <c r="L25" s="429"/>
      <c r="M25" s="429"/>
      <c r="N25" s="430"/>
      <c r="P25" s="428"/>
      <c r="Q25" s="429"/>
      <c r="R25" s="429"/>
      <c r="S25" s="429"/>
      <c r="T25" s="429"/>
      <c r="U25" s="430"/>
    </row>
    <row r="26" spans="1:21" outlineLevel="1">
      <c r="A26" s="54" t="s">
        <v>361</v>
      </c>
      <c r="B26" s="21">
        <f>E64</f>
        <v>0</v>
      </c>
      <c r="C26" s="21">
        <f>F64</f>
        <v>0</v>
      </c>
      <c r="D26" s="21">
        <f>G64</f>
        <v>0</v>
      </c>
      <c r="E26" s="21">
        <f>H64</f>
        <v>0</v>
      </c>
      <c r="F26" s="21">
        <f>I64</f>
        <v>0</v>
      </c>
      <c r="G26" s="21">
        <f>SUM(J64:BB64)</f>
        <v>0</v>
      </c>
      <c r="I26" s="428"/>
      <c r="J26" s="429"/>
      <c r="K26" s="429"/>
      <c r="L26" s="429"/>
      <c r="M26" s="429"/>
      <c r="N26" s="430"/>
      <c r="P26" s="428"/>
      <c r="Q26" s="429"/>
      <c r="R26" s="429"/>
      <c r="S26" s="429"/>
      <c r="T26" s="429"/>
      <c r="U26" s="430"/>
    </row>
    <row r="27" spans="1:21" outlineLevel="1">
      <c r="A27" s="54" t="s">
        <v>362</v>
      </c>
      <c r="B27" s="21">
        <f>E71+E77</f>
        <v>0</v>
      </c>
      <c r="C27" s="21">
        <f>F71+F77</f>
        <v>0</v>
      </c>
      <c r="D27" s="21">
        <f>G71+G77</f>
        <v>0</v>
      </c>
      <c r="E27" s="21">
        <f>H71+H77</f>
        <v>0</v>
      </c>
      <c r="F27" s="21">
        <f>I71+I77</f>
        <v>0</v>
      </c>
      <c r="G27" s="21">
        <f>SUM(J71:BB71)+SUM(J77:BB77)</f>
        <v>0</v>
      </c>
      <c r="I27" s="428"/>
      <c r="J27" s="429"/>
      <c r="K27" s="429"/>
      <c r="L27" s="429"/>
      <c r="M27" s="429"/>
      <c r="N27" s="430"/>
      <c r="P27" s="428"/>
      <c r="Q27" s="429"/>
      <c r="R27" s="429"/>
      <c r="S27" s="429"/>
      <c r="T27" s="429"/>
      <c r="U27" s="430"/>
    </row>
    <row r="28" spans="1:21" outlineLevel="1">
      <c r="A28" s="154"/>
      <c r="B28" s="248"/>
      <c r="C28" s="248"/>
      <c r="D28" s="248"/>
      <c r="E28" s="248"/>
      <c r="F28" s="248"/>
      <c r="G28" s="248"/>
      <c r="I28" s="428"/>
      <c r="J28" s="429"/>
      <c r="K28" s="429"/>
      <c r="L28" s="429"/>
      <c r="M28" s="429"/>
      <c r="N28" s="430"/>
      <c r="P28" s="428"/>
      <c r="Q28" s="429"/>
      <c r="R28" s="429"/>
      <c r="S28" s="429"/>
      <c r="T28" s="429"/>
      <c r="U28" s="430"/>
    </row>
    <row r="29" spans="1:21" ht="14" outlineLevel="1" thickBot="1">
      <c r="A29" s="154"/>
      <c r="B29" s="248"/>
      <c r="C29" s="248"/>
      <c r="D29" s="248"/>
      <c r="E29" s="248"/>
      <c r="F29" s="248"/>
      <c r="G29" s="248"/>
      <c r="I29" s="428"/>
      <c r="J29" s="429"/>
      <c r="K29" s="429"/>
      <c r="L29" s="429"/>
      <c r="M29" s="429"/>
      <c r="N29" s="430"/>
      <c r="P29" s="428"/>
      <c r="Q29" s="429"/>
      <c r="R29" s="429"/>
      <c r="S29" s="429"/>
      <c r="T29" s="429"/>
      <c r="U29" s="430"/>
    </row>
    <row r="30" spans="1:21" ht="14" outlineLevel="1" thickBot="1">
      <c r="A30" s="308"/>
      <c r="B30" s="309" t="s">
        <v>363</v>
      </c>
      <c r="C30" s="310" t="s">
        <v>364</v>
      </c>
      <c r="D30" s="453" t="s">
        <v>322</v>
      </c>
      <c r="E30" s="454"/>
      <c r="F30" s="454"/>
      <c r="G30" s="455"/>
      <c r="I30" s="428"/>
      <c r="J30" s="429"/>
      <c r="K30" s="429"/>
      <c r="L30" s="429"/>
      <c r="M30" s="429"/>
      <c r="N30" s="430"/>
      <c r="P30" s="428"/>
      <c r="Q30" s="429"/>
      <c r="R30" s="429"/>
      <c r="S30" s="429"/>
      <c r="T30" s="429"/>
      <c r="U30" s="430"/>
    </row>
    <row r="31" spans="1:21" outlineLevel="1">
      <c r="A31" s="446" t="s">
        <v>365</v>
      </c>
      <c r="B31" s="311"/>
      <c r="C31" s="307"/>
      <c r="D31" s="469"/>
      <c r="E31" s="469"/>
      <c r="F31" s="469"/>
      <c r="G31" s="470"/>
      <c r="I31" s="428"/>
      <c r="J31" s="429"/>
      <c r="K31" s="429"/>
      <c r="L31" s="429"/>
      <c r="M31" s="429"/>
      <c r="N31" s="430"/>
      <c r="P31" s="428"/>
      <c r="Q31" s="429"/>
      <c r="R31" s="429"/>
      <c r="S31" s="429"/>
      <c r="T31" s="429"/>
      <c r="U31" s="430"/>
    </row>
    <row r="32" spans="1:21" outlineLevel="1">
      <c r="A32" s="446"/>
      <c r="B32" s="312"/>
      <c r="C32" s="252"/>
      <c r="D32" s="395"/>
      <c r="E32" s="395"/>
      <c r="F32" s="395"/>
      <c r="G32" s="396"/>
      <c r="I32" s="428"/>
      <c r="J32" s="429"/>
      <c r="K32" s="429"/>
      <c r="L32" s="429"/>
      <c r="M32" s="429"/>
      <c r="N32" s="430"/>
      <c r="P32" s="428"/>
      <c r="Q32" s="429"/>
      <c r="R32" s="429"/>
      <c r="S32" s="429"/>
      <c r="T32" s="429"/>
      <c r="U32" s="430"/>
    </row>
    <row r="33" spans="1:21" outlineLevel="1">
      <c r="A33" s="446"/>
      <c r="B33" s="312"/>
      <c r="C33" s="252"/>
      <c r="D33" s="395"/>
      <c r="E33" s="395"/>
      <c r="F33" s="395"/>
      <c r="G33" s="396"/>
      <c r="I33" s="428"/>
      <c r="J33" s="429"/>
      <c r="K33" s="429"/>
      <c r="L33" s="429"/>
      <c r="M33" s="429"/>
      <c r="N33" s="430"/>
      <c r="P33" s="428"/>
      <c r="Q33" s="429"/>
      <c r="R33" s="429"/>
      <c r="S33" s="429"/>
      <c r="T33" s="429"/>
      <c r="U33" s="430"/>
    </row>
    <row r="34" spans="1:21" outlineLevel="1">
      <c r="A34" s="446"/>
      <c r="B34" s="312"/>
      <c r="C34" s="252"/>
      <c r="D34" s="395"/>
      <c r="E34" s="395"/>
      <c r="F34" s="395"/>
      <c r="G34" s="396"/>
      <c r="I34" s="428"/>
      <c r="J34" s="429"/>
      <c r="K34" s="429"/>
      <c r="L34" s="429"/>
      <c r="M34" s="429"/>
      <c r="N34" s="430"/>
      <c r="P34" s="428"/>
      <c r="Q34" s="429"/>
      <c r="R34" s="429"/>
      <c r="S34" s="429"/>
      <c r="T34" s="429"/>
      <c r="U34" s="430"/>
    </row>
    <row r="35" spans="1:21" outlineLevel="1">
      <c r="A35" s="446"/>
      <c r="B35" s="312"/>
      <c r="C35" s="252"/>
      <c r="D35" s="395"/>
      <c r="E35" s="395"/>
      <c r="F35" s="395"/>
      <c r="G35" s="396"/>
      <c r="I35" s="428"/>
      <c r="J35" s="429"/>
      <c r="K35" s="429"/>
      <c r="L35" s="429"/>
      <c r="M35" s="429"/>
      <c r="N35" s="430"/>
      <c r="P35" s="428"/>
      <c r="Q35" s="429"/>
      <c r="R35" s="429"/>
      <c r="S35" s="429"/>
      <c r="T35" s="429"/>
      <c r="U35" s="430"/>
    </row>
    <row r="36" spans="1:21" outlineLevel="1">
      <c r="A36" s="446"/>
      <c r="B36" s="312"/>
      <c r="C36" s="252"/>
      <c r="D36" s="395"/>
      <c r="E36" s="395"/>
      <c r="F36" s="395"/>
      <c r="G36" s="396"/>
      <c r="I36" s="428"/>
      <c r="J36" s="429"/>
      <c r="K36" s="429"/>
      <c r="L36" s="429"/>
      <c r="M36" s="429"/>
      <c r="N36" s="430"/>
      <c r="P36" s="428"/>
      <c r="Q36" s="429"/>
      <c r="R36" s="429"/>
      <c r="S36" s="429"/>
      <c r="T36" s="429"/>
      <c r="U36" s="430"/>
    </row>
    <row r="37" spans="1:21" outlineLevel="1">
      <c r="A37" s="446"/>
      <c r="B37" s="312"/>
      <c r="C37" s="252"/>
      <c r="D37" s="395"/>
      <c r="E37" s="395"/>
      <c r="F37" s="395"/>
      <c r="G37" s="396"/>
      <c r="I37" s="428"/>
      <c r="J37" s="429"/>
      <c r="K37" s="429"/>
      <c r="L37" s="429"/>
      <c r="M37" s="429"/>
      <c r="N37" s="430"/>
      <c r="P37" s="428"/>
      <c r="Q37" s="429"/>
      <c r="R37" s="429"/>
      <c r="S37" s="429"/>
      <c r="T37" s="429"/>
      <c r="U37" s="430"/>
    </row>
    <row r="38" spans="1:21" outlineLevel="1">
      <c r="A38" s="446"/>
      <c r="B38" s="312"/>
      <c r="C38" s="252"/>
      <c r="D38" s="395"/>
      <c r="E38" s="395"/>
      <c r="F38" s="395"/>
      <c r="G38" s="396"/>
      <c r="I38" s="428"/>
      <c r="J38" s="429"/>
      <c r="K38" s="429"/>
      <c r="L38" s="429"/>
      <c r="M38" s="429"/>
      <c r="N38" s="430"/>
      <c r="P38" s="428"/>
      <c r="Q38" s="429"/>
      <c r="R38" s="429"/>
      <c r="S38" s="429"/>
      <c r="T38" s="429"/>
      <c r="U38" s="430"/>
    </row>
    <row r="39" spans="1:21" outlineLevel="1">
      <c r="A39" s="446"/>
      <c r="B39" s="312"/>
      <c r="C39" s="252"/>
      <c r="D39" s="395"/>
      <c r="E39" s="395"/>
      <c r="F39" s="395"/>
      <c r="G39" s="396"/>
      <c r="I39" s="428"/>
      <c r="J39" s="429"/>
      <c r="K39" s="429"/>
      <c r="L39" s="429"/>
      <c r="M39" s="429"/>
      <c r="N39" s="430"/>
      <c r="P39" s="428"/>
      <c r="Q39" s="429"/>
      <c r="R39" s="429"/>
      <c r="S39" s="429"/>
      <c r="T39" s="429"/>
      <c r="U39" s="430"/>
    </row>
    <row r="40" spans="1:21" ht="14" outlineLevel="1" thickBot="1">
      <c r="A40" s="447"/>
      <c r="B40" s="313"/>
      <c r="C40" s="314"/>
      <c r="D40" s="456"/>
      <c r="E40" s="456"/>
      <c r="F40" s="456"/>
      <c r="G40" s="457"/>
      <c r="I40" s="428"/>
      <c r="J40" s="429"/>
      <c r="K40" s="429"/>
      <c r="L40" s="429"/>
      <c r="M40" s="429"/>
      <c r="N40" s="430"/>
      <c r="P40" s="428"/>
      <c r="Q40" s="429"/>
      <c r="R40" s="429"/>
      <c r="S40" s="429"/>
      <c r="T40" s="429"/>
      <c r="U40" s="430"/>
    </row>
    <row r="41" spans="1:21" outlineLevel="1">
      <c r="A41" s="154"/>
      <c r="B41" s="248"/>
      <c r="C41" s="248"/>
      <c r="D41" s="248"/>
      <c r="E41" s="248"/>
      <c r="F41" s="248"/>
      <c r="G41" s="248"/>
      <c r="I41" s="428"/>
      <c r="J41" s="429"/>
      <c r="K41" s="429"/>
      <c r="L41" s="429"/>
      <c r="M41" s="429"/>
      <c r="N41" s="430"/>
      <c r="P41" s="428"/>
      <c r="Q41" s="429"/>
      <c r="R41" s="429"/>
      <c r="S41" s="429"/>
      <c r="T41" s="429"/>
      <c r="U41" s="430"/>
    </row>
    <row r="42" spans="1:21" outlineLevel="1">
      <c r="A42" s="154"/>
      <c r="B42" s="248"/>
      <c r="C42" s="248"/>
      <c r="D42" s="248"/>
      <c r="E42" s="248"/>
      <c r="F42" s="248"/>
      <c r="G42" s="248"/>
      <c r="I42" s="428"/>
      <c r="J42" s="429"/>
      <c r="K42" s="429"/>
      <c r="L42" s="429"/>
      <c r="M42" s="429"/>
      <c r="N42" s="430"/>
      <c r="P42" s="428"/>
      <c r="Q42" s="429"/>
      <c r="R42" s="429"/>
      <c r="S42" s="429"/>
      <c r="T42" s="429"/>
      <c r="U42" s="430"/>
    </row>
    <row r="43" spans="1:21" outlineLevel="1">
      <c r="A43" s="154"/>
      <c r="B43" s="248"/>
      <c r="C43" s="248"/>
      <c r="D43" s="248"/>
      <c r="E43" s="248"/>
      <c r="F43" s="248"/>
      <c r="G43" s="248"/>
      <c r="I43" s="428"/>
      <c r="J43" s="429"/>
      <c r="K43" s="429"/>
      <c r="L43" s="429"/>
      <c r="M43" s="429"/>
      <c r="N43" s="430"/>
      <c r="P43" s="428"/>
      <c r="Q43" s="429"/>
      <c r="R43" s="429"/>
      <c r="S43" s="429"/>
      <c r="T43" s="429"/>
      <c r="U43" s="430"/>
    </row>
    <row r="44" spans="1:21" outlineLevel="1">
      <c r="A44" s="154"/>
      <c r="B44" s="248"/>
      <c r="C44" s="248"/>
      <c r="D44" s="248"/>
      <c r="E44" s="248"/>
      <c r="F44" s="248"/>
      <c r="G44" s="248"/>
      <c r="I44" s="428"/>
      <c r="J44" s="429"/>
      <c r="K44" s="429"/>
      <c r="L44" s="429"/>
      <c r="M44" s="429"/>
      <c r="N44" s="430"/>
      <c r="P44" s="428"/>
      <c r="Q44" s="429"/>
      <c r="R44" s="429"/>
      <c r="S44" s="429"/>
      <c r="T44" s="429"/>
      <c r="U44" s="430"/>
    </row>
    <row r="45" spans="1:21" outlineLevel="1">
      <c r="A45" s="154"/>
      <c r="B45" s="248"/>
      <c r="C45" s="248"/>
      <c r="D45" s="248"/>
      <c r="E45" s="248"/>
      <c r="F45" s="248"/>
      <c r="G45" s="248"/>
      <c r="I45" s="431"/>
      <c r="J45" s="432"/>
      <c r="K45" s="432"/>
      <c r="L45" s="432"/>
      <c r="M45" s="432"/>
      <c r="N45" s="433"/>
      <c r="P45" s="431"/>
      <c r="Q45" s="432"/>
      <c r="R45" s="432"/>
      <c r="S45" s="432"/>
      <c r="T45" s="432"/>
      <c r="U45" s="433"/>
    </row>
    <row r="46" spans="1:21" outlineLevel="1">
      <c r="A46" s="154"/>
      <c r="B46" s="248"/>
      <c r="C46" s="248"/>
      <c r="D46" s="248"/>
      <c r="E46" s="248"/>
      <c r="F46" s="248"/>
      <c r="G46" s="248"/>
    </row>
    <row r="47" spans="1:21">
      <c r="A47" s="154"/>
      <c r="B47" s="155"/>
    </row>
    <row r="48" spans="1:21" ht="15">
      <c r="A48" s="12" t="s">
        <v>367</v>
      </c>
    </row>
    <row r="49" spans="1:54" ht="15" outlineLevel="1">
      <c r="A49" s="12"/>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c r="C54" s="127"/>
      <c r="D54" s="124" t="s">
        <v>377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391</v>
      </c>
      <c r="C83" t="s">
        <v>392</v>
      </c>
      <c r="D83" t="s">
        <v>377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393</v>
      </c>
      <c r="C84" t="s">
        <v>394</v>
      </c>
      <c r="D84" t="s">
        <v>377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510</v>
      </c>
      <c r="C108" t="s">
        <v>511</v>
      </c>
      <c r="D108" t="s">
        <v>377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512</v>
      </c>
      <c r="C109" t="s">
        <v>513</v>
      </c>
      <c r="D109" t="s">
        <v>377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514</v>
      </c>
      <c r="C110" t="s">
        <v>515</v>
      </c>
      <c r="D110" t="s">
        <v>377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516</v>
      </c>
      <c r="C111" t="s">
        <v>517</v>
      </c>
      <c r="D111" t="s">
        <v>377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518</v>
      </c>
      <c r="C112" t="s">
        <v>519</v>
      </c>
      <c r="D112" t="s">
        <v>377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520</v>
      </c>
      <c r="C113" t="s">
        <v>521</v>
      </c>
      <c r="D113" t="s">
        <v>377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522</v>
      </c>
      <c r="C114" t="s">
        <v>523</v>
      </c>
      <c r="D114" t="s">
        <v>377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524</v>
      </c>
      <c r="C115" t="s">
        <v>525</v>
      </c>
      <c r="D115" t="s">
        <v>377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526</v>
      </c>
      <c r="C116" t="s">
        <v>527</v>
      </c>
      <c r="D116" t="s">
        <v>377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528</v>
      </c>
      <c r="C117" t="s">
        <v>529</v>
      </c>
      <c r="D117" t="s">
        <v>377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530</v>
      </c>
      <c r="C118" t="s">
        <v>531</v>
      </c>
      <c r="D118" t="s">
        <v>377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532</v>
      </c>
      <c r="C119" t="s">
        <v>533</v>
      </c>
      <c r="D119" t="s">
        <v>377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534</v>
      </c>
      <c r="C120" t="s">
        <v>535</v>
      </c>
      <c r="D120" t="s">
        <v>377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536</v>
      </c>
      <c r="C121" t="s">
        <v>537</v>
      </c>
      <c r="D121" t="s">
        <v>377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538</v>
      </c>
      <c r="C122" t="s">
        <v>539</v>
      </c>
      <c r="D122" t="s">
        <v>377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540</v>
      </c>
      <c r="C123" t="s">
        <v>541</v>
      </c>
      <c r="D123" t="s">
        <v>377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542</v>
      </c>
      <c r="C124" t="s">
        <v>543</v>
      </c>
      <c r="D124" t="s">
        <v>377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544</v>
      </c>
      <c r="C125" t="s">
        <v>545</v>
      </c>
      <c r="D125" t="s">
        <v>377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546</v>
      </c>
      <c r="C126" t="s">
        <v>547</v>
      </c>
      <c r="D126" t="s">
        <v>377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548</v>
      </c>
      <c r="C127" t="s">
        <v>549</v>
      </c>
      <c r="D127" t="s">
        <v>377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445</v>
      </c>
      <c r="C130" t="s">
        <v>446</v>
      </c>
      <c r="D130" t="s">
        <v>377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447</v>
      </c>
      <c r="C131" t="s">
        <v>448</v>
      </c>
      <c r="D131" t="s">
        <v>377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449</v>
      </c>
      <c r="C132" t="s">
        <v>450</v>
      </c>
      <c r="D132" t="s">
        <v>377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451</v>
      </c>
      <c r="C133" s="7" t="s">
        <v>452</v>
      </c>
      <c r="D133" s="7" t="s">
        <v>377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39"/>
      <c r="B147" s="135" t="s">
        <v>284</v>
      </c>
      <c r="C147" s="135" t="s">
        <v>460</v>
      </c>
      <c r="D147" s="135" t="s">
        <v>377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315" t="s">
        <v>461</v>
      </c>
      <c r="D150" s="135" t="s">
        <v>377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39"/>
      <c r="B151" s="135" t="s">
        <v>287</v>
      </c>
      <c r="C151" s="315" t="s">
        <v>462</v>
      </c>
      <c r="D151" s="135" t="s">
        <v>377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39"/>
      <c r="B152" s="135" t="s">
        <v>287</v>
      </c>
      <c r="C152" s="315" t="s">
        <v>463</v>
      </c>
      <c r="D152" s="135" t="s">
        <v>377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315" t="s">
        <v>383</v>
      </c>
      <c r="D158" s="135" t="s">
        <v>466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315" t="s">
        <v>459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39"/>
      <c r="B162" s="135" t="s">
        <v>284</v>
      </c>
      <c r="C162" s="315" t="s">
        <v>460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39"/>
      <c r="B191" s="150" t="s">
        <v>481</v>
      </c>
      <c r="C191" s="19"/>
      <c r="D191" s="135" t="s">
        <v>377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39"/>
      <c r="B192" s="150" t="s">
        <v>552</v>
      </c>
      <c r="C192" s="19"/>
      <c r="D192" s="135" t="s">
        <v>377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39"/>
      <c r="B193" s="150" t="s">
        <v>482</v>
      </c>
      <c r="C193" s="19"/>
      <c r="D193" s="135" t="s">
        <v>377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39"/>
      <c r="B194" s="150" t="s">
        <v>483</v>
      </c>
      <c r="C194" s="19"/>
      <c r="D194" s="135" t="s">
        <v>377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39"/>
      <c r="B195" s="150" t="s">
        <v>484</v>
      </c>
      <c r="C195" s="19"/>
      <c r="D195" s="135" t="s">
        <v>377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39"/>
      <c r="B196" s="150" t="s">
        <v>284</v>
      </c>
      <c r="C196" s="19"/>
      <c r="D196" s="135" t="s">
        <v>377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39"/>
      <c r="B197" s="150" t="s">
        <v>287</v>
      </c>
      <c r="C197" s="19"/>
      <c r="D197" s="135" t="s">
        <v>377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0"/>
      <c r="B198" s="150" t="s">
        <v>464</v>
      </c>
      <c r="C198" s="19"/>
      <c r="D198" s="135" t="s">
        <v>377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39"/>
      <c r="B201" s="150" t="s">
        <v>487</v>
      </c>
      <c r="C201" s="19"/>
      <c r="D201" s="135" t="s">
        <v>377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0"/>
      <c r="B202" s="150" t="s">
        <v>488</v>
      </c>
      <c r="C202" s="19"/>
      <c r="D202" s="135" t="s">
        <v>377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38" t="s">
        <v>489</v>
      </c>
      <c r="B204" s="150" t="s">
        <v>490</v>
      </c>
      <c r="C204" s="19"/>
      <c r="D204" s="135" t="s">
        <v>377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39"/>
      <c r="B205" s="150" t="s">
        <v>491</v>
      </c>
      <c r="C205" s="19"/>
      <c r="D205" s="135" t="s">
        <v>377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0"/>
      <c r="B206" s="150" t="s">
        <v>492</v>
      </c>
      <c r="C206" s="19"/>
      <c r="D206" s="135" t="s">
        <v>377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479</v>
      </c>
      <c r="B210" s="150" t="s">
        <v>554</v>
      </c>
      <c r="C210" s="19"/>
      <c r="D210" s="135" t="s">
        <v>377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481</v>
      </c>
      <c r="C211" s="19"/>
      <c r="D211" s="135" t="s">
        <v>377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552</v>
      </c>
      <c r="C212" s="19"/>
      <c r="D212" s="135" t="s">
        <v>377</v>
      </c>
      <c r="E212" s="21">
        <f>E192-Baseline!E192</f>
        <v>7.6997834474017507E-2</v>
      </c>
      <c r="F212" s="21">
        <f>F77*F186-Baseline!F77*Baseline!F186</f>
        <v>7.5150904047848632E-2</v>
      </c>
      <c r="G212" s="21">
        <f>G77*G186-Baseline!G77*Baseline!G186</f>
        <v>7.3348642046241322E-2</v>
      </c>
      <c r="H212" s="21">
        <f>H77*H186-Baseline!H77*Baseline!H186</f>
        <v>7.1589973928198089E-2</v>
      </c>
      <c r="I212" s="21">
        <f>I77*I186-Baseline!I77*Baseline!I186</f>
        <v>6.987385109284959E-2</v>
      </c>
      <c r="J212" s="21">
        <f>J77*J186-Baseline!J77*Baseline!J186</f>
        <v>6.8199250254637703E-2</v>
      </c>
      <c r="K212" s="21">
        <f>K77*K186-Baseline!K77*Baseline!K186</f>
        <v>6.6565172833606814E-2</v>
      </c>
      <c r="L212" s="21">
        <f>L77*L186-Baseline!L77*Baseline!L186</f>
        <v>6.4970644360387964E-2</v>
      </c>
      <c r="M212" s="21">
        <f>M77*M186-Baseline!M77*Baseline!M186</f>
        <v>6.3414713895523694E-2</v>
      </c>
      <c r="N212" s="21">
        <f>N77*N186-Baseline!N77*Baseline!N186</f>
        <v>6.1896453462833859E-2</v>
      </c>
      <c r="O212" s="21">
        <f>O77*O186-Baseline!O77*Baseline!O186</f>
        <v>6.0414957496419217E-2</v>
      </c>
      <c r="P212" s="21">
        <f>P77*P186-Baseline!P77*Baseline!P186</f>
        <v>5.896934230102565E-2</v>
      </c>
      <c r="Q212" s="21">
        <f>Q77*Q186-Baseline!Q77*Baseline!Q186</f>
        <v>5.7558745525424976E-2</v>
      </c>
      <c r="R212" s="21">
        <f>R77*R186-Baseline!R77*Baseline!R186</f>
        <v>5.6182325648493736E-2</v>
      </c>
      <c r="S212" s="21">
        <f>S77*S186-Baseline!S77*Baseline!S186</f>
        <v>5.4839261477699679E-2</v>
      </c>
      <c r="T212" s="21">
        <f>T77*T186-Baseline!T77*Baseline!T186</f>
        <v>5.352875165968668E-2</v>
      </c>
      <c r="U212" s="21">
        <f>U77*U186-Baseline!U77*Baseline!U186</f>
        <v>5.2250014202664369E-2</v>
      </c>
      <c r="V212" s="21">
        <f>V77*V186-Baseline!V77*Baseline!V186</f>
        <v>5.1002286010334998E-2</v>
      </c>
      <c r="W212" s="21">
        <f>W77*W186-Baseline!W77*Baseline!W186</f>
        <v>4.9784822427046384E-2</v>
      </c>
      <c r="X212" s="21">
        <f>X77*X186-Baseline!X77*Baseline!X186</f>
        <v>4.8596896793948838E-2</v>
      </c>
      <c r="Y212" s="21">
        <f>Y77*Y186-Baseline!Y77*Baseline!Y186</f>
        <v>4.7437800015836272E-2</v>
      </c>
      <c r="Z212" s="21">
        <f>Z77*Z186-Baseline!Z77*Baseline!Z186</f>
        <v>4.6306840138460814E-2</v>
      </c>
      <c r="AA212" s="21">
        <f>AA77*AA186-Baseline!AA77*Baseline!AA186</f>
        <v>4.5203341936031906E-2</v>
      </c>
      <c r="AB212" s="21">
        <f>AB77*AB186-Baseline!AB77*Baseline!AB186</f>
        <v>4.4126646508689901E-2</v>
      </c>
      <c r="AC212" s="21">
        <f>AC77*AC186-Baseline!AC77*Baseline!AC186</f>
        <v>4.3076110889686318E-2</v>
      </c>
      <c r="AD212" s="21">
        <f>AD77*AD186-Baseline!AD77*Baseline!AD186</f>
        <v>4.2051107662040885E-2</v>
      </c>
      <c r="AE212" s="21">
        <f>AE77*AE186-Baseline!AE77*Baseline!AE186</f>
        <v>4.1051024584456731E-2</v>
      </c>
      <c r="AF212" s="21">
        <f>AF77*AF186-Baseline!AF77*Baseline!AF186</f>
        <v>4.0075264226275921E-2</v>
      </c>
      <c r="AG212" s="21">
        <f>AG77*AG186-Baseline!AG77*Baseline!AG186</f>
        <v>3.9123243611230478E-2</v>
      </c>
      <c r="AH212" s="21">
        <f>AH77*AH186-Baseline!AH77*Baseline!AH186</f>
        <v>3.8194393869810557E-2</v>
      </c>
      <c r="AI212" s="21">
        <f>AI77*AI186-Baseline!AI77*Baseline!AI186</f>
        <v>3.7288159900013655E-2</v>
      </c>
      <c r="AJ212" s="21">
        <f>AJ77*AJ186-Baseline!AJ77*Baseline!AJ186</f>
        <v>3.658071848306426E-2</v>
      </c>
      <c r="AK212" s="21">
        <f>AK77*AK186-Baseline!AK77*Baseline!AK186</f>
        <v>3.5887285252948008E-2</v>
      </c>
      <c r="AL212" s="21">
        <f>AL77*AL186-Baseline!AL77*Baseline!AL186</f>
        <v>3.5207595188716315E-2</v>
      </c>
      <c r="AM212" s="21">
        <f>AM77*AM186-Baseline!AM77*Baseline!AM186</f>
        <v>3.4541388533164068E-2</v>
      </c>
      <c r="AN212" s="21">
        <f>AN77*AN186-Baseline!AN77*Baseline!AN186</f>
        <v>3.3888410693562625E-2</v>
      </c>
      <c r="AO212" s="21">
        <f>AO77*AO186-Baseline!AO77*Baseline!AO186</f>
        <v>3.3248412144360827E-2</v>
      </c>
      <c r="AP212" s="21">
        <f>AP77*AP186-Baseline!AP77*Baseline!AP186</f>
        <v>3.2621148331845935E-2</v>
      </c>
      <c r="AQ212" s="21">
        <f>AQ77*AQ186-Baseline!AQ77*Baseline!AQ186</f>
        <v>3.200637958069056E-2</v>
      </c>
      <c r="AR212" s="21">
        <f>AR77*AR186-Baseline!AR77*Baseline!AR186</f>
        <v>3.1403871002378604E-2</v>
      </c>
      <c r="AS212" s="21">
        <f>AS77*AS186-Baseline!AS77*Baseline!AS186</f>
        <v>3.081339240546848E-2</v>
      </c>
      <c r="AT212" s="21">
        <f>AT77*AT186-Baseline!AT77*Baseline!AT186</f>
        <v>3.0234718207648673E-2</v>
      </c>
      <c r="AU212" s="21">
        <f>AU77*AU186-Baseline!AU77*Baseline!AU186</f>
        <v>2.9667627349566583E-2</v>
      </c>
      <c r="AV212" s="21">
        <f>AV77*AV186-Baseline!AV77*Baseline!AV186</f>
        <v>2.9111903210379746E-2</v>
      </c>
      <c r="AW212" s="21">
        <f>AW77*AW186-Baseline!AW77*Baseline!AW186</f>
        <v>2.8567333525023175E-2</v>
      </c>
      <c r="AX212" s="21">
        <f>AX77*AX186-Baseline!AX77*Baseline!AX186</f>
        <v>2.8033710303136269E-2</v>
      </c>
      <c r="AY212" s="21">
        <f>AY77*AY186-Baseline!AY77*Baseline!AY186</f>
        <v>2.7510829749631111E-2</v>
      </c>
      <c r="AZ212" s="21">
        <f>AZ77*AZ186-Baseline!AZ77*Baseline!AZ186</f>
        <v>2.6998492186865043E-2</v>
      </c>
      <c r="BA212" s="21">
        <f>BA77*BA186-Baseline!BA77*Baseline!BA186</f>
        <v>2.6496501978404169E-2</v>
      </c>
      <c r="BB212" s="21">
        <f>BB77*BB186-Baseline!BB77*Baseline!BB186</f>
        <v>2.6012028125868843E-2</v>
      </c>
    </row>
    <row r="213" spans="1:54" outlineLevel="2">
      <c r="A213" s="466"/>
      <c r="B213" s="150" t="s">
        <v>482</v>
      </c>
      <c r="C213" s="19"/>
      <c r="D213" s="135" t="s">
        <v>377</v>
      </c>
      <c r="E213" s="21">
        <f>E193-Baseline!E193</f>
        <v>0.45910706732089385</v>
      </c>
      <c r="F213" s="21">
        <f>F193-Baseline!F193</f>
        <v>0.45606777815606436</v>
      </c>
      <c r="G213" s="21">
        <f>G193-Baseline!G193</f>
        <v>0.45135600309809532</v>
      </c>
      <c r="H213" s="21">
        <f>H193-Baseline!H193</f>
        <v>0.44661024560240792</v>
      </c>
      <c r="I213" s="21">
        <f>I193-Baseline!I193</f>
        <v>0.44331764306047933</v>
      </c>
      <c r="J213" s="21">
        <f>J193-Baseline!J193</f>
        <v>0.439928736273341</v>
      </c>
      <c r="K213" s="21">
        <f>K193-Baseline!K193</f>
        <v>0.43503773360060594</v>
      </c>
      <c r="L213" s="21">
        <f>L193-Baseline!L193</f>
        <v>0.4315097954168069</v>
      </c>
      <c r="M213" s="21">
        <f>M193-Baseline!M193</f>
        <v>0.4279039590190476</v>
      </c>
      <c r="N213" s="21">
        <f>N193-Baseline!N193</f>
        <v>0.42291275587571892</v>
      </c>
      <c r="O213" s="21">
        <f>O193-Baseline!O193</f>
        <v>0.41920009673493325</v>
      </c>
      <c r="P213" s="21">
        <f>P193-Baseline!P193</f>
        <v>0.41542584791918519</v>
      </c>
      <c r="Q213" s="21">
        <f>Q193-Baseline!Q193</f>
        <v>0.41159526328715523</v>
      </c>
      <c r="R213" s="21">
        <f>R193-Baseline!R193</f>
        <v>0.40890552628425991</v>
      </c>
      <c r="S213" s="21">
        <f>S193-Baseline!S193</f>
        <v>0.40494868097742953</v>
      </c>
      <c r="T213" s="21">
        <f>T193-Baseline!T193</f>
        <v>0.40095069257956417</v>
      </c>
      <c r="U213" s="21">
        <f>U193-Baseline!U193</f>
        <v>0.39691598237194664</v>
      </c>
      <c r="V213" s="21">
        <f>V193-Baseline!V193</f>
        <v>0.39393101337356062</v>
      </c>
      <c r="W213" s="21">
        <f>W193-Baseline!W193</f>
        <v>0.38980955096649644</v>
      </c>
      <c r="X213" s="21">
        <f>X193-Baseline!X193</f>
        <v>0.38669535273187156</v>
      </c>
      <c r="Y213" s="21">
        <f>Y193-Baseline!Y193</f>
        <v>0.38250514731896135</v>
      </c>
      <c r="Z213" s="21">
        <f>Z193-Baseline!Z193</f>
        <v>0.37928144663039415</v>
      </c>
      <c r="AA213" s="21">
        <f>AA193-Baseline!AA193</f>
        <v>0.37599819334755591</v>
      </c>
      <c r="AB213" s="21">
        <f>AB193-Baseline!AB193</f>
        <v>0.37266031176945497</v>
      </c>
      <c r="AC213" s="21">
        <f>AC193-Baseline!AC193</f>
        <v>0.36906360359432627</v>
      </c>
      <c r="AD213" s="21">
        <f>AD193-Baseline!AD193</f>
        <v>0.36547881444285141</v>
      </c>
      <c r="AE213" s="21">
        <f>AE193-Baseline!AE193</f>
        <v>0.36194586374314458</v>
      </c>
      <c r="AF213" s="21">
        <f>AF193-Baseline!AF193</f>
        <v>0.35835131378726709</v>
      </c>
      <c r="AG213" s="21">
        <f>AG193-Baseline!AG193</f>
        <v>0.3547108236442012</v>
      </c>
      <c r="AH213" s="21">
        <f>AH193-Baseline!AH193</f>
        <v>0.35104154352148004</v>
      </c>
      <c r="AI213" s="21">
        <f>AI193-Baseline!AI193</f>
        <v>0.34736451212670888</v>
      </c>
      <c r="AJ213" s="21">
        <f>AJ193-Baseline!AJ193</f>
        <v>0.34533976025379637</v>
      </c>
      <c r="AK213" s="21">
        <f>AK193-Baseline!AK193</f>
        <v>0.34326716022795062</v>
      </c>
      <c r="AL213" s="21">
        <f>AL193-Baseline!AL193</f>
        <v>0.34115437169497898</v>
      </c>
      <c r="AM213" s="21">
        <f>AM193-Baseline!AM193</f>
        <v>0.33900576045404179</v>
      </c>
      <c r="AN213" s="21">
        <f>AN193-Baseline!AN193</f>
        <v>0.33682331585028896</v>
      </c>
      <c r="AO213" s="21">
        <f>AO193-Baseline!AO193</f>
        <v>0.33460802324653022</v>
      </c>
      <c r="AP213" s="21">
        <f>AP193-Baseline!AP193</f>
        <v>0.33236250150409541</v>
      </c>
      <c r="AQ213" s="21">
        <f>AQ193-Baseline!AQ193</f>
        <v>0.33008965491194903</v>
      </c>
      <c r="AR213" s="21">
        <f>AR193-Baseline!AR193</f>
        <v>0.32779161466305329</v>
      </c>
      <c r="AS213" s="21">
        <f>AS193-Baseline!AS193</f>
        <v>0.32547034394969171</v>
      </c>
      <c r="AT213" s="21">
        <f>AT193-Baseline!AT193</f>
        <v>0.3231278992971624</v>
      </c>
      <c r="AU213" s="21">
        <f>AU193-Baseline!AU193</f>
        <v>0.32076640032422471</v>
      </c>
      <c r="AV213" s="21">
        <f>AV193-Baseline!AV193</f>
        <v>0.31838783063712311</v>
      </c>
      <c r="AW213" s="21">
        <f>AW193-Baseline!AW193</f>
        <v>0.31599405735801767</v>
      </c>
      <c r="AX213" s="21">
        <f>AX193-Baseline!AX193</f>
        <v>0.31358691664801697</v>
      </c>
      <c r="AY213" s="21">
        <f>AY193-Baseline!AY193</f>
        <v>0.31116820916197196</v>
      </c>
      <c r="AZ213" s="21">
        <f>AZ193-Baseline!AZ193</f>
        <v>0.30873967683858533</v>
      </c>
      <c r="BA213" s="21">
        <f>BA193-Baseline!BA193</f>
        <v>0.30630299765864272</v>
      </c>
      <c r="BB213" s="21">
        <f>BB193-Baseline!BB193</f>
        <v>0.30394580744087379</v>
      </c>
    </row>
    <row r="214" spans="1:54" outlineLevel="2">
      <c r="A214" s="466"/>
      <c r="B214" s="150" t="s">
        <v>483</v>
      </c>
      <c r="C214" s="19"/>
      <c r="D214" s="135" t="s">
        <v>377</v>
      </c>
      <c r="E214" s="21">
        <f>E194-Baseline!E194</f>
        <v>0.22991683325198281</v>
      </c>
      <c r="F214" s="21">
        <f>F194-Baseline!F194</f>
        <v>0.22781915514593648</v>
      </c>
      <c r="G214" s="21">
        <f>G194-Baseline!G194</f>
        <v>0.22574174344456513</v>
      </c>
      <c r="H214" s="21">
        <f>H194-Baseline!H194</f>
        <v>0.2236844379972889</v>
      </c>
      <c r="I214" s="21">
        <f>I194-Baseline!I194</f>
        <v>0.2216470808777703</v>
      </c>
      <c r="J214" s="21">
        <f>J194-Baseline!J194</f>
        <v>0.21962951666848282</v>
      </c>
      <c r="K214" s="21">
        <f>K194-Baseline!K194</f>
        <v>0.21763159199813378</v>
      </c>
      <c r="L214" s="21">
        <f>L194-Baseline!L194</f>
        <v>0.21565315610826</v>
      </c>
      <c r="M214" s="21">
        <f>M194-Baseline!M194</f>
        <v>0.21369406053278606</v>
      </c>
      <c r="N214" s="21">
        <f>N194-Baseline!N194</f>
        <v>0.21175415908365164</v>
      </c>
      <c r="O214" s="21">
        <f>O194-Baseline!O194</f>
        <v>0.20983330796673727</v>
      </c>
      <c r="P214" s="21">
        <f>P194-Baseline!P194</f>
        <v>0.20793136588171607</v>
      </c>
      <c r="Q214" s="21">
        <f>Q194-Baseline!Q194</f>
        <v>0.20604819386308887</v>
      </c>
      <c r="R214" s="21">
        <f>R194-Baseline!R194</f>
        <v>0.204183655262416</v>
      </c>
      <c r="S214" s="21">
        <f>S194-Baseline!S194</f>
        <v>0.20229208996026854</v>
      </c>
      <c r="T214" s="21">
        <f>T194-Baseline!T194</f>
        <v>0.20041972477410125</v>
      </c>
      <c r="U214" s="21">
        <f>U194-Baseline!U194</f>
        <v>0.19856641776705947</v>
      </c>
      <c r="V214" s="21">
        <f>V194-Baseline!V194</f>
        <v>0.19673202983563096</v>
      </c>
      <c r="W214" s="21">
        <f>W194-Baseline!W194</f>
        <v>0.19491642402789763</v>
      </c>
      <c r="X214" s="21">
        <f>X194-Baseline!X194</f>
        <v>0.19311946640206151</v>
      </c>
      <c r="Y214" s="21">
        <f>Y194-Baseline!Y194</f>
        <v>0.19134102545831699</v>
      </c>
      <c r="Z214" s="21">
        <f>Z194-Baseline!Z194</f>
        <v>0.18958097233799312</v>
      </c>
      <c r="AA214" s="21">
        <f>AA194-Baseline!AA194</f>
        <v>0.18783918080543099</v>
      </c>
      <c r="AB214" s="21">
        <f>AB194-Baseline!AB194</f>
        <v>0.18611552751525878</v>
      </c>
      <c r="AC214" s="21">
        <f>AC194-Baseline!AC194</f>
        <v>0.18429130581676553</v>
      </c>
      <c r="AD214" s="21">
        <f>AD194-Baseline!AD194</f>
        <v>0.18247235277641735</v>
      </c>
      <c r="AE214" s="21">
        <f>AE194-Baseline!AE194</f>
        <v>0.18064739049682371</v>
      </c>
      <c r="AF214" s="21">
        <f>AF194-Baseline!AF194</f>
        <v>0.17880935397387906</v>
      </c>
      <c r="AG214" s="21">
        <f>AG194-Baseline!AG194</f>
        <v>0.17695535666949994</v>
      </c>
      <c r="AH214" s="21">
        <f>AH194-Baseline!AH194</f>
        <v>0.17508759028243048</v>
      </c>
      <c r="AI214" s="21">
        <f>AI194-Baseline!AI194</f>
        <v>0.17321500439688881</v>
      </c>
      <c r="AJ214" s="21">
        <f>AJ194-Baseline!AJ194</f>
        <v>0.17216736677645084</v>
      </c>
      <c r="AK214" s="21">
        <f>AK194-Baseline!AK194</f>
        <v>0.17109924824362349</v>
      </c>
      <c r="AL214" s="21">
        <f>AL194-Baseline!AL194</f>
        <v>0.17001226585906146</v>
      </c>
      <c r="AM214" s="21">
        <f>AM194-Baseline!AM194</f>
        <v>0.16890823759426979</v>
      </c>
      <c r="AN214" s="21">
        <f>AN194-Baseline!AN194</f>
        <v>0.16778849563397341</v>
      </c>
      <c r="AO214" s="21">
        <f>AO194-Baseline!AO194</f>
        <v>0.16665378379115045</v>
      </c>
      <c r="AP214" s="21">
        <f>AP194-Baseline!AP194</f>
        <v>0.16550529470293751</v>
      </c>
      <c r="AQ214" s="21">
        <f>AQ194-Baseline!AQ194</f>
        <v>0.16434423758065086</v>
      </c>
      <c r="AR214" s="21">
        <f>AR194-Baseline!AR194</f>
        <v>0.16317170413450882</v>
      </c>
      <c r="AS214" s="21">
        <f>AS194-Baseline!AS194</f>
        <v>0.16198869560836945</v>
      </c>
      <c r="AT214" s="21">
        <f>AT194-Baseline!AT194</f>
        <v>0.16079619841571363</v>
      </c>
      <c r="AU214" s="21">
        <f>AU194-Baseline!AU194</f>
        <v>0.15959521128636675</v>
      </c>
      <c r="AV214" s="21">
        <f>AV194-Baseline!AV194</f>
        <v>0.15838668772782794</v>
      </c>
      <c r="AW214" s="21">
        <f>AW194-Baseline!AW194</f>
        <v>0.1571715405957157</v>
      </c>
      <c r="AX214" s="21">
        <f>AX194-Baseline!AX194</f>
        <v>0.15595065618777251</v>
      </c>
      <c r="AY214" s="21">
        <f>AY194-Baseline!AY194</f>
        <v>0.15472489881681437</v>
      </c>
      <c r="AZ214" s="21">
        <f>AZ194-Baseline!AZ194</f>
        <v>0.15349510698924598</v>
      </c>
      <c r="BA214" s="21">
        <f>BA194-Baseline!BA194</f>
        <v>0.15226209077846845</v>
      </c>
      <c r="BB214" s="21">
        <f>BB194-Baseline!BB194</f>
        <v>0.15106938367778655</v>
      </c>
    </row>
    <row r="215" spans="1:54" outlineLevel="2">
      <c r="A215" s="466"/>
      <c r="B215" s="150" t="s">
        <v>484</v>
      </c>
      <c r="C215" s="19"/>
      <c r="D215" s="135" t="s">
        <v>377</v>
      </c>
      <c r="E215" s="21">
        <f>E195-Baseline!E195</f>
        <v>0.68975049959256518</v>
      </c>
      <c r="F215" s="21">
        <f>F195-Baseline!F195</f>
        <v>0.68345746527834506</v>
      </c>
      <c r="G215" s="21">
        <f>G195-Baseline!G195</f>
        <v>0.67722523033369564</v>
      </c>
      <c r="H215" s="21">
        <f>H195-Baseline!H195</f>
        <v>0.67105331399186674</v>
      </c>
      <c r="I215" s="21">
        <f>I195-Baseline!I195</f>
        <v>0.66494124263331089</v>
      </c>
      <c r="J215" s="21">
        <f>J195-Baseline!J195</f>
        <v>0.65888854986073497</v>
      </c>
      <c r="K215" s="21">
        <f>K195-Baseline!K195</f>
        <v>0.65289477599440127</v>
      </c>
      <c r="L215" s="21">
        <f>L195-Baseline!L195</f>
        <v>0.64695946832477991</v>
      </c>
      <c r="M215" s="21">
        <f>M195-Baseline!M195</f>
        <v>0.64108218146379725</v>
      </c>
      <c r="N215" s="21">
        <f>N195-Baseline!N195</f>
        <v>0.63526247711961537</v>
      </c>
      <c r="O215" s="21">
        <f>O195-Baseline!O195</f>
        <v>0.6294999239002117</v>
      </c>
      <c r="P215" s="21">
        <f>P195-Baseline!P195</f>
        <v>0.62379409777027628</v>
      </c>
      <c r="Q215" s="21">
        <f>Q195-Baseline!Q195</f>
        <v>0.61814458158926677</v>
      </c>
      <c r="R215" s="21">
        <f>R195-Baseline!R195</f>
        <v>0.61255096578724777</v>
      </c>
      <c r="S215" s="21">
        <f>S195-Baseline!S195</f>
        <v>0.60687626976444109</v>
      </c>
      <c r="T215" s="21">
        <f>T195-Baseline!T195</f>
        <v>0.60125917420871988</v>
      </c>
      <c r="U215" s="21">
        <f>U195-Baseline!U195</f>
        <v>0.59569925341204877</v>
      </c>
      <c r="V215" s="21">
        <f>V195-Baseline!V195</f>
        <v>0.59019608939867008</v>
      </c>
      <c r="W215" s="21">
        <f>W195-Baseline!W195</f>
        <v>0.58474927208369298</v>
      </c>
      <c r="X215" s="21">
        <f>X195-Baseline!X195</f>
        <v>0.57935839920618459</v>
      </c>
      <c r="Y215" s="21">
        <f>Y195-Baseline!Y195</f>
        <v>0.57402307637495098</v>
      </c>
      <c r="Z215" s="21">
        <f>Z195-Baseline!Z195</f>
        <v>0.56874291691571999</v>
      </c>
      <c r="AA215" s="21">
        <f>AA195-Baseline!AA195</f>
        <v>0.56351754251221098</v>
      </c>
      <c r="AB215" s="21">
        <f>AB195-Baseline!AB195</f>
        <v>0.55834658254577629</v>
      </c>
      <c r="AC215" s="21">
        <f>AC195-Baseline!AC195</f>
        <v>0.55287391745551973</v>
      </c>
      <c r="AD215" s="21">
        <f>AD195-Baseline!AD195</f>
        <v>0.54741705834017806</v>
      </c>
      <c r="AE215" s="21">
        <f>AE195-Baseline!AE195</f>
        <v>0.54194217150806534</v>
      </c>
      <c r="AF215" s="21">
        <f>AF195-Baseline!AF195</f>
        <v>0.53642806194715742</v>
      </c>
      <c r="AG215" s="21">
        <f>AG195-Baseline!AG195</f>
        <v>0.53086607002670549</v>
      </c>
      <c r="AH215" s="21">
        <f>AH195-Baseline!AH195</f>
        <v>0.52526277086947581</v>
      </c>
      <c r="AI215" s="21">
        <f>AI195-Baseline!AI195</f>
        <v>0.51964501321565115</v>
      </c>
      <c r="AJ215" s="21">
        <f>AJ195-Baseline!AJ195</f>
        <v>0.51650210035630517</v>
      </c>
      <c r="AK215" s="21">
        <f>AK195-Baseline!AK195</f>
        <v>0.51329774475911294</v>
      </c>
      <c r="AL215" s="21">
        <f>AL195-Baseline!AL195</f>
        <v>0.51003679760655607</v>
      </c>
      <c r="AM215" s="21">
        <f>AM195-Baseline!AM195</f>
        <v>0.50672471281412179</v>
      </c>
      <c r="AN215" s="21">
        <f>AN195-Baseline!AN195</f>
        <v>0.50336548693474303</v>
      </c>
      <c r="AO215" s="21">
        <f>AO195-Baseline!AO195</f>
        <v>0.49996135140760073</v>
      </c>
      <c r="AP215" s="21">
        <f>AP195-Baseline!AP195</f>
        <v>0.49651588414424552</v>
      </c>
      <c r="AQ215" s="21">
        <f>AQ195-Baseline!AQ195</f>
        <v>0.49303271277867178</v>
      </c>
      <c r="AR215" s="21">
        <f>AR195-Baseline!AR195</f>
        <v>0.48951511244149493</v>
      </c>
      <c r="AS215" s="21">
        <f>AS195-Baseline!AS195</f>
        <v>0.48596608686421849</v>
      </c>
      <c r="AT215" s="21">
        <f>AT195-Baseline!AT195</f>
        <v>0.48238859528733952</v>
      </c>
      <c r="AU215" s="21">
        <f>AU195-Baseline!AU195</f>
        <v>0.47878563390034468</v>
      </c>
      <c r="AV215" s="21">
        <f>AV195-Baseline!AV195</f>
        <v>0.47516006322572485</v>
      </c>
      <c r="AW215" s="21">
        <f>AW195-Baseline!AW195</f>
        <v>0.47151462183033055</v>
      </c>
      <c r="AX215" s="21">
        <f>AX195-Baseline!AX195</f>
        <v>0.46785196860739137</v>
      </c>
      <c r="AY215" s="21">
        <f>AY195-Baseline!AY195</f>
        <v>0.46417469649536247</v>
      </c>
      <c r="AZ215" s="21">
        <f>AZ195-Baseline!AZ195</f>
        <v>0.46048532101345818</v>
      </c>
      <c r="BA215" s="21">
        <f>BA195-Baseline!BA195</f>
        <v>0.45678627238188185</v>
      </c>
      <c r="BB215" s="21">
        <f>BB195-Baseline!BB195</f>
        <v>0.45320815108056317</v>
      </c>
    </row>
    <row r="216" spans="1:54" outlineLevel="2">
      <c r="A216" s="466"/>
      <c r="B216" s="150" t="s">
        <v>284</v>
      </c>
      <c r="C216" s="19"/>
      <c r="D216" s="135" t="s">
        <v>377</v>
      </c>
      <c r="E216" s="21">
        <f>E196-Baseline!E196</f>
        <v>0.27634635727016438</v>
      </c>
      <c r="F216" s="21">
        <f>F196-Baseline!F196</f>
        <v>0.2860819236137398</v>
      </c>
      <c r="G216" s="21">
        <f>G196-Baseline!G196</f>
        <v>0.29616744655909472</v>
      </c>
      <c r="H216" s="21">
        <f>H196-Baseline!H196</f>
        <v>0.30661540154173217</v>
      </c>
      <c r="I216" s="21">
        <f>I196-Baseline!I196</f>
        <v>0.31743871025447024</v>
      </c>
      <c r="J216" s="21">
        <f>J196-Baseline!J196</f>
        <v>0.32865075658787846</v>
      </c>
      <c r="K216" s="21">
        <f>K196-Baseline!K196</f>
        <v>0.34026540314045312</v>
      </c>
      <c r="L216" s="21">
        <f>L196-Baseline!L196</f>
        <v>0.35229700831886934</v>
      </c>
      <c r="M216" s="21">
        <f>M196-Baseline!M196</f>
        <v>0.36476044404943586</v>
      </c>
      <c r="N216" s="21">
        <f>N196-Baseline!N196</f>
        <v>0.37767111412252174</v>
      </c>
      <c r="O216" s="21">
        <f>O196-Baseline!O196</f>
        <v>0.39104497319264642</v>
      </c>
      <c r="P216" s="21">
        <f>P196-Baseline!P196</f>
        <v>0.40489854645761442</v>
      </c>
      <c r="Q216" s="21">
        <f>Q196-Baseline!Q196</f>
        <v>0.41924895004097523</v>
      </c>
      <c r="R216" s="21">
        <f>R196-Baseline!R196</f>
        <v>0.43411391210295514</v>
      </c>
      <c r="S216" s="21">
        <f>S196-Baseline!S196</f>
        <v>0.44951179470584168</v>
      </c>
      <c r="T216" s="21">
        <f>T196-Baseline!T196</f>
        <v>0.46546161646086115</v>
      </c>
      <c r="U216" s="21">
        <f>U196-Baseline!U196</f>
        <v>0.48198307598438145</v>
      </c>
      <c r="V216" s="21">
        <f>V196-Baseline!V196</f>
        <v>0.4990965761924383</v>
      </c>
      <c r="W216" s="21">
        <f>W196-Baseline!W196</f>
        <v>0.51682324946350833</v>
      </c>
      <c r="X216" s="21">
        <f>X196-Baseline!X196</f>
        <v>0.53518498370052003</v>
      </c>
      <c r="Y216" s="21">
        <f>Y196-Baseline!Y196</f>
        <v>0.55420444932432289</v>
      </c>
      <c r="Z216" s="21">
        <f>Z196-Baseline!Z196</f>
        <v>0.57390512723181863</v>
      </c>
      <c r="AA216" s="21">
        <f>AA196-Baseline!AA196</f>
        <v>0.59431133775324196</v>
      </c>
      <c r="AB216" s="21">
        <f>AB196-Baseline!AB196</f>
        <v>0.61544827064434904</v>
      </c>
      <c r="AC216" s="21">
        <f>AC196-Baseline!AC196</f>
        <v>0.63734201615042352</v>
      </c>
      <c r="AD216" s="21">
        <f>AD196-Baseline!AD196</f>
        <v>0.66001959718042191</v>
      </c>
      <c r="AE216" s="21">
        <f>AE196-Baseline!AE196</f>
        <v>0.68350900263095704</v>
      </c>
      <c r="AF216" s="21">
        <f>AF196-Baseline!AF196</f>
        <v>0.70783922190120296</v>
      </c>
      <c r="AG216" s="21">
        <f>AG196-Baseline!AG196</f>
        <v>0.73304028064119264</v>
      </c>
      <c r="AH216" s="21">
        <f>AH196-Baseline!AH196</f>
        <v>0.75914327777776924</v>
      </c>
      <c r="AI216" s="21">
        <f>AI196-Baseline!AI196</f>
        <v>0.78618042386360065</v>
      </c>
      <c r="AJ216" s="21">
        <f>AJ196-Baseline!AJ196</f>
        <v>0.81590531466215599</v>
      </c>
      <c r="AK216" s="21">
        <f>AK196-Baseline!AK196</f>
        <v>0.84675860722653229</v>
      </c>
      <c r="AL216" s="21">
        <f>AL196-Baseline!AL196</f>
        <v>0.87878308005870065</v>
      </c>
      <c r="AM216" s="21">
        <f>AM196-Baseline!AM196</f>
        <v>0.912023134148507</v>
      </c>
      <c r="AN216" s="21">
        <f>AN196-Baseline!AN196</f>
        <v>0.94652485450157253</v>
      </c>
      <c r="AO216" s="21">
        <f>AO196-Baseline!AO196</f>
        <v>0.98233607400070455</v>
      </c>
      <c r="AP216" s="21">
        <f>AP196-Baseline!AP196</f>
        <v>1.0195064396890676</v>
      </c>
      <c r="AQ216" s="21">
        <f>AQ196-Baseline!AQ196</f>
        <v>1.0580874815670769</v>
      </c>
      <c r="AR216" s="21">
        <f>AR196-Baseline!AR196</f>
        <v>1.0981326839983971</v>
      </c>
      <c r="AS216" s="21">
        <f>AS196-Baseline!AS196</f>
        <v>1.1396975598238492</v>
      </c>
      <c r="AT216" s="21">
        <f>AT196-Baseline!AT196</f>
        <v>1.182839727286042</v>
      </c>
      <c r="AU216" s="21">
        <f>AU196-Baseline!AU196</f>
        <v>1.2276189898712797</v>
      </c>
      <c r="AV216" s="21">
        <f>AV196-Baseline!AV196</f>
        <v>1.274097419179353</v>
      </c>
      <c r="AW216" s="21">
        <f>AW196-Baseline!AW196</f>
        <v>1.3223394409360427</v>
      </c>
      <c r="AX216" s="21">
        <f>AX196-Baseline!AX196</f>
        <v>1.3724119242675661</v>
      </c>
      <c r="AY216" s="21">
        <f>AY196-Baseline!AY196</f>
        <v>1.4243842743606625</v>
      </c>
      <c r="AZ216" s="21">
        <f>AZ196-Baseline!AZ196</f>
        <v>1.4783285286366208</v>
      </c>
      <c r="BA216" s="21">
        <f>BA196-Baseline!BA196</f>
        <v>1.5343194565726208</v>
      </c>
      <c r="BB216" s="21">
        <f>BB196-Baseline!BB196</f>
        <v>1.5913792611407385</v>
      </c>
    </row>
    <row r="217" spans="1:54" outlineLevel="2">
      <c r="A217" s="466"/>
      <c r="B217" s="150" t="s">
        <v>287</v>
      </c>
      <c r="C217" s="19"/>
      <c r="D217" s="135"/>
      <c r="E217" s="21">
        <f>E197-Baseline!E197</f>
        <v>0.40417322837535191</v>
      </c>
      <c r="F217" s="21">
        <f>F197-Baseline!F197</f>
        <v>0.41025589144624236</v>
      </c>
      <c r="G217" s="21">
        <f>G197-Baseline!G197</f>
        <v>0.41644327109108187</v>
      </c>
      <c r="H217" s="21">
        <f>H197-Baseline!H197</f>
        <v>0.42273670847367745</v>
      </c>
      <c r="I217" s="21">
        <f>I197-Baseline!I197</f>
        <v>0.42913757608948422</v>
      </c>
      <c r="J217" s="21">
        <f>J197-Baseline!J197</f>
        <v>0.43564727791367397</v>
      </c>
      <c r="K217" s="21">
        <f>K197-Baseline!K197</f>
        <v>0.44226724956302765</v>
      </c>
      <c r="L217" s="21">
        <f>L197-Baseline!L197</f>
        <v>0.4489989584716928</v>
      </c>
      <c r="M217" s="21">
        <f>M197-Baseline!M197</f>
        <v>0.45584390408042313</v>
      </c>
      <c r="N217" s="21">
        <f>N197-Baseline!N197</f>
        <v>0.46280361803933989</v>
      </c>
      <c r="O217" s="21">
        <f>O197-Baseline!O197</f>
        <v>0.46987966442391932</v>
      </c>
      <c r="P217" s="21">
        <f>P197-Baseline!P197</f>
        <v>0.47707363996419033</v>
      </c>
      <c r="Q217" s="21">
        <f>Q197-Baseline!Q197</f>
        <v>0.48438717428696715</v>
      </c>
      <c r="R217" s="21">
        <f>R197-Baseline!R197</f>
        <v>0.49182193017096321</v>
      </c>
      <c r="S217" s="21">
        <f>S197-Baseline!S197</f>
        <v>0.49937960381482877</v>
      </c>
      <c r="T217" s="21">
        <f>T197-Baseline!T197</f>
        <v>0.50706192511781478</v>
      </c>
      <c r="U217" s="21">
        <f>U197-Baseline!U197</f>
        <v>0.51487065797316733</v>
      </c>
      <c r="V217" s="21">
        <f>V197-Baseline!V197</f>
        <v>0.52280760057400311</v>
      </c>
      <c r="W217" s="21">
        <f>W197-Baseline!W197</f>
        <v>0.53087458573176394</v>
      </c>
      <c r="X217" s="21">
        <f>X197-Baseline!X197</f>
        <v>0.53907348120703902</v>
      </c>
      <c r="Y217" s="21">
        <f>Y197-Baseline!Y197</f>
        <v>0.54740619005280933</v>
      </c>
      <c r="Z217" s="21">
        <f>Z197-Baseline!Z197</f>
        <v>0.55587465097000621</v>
      </c>
      <c r="AA217" s="21">
        <f>AA197-Baseline!AA197</f>
        <v>0.56448083867535315</v>
      </c>
      <c r="AB217" s="21">
        <f>AB197-Baseline!AB197</f>
        <v>0.57322676428148855</v>
      </c>
      <c r="AC217" s="21">
        <f>AC197-Baseline!AC197</f>
        <v>0.58211447568929364</v>
      </c>
      <c r="AD217" s="21">
        <f>AD197-Baseline!AD197</f>
        <v>0.59114605799245179</v>
      </c>
      <c r="AE217" s="21">
        <f>AE197-Baseline!AE197</f>
        <v>0.60032363389428667</v>
      </c>
      <c r="AF217" s="21">
        <f>AF197-Baseline!AF197</f>
        <v>0.60964936413656956</v>
      </c>
      <c r="AG217" s="21">
        <f>AG197-Baseline!AG197</f>
        <v>0.61912544794089119</v>
      </c>
      <c r="AH217" s="21">
        <f>AH197-Baseline!AH197</f>
        <v>0.628754123461857</v>
      </c>
      <c r="AI217" s="21">
        <f>AI197-Baseline!AI197</f>
        <v>0.63853766825278546</v>
      </c>
      <c r="AJ217" s="21">
        <f>AJ197-Baseline!AJ197</f>
        <v>0.65162635314036665</v>
      </c>
      <c r="AK217" s="21">
        <f>AK197-Baseline!AK197</f>
        <v>0.66498816279533357</v>
      </c>
      <c r="AL217" s="21">
        <f>AL197-Baseline!AL197</f>
        <v>0.67862865627379143</v>
      </c>
      <c r="AM217" s="21">
        <f>AM197-Baseline!AM197</f>
        <v>0.69255350978544639</v>
      </c>
      <c r="AN217" s="21">
        <f>AN197-Baseline!AN197</f>
        <v>0.70676851904498195</v>
      </c>
      <c r="AO217" s="21">
        <f>AO197-Baseline!AO197</f>
        <v>0.72127960167410632</v>
      </c>
      <c r="AP217" s="21">
        <f>AP197-Baseline!AP197</f>
        <v>0.73609279965498209</v>
      </c>
      <c r="AQ217" s="21">
        <f>AQ197-Baseline!AQ197</f>
        <v>0.75121428183623773</v>
      </c>
      <c r="AR217" s="21">
        <f>AR197-Baseline!AR197</f>
        <v>0.76665034649248553</v>
      </c>
      <c r="AS217" s="21">
        <f>AS197-Baseline!AS197</f>
        <v>0.78240742393856144</v>
      </c>
      <c r="AT217" s="21">
        <f>AT197-Baseline!AT197</f>
        <v>0.79849207919930909</v>
      </c>
      <c r="AU217" s="21">
        <f>AU197-Baseline!AU197</f>
        <v>0.81491101473625205</v>
      </c>
      <c r="AV217" s="21">
        <f>AV197-Baseline!AV197</f>
        <v>0.83167107323211786</v>
      </c>
      <c r="AW217" s="21">
        <f>AW197-Baseline!AW197</f>
        <v>0.8487792404344352</v>
      </c>
      <c r="AX217" s="21">
        <f>AX197-Baseline!AX197</f>
        <v>0.86624264805936957</v>
      </c>
      <c r="AY217" s="21">
        <f>AY197-Baseline!AY197</f>
        <v>0.88406857675710204</v>
      </c>
      <c r="AZ217" s="21">
        <f>AZ197-Baseline!AZ197</f>
        <v>0.90226445913961051</v>
      </c>
      <c r="BA217" s="21">
        <f>BA197-Baseline!BA197</f>
        <v>0.92083562116706352</v>
      </c>
      <c r="BB217" s="21">
        <f>BB197-Baseline!BB197</f>
        <v>1.2975860997690578</v>
      </c>
    </row>
    <row r="218" spans="1:54" outlineLevel="2">
      <c r="A218" s="467"/>
      <c r="B218" s="150" t="s">
        <v>464</v>
      </c>
      <c r="C218" s="19"/>
      <c r="D218" s="135" t="s">
        <v>377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485</v>
      </c>
      <c r="B220" s="150" t="s">
        <v>486</v>
      </c>
      <c r="C220" s="19"/>
      <c r="D220" s="135" t="s">
        <v>377</v>
      </c>
      <c r="E220" s="21">
        <f>E200-Baseline!E200</f>
        <v>1.2166244874404275</v>
      </c>
      <c r="F220" s="21">
        <f>F200-Baseline!F200</f>
        <v>1.2275564972638953</v>
      </c>
      <c r="G220" s="21">
        <f>G200-Baseline!G200</f>
        <v>1.2373153627945133</v>
      </c>
      <c r="H220" s="21">
        <f>H200-Baseline!H200</f>
        <v>1.2475523295460156</v>
      </c>
      <c r="I220" s="21">
        <f>I200-Baseline!I200</f>
        <v>1.2597677804972833</v>
      </c>
      <c r="J220" s="21">
        <f>J200-Baseline!J200</f>
        <v>1.2724260210295313</v>
      </c>
      <c r="K220" s="21">
        <f>K200-Baseline!K200</f>
        <v>1.2841355591376935</v>
      </c>
      <c r="L220" s="21">
        <f>L200-Baseline!L200</f>
        <v>1.2977764065677571</v>
      </c>
      <c r="M220" s="21">
        <f>M200-Baseline!M200</f>
        <v>1.3119230210444304</v>
      </c>
      <c r="N220" s="21">
        <f>N200-Baseline!N200</f>
        <v>1.3252839415004143</v>
      </c>
      <c r="O220" s="21">
        <f>O200-Baseline!O200</f>
        <v>1.3405396918479182</v>
      </c>
      <c r="P220" s="21">
        <f>P200-Baseline!P200</f>
        <v>1.3563673766420157</v>
      </c>
      <c r="Q220" s="21">
        <f>Q200-Baseline!Q200</f>
        <v>1.3727901331405226</v>
      </c>
      <c r="R220" s="21">
        <f>R200-Baseline!R200</f>
        <v>1.391023694206672</v>
      </c>
      <c r="S220" s="21">
        <f>S200-Baseline!S200</f>
        <v>1.4086793409757996</v>
      </c>
      <c r="T220" s="21">
        <f>T200-Baseline!T200</f>
        <v>1.4270029858179267</v>
      </c>
      <c r="U220" s="21">
        <f>U200-Baseline!U200</f>
        <v>1.4460197305321598</v>
      </c>
      <c r="V220" s="21">
        <f>V200-Baseline!V200</f>
        <v>1.4668374761503369</v>
      </c>
      <c r="W220" s="21">
        <f>W200-Baseline!W200</f>
        <v>1.4872922085888152</v>
      </c>
      <c r="X220" s="21">
        <f>X200-Baseline!X200</f>
        <v>1.5095507144333795</v>
      </c>
      <c r="Y220" s="21">
        <f>Y200-Baseline!Y200</f>
        <v>1.5315535867119299</v>
      </c>
      <c r="Z220" s="21">
        <f>Z200-Baseline!Z200</f>
        <v>1.5553680649706798</v>
      </c>
      <c r="AA220" s="21">
        <f>AA200-Baseline!AA200</f>
        <v>1.5799937117121829</v>
      </c>
      <c r="AB220" s="21">
        <f>AB200-Baseline!AB200</f>
        <v>1.6054619932039824</v>
      </c>
      <c r="AC220" s="21">
        <f>AC200-Baseline!AC200</f>
        <v>1.6315962063237297</v>
      </c>
      <c r="AD220" s="21">
        <f>AD200-Baseline!AD200</f>
        <v>1.6586955772777658</v>
      </c>
      <c r="AE220" s="21">
        <f>AE200-Baseline!AE200</f>
        <v>1.6868295248528451</v>
      </c>
      <c r="AF220" s="21">
        <f>AF200-Baseline!AF200</f>
        <v>1.7159151640513155</v>
      </c>
      <c r="AG220" s="21">
        <f>AG200-Baseline!AG200</f>
        <v>1.7459997958375155</v>
      </c>
      <c r="AH220" s="21">
        <f>AH200-Baseline!AH200</f>
        <v>1.7771333386309167</v>
      </c>
      <c r="AI220" s="21">
        <f>AI200-Baseline!AI200</f>
        <v>1.8093707641431087</v>
      </c>
      <c r="AJ220" s="21">
        <f>AJ200-Baseline!AJ200</f>
        <v>1.8494521465393832</v>
      </c>
      <c r="AK220" s="21">
        <f>AK200-Baseline!AK200</f>
        <v>1.8909012155027645</v>
      </c>
      <c r="AL220" s="21">
        <f>AL200-Baseline!AL200</f>
        <v>1.9337737032161875</v>
      </c>
      <c r="AM220" s="21">
        <f>AM200-Baseline!AM200</f>
        <v>1.9781237929211595</v>
      </c>
      <c r="AN220" s="21">
        <f>AN200-Baseline!AN200</f>
        <v>2.024005100090406</v>
      </c>
      <c r="AO220" s="21">
        <f>AO200-Baseline!AO200</f>
        <v>2.0714721110657019</v>
      </c>
      <c r="AP220" s="21">
        <f>AP200-Baseline!AP200</f>
        <v>2.1205828891799912</v>
      </c>
      <c r="AQ220" s="21">
        <f>AQ200-Baseline!AQ200</f>
        <v>2.1713977978959544</v>
      </c>
      <c r="AR220" s="21">
        <f>AR200-Baseline!AR200</f>
        <v>2.2239785161563148</v>
      </c>
      <c r="AS220" s="21">
        <f>AS200-Baseline!AS200</f>
        <v>2.2783887201175705</v>
      </c>
      <c r="AT220" s="21">
        <f>AT200-Baseline!AT200</f>
        <v>2.3346944239901619</v>
      </c>
      <c r="AU220" s="21">
        <f>AU200-Baseline!AU200</f>
        <v>2.392964032281323</v>
      </c>
      <c r="AV220" s="21">
        <f>AV200-Baseline!AV200</f>
        <v>2.4532682262589738</v>
      </c>
      <c r="AW220" s="21">
        <f>AW200-Baseline!AW200</f>
        <v>2.5156800722535184</v>
      </c>
      <c r="AX220" s="21">
        <f>AX200-Baseline!AX200</f>
        <v>2.580275199278089</v>
      </c>
      <c r="AY220" s="21">
        <f>AY200-Baseline!AY200</f>
        <v>2.6471318900293674</v>
      </c>
      <c r="AZ220" s="21">
        <f>AZ200-Baseline!AZ200</f>
        <v>2.7163311568016817</v>
      </c>
      <c r="BA220" s="21">
        <f>BA200-Baseline!BA200</f>
        <v>2.7879545773767314</v>
      </c>
      <c r="BB220" s="21">
        <f>BB200-Baseline!BB200</f>
        <v>3.2189231964765388</v>
      </c>
    </row>
    <row r="221" spans="1:54" outlineLevel="2">
      <c r="A221" s="466"/>
      <c r="B221" s="150" t="s">
        <v>487</v>
      </c>
      <c r="C221" s="19"/>
      <c r="D221" s="135" t="s">
        <v>377</v>
      </c>
      <c r="E221" s="21">
        <f>E201-Baseline!E201</f>
        <v>0.98743425337151658</v>
      </c>
      <c r="F221" s="21">
        <f>F201-Baseline!F201</f>
        <v>0.99930787425376733</v>
      </c>
      <c r="G221" s="21">
        <f>G201-Baseline!G201</f>
        <v>1.011701103140983</v>
      </c>
      <c r="H221" s="21">
        <f>H201-Baseline!H201</f>
        <v>1.0246265219408965</v>
      </c>
      <c r="I221" s="21">
        <f>I201-Baseline!I201</f>
        <v>1.0380972183145745</v>
      </c>
      <c r="J221" s="21">
        <f>J201-Baseline!J201</f>
        <v>1.052126801424673</v>
      </c>
      <c r="K221" s="21">
        <f>K201-Baseline!K201</f>
        <v>1.0667294175352215</v>
      </c>
      <c r="L221" s="21">
        <f>L201-Baseline!L201</f>
        <v>1.08191976725921</v>
      </c>
      <c r="M221" s="21">
        <f>M201-Baseline!M201</f>
        <v>1.0977131225581687</v>
      </c>
      <c r="N221" s="21">
        <f>N201-Baseline!N201</f>
        <v>1.1141253447083472</v>
      </c>
      <c r="O221" s="21">
        <f>O201-Baseline!O201</f>
        <v>1.1311729030797222</v>
      </c>
      <c r="P221" s="21">
        <f>P201-Baseline!P201</f>
        <v>1.1488728946045466</v>
      </c>
      <c r="Q221" s="21">
        <f>Q201-Baseline!Q201</f>
        <v>1.1672430637164564</v>
      </c>
      <c r="R221" s="21">
        <f>R201-Baseline!R201</f>
        <v>1.1863018231848281</v>
      </c>
      <c r="S221" s="21">
        <f>S201-Baseline!S201</f>
        <v>1.2060227499586387</v>
      </c>
      <c r="T221" s="21">
        <f>T201-Baseline!T201</f>
        <v>1.2264720180124637</v>
      </c>
      <c r="U221" s="21">
        <f>U201-Baseline!U201</f>
        <v>1.2476701659272726</v>
      </c>
      <c r="V221" s="21">
        <f>V201-Baseline!V201</f>
        <v>1.2696384926124074</v>
      </c>
      <c r="W221" s="21">
        <f>W201-Baseline!W201</f>
        <v>1.2923990816502164</v>
      </c>
      <c r="X221" s="21">
        <f>X201-Baseline!X201</f>
        <v>1.3159748281035695</v>
      </c>
      <c r="Y221" s="21">
        <f>Y201-Baseline!Y201</f>
        <v>1.3403894648512855</v>
      </c>
      <c r="Z221" s="21">
        <f>Z201-Baseline!Z201</f>
        <v>1.3656675906782789</v>
      </c>
      <c r="AA221" s="21">
        <f>AA201-Baseline!AA201</f>
        <v>1.3918346991700581</v>
      </c>
      <c r="AB221" s="21">
        <f>AB201-Baseline!AB201</f>
        <v>1.4189172089497863</v>
      </c>
      <c r="AC221" s="21">
        <f>AC201-Baseline!AC201</f>
        <v>1.4468239085461692</v>
      </c>
      <c r="AD221" s="21">
        <f>AD201-Baseline!AD201</f>
        <v>1.4756891156113321</v>
      </c>
      <c r="AE221" s="21">
        <f>AE201-Baseline!AE201</f>
        <v>1.5055310516065241</v>
      </c>
      <c r="AF221" s="21">
        <f>AF201-Baseline!AF201</f>
        <v>1.5363732042379277</v>
      </c>
      <c r="AG221" s="21">
        <f>AG201-Baseline!AG201</f>
        <v>1.5682443288628143</v>
      </c>
      <c r="AH221" s="21">
        <f>AH201-Baseline!AH201</f>
        <v>1.6011793853918672</v>
      </c>
      <c r="AI221" s="21">
        <f>AI201-Baseline!AI201</f>
        <v>1.6352212564132886</v>
      </c>
      <c r="AJ221" s="21">
        <f>AJ201-Baseline!AJ201</f>
        <v>1.6762797530620377</v>
      </c>
      <c r="AK221" s="21">
        <f>AK201-Baseline!AK201</f>
        <v>1.7187333035184373</v>
      </c>
      <c r="AL221" s="21">
        <f>AL201-Baseline!AL201</f>
        <v>1.76263159738027</v>
      </c>
      <c r="AM221" s="21">
        <f>AM201-Baseline!AM201</f>
        <v>1.8080262700613874</v>
      </c>
      <c r="AN221" s="21">
        <f>AN201-Baseline!AN201</f>
        <v>1.8549702798740906</v>
      </c>
      <c r="AO221" s="21">
        <f>AO201-Baseline!AO201</f>
        <v>1.9035178716103223</v>
      </c>
      <c r="AP221" s="21">
        <f>AP201-Baseline!AP201</f>
        <v>1.9537256823788329</v>
      </c>
      <c r="AQ221" s="21">
        <f>AQ201-Baseline!AQ201</f>
        <v>2.0056523805646558</v>
      </c>
      <c r="AR221" s="21">
        <f>AR201-Baseline!AR201</f>
        <v>2.0593586056277702</v>
      </c>
      <c r="AS221" s="21">
        <f>AS201-Baseline!AS201</f>
        <v>2.1149070717762486</v>
      </c>
      <c r="AT221" s="21">
        <f>AT201-Baseline!AT201</f>
        <v>2.1723627231087135</v>
      </c>
      <c r="AU221" s="21">
        <f>AU201-Baseline!AU201</f>
        <v>2.2317928432434653</v>
      </c>
      <c r="AV221" s="21">
        <f>AV201-Baseline!AV201</f>
        <v>2.2932670833496784</v>
      </c>
      <c r="AW221" s="21">
        <f>AW201-Baseline!AW201</f>
        <v>2.3568575554912168</v>
      </c>
      <c r="AX221" s="21">
        <f>AX201-Baseline!AX201</f>
        <v>2.4226389388178444</v>
      </c>
      <c r="AY221" s="21">
        <f>AY201-Baseline!AY201</f>
        <v>2.49068857968421</v>
      </c>
      <c r="AZ221" s="21">
        <f>AZ201-Baseline!AZ201</f>
        <v>2.5610865869523423</v>
      </c>
      <c r="BA221" s="21">
        <f>BA201-Baseline!BA201</f>
        <v>2.6339136704965571</v>
      </c>
      <c r="BB221" s="21">
        <f>BB201-Baseline!BB201</f>
        <v>3.0660467727134515</v>
      </c>
    </row>
    <row r="222" spans="1:54" outlineLevel="2">
      <c r="A222" s="467"/>
      <c r="B222" s="150" t="s">
        <v>488</v>
      </c>
      <c r="C222" s="19"/>
      <c r="D222" s="135" t="s">
        <v>377</v>
      </c>
      <c r="E222" s="21">
        <f>E202-Baseline!E202</f>
        <v>1.447267919712099</v>
      </c>
      <c r="F222" s="21">
        <f>F202-Baseline!F202</f>
        <v>1.454946184386176</v>
      </c>
      <c r="G222" s="21">
        <f>G202-Baseline!G202</f>
        <v>1.4631845900301137</v>
      </c>
      <c r="H222" s="21">
        <f>H202-Baseline!H202</f>
        <v>1.4719953979354745</v>
      </c>
      <c r="I222" s="21">
        <f>I202-Baseline!I202</f>
        <v>1.4813913800701151</v>
      </c>
      <c r="J222" s="21">
        <f>J202-Baseline!J202</f>
        <v>1.4913858346169251</v>
      </c>
      <c r="K222" s="21">
        <f>K202-Baseline!K202</f>
        <v>1.5019926015314891</v>
      </c>
      <c r="L222" s="21">
        <f>L202-Baseline!L202</f>
        <v>1.51322607947573</v>
      </c>
      <c r="M222" s="21">
        <f>M202-Baseline!M202</f>
        <v>1.52510124348918</v>
      </c>
      <c r="N222" s="21">
        <f>N202-Baseline!N202</f>
        <v>1.537633662744311</v>
      </c>
      <c r="O222" s="21">
        <f>O202-Baseline!O202</f>
        <v>1.5508395190131967</v>
      </c>
      <c r="P222" s="21">
        <f>P202-Baseline!P202</f>
        <v>1.5647356264931067</v>
      </c>
      <c r="Q222" s="21">
        <f>Q202-Baseline!Q202</f>
        <v>1.5793394514426342</v>
      </c>
      <c r="R222" s="21">
        <f>R202-Baseline!R202</f>
        <v>1.5946691337096599</v>
      </c>
      <c r="S222" s="21">
        <f>S202-Baseline!S202</f>
        <v>1.6106069297628112</v>
      </c>
      <c r="T222" s="21">
        <f>T202-Baseline!T202</f>
        <v>1.6273114674470825</v>
      </c>
      <c r="U222" s="21">
        <f>U202-Baseline!U202</f>
        <v>1.6448030015722619</v>
      </c>
      <c r="V222" s="21">
        <f>V202-Baseline!V202</f>
        <v>1.6631025521754466</v>
      </c>
      <c r="W222" s="21">
        <f>W202-Baseline!W202</f>
        <v>1.6822319297060115</v>
      </c>
      <c r="X222" s="21">
        <f>X202-Baseline!X202</f>
        <v>1.7022137609076926</v>
      </c>
      <c r="Y222" s="21">
        <f>Y202-Baseline!Y202</f>
        <v>1.7230715157679195</v>
      </c>
      <c r="Z222" s="21">
        <f>Z202-Baseline!Z202</f>
        <v>1.7448295352560055</v>
      </c>
      <c r="AA222" s="21">
        <f>AA202-Baseline!AA202</f>
        <v>1.7675130608768379</v>
      </c>
      <c r="AB222" s="21">
        <f>AB202-Baseline!AB202</f>
        <v>1.7911482639803038</v>
      </c>
      <c r="AC222" s="21">
        <f>AC202-Baseline!AC202</f>
        <v>1.815406520184923</v>
      </c>
      <c r="AD222" s="21">
        <f>AD202-Baseline!AD202</f>
        <v>1.8406338211750928</v>
      </c>
      <c r="AE222" s="21">
        <f>AE202-Baseline!AE202</f>
        <v>1.8668258326177658</v>
      </c>
      <c r="AF222" s="21">
        <f>AF202-Baseline!AF202</f>
        <v>1.8939919122112059</v>
      </c>
      <c r="AG222" s="21">
        <f>AG202-Baseline!AG202</f>
        <v>1.9221550422200198</v>
      </c>
      <c r="AH222" s="21">
        <f>AH202-Baseline!AH202</f>
        <v>1.9513545659789127</v>
      </c>
      <c r="AI222" s="21">
        <f>AI202-Baseline!AI202</f>
        <v>1.9816512652320508</v>
      </c>
      <c r="AJ222" s="21">
        <f>AJ202-Baseline!AJ202</f>
        <v>2.0206144866418918</v>
      </c>
      <c r="AK222" s="21">
        <f>AK202-Baseline!AK202</f>
        <v>2.0609318000339272</v>
      </c>
      <c r="AL222" s="21">
        <f>AL202-Baseline!AL202</f>
        <v>2.1026561291277646</v>
      </c>
      <c r="AM222" s="21">
        <f>AM202-Baseline!AM202</f>
        <v>2.1458427452812394</v>
      </c>
      <c r="AN222" s="21">
        <f>AN202-Baseline!AN202</f>
        <v>2.1905472711748599</v>
      </c>
      <c r="AO222" s="21">
        <f>AO202-Baseline!AO202</f>
        <v>2.2368254392267728</v>
      </c>
      <c r="AP222" s="21">
        <f>AP202-Baseline!AP202</f>
        <v>2.2847362718201412</v>
      </c>
      <c r="AQ222" s="21">
        <f>AQ202-Baseline!AQ202</f>
        <v>2.3343408557626768</v>
      </c>
      <c r="AR222" s="21">
        <f>AR202-Baseline!AR202</f>
        <v>2.3857020139347562</v>
      </c>
      <c r="AS222" s="21">
        <f>AS202-Baseline!AS202</f>
        <v>2.4388844630320978</v>
      </c>
      <c r="AT222" s="21">
        <f>AT202-Baseline!AT202</f>
        <v>2.4939551199803391</v>
      </c>
      <c r="AU222" s="21">
        <f>AU202-Baseline!AU202</f>
        <v>2.5509832658574432</v>
      </c>
      <c r="AV222" s="21">
        <f>AV202-Baseline!AV202</f>
        <v>2.6100404588475756</v>
      </c>
      <c r="AW222" s="21">
        <f>AW202-Baseline!AW202</f>
        <v>2.6712006367258319</v>
      </c>
      <c r="AX222" s="21">
        <f>AX202-Baseline!AX202</f>
        <v>2.7345402512374632</v>
      </c>
      <c r="AY222" s="21">
        <f>AY202-Baseline!AY202</f>
        <v>2.8001383773627579</v>
      </c>
      <c r="AZ222" s="21">
        <f>AZ202-Baseline!AZ202</f>
        <v>2.8680768009765547</v>
      </c>
      <c r="BA222" s="21">
        <f>BA202-Baseline!BA202</f>
        <v>2.9384378520999701</v>
      </c>
      <c r="BB222" s="21">
        <f>BB202-Baseline!BB202</f>
        <v>3.3681855401162282</v>
      </c>
    </row>
    <row r="223" spans="1:54" outlineLevel="2">
      <c r="B223" s="19"/>
      <c r="C223" s="19"/>
      <c r="D223" s="19"/>
      <c r="E223" s="15"/>
    </row>
    <row r="224" spans="1:54" outlineLevel="2">
      <c r="A224" s="465" t="s">
        <v>489</v>
      </c>
      <c r="B224" s="150" t="s">
        <v>486</v>
      </c>
      <c r="C224" s="19"/>
      <c r="D224" s="135" t="s">
        <v>377</v>
      </c>
      <c r="E224" s="21">
        <f>E204-Baseline!E204</f>
        <v>1.2166244874404275</v>
      </c>
      <c r="F224" s="21">
        <f>F204-Baseline!F204</f>
        <v>2.4441809847043228</v>
      </c>
      <c r="G224" s="21">
        <f>G204-Baseline!G204</f>
        <v>3.681496347498836</v>
      </c>
      <c r="H224" s="21">
        <f>H204-Baseline!H204</f>
        <v>4.9290486770448521</v>
      </c>
      <c r="I224" s="21">
        <f>I204-Baseline!I204</f>
        <v>6.1888164575421349</v>
      </c>
      <c r="J224" s="21">
        <f>J204-Baseline!J204</f>
        <v>7.4612424785716662</v>
      </c>
      <c r="K224" s="21">
        <f>K204-Baseline!K204</f>
        <v>8.7453780377093597</v>
      </c>
      <c r="L224" s="21">
        <f>L204-Baseline!L204</f>
        <v>10.043154444277118</v>
      </c>
      <c r="M224" s="21">
        <f>M204-Baseline!M204</f>
        <v>11.355077465321548</v>
      </c>
      <c r="N224" s="21">
        <f>N204-Baseline!N204</f>
        <v>12.680361406821962</v>
      </c>
      <c r="O224" s="21">
        <f>O204-Baseline!O204</f>
        <v>14.020901098669881</v>
      </c>
      <c r="P224" s="21">
        <f>P204-Baseline!P204</f>
        <v>15.377268475311897</v>
      </c>
      <c r="Q224" s="21">
        <f>Q204-Baseline!Q204</f>
        <v>16.75005860845242</v>
      </c>
      <c r="R224" s="21">
        <f>R204-Baseline!R204</f>
        <v>18.141082302659093</v>
      </c>
      <c r="S224" s="21">
        <f>S204-Baseline!S204</f>
        <v>19.549761643634891</v>
      </c>
      <c r="T224" s="21">
        <f>T204-Baseline!T204</f>
        <v>20.976764629452816</v>
      </c>
      <c r="U224" s="21">
        <f>U204-Baseline!U204</f>
        <v>22.422784359984977</v>
      </c>
      <c r="V224" s="21">
        <f>V204-Baseline!V204</f>
        <v>23.889621836135312</v>
      </c>
      <c r="W224" s="21">
        <f>W204-Baseline!W204</f>
        <v>25.376914044724128</v>
      </c>
      <c r="X224" s="21">
        <f>X204-Baseline!X204</f>
        <v>26.886464759157509</v>
      </c>
      <c r="Y224" s="21">
        <f>Y204-Baseline!Y204</f>
        <v>28.418018345869438</v>
      </c>
      <c r="Z224" s="21">
        <f>Z204-Baseline!Z204</f>
        <v>29.973386410840117</v>
      </c>
      <c r="AA224" s="21">
        <f>AA204-Baseline!AA204</f>
        <v>31.553380122552301</v>
      </c>
      <c r="AB224" s="21">
        <f>AB204-Baseline!AB204</f>
        <v>33.158842115756286</v>
      </c>
      <c r="AC224" s="21">
        <f>AC204-Baseline!AC204</f>
        <v>34.790438322080014</v>
      </c>
      <c r="AD224" s="21">
        <f>AD204-Baseline!AD204</f>
        <v>36.449133899357783</v>
      </c>
      <c r="AE224" s="21">
        <f>AE204-Baseline!AE204</f>
        <v>38.13596342421063</v>
      </c>
      <c r="AF224" s="21">
        <f>AF204-Baseline!AF204</f>
        <v>39.851878588261947</v>
      </c>
      <c r="AG224" s="21">
        <f>AG204-Baseline!AG204</f>
        <v>41.597878384099459</v>
      </c>
      <c r="AH224" s="21">
        <f>AH204-Baseline!AH204</f>
        <v>43.375011722730378</v>
      </c>
      <c r="AI224" s="21">
        <f>AI204-Baseline!AI204</f>
        <v>45.184382486873488</v>
      </c>
      <c r="AJ224" s="21">
        <f>AJ204-Baseline!AJ204</f>
        <v>47.033834633412873</v>
      </c>
      <c r="AK224" s="21">
        <f>AK204-Baseline!AK204</f>
        <v>48.924735848915638</v>
      </c>
      <c r="AL224" s="21">
        <f>AL204-Baseline!AL204</f>
        <v>50.858509552131828</v>
      </c>
      <c r="AM224" s="21">
        <f>AM204-Baseline!AM204</f>
        <v>52.836633345052988</v>
      </c>
      <c r="AN224" s="21">
        <f>AN204-Baseline!AN204</f>
        <v>54.860638445143394</v>
      </c>
      <c r="AO224" s="21">
        <f>AO204-Baseline!AO204</f>
        <v>56.932110556209096</v>
      </c>
      <c r="AP224" s="21">
        <f>AP204-Baseline!AP204</f>
        <v>59.052693445389089</v>
      </c>
      <c r="AQ224" s="21">
        <f>AQ204-Baseline!AQ204</f>
        <v>61.224091243285045</v>
      </c>
      <c r="AR224" s="21">
        <f>AR204-Baseline!AR204</f>
        <v>63.44806975944136</v>
      </c>
      <c r="AS224" s="21">
        <f>AS204-Baseline!AS204</f>
        <v>65.726458479558929</v>
      </c>
      <c r="AT224" s="21">
        <f>AT204-Baseline!AT204</f>
        <v>68.061152903549086</v>
      </c>
      <c r="AU224" s="21">
        <f>AU204-Baseline!AU204</f>
        <v>70.454116935830413</v>
      </c>
      <c r="AV224" s="21">
        <f>AV204-Baseline!AV204</f>
        <v>72.907385162089383</v>
      </c>
      <c r="AW224" s="21">
        <f>AW204-Baseline!AW204</f>
        <v>75.4230652343429</v>
      </c>
      <c r="AX224" s="21">
        <f>AX204-Baseline!AX204</f>
        <v>78.003340433620991</v>
      </c>
      <c r="AY224" s="21">
        <f>AY204-Baseline!AY204</f>
        <v>80.650472323650362</v>
      </c>
      <c r="AZ224" s="21">
        <f>AZ204-Baseline!AZ204</f>
        <v>83.366803480452049</v>
      </c>
      <c r="BA224" s="21">
        <f>BA204-Baseline!BA204</f>
        <v>86.154758057828786</v>
      </c>
      <c r="BB224" s="21">
        <f>BB204-Baseline!BB204</f>
        <v>89.373681254305325</v>
      </c>
    </row>
    <row r="225" spans="1:54" outlineLevel="2">
      <c r="A225" s="466"/>
      <c r="B225" s="150" t="s">
        <v>487</v>
      </c>
      <c r="C225" s="19"/>
      <c r="D225" s="135" t="s">
        <v>377</v>
      </c>
      <c r="E225" s="21">
        <f>E205-Baseline!E205</f>
        <v>0.98743425337151658</v>
      </c>
      <c r="F225" s="21">
        <f>F205-Baseline!F205</f>
        <v>1.9867421276252839</v>
      </c>
      <c r="G225" s="21">
        <f>G205-Baseline!G205</f>
        <v>2.998443230766267</v>
      </c>
      <c r="H225" s="21">
        <f>H205-Baseline!H205</f>
        <v>4.0230697527071637</v>
      </c>
      <c r="I225" s="21">
        <f>I205-Baseline!I205</f>
        <v>5.0611669710217377</v>
      </c>
      <c r="J225" s="21">
        <f>J205-Baseline!J205</f>
        <v>6.1132937724464105</v>
      </c>
      <c r="K225" s="21">
        <f>K205-Baseline!K205</f>
        <v>7.1800231899816325</v>
      </c>
      <c r="L225" s="21">
        <f>L205-Baseline!L205</f>
        <v>8.2619429572408425</v>
      </c>
      <c r="M225" s="21">
        <f>M205-Baseline!M205</f>
        <v>9.3596560797990112</v>
      </c>
      <c r="N225" s="21">
        <f>N205-Baseline!N205</f>
        <v>10.473781424507358</v>
      </c>
      <c r="O225" s="21">
        <f>O205-Baseline!O205</f>
        <v>11.60495432758708</v>
      </c>
      <c r="P225" s="21">
        <f>P205-Baseline!P205</f>
        <v>12.753827222191626</v>
      </c>
      <c r="Q225" s="21">
        <f>Q205-Baseline!Q205</f>
        <v>13.921070285908083</v>
      </c>
      <c r="R225" s="21">
        <f>R205-Baseline!R205</f>
        <v>15.107372109092911</v>
      </c>
      <c r="S225" s="21">
        <f>S205-Baseline!S205</f>
        <v>16.313394859051549</v>
      </c>
      <c r="T225" s="21">
        <f>T205-Baseline!T205</f>
        <v>17.539866877064014</v>
      </c>
      <c r="U225" s="21">
        <f>U205-Baseline!U205</f>
        <v>18.787537042991286</v>
      </c>
      <c r="V225" s="21">
        <f>V205-Baseline!V205</f>
        <v>20.057175535603694</v>
      </c>
      <c r="W225" s="21">
        <f>W205-Baseline!W205</f>
        <v>21.349574617253911</v>
      </c>
      <c r="X225" s="21">
        <f>X205-Baseline!X205</f>
        <v>22.665549445357481</v>
      </c>
      <c r="Y225" s="21">
        <f>Y205-Baseline!Y205</f>
        <v>24.005938910208766</v>
      </c>
      <c r="Z225" s="21">
        <f>Z205-Baseline!Z205</f>
        <v>25.371606500887044</v>
      </c>
      <c r="AA225" s="21">
        <f>AA205-Baseline!AA205</f>
        <v>26.763441200057102</v>
      </c>
      <c r="AB225" s="21">
        <f>AB205-Baseline!AB205</f>
        <v>28.182358409006888</v>
      </c>
      <c r="AC225" s="21">
        <f>AC205-Baseline!AC205</f>
        <v>29.629182317553056</v>
      </c>
      <c r="AD225" s="21">
        <f>AD205-Baseline!AD205</f>
        <v>31.104871433164387</v>
      </c>
      <c r="AE225" s="21">
        <f>AE205-Baseline!AE205</f>
        <v>32.610402484770908</v>
      </c>
      <c r="AF225" s="21">
        <f>AF205-Baseline!AF205</f>
        <v>34.146775689008834</v>
      </c>
      <c r="AG225" s="21">
        <f>AG205-Baseline!AG205</f>
        <v>35.715020017871652</v>
      </c>
      <c r="AH225" s="21">
        <f>AH205-Baseline!AH205</f>
        <v>37.316199403263518</v>
      </c>
      <c r="AI225" s="21">
        <f>AI205-Baseline!AI205</f>
        <v>38.951420659676806</v>
      </c>
      <c r="AJ225" s="21">
        <f>AJ205-Baseline!AJ205</f>
        <v>40.627700412738847</v>
      </c>
      <c r="AK225" s="21">
        <f>AK205-Baseline!AK205</f>
        <v>42.34643371625728</v>
      </c>
      <c r="AL225" s="21">
        <f>AL205-Baseline!AL205</f>
        <v>44.109065313637551</v>
      </c>
      <c r="AM225" s="21">
        <f>AM205-Baseline!AM205</f>
        <v>45.917091583698941</v>
      </c>
      <c r="AN225" s="21">
        <f>AN205-Baseline!AN205</f>
        <v>47.772061863573029</v>
      </c>
      <c r="AO225" s="21">
        <f>AO205-Baseline!AO205</f>
        <v>49.675579735183348</v>
      </c>
      <c r="AP225" s="21">
        <f>AP205-Baseline!AP205</f>
        <v>51.629305417562179</v>
      </c>
      <c r="AQ225" s="21">
        <f>AQ205-Baseline!AQ205</f>
        <v>53.634957798126834</v>
      </c>
      <c r="AR225" s="21">
        <f>AR205-Baseline!AR205</f>
        <v>55.694316403754605</v>
      </c>
      <c r="AS225" s="21">
        <f>AS205-Baseline!AS205</f>
        <v>57.809223475530857</v>
      </c>
      <c r="AT225" s="21">
        <f>AT205-Baseline!AT205</f>
        <v>59.981586198639569</v>
      </c>
      <c r="AU225" s="21">
        <f>AU205-Baseline!AU205</f>
        <v>62.213379041883037</v>
      </c>
      <c r="AV225" s="21">
        <f>AV205-Baseline!AV205</f>
        <v>64.50664612523272</v>
      </c>
      <c r="AW225" s="21">
        <f>AW205-Baseline!AW205</f>
        <v>66.863503680723937</v>
      </c>
      <c r="AX225" s="21">
        <f>AX205-Baseline!AX205</f>
        <v>69.286142619541778</v>
      </c>
      <c r="AY225" s="21">
        <f>AY205-Baseline!AY205</f>
        <v>71.776831199225981</v>
      </c>
      <c r="AZ225" s="21">
        <f>AZ205-Baseline!AZ205</f>
        <v>74.337917786178323</v>
      </c>
      <c r="BA225" s="21">
        <f>BA205-Baseline!BA205</f>
        <v>76.971831456674877</v>
      </c>
      <c r="BB225" s="21">
        <f>BB205-Baseline!BB205</f>
        <v>80.037878229388326</v>
      </c>
    </row>
    <row r="226" spans="1:54" outlineLevel="2">
      <c r="A226" s="467"/>
      <c r="B226" s="150" t="s">
        <v>488</v>
      </c>
      <c r="C226" s="19"/>
      <c r="D226" s="135" t="s">
        <v>377</v>
      </c>
      <c r="E226" s="21">
        <f>E206-Baseline!E206</f>
        <v>1.447267919712099</v>
      </c>
      <c r="F226" s="21">
        <f>F206-Baseline!F206</f>
        <v>2.9022141040982747</v>
      </c>
      <c r="G226" s="21">
        <f>G206-Baseline!G206</f>
        <v>4.3653986941283884</v>
      </c>
      <c r="H226" s="21">
        <f>H206-Baseline!H206</f>
        <v>5.8373940920638629</v>
      </c>
      <c r="I226" s="21">
        <f>I206-Baseline!I206</f>
        <v>7.3187854721339782</v>
      </c>
      <c r="J226" s="21">
        <f>J206-Baseline!J206</f>
        <v>8.8101713067509024</v>
      </c>
      <c r="K226" s="21">
        <f>K206-Baseline!K206</f>
        <v>10.312163908282391</v>
      </c>
      <c r="L226" s="21">
        <f>L206-Baseline!L206</f>
        <v>11.825389987758122</v>
      </c>
      <c r="M226" s="21">
        <f>M206-Baseline!M206</f>
        <v>13.350491231247302</v>
      </c>
      <c r="N226" s="21">
        <f>N206-Baseline!N206</f>
        <v>14.888124893991613</v>
      </c>
      <c r="O226" s="21">
        <f>O206-Baseline!O206</f>
        <v>16.438964413004811</v>
      </c>
      <c r="P226" s="21">
        <f>P206-Baseline!P206</f>
        <v>18.003700039497918</v>
      </c>
      <c r="Q226" s="21">
        <f>Q206-Baseline!Q206</f>
        <v>19.583039490940553</v>
      </c>
      <c r="R226" s="21">
        <f>R206-Baseline!R206</f>
        <v>21.177708624650215</v>
      </c>
      <c r="S226" s="21">
        <f>S206-Baseline!S206</f>
        <v>22.788315554413025</v>
      </c>
      <c r="T226" s="21">
        <f>T206-Baseline!T206</f>
        <v>24.415627021860107</v>
      </c>
      <c r="U226" s="21">
        <f>U206-Baseline!U206</f>
        <v>26.060430023432367</v>
      </c>
      <c r="V226" s="21">
        <f>V206-Baseline!V206</f>
        <v>27.723532575607813</v>
      </c>
      <c r="W226" s="21">
        <f>W206-Baseline!W206</f>
        <v>29.405764505313826</v>
      </c>
      <c r="X226" s="21">
        <f>X206-Baseline!X206</f>
        <v>31.107978266221519</v>
      </c>
      <c r="Y226" s="21">
        <f>Y206-Baseline!Y206</f>
        <v>32.831049781989435</v>
      </c>
      <c r="Z226" s="21">
        <f>Z206-Baseline!Z206</f>
        <v>34.575879317245438</v>
      </c>
      <c r="AA226" s="21">
        <f>AA206-Baseline!AA206</f>
        <v>36.343392378122275</v>
      </c>
      <c r="AB226" s="21">
        <f>AB206-Baseline!AB206</f>
        <v>38.134540642102579</v>
      </c>
      <c r="AC226" s="21">
        <f>AC206-Baseline!AC206</f>
        <v>39.949947162287501</v>
      </c>
      <c r="AD226" s="21">
        <f>AD206-Baseline!AD206</f>
        <v>41.79058098346259</v>
      </c>
      <c r="AE226" s="21">
        <f>AE206-Baseline!AE206</f>
        <v>43.657406816080353</v>
      </c>
      <c r="AF226" s="21">
        <f>AF206-Baseline!AF206</f>
        <v>45.551398728291559</v>
      </c>
      <c r="AG226" s="21">
        <f>AG206-Baseline!AG206</f>
        <v>47.473553770511579</v>
      </c>
      <c r="AH226" s="21">
        <f>AH206-Baseline!AH206</f>
        <v>49.424908336490489</v>
      </c>
      <c r="AI226" s="21">
        <f>AI206-Baseline!AI206</f>
        <v>51.406559601722542</v>
      </c>
      <c r="AJ226" s="21">
        <f>AJ206-Baseline!AJ206</f>
        <v>53.427174088364431</v>
      </c>
      <c r="AK226" s="21">
        <f>AK206-Baseline!AK206</f>
        <v>55.488105888398358</v>
      </c>
      <c r="AL226" s="21">
        <f>AL206-Baseline!AL206</f>
        <v>57.590762017526124</v>
      </c>
      <c r="AM226" s="21">
        <f>AM206-Baseline!AM206</f>
        <v>59.73660476280736</v>
      </c>
      <c r="AN226" s="21">
        <f>AN206-Baseline!AN206</f>
        <v>61.927152033982217</v>
      </c>
      <c r="AO226" s="21">
        <f>AO206-Baseline!AO206</f>
        <v>64.163977473208988</v>
      </c>
      <c r="AP226" s="21">
        <f>AP206-Baseline!AP206</f>
        <v>66.448713745029124</v>
      </c>
      <c r="AQ226" s="21">
        <f>AQ206-Baseline!AQ206</f>
        <v>68.7830546007918</v>
      </c>
      <c r="AR226" s="21">
        <f>AR206-Baseline!AR206</f>
        <v>71.168756614726561</v>
      </c>
      <c r="AS226" s="21">
        <f>AS206-Baseline!AS206</f>
        <v>73.607641077758657</v>
      </c>
      <c r="AT226" s="21">
        <f>AT206-Baseline!AT206</f>
        <v>76.101596197738999</v>
      </c>
      <c r="AU226" s="21">
        <f>AU206-Baseline!AU206</f>
        <v>78.652579463596439</v>
      </c>
      <c r="AV226" s="21">
        <f>AV206-Baseline!AV206</f>
        <v>81.262619922444017</v>
      </c>
      <c r="AW226" s="21">
        <f>AW206-Baseline!AW206</f>
        <v>83.933820559169845</v>
      </c>
      <c r="AX226" s="21">
        <f>AX206-Baseline!AX206</f>
        <v>86.668360810407307</v>
      </c>
      <c r="AY226" s="21">
        <f>AY206-Baseline!AY206</f>
        <v>89.468499187770064</v>
      </c>
      <c r="AZ226" s="21">
        <f>AZ206-Baseline!AZ206</f>
        <v>92.336575988746617</v>
      </c>
      <c r="BA226" s="21">
        <f>BA206-Baseline!BA206</f>
        <v>95.275013840846583</v>
      </c>
      <c r="BB226" s="21">
        <f>BB206-Baseline!BB206</f>
        <v>98.643199380962812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493</v>
      </c>
      <c r="C229" s="57"/>
      <c r="D229" s="56" t="s">
        <v>377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393"/>
      <c r="C23" s="393"/>
      <c r="D23" s="393"/>
      <c r="E23" s="393"/>
      <c r="F23" s="393"/>
      <c r="G23" s="393"/>
      <c r="H23" s="393"/>
      <c r="I23" s="393"/>
      <c r="J23" s="393"/>
      <c r="K23" s="393"/>
      <c r="L23" s="393"/>
      <c r="M23" s="393"/>
      <c r="N23" s="393"/>
      <c r="O23" s="393"/>
      <c r="P23" s="393"/>
      <c r="Q23" s="393"/>
      <c r="R23" s="393"/>
      <c r="S23" s="393"/>
    </row>
    <row r="24" spans="1:19">
      <c r="A24" s="158" t="s">
        <v>481</v>
      </c>
      <c r="B24" s="393"/>
      <c r="C24" s="393"/>
      <c r="D24" s="393"/>
      <c r="E24" s="393"/>
      <c r="F24" s="393"/>
      <c r="G24" s="393"/>
      <c r="H24" s="393"/>
      <c r="I24" s="393"/>
      <c r="J24" s="393"/>
      <c r="K24" s="393"/>
      <c r="L24" s="393"/>
      <c r="M24" s="393"/>
      <c r="N24" s="393"/>
      <c r="O24" s="393"/>
      <c r="P24" s="393"/>
      <c r="Q24" s="393"/>
      <c r="R24" s="393"/>
      <c r="S24" s="393"/>
    </row>
    <row r="25" spans="1:19">
      <c r="A25" s="159" t="s">
        <v>383</v>
      </c>
      <c r="B25" s="393"/>
      <c r="C25" s="393"/>
      <c r="D25" s="393"/>
      <c r="E25" s="393"/>
      <c r="F25" s="393"/>
      <c r="G25" s="393"/>
      <c r="H25" s="393"/>
      <c r="I25" s="393"/>
      <c r="J25" s="393"/>
      <c r="K25" s="393"/>
      <c r="L25" s="393"/>
      <c r="M25" s="393"/>
      <c r="N25" s="393"/>
      <c r="O25" s="393"/>
      <c r="P25" s="393"/>
      <c r="Q25" s="393"/>
      <c r="R25" s="393"/>
      <c r="S25" s="393"/>
    </row>
    <row r="26" spans="1:19">
      <c r="A26" s="159" t="s">
        <v>459</v>
      </c>
      <c r="B26" s="393"/>
      <c r="C26" s="393"/>
      <c r="D26" s="393"/>
      <c r="E26" s="393"/>
      <c r="F26" s="393"/>
      <c r="G26" s="393"/>
      <c r="H26" s="393"/>
      <c r="I26" s="393"/>
      <c r="J26" s="393"/>
      <c r="K26" s="393"/>
      <c r="L26" s="393"/>
      <c r="M26" s="393"/>
      <c r="N26" s="393"/>
      <c r="O26" s="393"/>
      <c r="P26" s="393"/>
      <c r="Q26" s="393"/>
      <c r="R26" s="393"/>
      <c r="S26" s="393"/>
    </row>
    <row r="27" spans="1:19">
      <c r="A27" s="159" t="s">
        <v>460</v>
      </c>
      <c r="B27" s="393"/>
      <c r="C27" s="393"/>
      <c r="D27" s="393"/>
      <c r="E27" s="393"/>
      <c r="F27" s="393"/>
      <c r="G27" s="393"/>
      <c r="H27" s="393"/>
      <c r="I27" s="393"/>
      <c r="J27" s="393"/>
      <c r="K27" s="393"/>
      <c r="L27" s="393"/>
      <c r="M27" s="393"/>
      <c r="N27" s="393"/>
      <c r="O27" s="393"/>
      <c r="P27" s="393"/>
      <c r="Q27" s="393"/>
      <c r="R27" s="393"/>
      <c r="S27" s="393"/>
    </row>
    <row r="31" spans="1:19">
      <c r="A31" s="4" t="s">
        <v>502</v>
      </c>
    </row>
    <row r="32" spans="1:19">
      <c r="A32" t="s">
        <v>503</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c r="E4" s="53" t="s">
        <v>335</v>
      </c>
      <c r="F4" s="91"/>
      <c r="G4" s="28"/>
      <c r="H4" s="10"/>
      <c r="I4" s="405"/>
      <c r="J4" s="406"/>
      <c r="K4" s="406"/>
      <c r="L4" s="406"/>
      <c r="M4" s="406"/>
      <c r="N4" s="407"/>
      <c r="P4" s="411"/>
      <c r="Q4" s="412"/>
      <c r="R4" s="412"/>
      <c r="S4" s="412"/>
      <c r="T4" s="412"/>
      <c r="U4" s="413"/>
    </row>
    <row r="5" spans="1:21" outlineLevel="1">
      <c r="A5" s="13" t="s">
        <v>336</v>
      </c>
      <c r="B5" s="88"/>
      <c r="E5" s="14"/>
      <c r="H5" s="10"/>
      <c r="I5" s="468"/>
      <c r="J5" s="426"/>
      <c r="K5" s="426"/>
      <c r="L5" s="426"/>
      <c r="M5" s="426"/>
      <c r="N5" s="427"/>
      <c r="P5" s="468"/>
      <c r="Q5" s="426"/>
      <c r="R5" s="426"/>
      <c r="S5" s="426"/>
      <c r="T5" s="426"/>
      <c r="U5" s="427"/>
    </row>
    <row r="6" spans="1:21" outlineLevel="1">
      <c r="A6" s="13" t="s">
        <v>339</v>
      </c>
      <c r="B6" s="88"/>
      <c r="E6" s="53" t="s">
        <v>341</v>
      </c>
      <c r="F6" s="90"/>
      <c r="H6" s="10"/>
      <c r="I6" s="428"/>
      <c r="J6" s="429"/>
      <c r="K6" s="429"/>
      <c r="L6" s="429"/>
      <c r="M6" s="429"/>
      <c r="N6" s="430"/>
      <c r="P6" s="428"/>
      <c r="Q6" s="429"/>
      <c r="R6" s="429"/>
      <c r="S6" s="429"/>
      <c r="T6" s="429"/>
      <c r="U6" s="430"/>
    </row>
    <row r="7" spans="1:21" outlineLevel="1">
      <c r="A7" s="13" t="s">
        <v>343</v>
      </c>
      <c r="B7" s="88"/>
      <c r="E7" s="14"/>
      <c r="H7" s="10"/>
      <c r="I7" s="428"/>
      <c r="J7" s="429"/>
      <c r="K7" s="429"/>
      <c r="L7" s="429"/>
      <c r="M7" s="429"/>
      <c r="N7" s="430"/>
      <c r="P7" s="428"/>
      <c r="Q7" s="429"/>
      <c r="R7" s="429"/>
      <c r="S7" s="429"/>
      <c r="T7" s="429"/>
      <c r="U7" s="430"/>
    </row>
    <row r="8" spans="1:21" ht="41" outlineLevel="1" thickBot="1">
      <c r="A8" s="34" t="s">
        <v>344</v>
      </c>
      <c r="B8" s="89"/>
      <c r="E8" s="14"/>
      <c r="H8" s="10"/>
      <c r="I8" s="428"/>
      <c r="J8" s="429"/>
      <c r="K8" s="429"/>
      <c r="L8" s="429"/>
      <c r="M8" s="429"/>
      <c r="N8" s="430"/>
      <c r="P8" s="428"/>
      <c r="Q8" s="429"/>
      <c r="R8" s="429"/>
      <c r="S8" s="429"/>
      <c r="T8" s="429"/>
      <c r="U8" s="430"/>
    </row>
    <row r="9" spans="1:21" outlineLevel="1">
      <c r="E9" s="14"/>
      <c r="H9" s="10"/>
      <c r="I9" s="428"/>
      <c r="J9" s="429"/>
      <c r="K9" s="429"/>
      <c r="L9" s="429"/>
      <c r="M9" s="429"/>
      <c r="N9" s="430"/>
      <c r="P9" s="428"/>
      <c r="Q9" s="429"/>
      <c r="R9" s="429"/>
      <c r="S9" s="429"/>
      <c r="T9" s="429"/>
      <c r="U9" s="430"/>
    </row>
    <row r="10" spans="1:21" ht="14" outlineLevel="1" thickBot="1">
      <c r="A10" s="32" t="s">
        <v>346</v>
      </c>
      <c r="B10" s="35">
        <f>Baseline!B10</f>
        <v>2027</v>
      </c>
      <c r="E10" s="14"/>
      <c r="H10" s="10"/>
      <c r="I10" s="428"/>
      <c r="J10" s="429"/>
      <c r="K10" s="429"/>
      <c r="L10" s="429"/>
      <c r="M10" s="429"/>
      <c r="N10" s="430"/>
      <c r="P10" s="428"/>
      <c r="Q10" s="429"/>
      <c r="R10" s="429"/>
      <c r="S10" s="429"/>
      <c r="T10" s="429"/>
      <c r="U10" s="430"/>
    </row>
    <row r="11" spans="1:21" outlineLevel="1">
      <c r="A11" s="16"/>
      <c r="H11" s="10"/>
      <c r="I11" s="428"/>
      <c r="J11" s="429"/>
      <c r="K11" s="429"/>
      <c r="L11" s="429"/>
      <c r="M11" s="429"/>
      <c r="N11" s="430"/>
      <c r="P11" s="428"/>
      <c r="Q11" s="429"/>
      <c r="R11" s="429"/>
      <c r="S11" s="429"/>
      <c r="T11" s="429"/>
      <c r="U11" s="430"/>
    </row>
    <row r="12" spans="1:21" ht="40.5" outlineLevel="1">
      <c r="A12" s="26" t="s">
        <v>347</v>
      </c>
      <c r="B12" s="26" t="s">
        <v>348</v>
      </c>
      <c r="C12" s="26" t="s">
        <v>349</v>
      </c>
      <c r="D12" s="26" t="s">
        <v>350</v>
      </c>
      <c r="E12" s="26" t="s">
        <v>351</v>
      </c>
      <c r="F12" s="26" t="s">
        <v>352</v>
      </c>
      <c r="G12" s="26" t="s">
        <v>353</v>
      </c>
      <c r="I12" s="428"/>
      <c r="J12" s="429"/>
      <c r="K12" s="429"/>
      <c r="L12" s="429"/>
      <c r="M12" s="429"/>
      <c r="N12" s="430"/>
      <c r="P12" s="428"/>
      <c r="Q12" s="429"/>
      <c r="R12" s="429"/>
      <c r="S12" s="429"/>
      <c r="T12" s="429"/>
      <c r="U12" s="430"/>
    </row>
    <row r="13" spans="1:21" outlineLevel="1">
      <c r="A13" s="58">
        <v>2035</v>
      </c>
      <c r="B13" s="21">
        <f t="shared" ref="B13:B18" si="0">INDEX($E$204:$AW$204,1,MATCH($A13,$E$53:$BB$53,0))</f>
        <v>0</v>
      </c>
      <c r="C13" s="21">
        <f>B13-Baseline!B13</f>
        <v>11.355077465321548</v>
      </c>
      <c r="D13" s="21">
        <f t="shared" ref="D13:D18" si="1">INDEX($E$205:$AW$205,1,MATCH($A13,$E$53:$BB$53,0))</f>
        <v>0</v>
      </c>
      <c r="E13" s="21">
        <f>D13-Baseline!D13</f>
        <v>9.3596560797990112</v>
      </c>
      <c r="F13" s="21">
        <f t="shared" ref="F13:F18" si="2">INDEX($E$206:$AW$206,1,MATCH($A13,$E$53:$BB$53,0))</f>
        <v>0</v>
      </c>
      <c r="G13" s="21">
        <f>F13-Baseline!F13</f>
        <v>13.350491231247302</v>
      </c>
      <c r="I13" s="428"/>
      <c r="J13" s="429"/>
      <c r="K13" s="429"/>
      <c r="L13" s="429"/>
      <c r="M13" s="429"/>
      <c r="N13" s="430"/>
      <c r="P13" s="428"/>
      <c r="Q13" s="429"/>
      <c r="R13" s="429"/>
      <c r="S13" s="429"/>
      <c r="T13" s="429"/>
      <c r="U13" s="430"/>
    </row>
    <row r="14" spans="1:21" outlineLevel="1">
      <c r="A14" s="58">
        <v>2040</v>
      </c>
      <c r="B14" s="21">
        <f t="shared" si="0"/>
        <v>0</v>
      </c>
      <c r="C14" s="21">
        <f>B14-Baseline!B14</f>
        <v>18.141082302659093</v>
      </c>
      <c r="D14" s="21">
        <f t="shared" si="1"/>
        <v>0</v>
      </c>
      <c r="E14" s="21">
        <f>D14-Baseline!D14</f>
        <v>15.107372109092911</v>
      </c>
      <c r="F14" s="21">
        <f t="shared" si="2"/>
        <v>0</v>
      </c>
      <c r="G14" s="21">
        <f>F14-Baseline!F14</f>
        <v>21.177708624650215</v>
      </c>
      <c r="I14" s="428"/>
      <c r="J14" s="429"/>
      <c r="K14" s="429"/>
      <c r="L14" s="429"/>
      <c r="M14" s="429"/>
      <c r="N14" s="430"/>
      <c r="P14" s="428"/>
      <c r="Q14" s="429"/>
      <c r="R14" s="429"/>
      <c r="S14" s="429"/>
      <c r="T14" s="429"/>
      <c r="U14" s="430"/>
    </row>
    <row r="15" spans="1:21" outlineLevel="1">
      <c r="A15" s="58">
        <v>2045</v>
      </c>
      <c r="B15" s="21">
        <f t="shared" si="0"/>
        <v>0</v>
      </c>
      <c r="C15" s="21">
        <f>B15-Baseline!B15</f>
        <v>25.376914044724128</v>
      </c>
      <c r="D15" s="21">
        <f t="shared" si="1"/>
        <v>0</v>
      </c>
      <c r="E15" s="21">
        <f>D15-Baseline!D15</f>
        <v>21.349574617253911</v>
      </c>
      <c r="F15" s="21">
        <f t="shared" si="2"/>
        <v>0</v>
      </c>
      <c r="G15" s="21">
        <f>F15-Baseline!F15</f>
        <v>29.405764505313826</v>
      </c>
      <c r="I15" s="428"/>
      <c r="J15" s="429"/>
      <c r="K15" s="429"/>
      <c r="L15" s="429"/>
      <c r="M15" s="429"/>
      <c r="N15" s="430"/>
      <c r="P15" s="428"/>
      <c r="Q15" s="429"/>
      <c r="R15" s="429"/>
      <c r="S15" s="429"/>
      <c r="T15" s="429"/>
      <c r="U15" s="430"/>
    </row>
    <row r="16" spans="1:21" outlineLevel="1">
      <c r="A16" s="58">
        <v>2050</v>
      </c>
      <c r="B16" s="21">
        <f t="shared" si="0"/>
        <v>0</v>
      </c>
      <c r="C16" s="21">
        <f>B16-Baseline!B16</f>
        <v>33.158842115756286</v>
      </c>
      <c r="D16" s="21">
        <f t="shared" si="1"/>
        <v>0</v>
      </c>
      <c r="E16" s="21">
        <f>D16-Baseline!D16</f>
        <v>28.182358409006888</v>
      </c>
      <c r="F16" s="21">
        <f t="shared" si="2"/>
        <v>0</v>
      </c>
      <c r="G16" s="21">
        <f>F16-Baseline!F16</f>
        <v>38.134540642102579</v>
      </c>
      <c r="I16" s="428"/>
      <c r="J16" s="429"/>
      <c r="K16" s="429"/>
      <c r="L16" s="429"/>
      <c r="M16" s="429"/>
      <c r="N16" s="430"/>
      <c r="P16" s="428"/>
      <c r="Q16" s="429"/>
      <c r="R16" s="429"/>
      <c r="S16" s="429"/>
      <c r="T16" s="429"/>
      <c r="U16" s="430"/>
    </row>
    <row r="17" spans="1:21" outlineLevel="1">
      <c r="A17" s="58">
        <v>2060</v>
      </c>
      <c r="B17" s="21">
        <f t="shared" si="0"/>
        <v>0</v>
      </c>
      <c r="C17" s="21">
        <f>B17-Baseline!B17</f>
        <v>50.858509552131828</v>
      </c>
      <c r="D17" s="21">
        <f t="shared" si="1"/>
        <v>0</v>
      </c>
      <c r="E17" s="21">
        <f>D17-Baseline!D17</f>
        <v>44.109065313637551</v>
      </c>
      <c r="F17" s="21">
        <f t="shared" si="2"/>
        <v>0</v>
      </c>
      <c r="G17" s="21">
        <f>F17-Baseline!F17</f>
        <v>57.590762017526124</v>
      </c>
      <c r="I17" s="428"/>
      <c r="J17" s="429"/>
      <c r="K17" s="429"/>
      <c r="L17" s="429"/>
      <c r="M17" s="429"/>
      <c r="N17" s="430"/>
      <c r="P17" s="428"/>
      <c r="Q17" s="429"/>
      <c r="R17" s="429"/>
      <c r="S17" s="429"/>
      <c r="T17" s="429"/>
      <c r="U17" s="430"/>
    </row>
    <row r="18" spans="1:21" outlineLevel="1">
      <c r="A18" s="58">
        <v>2070</v>
      </c>
      <c r="B18" s="21">
        <f t="shared" si="0"/>
        <v>0</v>
      </c>
      <c r="C18" s="21">
        <f>B18-Baseline!B18</f>
        <v>72.907385162089383</v>
      </c>
      <c r="D18" s="21">
        <f t="shared" si="1"/>
        <v>0</v>
      </c>
      <c r="E18" s="21">
        <f>D18-Baseline!D18</f>
        <v>64.50664612523272</v>
      </c>
      <c r="F18" s="21">
        <f t="shared" si="2"/>
        <v>0</v>
      </c>
      <c r="G18" s="21">
        <f>F18-Baseline!F18</f>
        <v>81.262619922444017</v>
      </c>
      <c r="I18" s="431"/>
      <c r="J18" s="432"/>
      <c r="K18" s="432"/>
      <c r="L18" s="432"/>
      <c r="M18" s="432"/>
      <c r="N18" s="433"/>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f>Baseline!B20</f>
        <v>1</v>
      </c>
      <c r="E20" s="154"/>
      <c r="I20" s="423" t="s">
        <v>355</v>
      </c>
      <c r="J20" s="424"/>
      <c r="K20" s="424"/>
      <c r="L20" s="424"/>
      <c r="M20" s="424"/>
      <c r="N20" s="425"/>
      <c r="P20" s="423" t="s">
        <v>356</v>
      </c>
      <c r="Q20" s="424"/>
      <c r="R20" s="424"/>
      <c r="S20" s="424"/>
      <c r="T20" s="424"/>
      <c r="U20" s="425"/>
    </row>
    <row r="21" spans="1:21" ht="12.75" customHeight="1" outlineLevel="1">
      <c r="A21" s="154"/>
      <c r="B21" s="155"/>
      <c r="I21" s="468"/>
      <c r="J21" s="426"/>
      <c r="K21" s="426"/>
      <c r="L21" s="426"/>
      <c r="M21" s="426"/>
      <c r="N21" s="427"/>
      <c r="P21" s="468"/>
      <c r="Q21" s="426"/>
      <c r="R21" s="426"/>
      <c r="S21" s="426"/>
      <c r="T21" s="426"/>
      <c r="U21" s="427"/>
    </row>
    <row r="22" spans="1:21" ht="12.75" customHeight="1" outlineLevel="1">
      <c r="A22" s="154"/>
      <c r="B22" s="155"/>
      <c r="I22" s="428"/>
      <c r="J22" s="429"/>
      <c r="K22" s="429"/>
      <c r="L22" s="429"/>
      <c r="M22" s="429"/>
      <c r="N22" s="430"/>
      <c r="P22" s="428"/>
      <c r="Q22" s="429"/>
      <c r="R22" s="429"/>
      <c r="S22" s="429"/>
      <c r="T22" s="429"/>
      <c r="U22" s="430"/>
    </row>
    <row r="23" spans="1:21" outlineLevel="1">
      <c r="A23" s="154"/>
      <c r="B23" s="449" t="s">
        <v>358</v>
      </c>
      <c r="C23" s="450"/>
      <c r="D23" s="450"/>
      <c r="E23" s="450"/>
      <c r="F23" s="450"/>
      <c r="G23" s="451"/>
      <c r="I23" s="428"/>
      <c r="J23" s="429"/>
      <c r="K23" s="429"/>
      <c r="L23" s="429"/>
      <c r="M23" s="429"/>
      <c r="N23" s="430"/>
      <c r="P23" s="428"/>
      <c r="Q23" s="429"/>
      <c r="R23" s="429"/>
      <c r="S23" s="429"/>
      <c r="T23" s="429"/>
      <c r="U23" s="430"/>
    </row>
    <row r="24" spans="1:21" outlineLevel="1">
      <c r="B24" s="17">
        <v>2027</v>
      </c>
      <c r="C24" s="17">
        <v>2028</v>
      </c>
      <c r="D24" s="17">
        <v>2029</v>
      </c>
      <c r="E24" s="17">
        <v>2030</v>
      </c>
      <c r="F24" s="17">
        <v>2031</v>
      </c>
      <c r="G24" s="17" t="s">
        <v>359</v>
      </c>
      <c r="I24" s="428"/>
      <c r="J24" s="429"/>
      <c r="K24" s="429"/>
      <c r="L24" s="429"/>
      <c r="M24" s="429"/>
      <c r="N24" s="430"/>
      <c r="P24" s="428"/>
      <c r="Q24" s="429"/>
      <c r="R24" s="429"/>
      <c r="S24" s="429"/>
      <c r="T24" s="429"/>
      <c r="U24" s="430"/>
    </row>
    <row r="25" spans="1:21" ht="14" outlineLevel="1" thickBot="1">
      <c r="B25" s="30" t="s">
        <v>360</v>
      </c>
      <c r="C25" s="30" t="s">
        <v>360</v>
      </c>
      <c r="D25" s="30" t="s">
        <v>360</v>
      </c>
      <c r="E25" s="30" t="s">
        <v>360</v>
      </c>
      <c r="F25" s="30" t="s">
        <v>360</v>
      </c>
      <c r="G25" s="30" t="s">
        <v>360</v>
      </c>
      <c r="I25" s="428"/>
      <c r="J25" s="429"/>
      <c r="K25" s="429"/>
      <c r="L25" s="429"/>
      <c r="M25" s="429"/>
      <c r="N25" s="430"/>
      <c r="P25" s="428"/>
      <c r="Q25" s="429"/>
      <c r="R25" s="429"/>
      <c r="S25" s="429"/>
      <c r="T25" s="429"/>
      <c r="U25" s="430"/>
    </row>
    <row r="26" spans="1:21" outlineLevel="1">
      <c r="A26" s="54" t="s">
        <v>361</v>
      </c>
      <c r="B26" s="21">
        <f>E64</f>
        <v>0</v>
      </c>
      <c r="C26" s="21">
        <f>F64</f>
        <v>0</v>
      </c>
      <c r="D26" s="21">
        <f>G64</f>
        <v>0</v>
      </c>
      <c r="E26" s="21">
        <f>H64</f>
        <v>0</v>
      </c>
      <c r="F26" s="21">
        <f>I64</f>
        <v>0</v>
      </c>
      <c r="G26" s="21">
        <f>SUM(J64:BB64)</f>
        <v>0</v>
      </c>
      <c r="I26" s="428"/>
      <c r="J26" s="429"/>
      <c r="K26" s="429"/>
      <c r="L26" s="429"/>
      <c r="M26" s="429"/>
      <c r="N26" s="430"/>
      <c r="P26" s="428"/>
      <c r="Q26" s="429"/>
      <c r="R26" s="429"/>
      <c r="S26" s="429"/>
      <c r="T26" s="429"/>
      <c r="U26" s="430"/>
    </row>
    <row r="27" spans="1:21" outlineLevel="1">
      <c r="A27" s="54" t="s">
        <v>362</v>
      </c>
      <c r="B27" s="21">
        <f>E71+E77</f>
        <v>0</v>
      </c>
      <c r="C27" s="21">
        <f>F71+F77</f>
        <v>0</v>
      </c>
      <c r="D27" s="21">
        <f>G71+G77</f>
        <v>0</v>
      </c>
      <c r="E27" s="21">
        <f>H71+H77</f>
        <v>0</v>
      </c>
      <c r="F27" s="21">
        <f>I71+I77</f>
        <v>0</v>
      </c>
      <c r="G27" s="21">
        <f>SUM(J71:BB71)+SUM(J77:BB77)</f>
        <v>0</v>
      </c>
      <c r="I27" s="428"/>
      <c r="J27" s="429"/>
      <c r="K27" s="429"/>
      <c r="L27" s="429"/>
      <c r="M27" s="429"/>
      <c r="N27" s="430"/>
      <c r="P27" s="428"/>
      <c r="Q27" s="429"/>
      <c r="R27" s="429"/>
      <c r="S27" s="429"/>
      <c r="T27" s="429"/>
      <c r="U27" s="430"/>
    </row>
    <row r="28" spans="1:21" outlineLevel="1">
      <c r="A28" s="154"/>
      <c r="B28" s="248"/>
      <c r="C28" s="248"/>
      <c r="D28" s="248"/>
      <c r="E28" s="248"/>
      <c r="F28" s="248"/>
      <c r="G28" s="248"/>
      <c r="I28" s="428"/>
      <c r="J28" s="429"/>
      <c r="K28" s="429"/>
      <c r="L28" s="429"/>
      <c r="M28" s="429"/>
      <c r="N28" s="430"/>
      <c r="P28" s="428"/>
      <c r="Q28" s="429"/>
      <c r="R28" s="429"/>
      <c r="S28" s="429"/>
      <c r="T28" s="429"/>
      <c r="U28" s="430"/>
    </row>
    <row r="29" spans="1:21" ht="14" outlineLevel="1" thickBot="1">
      <c r="A29" s="154"/>
      <c r="B29" s="248"/>
      <c r="C29" s="248"/>
      <c r="D29" s="248"/>
      <c r="E29" s="248"/>
      <c r="F29" s="248"/>
      <c r="G29" s="248"/>
      <c r="I29" s="428"/>
      <c r="J29" s="429"/>
      <c r="K29" s="429"/>
      <c r="L29" s="429"/>
      <c r="M29" s="429"/>
      <c r="N29" s="430"/>
      <c r="P29" s="428"/>
      <c r="Q29" s="429"/>
      <c r="R29" s="429"/>
      <c r="S29" s="429"/>
      <c r="T29" s="429"/>
      <c r="U29" s="430"/>
    </row>
    <row r="30" spans="1:21" ht="14" outlineLevel="1" thickBot="1">
      <c r="A30" s="308"/>
      <c r="B30" s="309" t="s">
        <v>363</v>
      </c>
      <c r="C30" s="310" t="s">
        <v>364</v>
      </c>
      <c r="D30" s="453" t="s">
        <v>322</v>
      </c>
      <c r="E30" s="454"/>
      <c r="F30" s="454"/>
      <c r="G30" s="455"/>
      <c r="I30" s="428"/>
      <c r="J30" s="429"/>
      <c r="K30" s="429"/>
      <c r="L30" s="429"/>
      <c r="M30" s="429"/>
      <c r="N30" s="430"/>
      <c r="P30" s="428"/>
      <c r="Q30" s="429"/>
      <c r="R30" s="429"/>
      <c r="S30" s="429"/>
      <c r="T30" s="429"/>
      <c r="U30" s="430"/>
    </row>
    <row r="31" spans="1:21" outlineLevel="1">
      <c r="A31" s="446" t="s">
        <v>365</v>
      </c>
      <c r="B31" s="311"/>
      <c r="C31" s="307"/>
      <c r="D31" s="469"/>
      <c r="E31" s="469"/>
      <c r="F31" s="469"/>
      <c r="G31" s="470"/>
      <c r="I31" s="428"/>
      <c r="J31" s="429"/>
      <c r="K31" s="429"/>
      <c r="L31" s="429"/>
      <c r="M31" s="429"/>
      <c r="N31" s="430"/>
      <c r="P31" s="428"/>
      <c r="Q31" s="429"/>
      <c r="R31" s="429"/>
      <c r="S31" s="429"/>
      <c r="T31" s="429"/>
      <c r="U31" s="430"/>
    </row>
    <row r="32" spans="1:21" outlineLevel="1">
      <c r="A32" s="446"/>
      <c r="B32" s="312"/>
      <c r="C32" s="252"/>
      <c r="D32" s="395"/>
      <c r="E32" s="395"/>
      <c r="F32" s="395"/>
      <c r="G32" s="396"/>
      <c r="I32" s="428"/>
      <c r="J32" s="429"/>
      <c r="K32" s="429"/>
      <c r="L32" s="429"/>
      <c r="M32" s="429"/>
      <c r="N32" s="430"/>
      <c r="P32" s="428"/>
      <c r="Q32" s="429"/>
      <c r="R32" s="429"/>
      <c r="S32" s="429"/>
      <c r="T32" s="429"/>
      <c r="U32" s="430"/>
    </row>
    <row r="33" spans="1:21" outlineLevel="1">
      <c r="A33" s="446"/>
      <c r="B33" s="312"/>
      <c r="C33" s="252"/>
      <c r="D33" s="395"/>
      <c r="E33" s="395"/>
      <c r="F33" s="395"/>
      <c r="G33" s="396"/>
      <c r="I33" s="428"/>
      <c r="J33" s="429"/>
      <c r="K33" s="429"/>
      <c r="L33" s="429"/>
      <c r="M33" s="429"/>
      <c r="N33" s="430"/>
      <c r="P33" s="428"/>
      <c r="Q33" s="429"/>
      <c r="R33" s="429"/>
      <c r="S33" s="429"/>
      <c r="T33" s="429"/>
      <c r="U33" s="430"/>
    </row>
    <row r="34" spans="1:21" outlineLevel="1">
      <c r="A34" s="446"/>
      <c r="B34" s="312"/>
      <c r="C34" s="252"/>
      <c r="D34" s="395"/>
      <c r="E34" s="395"/>
      <c r="F34" s="395"/>
      <c r="G34" s="396"/>
      <c r="I34" s="428"/>
      <c r="J34" s="429"/>
      <c r="K34" s="429"/>
      <c r="L34" s="429"/>
      <c r="M34" s="429"/>
      <c r="N34" s="430"/>
      <c r="P34" s="428"/>
      <c r="Q34" s="429"/>
      <c r="R34" s="429"/>
      <c r="S34" s="429"/>
      <c r="T34" s="429"/>
      <c r="U34" s="430"/>
    </row>
    <row r="35" spans="1:21" outlineLevel="1">
      <c r="A35" s="446"/>
      <c r="B35" s="312"/>
      <c r="C35" s="252"/>
      <c r="D35" s="395"/>
      <c r="E35" s="395"/>
      <c r="F35" s="395"/>
      <c r="G35" s="396"/>
      <c r="I35" s="428"/>
      <c r="J35" s="429"/>
      <c r="K35" s="429"/>
      <c r="L35" s="429"/>
      <c r="M35" s="429"/>
      <c r="N35" s="430"/>
      <c r="P35" s="428"/>
      <c r="Q35" s="429"/>
      <c r="R35" s="429"/>
      <c r="S35" s="429"/>
      <c r="T35" s="429"/>
      <c r="U35" s="430"/>
    </row>
    <row r="36" spans="1:21" outlineLevel="1">
      <c r="A36" s="446"/>
      <c r="B36" s="312"/>
      <c r="C36" s="252"/>
      <c r="D36" s="395"/>
      <c r="E36" s="395"/>
      <c r="F36" s="395"/>
      <c r="G36" s="396"/>
      <c r="I36" s="428"/>
      <c r="J36" s="429"/>
      <c r="K36" s="429"/>
      <c r="L36" s="429"/>
      <c r="M36" s="429"/>
      <c r="N36" s="430"/>
      <c r="P36" s="428"/>
      <c r="Q36" s="429"/>
      <c r="R36" s="429"/>
      <c r="S36" s="429"/>
      <c r="T36" s="429"/>
      <c r="U36" s="430"/>
    </row>
    <row r="37" spans="1:21" outlineLevel="1">
      <c r="A37" s="446"/>
      <c r="B37" s="312"/>
      <c r="C37" s="252"/>
      <c r="D37" s="395"/>
      <c r="E37" s="395"/>
      <c r="F37" s="395"/>
      <c r="G37" s="396"/>
      <c r="I37" s="428"/>
      <c r="J37" s="429"/>
      <c r="K37" s="429"/>
      <c r="L37" s="429"/>
      <c r="M37" s="429"/>
      <c r="N37" s="430"/>
      <c r="P37" s="428"/>
      <c r="Q37" s="429"/>
      <c r="R37" s="429"/>
      <c r="S37" s="429"/>
      <c r="T37" s="429"/>
      <c r="U37" s="430"/>
    </row>
    <row r="38" spans="1:21" outlineLevel="1">
      <c r="A38" s="446"/>
      <c r="B38" s="312"/>
      <c r="C38" s="252"/>
      <c r="D38" s="395"/>
      <c r="E38" s="395"/>
      <c r="F38" s="395"/>
      <c r="G38" s="396"/>
      <c r="I38" s="428"/>
      <c r="J38" s="429"/>
      <c r="K38" s="429"/>
      <c r="L38" s="429"/>
      <c r="M38" s="429"/>
      <c r="N38" s="430"/>
      <c r="P38" s="428"/>
      <c r="Q38" s="429"/>
      <c r="R38" s="429"/>
      <c r="S38" s="429"/>
      <c r="T38" s="429"/>
      <c r="U38" s="430"/>
    </row>
    <row r="39" spans="1:21" outlineLevel="1">
      <c r="A39" s="446"/>
      <c r="B39" s="312"/>
      <c r="C39" s="252"/>
      <c r="D39" s="395"/>
      <c r="E39" s="395"/>
      <c r="F39" s="395"/>
      <c r="G39" s="396"/>
      <c r="I39" s="428"/>
      <c r="J39" s="429"/>
      <c r="K39" s="429"/>
      <c r="L39" s="429"/>
      <c r="M39" s="429"/>
      <c r="N39" s="430"/>
      <c r="P39" s="428"/>
      <c r="Q39" s="429"/>
      <c r="R39" s="429"/>
      <c r="S39" s="429"/>
      <c r="T39" s="429"/>
      <c r="U39" s="430"/>
    </row>
    <row r="40" spans="1:21" ht="14" outlineLevel="1" thickBot="1">
      <c r="A40" s="447"/>
      <c r="B40" s="313"/>
      <c r="C40" s="314"/>
      <c r="D40" s="456"/>
      <c r="E40" s="456"/>
      <c r="F40" s="456"/>
      <c r="G40" s="457"/>
      <c r="I40" s="428"/>
      <c r="J40" s="429"/>
      <c r="K40" s="429"/>
      <c r="L40" s="429"/>
      <c r="M40" s="429"/>
      <c r="N40" s="430"/>
      <c r="P40" s="428"/>
      <c r="Q40" s="429"/>
      <c r="R40" s="429"/>
      <c r="S40" s="429"/>
      <c r="T40" s="429"/>
      <c r="U40" s="430"/>
    </row>
    <row r="41" spans="1:21" outlineLevel="1">
      <c r="A41" s="154"/>
      <c r="B41" s="248"/>
      <c r="C41" s="248"/>
      <c r="D41" s="248"/>
      <c r="E41" s="248"/>
      <c r="F41" s="248"/>
      <c r="G41" s="248"/>
      <c r="I41" s="428"/>
      <c r="J41" s="429"/>
      <c r="K41" s="429"/>
      <c r="L41" s="429"/>
      <c r="M41" s="429"/>
      <c r="N41" s="430"/>
      <c r="P41" s="428"/>
      <c r="Q41" s="429"/>
      <c r="R41" s="429"/>
      <c r="S41" s="429"/>
      <c r="T41" s="429"/>
      <c r="U41" s="430"/>
    </row>
    <row r="42" spans="1:21" outlineLevel="1">
      <c r="A42" s="154"/>
      <c r="B42" s="248"/>
      <c r="C42" s="248"/>
      <c r="D42" s="248"/>
      <c r="E42" s="248"/>
      <c r="F42" s="248"/>
      <c r="G42" s="248"/>
      <c r="I42" s="428"/>
      <c r="J42" s="429"/>
      <c r="K42" s="429"/>
      <c r="L42" s="429"/>
      <c r="M42" s="429"/>
      <c r="N42" s="430"/>
      <c r="P42" s="428"/>
      <c r="Q42" s="429"/>
      <c r="R42" s="429"/>
      <c r="S42" s="429"/>
      <c r="T42" s="429"/>
      <c r="U42" s="430"/>
    </row>
    <row r="43" spans="1:21" outlineLevel="1">
      <c r="A43" s="154"/>
      <c r="B43" s="248"/>
      <c r="C43" s="248"/>
      <c r="D43" s="248"/>
      <c r="E43" s="248"/>
      <c r="F43" s="248"/>
      <c r="G43" s="248"/>
      <c r="I43" s="428"/>
      <c r="J43" s="429"/>
      <c r="K43" s="429"/>
      <c r="L43" s="429"/>
      <c r="M43" s="429"/>
      <c r="N43" s="430"/>
      <c r="P43" s="428"/>
      <c r="Q43" s="429"/>
      <c r="R43" s="429"/>
      <c r="S43" s="429"/>
      <c r="T43" s="429"/>
      <c r="U43" s="430"/>
    </row>
    <row r="44" spans="1:21" outlineLevel="1">
      <c r="A44" s="154"/>
      <c r="B44" s="248"/>
      <c r="C44" s="248"/>
      <c r="D44" s="248"/>
      <c r="E44" s="248"/>
      <c r="F44" s="248"/>
      <c r="G44" s="248"/>
      <c r="I44" s="428"/>
      <c r="J44" s="429"/>
      <c r="K44" s="429"/>
      <c r="L44" s="429"/>
      <c r="M44" s="429"/>
      <c r="N44" s="430"/>
      <c r="P44" s="428"/>
      <c r="Q44" s="429"/>
      <c r="R44" s="429"/>
      <c r="S44" s="429"/>
      <c r="T44" s="429"/>
      <c r="U44" s="430"/>
    </row>
    <row r="45" spans="1:21" outlineLevel="1">
      <c r="A45" s="154"/>
      <c r="B45" s="248"/>
      <c r="C45" s="248"/>
      <c r="D45" s="248"/>
      <c r="E45" s="248"/>
      <c r="F45" s="248"/>
      <c r="G45" s="248"/>
      <c r="I45" s="431"/>
      <c r="J45" s="432"/>
      <c r="K45" s="432"/>
      <c r="L45" s="432"/>
      <c r="M45" s="432"/>
      <c r="N45" s="433"/>
      <c r="P45" s="431"/>
      <c r="Q45" s="432"/>
      <c r="R45" s="432"/>
      <c r="S45" s="432"/>
      <c r="T45" s="432"/>
      <c r="U45" s="433"/>
    </row>
    <row r="46" spans="1:21" outlineLevel="1">
      <c r="A46" s="154"/>
      <c r="B46" s="248"/>
      <c r="C46" s="248"/>
      <c r="D46" s="248"/>
      <c r="E46" s="248"/>
      <c r="F46" s="248"/>
      <c r="G46" s="248"/>
    </row>
    <row r="47" spans="1:21">
      <c r="A47" s="154"/>
      <c r="B47" s="155"/>
    </row>
    <row r="48" spans="1:21" ht="15">
      <c r="A48" s="12" t="s">
        <v>367</v>
      </c>
    </row>
    <row r="49" spans="1:54" ht="15" outlineLevel="1">
      <c r="A49" s="12"/>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c r="C54" s="127"/>
      <c r="D54" s="124" t="s">
        <v>377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391</v>
      </c>
      <c r="C83" t="s">
        <v>392</v>
      </c>
      <c r="D83" t="s">
        <v>377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393</v>
      </c>
      <c r="C84" t="s">
        <v>394</v>
      </c>
      <c r="D84" t="s">
        <v>377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510</v>
      </c>
      <c r="C108" t="s">
        <v>511</v>
      </c>
      <c r="D108" t="s">
        <v>377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512</v>
      </c>
      <c r="C109" t="s">
        <v>513</v>
      </c>
      <c r="D109" t="s">
        <v>377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514</v>
      </c>
      <c r="C110" t="s">
        <v>515</v>
      </c>
      <c r="D110" t="s">
        <v>377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516</v>
      </c>
      <c r="C111" t="s">
        <v>517</v>
      </c>
      <c r="D111" t="s">
        <v>377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518</v>
      </c>
      <c r="C112" t="s">
        <v>519</v>
      </c>
      <c r="D112" t="s">
        <v>377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520</v>
      </c>
      <c r="C113" t="s">
        <v>521</v>
      </c>
      <c r="D113" t="s">
        <v>377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522</v>
      </c>
      <c r="C114" t="s">
        <v>523</v>
      </c>
      <c r="D114" t="s">
        <v>377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524</v>
      </c>
      <c r="C115" t="s">
        <v>525</v>
      </c>
      <c r="D115" t="s">
        <v>377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526</v>
      </c>
      <c r="C116" t="s">
        <v>527</v>
      </c>
      <c r="D116" t="s">
        <v>377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528</v>
      </c>
      <c r="C117" t="s">
        <v>529</v>
      </c>
      <c r="D117" t="s">
        <v>377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530</v>
      </c>
      <c r="C118" t="s">
        <v>531</v>
      </c>
      <c r="D118" t="s">
        <v>377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532</v>
      </c>
      <c r="C119" t="s">
        <v>533</v>
      </c>
      <c r="D119" t="s">
        <v>377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534</v>
      </c>
      <c r="C120" t="s">
        <v>535</v>
      </c>
      <c r="D120" t="s">
        <v>377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536</v>
      </c>
      <c r="C121" t="s">
        <v>537</v>
      </c>
      <c r="D121" t="s">
        <v>377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538</v>
      </c>
      <c r="C122" t="s">
        <v>539</v>
      </c>
      <c r="D122" t="s">
        <v>377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540</v>
      </c>
      <c r="C123" t="s">
        <v>541</v>
      </c>
      <c r="D123" t="s">
        <v>377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542</v>
      </c>
      <c r="C124" t="s">
        <v>543</v>
      </c>
      <c r="D124" t="s">
        <v>377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544</v>
      </c>
      <c r="C125" t="s">
        <v>545</v>
      </c>
      <c r="D125" t="s">
        <v>377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546</v>
      </c>
      <c r="C126" t="s">
        <v>547</v>
      </c>
      <c r="D126" t="s">
        <v>377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548</v>
      </c>
      <c r="C127" t="s">
        <v>549</v>
      </c>
      <c r="D127" t="s">
        <v>377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445</v>
      </c>
      <c r="C130" t="s">
        <v>446</v>
      </c>
      <c r="D130" t="s">
        <v>377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447</v>
      </c>
      <c r="C131" t="s">
        <v>448</v>
      </c>
      <c r="D131" t="s">
        <v>377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449</v>
      </c>
      <c r="C132" t="s">
        <v>450</v>
      </c>
      <c r="D132" t="s">
        <v>377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451</v>
      </c>
      <c r="C133" s="7" t="s">
        <v>452</v>
      </c>
      <c r="D133" s="7" t="s">
        <v>377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39"/>
      <c r="B147" s="135" t="s">
        <v>284</v>
      </c>
      <c r="C147" s="135" t="s">
        <v>460</v>
      </c>
      <c r="D147" s="135" t="s">
        <v>377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315" t="s">
        <v>461</v>
      </c>
      <c r="D150" s="135" t="s">
        <v>377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39"/>
      <c r="B151" s="135" t="s">
        <v>287</v>
      </c>
      <c r="C151" s="315" t="s">
        <v>462</v>
      </c>
      <c r="D151" s="135" t="s">
        <v>377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39"/>
      <c r="B152" s="135" t="s">
        <v>287</v>
      </c>
      <c r="C152" s="315" t="s">
        <v>463</v>
      </c>
      <c r="D152" s="135" t="s">
        <v>377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315" t="s">
        <v>383</v>
      </c>
      <c r="D158" s="135" t="s">
        <v>466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315" t="s">
        <v>459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39"/>
      <c r="B162" s="135" t="s">
        <v>284</v>
      </c>
      <c r="C162" s="315" t="s">
        <v>460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39"/>
      <c r="B191" s="150" t="s">
        <v>481</v>
      </c>
      <c r="C191" s="19"/>
      <c r="D191" s="135" t="s">
        <v>377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39"/>
      <c r="B192" s="150" t="s">
        <v>552</v>
      </c>
      <c r="C192" s="19"/>
      <c r="D192" s="135" t="s">
        <v>377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39"/>
      <c r="B193" s="150" t="s">
        <v>482</v>
      </c>
      <c r="C193" s="19"/>
      <c r="D193" s="135" t="s">
        <v>377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39"/>
      <c r="B194" s="150" t="s">
        <v>483</v>
      </c>
      <c r="C194" s="19"/>
      <c r="D194" s="135" t="s">
        <v>377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39"/>
      <c r="B195" s="150" t="s">
        <v>484</v>
      </c>
      <c r="C195" s="19"/>
      <c r="D195" s="135" t="s">
        <v>377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39"/>
      <c r="B196" s="150" t="s">
        <v>284</v>
      </c>
      <c r="C196" s="19"/>
      <c r="D196" s="135" t="s">
        <v>377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39"/>
      <c r="B197" s="150" t="s">
        <v>287</v>
      </c>
      <c r="C197" s="19"/>
      <c r="D197" s="135" t="s">
        <v>377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0"/>
      <c r="B198" s="150" t="s">
        <v>464</v>
      </c>
      <c r="C198" s="19"/>
      <c r="D198" s="135" t="s">
        <v>377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39"/>
      <c r="B201" s="150" t="s">
        <v>487</v>
      </c>
      <c r="C201" s="19"/>
      <c r="D201" s="135" t="s">
        <v>377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0"/>
      <c r="B202" s="150" t="s">
        <v>488</v>
      </c>
      <c r="C202" s="19"/>
      <c r="D202" s="135" t="s">
        <v>377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38" t="s">
        <v>489</v>
      </c>
      <c r="B204" s="150" t="s">
        <v>490</v>
      </c>
      <c r="C204" s="19"/>
      <c r="D204" s="135" t="s">
        <v>377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39"/>
      <c r="B205" s="150" t="s">
        <v>491</v>
      </c>
      <c r="C205" s="19"/>
      <c r="D205" s="135" t="s">
        <v>377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0"/>
      <c r="B206" s="150" t="s">
        <v>492</v>
      </c>
      <c r="C206" s="19"/>
      <c r="D206" s="135" t="s">
        <v>377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479</v>
      </c>
      <c r="B210" s="150" t="s">
        <v>554</v>
      </c>
      <c r="C210" s="19"/>
      <c r="D210" s="135" t="s">
        <v>377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481</v>
      </c>
      <c r="C211" s="19"/>
      <c r="D211" s="135" t="s">
        <v>377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552</v>
      </c>
      <c r="C212" s="19"/>
      <c r="D212" s="135" t="s">
        <v>377</v>
      </c>
      <c r="E212" s="21">
        <f>E192-Baseline!E192</f>
        <v>7.6997834474017507E-2</v>
      </c>
      <c r="F212" s="21">
        <f>F77*F186-Baseline!F77*Baseline!F186</f>
        <v>7.5150904047848632E-2</v>
      </c>
      <c r="G212" s="21">
        <f>G77*G186-Baseline!G77*Baseline!G186</f>
        <v>7.3348642046241322E-2</v>
      </c>
      <c r="H212" s="21">
        <f>H77*H186-Baseline!H77*Baseline!H186</f>
        <v>7.1589973928198089E-2</v>
      </c>
      <c r="I212" s="21">
        <f>I77*I186-Baseline!I77*Baseline!I186</f>
        <v>6.987385109284959E-2</v>
      </c>
      <c r="J212" s="21">
        <f>J77*J186-Baseline!J77*Baseline!J186</f>
        <v>6.8199250254637703E-2</v>
      </c>
      <c r="K212" s="21">
        <f>K77*K186-Baseline!K77*Baseline!K186</f>
        <v>6.6565172833606814E-2</v>
      </c>
      <c r="L212" s="21">
        <f>L77*L186-Baseline!L77*Baseline!L186</f>
        <v>6.4970644360387964E-2</v>
      </c>
      <c r="M212" s="21">
        <f>M77*M186-Baseline!M77*Baseline!M186</f>
        <v>6.3414713895523694E-2</v>
      </c>
      <c r="N212" s="21">
        <f>N77*N186-Baseline!N77*Baseline!N186</f>
        <v>6.1896453462833859E-2</v>
      </c>
      <c r="O212" s="21">
        <f>O77*O186-Baseline!O77*Baseline!O186</f>
        <v>6.0414957496419217E-2</v>
      </c>
      <c r="P212" s="21">
        <f>P77*P186-Baseline!P77*Baseline!P186</f>
        <v>5.896934230102565E-2</v>
      </c>
      <c r="Q212" s="21">
        <f>Q77*Q186-Baseline!Q77*Baseline!Q186</f>
        <v>5.7558745525424976E-2</v>
      </c>
      <c r="R212" s="21">
        <f>R77*R186-Baseline!R77*Baseline!R186</f>
        <v>5.6182325648493736E-2</v>
      </c>
      <c r="S212" s="21">
        <f>S77*S186-Baseline!S77*Baseline!S186</f>
        <v>5.4839261477699679E-2</v>
      </c>
      <c r="T212" s="21">
        <f>T77*T186-Baseline!T77*Baseline!T186</f>
        <v>5.352875165968668E-2</v>
      </c>
      <c r="U212" s="21">
        <f>U77*U186-Baseline!U77*Baseline!U186</f>
        <v>5.2250014202664369E-2</v>
      </c>
      <c r="V212" s="21">
        <f>V77*V186-Baseline!V77*Baseline!V186</f>
        <v>5.1002286010334998E-2</v>
      </c>
      <c r="W212" s="21">
        <f>W77*W186-Baseline!W77*Baseline!W186</f>
        <v>4.9784822427046384E-2</v>
      </c>
      <c r="X212" s="21">
        <f>X77*X186-Baseline!X77*Baseline!X186</f>
        <v>4.8596896793948838E-2</v>
      </c>
      <c r="Y212" s="21">
        <f>Y77*Y186-Baseline!Y77*Baseline!Y186</f>
        <v>4.7437800015836272E-2</v>
      </c>
      <c r="Z212" s="21">
        <f>Z77*Z186-Baseline!Z77*Baseline!Z186</f>
        <v>4.6306840138460814E-2</v>
      </c>
      <c r="AA212" s="21">
        <f>AA77*AA186-Baseline!AA77*Baseline!AA186</f>
        <v>4.5203341936031906E-2</v>
      </c>
      <c r="AB212" s="21">
        <f>AB77*AB186-Baseline!AB77*Baseline!AB186</f>
        <v>4.4126646508689901E-2</v>
      </c>
      <c r="AC212" s="21">
        <f>AC77*AC186-Baseline!AC77*Baseline!AC186</f>
        <v>4.3076110889686318E-2</v>
      </c>
      <c r="AD212" s="21">
        <f>AD77*AD186-Baseline!AD77*Baseline!AD186</f>
        <v>4.2051107662040885E-2</v>
      </c>
      <c r="AE212" s="21">
        <f>AE77*AE186-Baseline!AE77*Baseline!AE186</f>
        <v>4.1051024584456731E-2</v>
      </c>
      <c r="AF212" s="21">
        <f>AF77*AF186-Baseline!AF77*Baseline!AF186</f>
        <v>4.0075264226275921E-2</v>
      </c>
      <c r="AG212" s="21">
        <f>AG77*AG186-Baseline!AG77*Baseline!AG186</f>
        <v>3.9123243611230478E-2</v>
      </c>
      <c r="AH212" s="21">
        <f>AH77*AH186-Baseline!AH77*Baseline!AH186</f>
        <v>3.8194393869810557E-2</v>
      </c>
      <c r="AI212" s="21">
        <f>AI77*AI186-Baseline!AI77*Baseline!AI186</f>
        <v>3.7288159900013655E-2</v>
      </c>
      <c r="AJ212" s="21">
        <f>AJ77*AJ186-Baseline!AJ77*Baseline!AJ186</f>
        <v>3.658071848306426E-2</v>
      </c>
      <c r="AK212" s="21">
        <f>AK77*AK186-Baseline!AK77*Baseline!AK186</f>
        <v>3.5887285252948008E-2</v>
      </c>
      <c r="AL212" s="21">
        <f>AL77*AL186-Baseline!AL77*Baseline!AL186</f>
        <v>3.5207595188716315E-2</v>
      </c>
      <c r="AM212" s="21">
        <f>AM77*AM186-Baseline!AM77*Baseline!AM186</f>
        <v>3.4541388533164068E-2</v>
      </c>
      <c r="AN212" s="21">
        <f>AN77*AN186-Baseline!AN77*Baseline!AN186</f>
        <v>3.3888410693562625E-2</v>
      </c>
      <c r="AO212" s="21">
        <f>AO77*AO186-Baseline!AO77*Baseline!AO186</f>
        <v>3.3248412144360827E-2</v>
      </c>
      <c r="AP212" s="21">
        <f>AP77*AP186-Baseline!AP77*Baseline!AP186</f>
        <v>3.2621148331845935E-2</v>
      </c>
      <c r="AQ212" s="21">
        <f>AQ77*AQ186-Baseline!AQ77*Baseline!AQ186</f>
        <v>3.200637958069056E-2</v>
      </c>
      <c r="AR212" s="21">
        <f>AR77*AR186-Baseline!AR77*Baseline!AR186</f>
        <v>3.1403871002378604E-2</v>
      </c>
      <c r="AS212" s="21">
        <f>AS77*AS186-Baseline!AS77*Baseline!AS186</f>
        <v>3.081339240546848E-2</v>
      </c>
      <c r="AT212" s="21">
        <f>AT77*AT186-Baseline!AT77*Baseline!AT186</f>
        <v>3.0234718207648673E-2</v>
      </c>
      <c r="AU212" s="21">
        <f>AU77*AU186-Baseline!AU77*Baseline!AU186</f>
        <v>2.9667627349566583E-2</v>
      </c>
      <c r="AV212" s="21">
        <f>AV77*AV186-Baseline!AV77*Baseline!AV186</f>
        <v>2.9111903210379746E-2</v>
      </c>
      <c r="AW212" s="21">
        <f>AW77*AW186-Baseline!AW77*Baseline!AW186</f>
        <v>2.8567333525023175E-2</v>
      </c>
      <c r="AX212" s="21">
        <f>AX77*AX186-Baseline!AX77*Baseline!AX186</f>
        <v>2.8033710303136269E-2</v>
      </c>
      <c r="AY212" s="21">
        <f>AY77*AY186-Baseline!AY77*Baseline!AY186</f>
        <v>2.7510829749631111E-2</v>
      </c>
      <c r="AZ212" s="21">
        <f>AZ77*AZ186-Baseline!AZ77*Baseline!AZ186</f>
        <v>2.6998492186865043E-2</v>
      </c>
      <c r="BA212" s="21">
        <f>BA77*BA186-Baseline!BA77*Baseline!BA186</f>
        <v>2.6496501978404169E-2</v>
      </c>
      <c r="BB212" s="21">
        <f>BB77*BB186-Baseline!BB77*Baseline!BB186</f>
        <v>2.6012028125868843E-2</v>
      </c>
    </row>
    <row r="213" spans="1:54" outlineLevel="2">
      <c r="A213" s="466"/>
      <c r="B213" s="150" t="s">
        <v>482</v>
      </c>
      <c r="C213" s="19"/>
      <c r="D213" s="135" t="s">
        <v>377</v>
      </c>
      <c r="E213" s="21">
        <f>E193-Baseline!E193</f>
        <v>0.45910706732089385</v>
      </c>
      <c r="F213" s="21">
        <f>F193-Baseline!F193</f>
        <v>0.45606777815606436</v>
      </c>
      <c r="G213" s="21">
        <f>G193-Baseline!G193</f>
        <v>0.45135600309809532</v>
      </c>
      <c r="H213" s="21">
        <f>H193-Baseline!H193</f>
        <v>0.44661024560240792</v>
      </c>
      <c r="I213" s="21">
        <f>I193-Baseline!I193</f>
        <v>0.44331764306047933</v>
      </c>
      <c r="J213" s="21">
        <f>J193-Baseline!J193</f>
        <v>0.439928736273341</v>
      </c>
      <c r="K213" s="21">
        <f>K193-Baseline!K193</f>
        <v>0.43503773360060594</v>
      </c>
      <c r="L213" s="21">
        <f>L193-Baseline!L193</f>
        <v>0.4315097954168069</v>
      </c>
      <c r="M213" s="21">
        <f>M193-Baseline!M193</f>
        <v>0.4279039590190476</v>
      </c>
      <c r="N213" s="21">
        <f>N193-Baseline!N193</f>
        <v>0.42291275587571892</v>
      </c>
      <c r="O213" s="21">
        <f>O193-Baseline!O193</f>
        <v>0.41920009673493325</v>
      </c>
      <c r="P213" s="21">
        <f>P193-Baseline!P193</f>
        <v>0.41542584791918519</v>
      </c>
      <c r="Q213" s="21">
        <f>Q193-Baseline!Q193</f>
        <v>0.41159526328715523</v>
      </c>
      <c r="R213" s="21">
        <f>R193-Baseline!R193</f>
        <v>0.40890552628425991</v>
      </c>
      <c r="S213" s="21">
        <f>S193-Baseline!S193</f>
        <v>0.40494868097742953</v>
      </c>
      <c r="T213" s="21">
        <f>T193-Baseline!T193</f>
        <v>0.40095069257956417</v>
      </c>
      <c r="U213" s="21">
        <f>U193-Baseline!U193</f>
        <v>0.39691598237194664</v>
      </c>
      <c r="V213" s="21">
        <f>V193-Baseline!V193</f>
        <v>0.39393101337356062</v>
      </c>
      <c r="W213" s="21">
        <f>W193-Baseline!W193</f>
        <v>0.38980955096649644</v>
      </c>
      <c r="X213" s="21">
        <f>X193-Baseline!X193</f>
        <v>0.38669535273187156</v>
      </c>
      <c r="Y213" s="21">
        <f>Y193-Baseline!Y193</f>
        <v>0.38250514731896135</v>
      </c>
      <c r="Z213" s="21">
        <f>Z193-Baseline!Z193</f>
        <v>0.37928144663039415</v>
      </c>
      <c r="AA213" s="21">
        <f>AA193-Baseline!AA193</f>
        <v>0.37599819334755591</v>
      </c>
      <c r="AB213" s="21">
        <f>AB193-Baseline!AB193</f>
        <v>0.37266031176945497</v>
      </c>
      <c r="AC213" s="21">
        <f>AC193-Baseline!AC193</f>
        <v>0.36906360359432627</v>
      </c>
      <c r="AD213" s="21">
        <f>AD193-Baseline!AD193</f>
        <v>0.36547881444285141</v>
      </c>
      <c r="AE213" s="21">
        <f>AE193-Baseline!AE193</f>
        <v>0.36194586374314458</v>
      </c>
      <c r="AF213" s="21">
        <f>AF193-Baseline!AF193</f>
        <v>0.35835131378726709</v>
      </c>
      <c r="AG213" s="21">
        <f>AG193-Baseline!AG193</f>
        <v>0.3547108236442012</v>
      </c>
      <c r="AH213" s="21">
        <f>AH193-Baseline!AH193</f>
        <v>0.35104154352148004</v>
      </c>
      <c r="AI213" s="21">
        <f>AI193-Baseline!AI193</f>
        <v>0.34736451212670888</v>
      </c>
      <c r="AJ213" s="21">
        <f>AJ193-Baseline!AJ193</f>
        <v>0.34533976025379637</v>
      </c>
      <c r="AK213" s="21">
        <f>AK193-Baseline!AK193</f>
        <v>0.34326716022795062</v>
      </c>
      <c r="AL213" s="21">
        <f>AL193-Baseline!AL193</f>
        <v>0.34115437169497898</v>
      </c>
      <c r="AM213" s="21">
        <f>AM193-Baseline!AM193</f>
        <v>0.33900576045404179</v>
      </c>
      <c r="AN213" s="21">
        <f>AN193-Baseline!AN193</f>
        <v>0.33682331585028896</v>
      </c>
      <c r="AO213" s="21">
        <f>AO193-Baseline!AO193</f>
        <v>0.33460802324653022</v>
      </c>
      <c r="AP213" s="21">
        <f>AP193-Baseline!AP193</f>
        <v>0.33236250150409541</v>
      </c>
      <c r="AQ213" s="21">
        <f>AQ193-Baseline!AQ193</f>
        <v>0.33008965491194903</v>
      </c>
      <c r="AR213" s="21">
        <f>AR193-Baseline!AR193</f>
        <v>0.32779161466305329</v>
      </c>
      <c r="AS213" s="21">
        <f>AS193-Baseline!AS193</f>
        <v>0.32547034394969171</v>
      </c>
      <c r="AT213" s="21">
        <f>AT193-Baseline!AT193</f>
        <v>0.3231278992971624</v>
      </c>
      <c r="AU213" s="21">
        <f>AU193-Baseline!AU193</f>
        <v>0.32076640032422471</v>
      </c>
      <c r="AV213" s="21">
        <f>AV193-Baseline!AV193</f>
        <v>0.31838783063712311</v>
      </c>
      <c r="AW213" s="21">
        <f>AW193-Baseline!AW193</f>
        <v>0.31599405735801767</v>
      </c>
      <c r="AX213" s="21">
        <f>AX193-Baseline!AX193</f>
        <v>0.31358691664801697</v>
      </c>
      <c r="AY213" s="21">
        <f>AY193-Baseline!AY193</f>
        <v>0.31116820916197196</v>
      </c>
      <c r="AZ213" s="21">
        <f>AZ193-Baseline!AZ193</f>
        <v>0.30873967683858533</v>
      </c>
      <c r="BA213" s="21">
        <f>BA193-Baseline!BA193</f>
        <v>0.30630299765864272</v>
      </c>
      <c r="BB213" s="21">
        <f>BB193-Baseline!BB193</f>
        <v>0.30394580744087379</v>
      </c>
    </row>
    <row r="214" spans="1:54" outlineLevel="2">
      <c r="A214" s="466"/>
      <c r="B214" s="150" t="s">
        <v>483</v>
      </c>
      <c r="C214" s="19"/>
      <c r="D214" s="135" t="s">
        <v>377</v>
      </c>
      <c r="E214" s="21">
        <f>E194-Baseline!E194</f>
        <v>0.22991683325198281</v>
      </c>
      <c r="F214" s="21">
        <f>F194-Baseline!F194</f>
        <v>0.22781915514593648</v>
      </c>
      <c r="G214" s="21">
        <f>G194-Baseline!G194</f>
        <v>0.22574174344456513</v>
      </c>
      <c r="H214" s="21">
        <f>H194-Baseline!H194</f>
        <v>0.2236844379972889</v>
      </c>
      <c r="I214" s="21">
        <f>I194-Baseline!I194</f>
        <v>0.2216470808777703</v>
      </c>
      <c r="J214" s="21">
        <f>J194-Baseline!J194</f>
        <v>0.21962951666848282</v>
      </c>
      <c r="K214" s="21">
        <f>K194-Baseline!K194</f>
        <v>0.21763159199813378</v>
      </c>
      <c r="L214" s="21">
        <f>L194-Baseline!L194</f>
        <v>0.21565315610826</v>
      </c>
      <c r="M214" s="21">
        <f>M194-Baseline!M194</f>
        <v>0.21369406053278606</v>
      </c>
      <c r="N214" s="21">
        <f>N194-Baseline!N194</f>
        <v>0.21175415908365164</v>
      </c>
      <c r="O214" s="21">
        <f>O194-Baseline!O194</f>
        <v>0.20983330796673727</v>
      </c>
      <c r="P214" s="21">
        <f>P194-Baseline!P194</f>
        <v>0.20793136588171607</v>
      </c>
      <c r="Q214" s="21">
        <f>Q194-Baseline!Q194</f>
        <v>0.20604819386308887</v>
      </c>
      <c r="R214" s="21">
        <f>R194-Baseline!R194</f>
        <v>0.204183655262416</v>
      </c>
      <c r="S214" s="21">
        <f>S194-Baseline!S194</f>
        <v>0.20229208996026854</v>
      </c>
      <c r="T214" s="21">
        <f>T194-Baseline!T194</f>
        <v>0.20041972477410125</v>
      </c>
      <c r="U214" s="21">
        <f>U194-Baseline!U194</f>
        <v>0.19856641776705947</v>
      </c>
      <c r="V214" s="21">
        <f>V194-Baseline!V194</f>
        <v>0.19673202983563096</v>
      </c>
      <c r="W214" s="21">
        <f>W194-Baseline!W194</f>
        <v>0.19491642402789763</v>
      </c>
      <c r="X214" s="21">
        <f>X194-Baseline!X194</f>
        <v>0.19311946640206151</v>
      </c>
      <c r="Y214" s="21">
        <f>Y194-Baseline!Y194</f>
        <v>0.19134102545831699</v>
      </c>
      <c r="Z214" s="21">
        <f>Z194-Baseline!Z194</f>
        <v>0.18958097233799312</v>
      </c>
      <c r="AA214" s="21">
        <f>AA194-Baseline!AA194</f>
        <v>0.18783918080543099</v>
      </c>
      <c r="AB214" s="21">
        <f>AB194-Baseline!AB194</f>
        <v>0.18611552751525878</v>
      </c>
      <c r="AC214" s="21">
        <f>AC194-Baseline!AC194</f>
        <v>0.18429130581676553</v>
      </c>
      <c r="AD214" s="21">
        <f>AD194-Baseline!AD194</f>
        <v>0.18247235277641735</v>
      </c>
      <c r="AE214" s="21">
        <f>AE194-Baseline!AE194</f>
        <v>0.18064739049682371</v>
      </c>
      <c r="AF214" s="21">
        <f>AF194-Baseline!AF194</f>
        <v>0.17880935397387906</v>
      </c>
      <c r="AG214" s="21">
        <f>AG194-Baseline!AG194</f>
        <v>0.17695535666949994</v>
      </c>
      <c r="AH214" s="21">
        <f>AH194-Baseline!AH194</f>
        <v>0.17508759028243048</v>
      </c>
      <c r="AI214" s="21">
        <f>AI194-Baseline!AI194</f>
        <v>0.17321500439688881</v>
      </c>
      <c r="AJ214" s="21">
        <f>AJ194-Baseline!AJ194</f>
        <v>0.17216736677645084</v>
      </c>
      <c r="AK214" s="21">
        <f>AK194-Baseline!AK194</f>
        <v>0.17109924824362349</v>
      </c>
      <c r="AL214" s="21">
        <f>AL194-Baseline!AL194</f>
        <v>0.17001226585906146</v>
      </c>
      <c r="AM214" s="21">
        <f>AM194-Baseline!AM194</f>
        <v>0.16890823759426979</v>
      </c>
      <c r="AN214" s="21">
        <f>AN194-Baseline!AN194</f>
        <v>0.16778849563397341</v>
      </c>
      <c r="AO214" s="21">
        <f>AO194-Baseline!AO194</f>
        <v>0.16665378379115045</v>
      </c>
      <c r="AP214" s="21">
        <f>AP194-Baseline!AP194</f>
        <v>0.16550529470293751</v>
      </c>
      <c r="AQ214" s="21">
        <f>AQ194-Baseline!AQ194</f>
        <v>0.16434423758065086</v>
      </c>
      <c r="AR214" s="21">
        <f>AR194-Baseline!AR194</f>
        <v>0.16317170413450882</v>
      </c>
      <c r="AS214" s="21">
        <f>AS194-Baseline!AS194</f>
        <v>0.16198869560836945</v>
      </c>
      <c r="AT214" s="21">
        <f>AT194-Baseline!AT194</f>
        <v>0.16079619841571363</v>
      </c>
      <c r="AU214" s="21">
        <f>AU194-Baseline!AU194</f>
        <v>0.15959521128636675</v>
      </c>
      <c r="AV214" s="21">
        <f>AV194-Baseline!AV194</f>
        <v>0.15838668772782794</v>
      </c>
      <c r="AW214" s="21">
        <f>AW194-Baseline!AW194</f>
        <v>0.1571715405957157</v>
      </c>
      <c r="AX214" s="21">
        <f>AX194-Baseline!AX194</f>
        <v>0.15595065618777251</v>
      </c>
      <c r="AY214" s="21">
        <f>AY194-Baseline!AY194</f>
        <v>0.15472489881681437</v>
      </c>
      <c r="AZ214" s="21">
        <f>AZ194-Baseline!AZ194</f>
        <v>0.15349510698924598</v>
      </c>
      <c r="BA214" s="21">
        <f>BA194-Baseline!BA194</f>
        <v>0.15226209077846845</v>
      </c>
      <c r="BB214" s="21">
        <f>BB194-Baseline!BB194</f>
        <v>0.15106938367778655</v>
      </c>
    </row>
    <row r="215" spans="1:54" outlineLevel="2">
      <c r="A215" s="466"/>
      <c r="B215" s="150" t="s">
        <v>484</v>
      </c>
      <c r="C215" s="19"/>
      <c r="D215" s="135" t="s">
        <v>377</v>
      </c>
      <c r="E215" s="21">
        <f>E195-Baseline!E195</f>
        <v>0.68975049959256518</v>
      </c>
      <c r="F215" s="21">
        <f>F195-Baseline!F195</f>
        <v>0.68345746527834506</v>
      </c>
      <c r="G215" s="21">
        <f>G195-Baseline!G195</f>
        <v>0.67722523033369564</v>
      </c>
      <c r="H215" s="21">
        <f>H195-Baseline!H195</f>
        <v>0.67105331399186674</v>
      </c>
      <c r="I215" s="21">
        <f>I195-Baseline!I195</f>
        <v>0.66494124263331089</v>
      </c>
      <c r="J215" s="21">
        <f>J195-Baseline!J195</f>
        <v>0.65888854986073497</v>
      </c>
      <c r="K215" s="21">
        <f>K195-Baseline!K195</f>
        <v>0.65289477599440127</v>
      </c>
      <c r="L215" s="21">
        <f>L195-Baseline!L195</f>
        <v>0.64695946832477991</v>
      </c>
      <c r="M215" s="21">
        <f>M195-Baseline!M195</f>
        <v>0.64108218146379725</v>
      </c>
      <c r="N215" s="21">
        <f>N195-Baseline!N195</f>
        <v>0.63526247711961537</v>
      </c>
      <c r="O215" s="21">
        <f>O195-Baseline!O195</f>
        <v>0.6294999239002117</v>
      </c>
      <c r="P215" s="21">
        <f>P195-Baseline!P195</f>
        <v>0.62379409777027628</v>
      </c>
      <c r="Q215" s="21">
        <f>Q195-Baseline!Q195</f>
        <v>0.61814458158926677</v>
      </c>
      <c r="R215" s="21">
        <f>R195-Baseline!R195</f>
        <v>0.61255096578724777</v>
      </c>
      <c r="S215" s="21">
        <f>S195-Baseline!S195</f>
        <v>0.60687626976444109</v>
      </c>
      <c r="T215" s="21">
        <f>T195-Baseline!T195</f>
        <v>0.60125917420871988</v>
      </c>
      <c r="U215" s="21">
        <f>U195-Baseline!U195</f>
        <v>0.59569925341204877</v>
      </c>
      <c r="V215" s="21">
        <f>V195-Baseline!V195</f>
        <v>0.59019608939867008</v>
      </c>
      <c r="W215" s="21">
        <f>W195-Baseline!W195</f>
        <v>0.58474927208369298</v>
      </c>
      <c r="X215" s="21">
        <f>X195-Baseline!X195</f>
        <v>0.57935839920618459</v>
      </c>
      <c r="Y215" s="21">
        <f>Y195-Baseline!Y195</f>
        <v>0.57402307637495098</v>
      </c>
      <c r="Z215" s="21">
        <f>Z195-Baseline!Z195</f>
        <v>0.56874291691571999</v>
      </c>
      <c r="AA215" s="21">
        <f>AA195-Baseline!AA195</f>
        <v>0.56351754251221098</v>
      </c>
      <c r="AB215" s="21">
        <f>AB195-Baseline!AB195</f>
        <v>0.55834658254577629</v>
      </c>
      <c r="AC215" s="21">
        <f>AC195-Baseline!AC195</f>
        <v>0.55287391745551973</v>
      </c>
      <c r="AD215" s="21">
        <f>AD195-Baseline!AD195</f>
        <v>0.54741705834017806</v>
      </c>
      <c r="AE215" s="21">
        <f>AE195-Baseline!AE195</f>
        <v>0.54194217150806534</v>
      </c>
      <c r="AF215" s="21">
        <f>AF195-Baseline!AF195</f>
        <v>0.53642806194715742</v>
      </c>
      <c r="AG215" s="21">
        <f>AG195-Baseline!AG195</f>
        <v>0.53086607002670549</v>
      </c>
      <c r="AH215" s="21">
        <f>AH195-Baseline!AH195</f>
        <v>0.52526277086947581</v>
      </c>
      <c r="AI215" s="21">
        <f>AI195-Baseline!AI195</f>
        <v>0.51964501321565115</v>
      </c>
      <c r="AJ215" s="21">
        <f>AJ195-Baseline!AJ195</f>
        <v>0.51650210035630517</v>
      </c>
      <c r="AK215" s="21">
        <f>AK195-Baseline!AK195</f>
        <v>0.51329774475911294</v>
      </c>
      <c r="AL215" s="21">
        <f>AL195-Baseline!AL195</f>
        <v>0.51003679760655607</v>
      </c>
      <c r="AM215" s="21">
        <f>AM195-Baseline!AM195</f>
        <v>0.50672471281412179</v>
      </c>
      <c r="AN215" s="21">
        <f>AN195-Baseline!AN195</f>
        <v>0.50336548693474303</v>
      </c>
      <c r="AO215" s="21">
        <f>AO195-Baseline!AO195</f>
        <v>0.49996135140760073</v>
      </c>
      <c r="AP215" s="21">
        <f>AP195-Baseline!AP195</f>
        <v>0.49651588414424552</v>
      </c>
      <c r="AQ215" s="21">
        <f>AQ195-Baseline!AQ195</f>
        <v>0.49303271277867178</v>
      </c>
      <c r="AR215" s="21">
        <f>AR195-Baseline!AR195</f>
        <v>0.48951511244149493</v>
      </c>
      <c r="AS215" s="21">
        <f>AS195-Baseline!AS195</f>
        <v>0.48596608686421849</v>
      </c>
      <c r="AT215" s="21">
        <f>AT195-Baseline!AT195</f>
        <v>0.48238859528733952</v>
      </c>
      <c r="AU215" s="21">
        <f>AU195-Baseline!AU195</f>
        <v>0.47878563390034468</v>
      </c>
      <c r="AV215" s="21">
        <f>AV195-Baseline!AV195</f>
        <v>0.47516006322572485</v>
      </c>
      <c r="AW215" s="21">
        <f>AW195-Baseline!AW195</f>
        <v>0.47151462183033055</v>
      </c>
      <c r="AX215" s="21">
        <f>AX195-Baseline!AX195</f>
        <v>0.46785196860739137</v>
      </c>
      <c r="AY215" s="21">
        <f>AY195-Baseline!AY195</f>
        <v>0.46417469649536247</v>
      </c>
      <c r="AZ215" s="21">
        <f>AZ195-Baseline!AZ195</f>
        <v>0.46048532101345818</v>
      </c>
      <c r="BA215" s="21">
        <f>BA195-Baseline!BA195</f>
        <v>0.45678627238188185</v>
      </c>
      <c r="BB215" s="21">
        <f>BB195-Baseline!BB195</f>
        <v>0.45320815108056317</v>
      </c>
    </row>
    <row r="216" spans="1:54" outlineLevel="2">
      <c r="A216" s="466"/>
      <c r="B216" s="150" t="s">
        <v>284</v>
      </c>
      <c r="C216" s="19"/>
      <c r="D216" s="135" t="s">
        <v>377</v>
      </c>
      <c r="E216" s="21">
        <f>E196-Baseline!E196</f>
        <v>0.27634635727016438</v>
      </c>
      <c r="F216" s="21">
        <f>F196-Baseline!F196</f>
        <v>0.2860819236137398</v>
      </c>
      <c r="G216" s="21">
        <f>G196-Baseline!G196</f>
        <v>0.29616744655909472</v>
      </c>
      <c r="H216" s="21">
        <f>H196-Baseline!H196</f>
        <v>0.30661540154173217</v>
      </c>
      <c r="I216" s="21">
        <f>I196-Baseline!I196</f>
        <v>0.31743871025447024</v>
      </c>
      <c r="J216" s="21">
        <f>J196-Baseline!J196</f>
        <v>0.32865075658787846</v>
      </c>
      <c r="K216" s="21">
        <f>K196-Baseline!K196</f>
        <v>0.34026540314045312</v>
      </c>
      <c r="L216" s="21">
        <f>L196-Baseline!L196</f>
        <v>0.35229700831886934</v>
      </c>
      <c r="M216" s="21">
        <f>M196-Baseline!M196</f>
        <v>0.36476044404943586</v>
      </c>
      <c r="N216" s="21">
        <f>N196-Baseline!N196</f>
        <v>0.37767111412252174</v>
      </c>
      <c r="O216" s="21">
        <f>O196-Baseline!O196</f>
        <v>0.39104497319264642</v>
      </c>
      <c r="P216" s="21">
        <f>P196-Baseline!P196</f>
        <v>0.40489854645761442</v>
      </c>
      <c r="Q216" s="21">
        <f>Q196-Baseline!Q196</f>
        <v>0.41924895004097523</v>
      </c>
      <c r="R216" s="21">
        <f>R196-Baseline!R196</f>
        <v>0.43411391210295514</v>
      </c>
      <c r="S216" s="21">
        <f>S196-Baseline!S196</f>
        <v>0.44951179470584168</v>
      </c>
      <c r="T216" s="21">
        <f>T196-Baseline!T196</f>
        <v>0.46546161646086115</v>
      </c>
      <c r="U216" s="21">
        <f>U196-Baseline!U196</f>
        <v>0.48198307598438145</v>
      </c>
      <c r="V216" s="21">
        <f>V196-Baseline!V196</f>
        <v>0.4990965761924383</v>
      </c>
      <c r="W216" s="21">
        <f>W196-Baseline!W196</f>
        <v>0.51682324946350833</v>
      </c>
      <c r="X216" s="21">
        <f>X196-Baseline!X196</f>
        <v>0.53518498370052003</v>
      </c>
      <c r="Y216" s="21">
        <f>Y196-Baseline!Y196</f>
        <v>0.55420444932432289</v>
      </c>
      <c r="Z216" s="21">
        <f>Z196-Baseline!Z196</f>
        <v>0.57390512723181863</v>
      </c>
      <c r="AA216" s="21">
        <f>AA196-Baseline!AA196</f>
        <v>0.59431133775324196</v>
      </c>
      <c r="AB216" s="21">
        <f>AB196-Baseline!AB196</f>
        <v>0.61544827064434904</v>
      </c>
      <c r="AC216" s="21">
        <f>AC196-Baseline!AC196</f>
        <v>0.63734201615042352</v>
      </c>
      <c r="AD216" s="21">
        <f>AD196-Baseline!AD196</f>
        <v>0.66001959718042191</v>
      </c>
      <c r="AE216" s="21">
        <f>AE196-Baseline!AE196</f>
        <v>0.68350900263095704</v>
      </c>
      <c r="AF216" s="21">
        <f>AF196-Baseline!AF196</f>
        <v>0.70783922190120296</v>
      </c>
      <c r="AG216" s="21">
        <f>AG196-Baseline!AG196</f>
        <v>0.73304028064119264</v>
      </c>
      <c r="AH216" s="21">
        <f>AH196-Baseline!AH196</f>
        <v>0.75914327777776924</v>
      </c>
      <c r="AI216" s="21">
        <f>AI196-Baseline!AI196</f>
        <v>0.78618042386360065</v>
      </c>
      <c r="AJ216" s="21">
        <f>AJ196-Baseline!AJ196</f>
        <v>0.81590531466215599</v>
      </c>
      <c r="AK216" s="21">
        <f>AK196-Baseline!AK196</f>
        <v>0.84675860722653229</v>
      </c>
      <c r="AL216" s="21">
        <f>AL196-Baseline!AL196</f>
        <v>0.87878308005870065</v>
      </c>
      <c r="AM216" s="21">
        <f>AM196-Baseline!AM196</f>
        <v>0.912023134148507</v>
      </c>
      <c r="AN216" s="21">
        <f>AN196-Baseline!AN196</f>
        <v>0.94652485450157253</v>
      </c>
      <c r="AO216" s="21">
        <f>AO196-Baseline!AO196</f>
        <v>0.98233607400070455</v>
      </c>
      <c r="AP216" s="21">
        <f>AP196-Baseline!AP196</f>
        <v>1.0195064396890676</v>
      </c>
      <c r="AQ216" s="21">
        <f>AQ196-Baseline!AQ196</f>
        <v>1.0580874815670769</v>
      </c>
      <c r="AR216" s="21">
        <f>AR196-Baseline!AR196</f>
        <v>1.0981326839983971</v>
      </c>
      <c r="AS216" s="21">
        <f>AS196-Baseline!AS196</f>
        <v>1.1396975598238492</v>
      </c>
      <c r="AT216" s="21">
        <f>AT196-Baseline!AT196</f>
        <v>1.182839727286042</v>
      </c>
      <c r="AU216" s="21">
        <f>AU196-Baseline!AU196</f>
        <v>1.2276189898712797</v>
      </c>
      <c r="AV216" s="21">
        <f>AV196-Baseline!AV196</f>
        <v>1.274097419179353</v>
      </c>
      <c r="AW216" s="21">
        <f>AW196-Baseline!AW196</f>
        <v>1.3223394409360427</v>
      </c>
      <c r="AX216" s="21">
        <f>AX196-Baseline!AX196</f>
        <v>1.3724119242675661</v>
      </c>
      <c r="AY216" s="21">
        <f>AY196-Baseline!AY196</f>
        <v>1.4243842743606625</v>
      </c>
      <c r="AZ216" s="21">
        <f>AZ196-Baseline!AZ196</f>
        <v>1.4783285286366208</v>
      </c>
      <c r="BA216" s="21">
        <f>BA196-Baseline!BA196</f>
        <v>1.5343194565726208</v>
      </c>
      <c r="BB216" s="21">
        <f>BB196-Baseline!BB196</f>
        <v>1.5913792611407385</v>
      </c>
    </row>
    <row r="217" spans="1:54" outlineLevel="2">
      <c r="A217" s="466"/>
      <c r="B217" s="150" t="s">
        <v>287</v>
      </c>
      <c r="C217" s="19"/>
      <c r="D217" s="135"/>
      <c r="E217" s="21">
        <f>E197-Baseline!E197</f>
        <v>0.40417322837535191</v>
      </c>
      <c r="F217" s="21">
        <f>F197-Baseline!F197</f>
        <v>0.41025589144624236</v>
      </c>
      <c r="G217" s="21">
        <f>G197-Baseline!G197</f>
        <v>0.41644327109108187</v>
      </c>
      <c r="H217" s="21">
        <f>H197-Baseline!H197</f>
        <v>0.42273670847367745</v>
      </c>
      <c r="I217" s="21">
        <f>I197-Baseline!I197</f>
        <v>0.42913757608948422</v>
      </c>
      <c r="J217" s="21">
        <f>J197-Baseline!J197</f>
        <v>0.43564727791367397</v>
      </c>
      <c r="K217" s="21">
        <f>K197-Baseline!K197</f>
        <v>0.44226724956302765</v>
      </c>
      <c r="L217" s="21">
        <f>L197-Baseline!L197</f>
        <v>0.4489989584716928</v>
      </c>
      <c r="M217" s="21">
        <f>M197-Baseline!M197</f>
        <v>0.45584390408042313</v>
      </c>
      <c r="N217" s="21">
        <f>N197-Baseline!N197</f>
        <v>0.46280361803933989</v>
      </c>
      <c r="O217" s="21">
        <f>O197-Baseline!O197</f>
        <v>0.46987966442391932</v>
      </c>
      <c r="P217" s="21">
        <f>P197-Baseline!P197</f>
        <v>0.47707363996419033</v>
      </c>
      <c r="Q217" s="21">
        <f>Q197-Baseline!Q197</f>
        <v>0.48438717428696715</v>
      </c>
      <c r="R217" s="21">
        <f>R197-Baseline!R197</f>
        <v>0.49182193017096321</v>
      </c>
      <c r="S217" s="21">
        <f>S197-Baseline!S197</f>
        <v>0.49937960381482877</v>
      </c>
      <c r="T217" s="21">
        <f>T197-Baseline!T197</f>
        <v>0.50706192511781478</v>
      </c>
      <c r="U217" s="21">
        <f>U197-Baseline!U197</f>
        <v>0.51487065797316733</v>
      </c>
      <c r="V217" s="21">
        <f>V197-Baseline!V197</f>
        <v>0.52280760057400311</v>
      </c>
      <c r="W217" s="21">
        <f>W197-Baseline!W197</f>
        <v>0.53087458573176394</v>
      </c>
      <c r="X217" s="21">
        <f>X197-Baseline!X197</f>
        <v>0.53907348120703902</v>
      </c>
      <c r="Y217" s="21">
        <f>Y197-Baseline!Y197</f>
        <v>0.54740619005280933</v>
      </c>
      <c r="Z217" s="21">
        <f>Z197-Baseline!Z197</f>
        <v>0.55587465097000621</v>
      </c>
      <c r="AA217" s="21">
        <f>AA197-Baseline!AA197</f>
        <v>0.56448083867535315</v>
      </c>
      <c r="AB217" s="21">
        <f>AB197-Baseline!AB197</f>
        <v>0.57322676428148855</v>
      </c>
      <c r="AC217" s="21">
        <f>AC197-Baseline!AC197</f>
        <v>0.58211447568929364</v>
      </c>
      <c r="AD217" s="21">
        <f>AD197-Baseline!AD197</f>
        <v>0.59114605799245179</v>
      </c>
      <c r="AE217" s="21">
        <f>AE197-Baseline!AE197</f>
        <v>0.60032363389428667</v>
      </c>
      <c r="AF217" s="21">
        <f>AF197-Baseline!AF197</f>
        <v>0.60964936413656956</v>
      </c>
      <c r="AG217" s="21">
        <f>AG197-Baseline!AG197</f>
        <v>0.61912544794089119</v>
      </c>
      <c r="AH217" s="21">
        <f>AH197-Baseline!AH197</f>
        <v>0.628754123461857</v>
      </c>
      <c r="AI217" s="21">
        <f>AI197-Baseline!AI197</f>
        <v>0.63853766825278546</v>
      </c>
      <c r="AJ217" s="21">
        <f>AJ197-Baseline!AJ197</f>
        <v>0.65162635314036665</v>
      </c>
      <c r="AK217" s="21">
        <f>AK197-Baseline!AK197</f>
        <v>0.66498816279533357</v>
      </c>
      <c r="AL217" s="21">
        <f>AL197-Baseline!AL197</f>
        <v>0.67862865627379143</v>
      </c>
      <c r="AM217" s="21">
        <f>AM197-Baseline!AM197</f>
        <v>0.69255350978544639</v>
      </c>
      <c r="AN217" s="21">
        <f>AN197-Baseline!AN197</f>
        <v>0.70676851904498195</v>
      </c>
      <c r="AO217" s="21">
        <f>AO197-Baseline!AO197</f>
        <v>0.72127960167410632</v>
      </c>
      <c r="AP217" s="21">
        <f>AP197-Baseline!AP197</f>
        <v>0.73609279965498209</v>
      </c>
      <c r="AQ217" s="21">
        <f>AQ197-Baseline!AQ197</f>
        <v>0.75121428183623773</v>
      </c>
      <c r="AR217" s="21">
        <f>AR197-Baseline!AR197</f>
        <v>0.76665034649248553</v>
      </c>
      <c r="AS217" s="21">
        <f>AS197-Baseline!AS197</f>
        <v>0.78240742393856144</v>
      </c>
      <c r="AT217" s="21">
        <f>AT197-Baseline!AT197</f>
        <v>0.79849207919930909</v>
      </c>
      <c r="AU217" s="21">
        <f>AU197-Baseline!AU197</f>
        <v>0.81491101473625205</v>
      </c>
      <c r="AV217" s="21">
        <f>AV197-Baseline!AV197</f>
        <v>0.83167107323211786</v>
      </c>
      <c r="AW217" s="21">
        <f>AW197-Baseline!AW197</f>
        <v>0.8487792404344352</v>
      </c>
      <c r="AX217" s="21">
        <f>AX197-Baseline!AX197</f>
        <v>0.86624264805936957</v>
      </c>
      <c r="AY217" s="21">
        <f>AY197-Baseline!AY197</f>
        <v>0.88406857675710204</v>
      </c>
      <c r="AZ217" s="21">
        <f>AZ197-Baseline!AZ197</f>
        <v>0.90226445913961051</v>
      </c>
      <c r="BA217" s="21">
        <f>BA197-Baseline!BA197</f>
        <v>0.92083562116706352</v>
      </c>
      <c r="BB217" s="21">
        <f>BB197-Baseline!BB197</f>
        <v>1.2975860997690578</v>
      </c>
    </row>
    <row r="218" spans="1:54" outlineLevel="2">
      <c r="A218" s="467"/>
      <c r="B218" s="150" t="s">
        <v>464</v>
      </c>
      <c r="C218" s="19"/>
      <c r="D218" s="135" t="s">
        <v>377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485</v>
      </c>
      <c r="B220" s="150" t="s">
        <v>486</v>
      </c>
      <c r="C220" s="19"/>
      <c r="D220" s="135" t="s">
        <v>377</v>
      </c>
      <c r="E220" s="21">
        <f>E200-Baseline!E200</f>
        <v>1.2166244874404275</v>
      </c>
      <c r="F220" s="21">
        <f>F200-Baseline!F200</f>
        <v>1.2275564972638953</v>
      </c>
      <c r="G220" s="21">
        <f>G200-Baseline!G200</f>
        <v>1.2373153627945133</v>
      </c>
      <c r="H220" s="21">
        <f>H200-Baseline!H200</f>
        <v>1.2475523295460156</v>
      </c>
      <c r="I220" s="21">
        <f>I200-Baseline!I200</f>
        <v>1.2597677804972833</v>
      </c>
      <c r="J220" s="21">
        <f>J200-Baseline!J200</f>
        <v>1.2724260210295313</v>
      </c>
      <c r="K220" s="21">
        <f>K200-Baseline!K200</f>
        <v>1.2841355591376935</v>
      </c>
      <c r="L220" s="21">
        <f>L200-Baseline!L200</f>
        <v>1.2977764065677571</v>
      </c>
      <c r="M220" s="21">
        <f>M200-Baseline!M200</f>
        <v>1.3119230210444304</v>
      </c>
      <c r="N220" s="21">
        <f>N200-Baseline!N200</f>
        <v>1.3252839415004143</v>
      </c>
      <c r="O220" s="21">
        <f>O200-Baseline!O200</f>
        <v>1.3405396918479182</v>
      </c>
      <c r="P220" s="21">
        <f>P200-Baseline!P200</f>
        <v>1.3563673766420157</v>
      </c>
      <c r="Q220" s="21">
        <f>Q200-Baseline!Q200</f>
        <v>1.3727901331405226</v>
      </c>
      <c r="R220" s="21">
        <f>R200-Baseline!R200</f>
        <v>1.391023694206672</v>
      </c>
      <c r="S220" s="21">
        <f>S200-Baseline!S200</f>
        <v>1.4086793409757996</v>
      </c>
      <c r="T220" s="21">
        <f>T200-Baseline!T200</f>
        <v>1.4270029858179267</v>
      </c>
      <c r="U220" s="21">
        <f>U200-Baseline!U200</f>
        <v>1.4460197305321598</v>
      </c>
      <c r="V220" s="21">
        <f>V200-Baseline!V200</f>
        <v>1.4668374761503369</v>
      </c>
      <c r="W220" s="21">
        <f>W200-Baseline!W200</f>
        <v>1.4872922085888152</v>
      </c>
      <c r="X220" s="21">
        <f>X200-Baseline!X200</f>
        <v>1.5095507144333795</v>
      </c>
      <c r="Y220" s="21">
        <f>Y200-Baseline!Y200</f>
        <v>1.5315535867119299</v>
      </c>
      <c r="Z220" s="21">
        <f>Z200-Baseline!Z200</f>
        <v>1.5553680649706798</v>
      </c>
      <c r="AA220" s="21">
        <f>AA200-Baseline!AA200</f>
        <v>1.5799937117121829</v>
      </c>
      <c r="AB220" s="21">
        <f>AB200-Baseline!AB200</f>
        <v>1.6054619932039824</v>
      </c>
      <c r="AC220" s="21">
        <f>AC200-Baseline!AC200</f>
        <v>1.6315962063237297</v>
      </c>
      <c r="AD220" s="21">
        <f>AD200-Baseline!AD200</f>
        <v>1.6586955772777658</v>
      </c>
      <c r="AE220" s="21">
        <f>AE200-Baseline!AE200</f>
        <v>1.6868295248528451</v>
      </c>
      <c r="AF220" s="21">
        <f>AF200-Baseline!AF200</f>
        <v>1.7159151640513155</v>
      </c>
      <c r="AG220" s="21">
        <f>AG200-Baseline!AG200</f>
        <v>1.7459997958375155</v>
      </c>
      <c r="AH220" s="21">
        <f>AH200-Baseline!AH200</f>
        <v>1.7771333386309167</v>
      </c>
      <c r="AI220" s="21">
        <f>AI200-Baseline!AI200</f>
        <v>1.8093707641431087</v>
      </c>
      <c r="AJ220" s="21">
        <f>AJ200-Baseline!AJ200</f>
        <v>1.8494521465393832</v>
      </c>
      <c r="AK220" s="21">
        <f>AK200-Baseline!AK200</f>
        <v>1.8909012155027645</v>
      </c>
      <c r="AL220" s="21">
        <f>AL200-Baseline!AL200</f>
        <v>1.9337737032161875</v>
      </c>
      <c r="AM220" s="21">
        <f>AM200-Baseline!AM200</f>
        <v>1.9781237929211595</v>
      </c>
      <c r="AN220" s="21">
        <f>AN200-Baseline!AN200</f>
        <v>2.024005100090406</v>
      </c>
      <c r="AO220" s="21">
        <f>AO200-Baseline!AO200</f>
        <v>2.0714721110657019</v>
      </c>
      <c r="AP220" s="21">
        <f>AP200-Baseline!AP200</f>
        <v>2.1205828891799912</v>
      </c>
      <c r="AQ220" s="21">
        <f>AQ200-Baseline!AQ200</f>
        <v>2.1713977978959544</v>
      </c>
      <c r="AR220" s="21">
        <f>AR200-Baseline!AR200</f>
        <v>2.2239785161563148</v>
      </c>
      <c r="AS220" s="21">
        <f>AS200-Baseline!AS200</f>
        <v>2.2783887201175705</v>
      </c>
      <c r="AT220" s="21">
        <f>AT200-Baseline!AT200</f>
        <v>2.3346944239901619</v>
      </c>
      <c r="AU220" s="21">
        <f>AU200-Baseline!AU200</f>
        <v>2.392964032281323</v>
      </c>
      <c r="AV220" s="21">
        <f>AV200-Baseline!AV200</f>
        <v>2.4532682262589738</v>
      </c>
      <c r="AW220" s="21">
        <f>AW200-Baseline!AW200</f>
        <v>2.5156800722535184</v>
      </c>
      <c r="AX220" s="21">
        <f>AX200-Baseline!AX200</f>
        <v>2.580275199278089</v>
      </c>
      <c r="AY220" s="21">
        <f>AY200-Baseline!AY200</f>
        <v>2.6471318900293674</v>
      </c>
      <c r="AZ220" s="21">
        <f>AZ200-Baseline!AZ200</f>
        <v>2.7163311568016817</v>
      </c>
      <c r="BA220" s="21">
        <f>BA200-Baseline!BA200</f>
        <v>2.7879545773767314</v>
      </c>
      <c r="BB220" s="21">
        <f>BB200-Baseline!BB200</f>
        <v>3.2189231964765388</v>
      </c>
    </row>
    <row r="221" spans="1:54" outlineLevel="2">
      <c r="A221" s="466"/>
      <c r="B221" s="150" t="s">
        <v>487</v>
      </c>
      <c r="C221" s="19"/>
      <c r="D221" s="135" t="s">
        <v>377</v>
      </c>
      <c r="E221" s="21">
        <f>E201-Baseline!E201</f>
        <v>0.98743425337151658</v>
      </c>
      <c r="F221" s="21">
        <f>F201-Baseline!F201</f>
        <v>0.99930787425376733</v>
      </c>
      <c r="G221" s="21">
        <f>G201-Baseline!G201</f>
        <v>1.011701103140983</v>
      </c>
      <c r="H221" s="21">
        <f>H201-Baseline!H201</f>
        <v>1.0246265219408965</v>
      </c>
      <c r="I221" s="21">
        <f>I201-Baseline!I201</f>
        <v>1.0380972183145745</v>
      </c>
      <c r="J221" s="21">
        <f>J201-Baseline!J201</f>
        <v>1.052126801424673</v>
      </c>
      <c r="K221" s="21">
        <f>K201-Baseline!K201</f>
        <v>1.0667294175352215</v>
      </c>
      <c r="L221" s="21">
        <f>L201-Baseline!L201</f>
        <v>1.08191976725921</v>
      </c>
      <c r="M221" s="21">
        <f>M201-Baseline!M201</f>
        <v>1.0977131225581687</v>
      </c>
      <c r="N221" s="21">
        <f>N201-Baseline!N201</f>
        <v>1.1141253447083472</v>
      </c>
      <c r="O221" s="21">
        <f>O201-Baseline!O201</f>
        <v>1.1311729030797222</v>
      </c>
      <c r="P221" s="21">
        <f>P201-Baseline!P201</f>
        <v>1.1488728946045466</v>
      </c>
      <c r="Q221" s="21">
        <f>Q201-Baseline!Q201</f>
        <v>1.1672430637164564</v>
      </c>
      <c r="R221" s="21">
        <f>R201-Baseline!R201</f>
        <v>1.1863018231848281</v>
      </c>
      <c r="S221" s="21">
        <f>S201-Baseline!S201</f>
        <v>1.2060227499586387</v>
      </c>
      <c r="T221" s="21">
        <f>T201-Baseline!T201</f>
        <v>1.2264720180124637</v>
      </c>
      <c r="U221" s="21">
        <f>U201-Baseline!U201</f>
        <v>1.2476701659272726</v>
      </c>
      <c r="V221" s="21">
        <f>V201-Baseline!V201</f>
        <v>1.2696384926124074</v>
      </c>
      <c r="W221" s="21">
        <f>W201-Baseline!W201</f>
        <v>1.2923990816502164</v>
      </c>
      <c r="X221" s="21">
        <f>X201-Baseline!X201</f>
        <v>1.3159748281035695</v>
      </c>
      <c r="Y221" s="21">
        <f>Y201-Baseline!Y201</f>
        <v>1.3403894648512855</v>
      </c>
      <c r="Z221" s="21">
        <f>Z201-Baseline!Z201</f>
        <v>1.3656675906782789</v>
      </c>
      <c r="AA221" s="21">
        <f>AA201-Baseline!AA201</f>
        <v>1.3918346991700581</v>
      </c>
      <c r="AB221" s="21">
        <f>AB201-Baseline!AB201</f>
        <v>1.4189172089497863</v>
      </c>
      <c r="AC221" s="21">
        <f>AC201-Baseline!AC201</f>
        <v>1.4468239085461692</v>
      </c>
      <c r="AD221" s="21">
        <f>AD201-Baseline!AD201</f>
        <v>1.4756891156113321</v>
      </c>
      <c r="AE221" s="21">
        <f>AE201-Baseline!AE201</f>
        <v>1.5055310516065241</v>
      </c>
      <c r="AF221" s="21">
        <f>AF201-Baseline!AF201</f>
        <v>1.5363732042379277</v>
      </c>
      <c r="AG221" s="21">
        <f>AG201-Baseline!AG201</f>
        <v>1.5682443288628143</v>
      </c>
      <c r="AH221" s="21">
        <f>AH201-Baseline!AH201</f>
        <v>1.6011793853918672</v>
      </c>
      <c r="AI221" s="21">
        <f>AI201-Baseline!AI201</f>
        <v>1.6352212564132886</v>
      </c>
      <c r="AJ221" s="21">
        <f>AJ201-Baseline!AJ201</f>
        <v>1.6762797530620377</v>
      </c>
      <c r="AK221" s="21">
        <f>AK201-Baseline!AK201</f>
        <v>1.7187333035184373</v>
      </c>
      <c r="AL221" s="21">
        <f>AL201-Baseline!AL201</f>
        <v>1.76263159738027</v>
      </c>
      <c r="AM221" s="21">
        <f>AM201-Baseline!AM201</f>
        <v>1.8080262700613874</v>
      </c>
      <c r="AN221" s="21">
        <f>AN201-Baseline!AN201</f>
        <v>1.8549702798740906</v>
      </c>
      <c r="AO221" s="21">
        <f>AO201-Baseline!AO201</f>
        <v>1.9035178716103223</v>
      </c>
      <c r="AP221" s="21">
        <f>AP201-Baseline!AP201</f>
        <v>1.9537256823788329</v>
      </c>
      <c r="AQ221" s="21">
        <f>AQ201-Baseline!AQ201</f>
        <v>2.0056523805646558</v>
      </c>
      <c r="AR221" s="21">
        <f>AR201-Baseline!AR201</f>
        <v>2.0593586056277702</v>
      </c>
      <c r="AS221" s="21">
        <f>AS201-Baseline!AS201</f>
        <v>2.1149070717762486</v>
      </c>
      <c r="AT221" s="21">
        <f>AT201-Baseline!AT201</f>
        <v>2.1723627231087135</v>
      </c>
      <c r="AU221" s="21">
        <f>AU201-Baseline!AU201</f>
        <v>2.2317928432434653</v>
      </c>
      <c r="AV221" s="21">
        <f>AV201-Baseline!AV201</f>
        <v>2.2932670833496784</v>
      </c>
      <c r="AW221" s="21">
        <f>AW201-Baseline!AW201</f>
        <v>2.3568575554912168</v>
      </c>
      <c r="AX221" s="21">
        <f>AX201-Baseline!AX201</f>
        <v>2.4226389388178444</v>
      </c>
      <c r="AY221" s="21">
        <f>AY201-Baseline!AY201</f>
        <v>2.49068857968421</v>
      </c>
      <c r="AZ221" s="21">
        <f>AZ201-Baseline!AZ201</f>
        <v>2.5610865869523423</v>
      </c>
      <c r="BA221" s="21">
        <f>BA201-Baseline!BA201</f>
        <v>2.6339136704965571</v>
      </c>
      <c r="BB221" s="21">
        <f>BB201-Baseline!BB201</f>
        <v>3.0660467727134515</v>
      </c>
    </row>
    <row r="222" spans="1:54" outlineLevel="2">
      <c r="A222" s="467"/>
      <c r="B222" s="150" t="s">
        <v>488</v>
      </c>
      <c r="C222" s="19"/>
      <c r="D222" s="135" t="s">
        <v>377</v>
      </c>
      <c r="E222" s="21">
        <f>E202-Baseline!E202</f>
        <v>1.447267919712099</v>
      </c>
      <c r="F222" s="21">
        <f>F202-Baseline!F202</f>
        <v>1.454946184386176</v>
      </c>
      <c r="G222" s="21">
        <f>G202-Baseline!G202</f>
        <v>1.4631845900301137</v>
      </c>
      <c r="H222" s="21">
        <f>H202-Baseline!H202</f>
        <v>1.4719953979354745</v>
      </c>
      <c r="I222" s="21">
        <f>I202-Baseline!I202</f>
        <v>1.4813913800701151</v>
      </c>
      <c r="J222" s="21">
        <f>J202-Baseline!J202</f>
        <v>1.4913858346169251</v>
      </c>
      <c r="K222" s="21">
        <f>K202-Baseline!K202</f>
        <v>1.5019926015314891</v>
      </c>
      <c r="L222" s="21">
        <f>L202-Baseline!L202</f>
        <v>1.51322607947573</v>
      </c>
      <c r="M222" s="21">
        <f>M202-Baseline!M202</f>
        <v>1.52510124348918</v>
      </c>
      <c r="N222" s="21">
        <f>N202-Baseline!N202</f>
        <v>1.537633662744311</v>
      </c>
      <c r="O222" s="21">
        <f>O202-Baseline!O202</f>
        <v>1.5508395190131967</v>
      </c>
      <c r="P222" s="21">
        <f>P202-Baseline!P202</f>
        <v>1.5647356264931067</v>
      </c>
      <c r="Q222" s="21">
        <f>Q202-Baseline!Q202</f>
        <v>1.5793394514426342</v>
      </c>
      <c r="R222" s="21">
        <f>R202-Baseline!R202</f>
        <v>1.5946691337096599</v>
      </c>
      <c r="S222" s="21">
        <f>S202-Baseline!S202</f>
        <v>1.6106069297628112</v>
      </c>
      <c r="T222" s="21">
        <f>T202-Baseline!T202</f>
        <v>1.6273114674470825</v>
      </c>
      <c r="U222" s="21">
        <f>U202-Baseline!U202</f>
        <v>1.6448030015722619</v>
      </c>
      <c r="V222" s="21">
        <f>V202-Baseline!V202</f>
        <v>1.6631025521754466</v>
      </c>
      <c r="W222" s="21">
        <f>W202-Baseline!W202</f>
        <v>1.6822319297060115</v>
      </c>
      <c r="X222" s="21">
        <f>X202-Baseline!X202</f>
        <v>1.7022137609076926</v>
      </c>
      <c r="Y222" s="21">
        <f>Y202-Baseline!Y202</f>
        <v>1.7230715157679195</v>
      </c>
      <c r="Z222" s="21">
        <f>Z202-Baseline!Z202</f>
        <v>1.7448295352560055</v>
      </c>
      <c r="AA222" s="21">
        <f>AA202-Baseline!AA202</f>
        <v>1.7675130608768379</v>
      </c>
      <c r="AB222" s="21">
        <f>AB202-Baseline!AB202</f>
        <v>1.7911482639803038</v>
      </c>
      <c r="AC222" s="21">
        <f>AC202-Baseline!AC202</f>
        <v>1.815406520184923</v>
      </c>
      <c r="AD222" s="21">
        <f>AD202-Baseline!AD202</f>
        <v>1.8406338211750928</v>
      </c>
      <c r="AE222" s="21">
        <f>AE202-Baseline!AE202</f>
        <v>1.8668258326177658</v>
      </c>
      <c r="AF222" s="21">
        <f>AF202-Baseline!AF202</f>
        <v>1.8939919122112059</v>
      </c>
      <c r="AG222" s="21">
        <f>AG202-Baseline!AG202</f>
        <v>1.9221550422200198</v>
      </c>
      <c r="AH222" s="21">
        <f>AH202-Baseline!AH202</f>
        <v>1.9513545659789127</v>
      </c>
      <c r="AI222" s="21">
        <f>AI202-Baseline!AI202</f>
        <v>1.9816512652320508</v>
      </c>
      <c r="AJ222" s="21">
        <f>AJ202-Baseline!AJ202</f>
        <v>2.0206144866418918</v>
      </c>
      <c r="AK222" s="21">
        <f>AK202-Baseline!AK202</f>
        <v>2.0609318000339272</v>
      </c>
      <c r="AL222" s="21">
        <f>AL202-Baseline!AL202</f>
        <v>2.1026561291277646</v>
      </c>
      <c r="AM222" s="21">
        <f>AM202-Baseline!AM202</f>
        <v>2.1458427452812394</v>
      </c>
      <c r="AN222" s="21">
        <f>AN202-Baseline!AN202</f>
        <v>2.1905472711748599</v>
      </c>
      <c r="AO222" s="21">
        <f>AO202-Baseline!AO202</f>
        <v>2.2368254392267728</v>
      </c>
      <c r="AP222" s="21">
        <f>AP202-Baseline!AP202</f>
        <v>2.2847362718201412</v>
      </c>
      <c r="AQ222" s="21">
        <f>AQ202-Baseline!AQ202</f>
        <v>2.3343408557626768</v>
      </c>
      <c r="AR222" s="21">
        <f>AR202-Baseline!AR202</f>
        <v>2.3857020139347562</v>
      </c>
      <c r="AS222" s="21">
        <f>AS202-Baseline!AS202</f>
        <v>2.4388844630320978</v>
      </c>
      <c r="AT222" s="21">
        <f>AT202-Baseline!AT202</f>
        <v>2.4939551199803391</v>
      </c>
      <c r="AU222" s="21">
        <f>AU202-Baseline!AU202</f>
        <v>2.5509832658574432</v>
      </c>
      <c r="AV222" s="21">
        <f>AV202-Baseline!AV202</f>
        <v>2.6100404588475756</v>
      </c>
      <c r="AW222" s="21">
        <f>AW202-Baseline!AW202</f>
        <v>2.6712006367258319</v>
      </c>
      <c r="AX222" s="21">
        <f>AX202-Baseline!AX202</f>
        <v>2.7345402512374632</v>
      </c>
      <c r="AY222" s="21">
        <f>AY202-Baseline!AY202</f>
        <v>2.8001383773627579</v>
      </c>
      <c r="AZ222" s="21">
        <f>AZ202-Baseline!AZ202</f>
        <v>2.8680768009765547</v>
      </c>
      <c r="BA222" s="21">
        <f>BA202-Baseline!BA202</f>
        <v>2.9384378520999701</v>
      </c>
      <c r="BB222" s="21">
        <f>BB202-Baseline!BB202</f>
        <v>3.3681855401162282</v>
      </c>
    </row>
    <row r="223" spans="1:54" outlineLevel="2">
      <c r="B223" s="19"/>
      <c r="C223" s="19"/>
      <c r="D223" s="19"/>
      <c r="E223" s="15"/>
    </row>
    <row r="224" spans="1:54" outlineLevel="2">
      <c r="A224" s="465" t="s">
        <v>489</v>
      </c>
      <c r="B224" s="150" t="s">
        <v>486</v>
      </c>
      <c r="C224" s="19"/>
      <c r="D224" s="135" t="s">
        <v>377</v>
      </c>
      <c r="E224" s="21">
        <f>E204-Baseline!E204</f>
        <v>1.2166244874404275</v>
      </c>
      <c r="F224" s="21">
        <f>F204-Baseline!F204</f>
        <v>2.4441809847043228</v>
      </c>
      <c r="G224" s="21">
        <f>G204-Baseline!G204</f>
        <v>3.681496347498836</v>
      </c>
      <c r="H224" s="21">
        <f>H204-Baseline!H204</f>
        <v>4.9290486770448521</v>
      </c>
      <c r="I224" s="21">
        <f>I204-Baseline!I204</f>
        <v>6.1888164575421349</v>
      </c>
      <c r="J224" s="21">
        <f>J204-Baseline!J204</f>
        <v>7.4612424785716662</v>
      </c>
      <c r="K224" s="21">
        <f>K204-Baseline!K204</f>
        <v>8.7453780377093597</v>
      </c>
      <c r="L224" s="21">
        <f>L204-Baseline!L204</f>
        <v>10.043154444277118</v>
      </c>
      <c r="M224" s="21">
        <f>M204-Baseline!M204</f>
        <v>11.355077465321548</v>
      </c>
      <c r="N224" s="21">
        <f>N204-Baseline!N204</f>
        <v>12.680361406821962</v>
      </c>
      <c r="O224" s="21">
        <f>O204-Baseline!O204</f>
        <v>14.020901098669881</v>
      </c>
      <c r="P224" s="21">
        <f>P204-Baseline!P204</f>
        <v>15.377268475311897</v>
      </c>
      <c r="Q224" s="21">
        <f>Q204-Baseline!Q204</f>
        <v>16.75005860845242</v>
      </c>
      <c r="R224" s="21">
        <f>R204-Baseline!R204</f>
        <v>18.141082302659093</v>
      </c>
      <c r="S224" s="21">
        <f>S204-Baseline!S204</f>
        <v>19.549761643634891</v>
      </c>
      <c r="T224" s="21">
        <f>T204-Baseline!T204</f>
        <v>20.976764629452816</v>
      </c>
      <c r="U224" s="21">
        <f>U204-Baseline!U204</f>
        <v>22.422784359984977</v>
      </c>
      <c r="V224" s="21">
        <f>V204-Baseline!V204</f>
        <v>23.889621836135312</v>
      </c>
      <c r="W224" s="21">
        <f>W204-Baseline!W204</f>
        <v>25.376914044724128</v>
      </c>
      <c r="X224" s="21">
        <f>X204-Baseline!X204</f>
        <v>26.886464759157509</v>
      </c>
      <c r="Y224" s="21">
        <f>Y204-Baseline!Y204</f>
        <v>28.418018345869438</v>
      </c>
      <c r="Z224" s="21">
        <f>Z204-Baseline!Z204</f>
        <v>29.973386410840117</v>
      </c>
      <c r="AA224" s="21">
        <f>AA204-Baseline!AA204</f>
        <v>31.553380122552301</v>
      </c>
      <c r="AB224" s="21">
        <f>AB204-Baseline!AB204</f>
        <v>33.158842115756286</v>
      </c>
      <c r="AC224" s="21">
        <f>AC204-Baseline!AC204</f>
        <v>34.790438322080014</v>
      </c>
      <c r="AD224" s="21">
        <f>AD204-Baseline!AD204</f>
        <v>36.449133899357783</v>
      </c>
      <c r="AE224" s="21">
        <f>AE204-Baseline!AE204</f>
        <v>38.13596342421063</v>
      </c>
      <c r="AF224" s="21">
        <f>AF204-Baseline!AF204</f>
        <v>39.851878588261947</v>
      </c>
      <c r="AG224" s="21">
        <f>AG204-Baseline!AG204</f>
        <v>41.597878384099459</v>
      </c>
      <c r="AH224" s="21">
        <f>AH204-Baseline!AH204</f>
        <v>43.375011722730378</v>
      </c>
      <c r="AI224" s="21">
        <f>AI204-Baseline!AI204</f>
        <v>45.184382486873488</v>
      </c>
      <c r="AJ224" s="21">
        <f>AJ204-Baseline!AJ204</f>
        <v>47.033834633412873</v>
      </c>
      <c r="AK224" s="21">
        <f>AK204-Baseline!AK204</f>
        <v>48.924735848915638</v>
      </c>
      <c r="AL224" s="21">
        <f>AL204-Baseline!AL204</f>
        <v>50.858509552131828</v>
      </c>
      <c r="AM224" s="21">
        <f>AM204-Baseline!AM204</f>
        <v>52.836633345052988</v>
      </c>
      <c r="AN224" s="21">
        <f>AN204-Baseline!AN204</f>
        <v>54.860638445143394</v>
      </c>
      <c r="AO224" s="21">
        <f>AO204-Baseline!AO204</f>
        <v>56.932110556209096</v>
      </c>
      <c r="AP224" s="21">
        <f>AP204-Baseline!AP204</f>
        <v>59.052693445389089</v>
      </c>
      <c r="AQ224" s="21">
        <f>AQ204-Baseline!AQ204</f>
        <v>61.224091243285045</v>
      </c>
      <c r="AR224" s="21">
        <f>AR204-Baseline!AR204</f>
        <v>63.44806975944136</v>
      </c>
      <c r="AS224" s="21">
        <f>AS204-Baseline!AS204</f>
        <v>65.726458479558929</v>
      </c>
      <c r="AT224" s="21">
        <f>AT204-Baseline!AT204</f>
        <v>68.061152903549086</v>
      </c>
      <c r="AU224" s="21">
        <f>AU204-Baseline!AU204</f>
        <v>70.454116935830413</v>
      </c>
      <c r="AV224" s="21">
        <f>AV204-Baseline!AV204</f>
        <v>72.907385162089383</v>
      </c>
      <c r="AW224" s="21">
        <f>AW204-Baseline!AW204</f>
        <v>75.4230652343429</v>
      </c>
      <c r="AX224" s="21">
        <f>AX204-Baseline!AX204</f>
        <v>78.003340433620991</v>
      </c>
      <c r="AY224" s="21">
        <f>AY204-Baseline!AY204</f>
        <v>80.650472323650362</v>
      </c>
      <c r="AZ224" s="21">
        <f>AZ204-Baseline!AZ204</f>
        <v>83.366803480452049</v>
      </c>
      <c r="BA224" s="21">
        <f>BA204-Baseline!BA204</f>
        <v>86.154758057828786</v>
      </c>
      <c r="BB224" s="21">
        <f>BB204-Baseline!BB204</f>
        <v>89.373681254305325</v>
      </c>
    </row>
    <row r="225" spans="1:54" outlineLevel="2">
      <c r="A225" s="466"/>
      <c r="B225" s="150" t="s">
        <v>487</v>
      </c>
      <c r="C225" s="19"/>
      <c r="D225" s="135" t="s">
        <v>377</v>
      </c>
      <c r="E225" s="21">
        <f>E205-Baseline!E205</f>
        <v>0.98743425337151658</v>
      </c>
      <c r="F225" s="21">
        <f>F205-Baseline!F205</f>
        <v>1.9867421276252839</v>
      </c>
      <c r="G225" s="21">
        <f>G205-Baseline!G205</f>
        <v>2.998443230766267</v>
      </c>
      <c r="H225" s="21">
        <f>H205-Baseline!H205</f>
        <v>4.0230697527071637</v>
      </c>
      <c r="I225" s="21">
        <f>I205-Baseline!I205</f>
        <v>5.0611669710217377</v>
      </c>
      <c r="J225" s="21">
        <f>J205-Baseline!J205</f>
        <v>6.1132937724464105</v>
      </c>
      <c r="K225" s="21">
        <f>K205-Baseline!K205</f>
        <v>7.1800231899816325</v>
      </c>
      <c r="L225" s="21">
        <f>L205-Baseline!L205</f>
        <v>8.2619429572408425</v>
      </c>
      <c r="M225" s="21">
        <f>M205-Baseline!M205</f>
        <v>9.3596560797990112</v>
      </c>
      <c r="N225" s="21">
        <f>N205-Baseline!N205</f>
        <v>10.473781424507358</v>
      </c>
      <c r="O225" s="21">
        <f>O205-Baseline!O205</f>
        <v>11.60495432758708</v>
      </c>
      <c r="P225" s="21">
        <f>P205-Baseline!P205</f>
        <v>12.753827222191626</v>
      </c>
      <c r="Q225" s="21">
        <f>Q205-Baseline!Q205</f>
        <v>13.921070285908083</v>
      </c>
      <c r="R225" s="21">
        <f>R205-Baseline!R205</f>
        <v>15.107372109092911</v>
      </c>
      <c r="S225" s="21">
        <f>S205-Baseline!S205</f>
        <v>16.313394859051549</v>
      </c>
      <c r="T225" s="21">
        <f>T205-Baseline!T205</f>
        <v>17.539866877064014</v>
      </c>
      <c r="U225" s="21">
        <f>U205-Baseline!U205</f>
        <v>18.787537042991286</v>
      </c>
      <c r="V225" s="21">
        <f>V205-Baseline!V205</f>
        <v>20.057175535603694</v>
      </c>
      <c r="W225" s="21">
        <f>W205-Baseline!W205</f>
        <v>21.349574617253911</v>
      </c>
      <c r="X225" s="21">
        <f>X205-Baseline!X205</f>
        <v>22.665549445357481</v>
      </c>
      <c r="Y225" s="21">
        <f>Y205-Baseline!Y205</f>
        <v>24.005938910208766</v>
      </c>
      <c r="Z225" s="21">
        <f>Z205-Baseline!Z205</f>
        <v>25.371606500887044</v>
      </c>
      <c r="AA225" s="21">
        <f>AA205-Baseline!AA205</f>
        <v>26.763441200057102</v>
      </c>
      <c r="AB225" s="21">
        <f>AB205-Baseline!AB205</f>
        <v>28.182358409006888</v>
      </c>
      <c r="AC225" s="21">
        <f>AC205-Baseline!AC205</f>
        <v>29.629182317553056</v>
      </c>
      <c r="AD225" s="21">
        <f>AD205-Baseline!AD205</f>
        <v>31.104871433164387</v>
      </c>
      <c r="AE225" s="21">
        <f>AE205-Baseline!AE205</f>
        <v>32.610402484770908</v>
      </c>
      <c r="AF225" s="21">
        <f>AF205-Baseline!AF205</f>
        <v>34.146775689008834</v>
      </c>
      <c r="AG225" s="21">
        <f>AG205-Baseline!AG205</f>
        <v>35.715020017871652</v>
      </c>
      <c r="AH225" s="21">
        <f>AH205-Baseline!AH205</f>
        <v>37.316199403263518</v>
      </c>
      <c r="AI225" s="21">
        <f>AI205-Baseline!AI205</f>
        <v>38.951420659676806</v>
      </c>
      <c r="AJ225" s="21">
        <f>AJ205-Baseline!AJ205</f>
        <v>40.627700412738847</v>
      </c>
      <c r="AK225" s="21">
        <f>AK205-Baseline!AK205</f>
        <v>42.34643371625728</v>
      </c>
      <c r="AL225" s="21">
        <f>AL205-Baseline!AL205</f>
        <v>44.109065313637551</v>
      </c>
      <c r="AM225" s="21">
        <f>AM205-Baseline!AM205</f>
        <v>45.917091583698941</v>
      </c>
      <c r="AN225" s="21">
        <f>AN205-Baseline!AN205</f>
        <v>47.772061863573029</v>
      </c>
      <c r="AO225" s="21">
        <f>AO205-Baseline!AO205</f>
        <v>49.675579735183348</v>
      </c>
      <c r="AP225" s="21">
        <f>AP205-Baseline!AP205</f>
        <v>51.629305417562179</v>
      </c>
      <c r="AQ225" s="21">
        <f>AQ205-Baseline!AQ205</f>
        <v>53.634957798126834</v>
      </c>
      <c r="AR225" s="21">
        <f>AR205-Baseline!AR205</f>
        <v>55.694316403754605</v>
      </c>
      <c r="AS225" s="21">
        <f>AS205-Baseline!AS205</f>
        <v>57.809223475530857</v>
      </c>
      <c r="AT225" s="21">
        <f>AT205-Baseline!AT205</f>
        <v>59.981586198639569</v>
      </c>
      <c r="AU225" s="21">
        <f>AU205-Baseline!AU205</f>
        <v>62.213379041883037</v>
      </c>
      <c r="AV225" s="21">
        <f>AV205-Baseline!AV205</f>
        <v>64.50664612523272</v>
      </c>
      <c r="AW225" s="21">
        <f>AW205-Baseline!AW205</f>
        <v>66.863503680723937</v>
      </c>
      <c r="AX225" s="21">
        <f>AX205-Baseline!AX205</f>
        <v>69.286142619541778</v>
      </c>
      <c r="AY225" s="21">
        <f>AY205-Baseline!AY205</f>
        <v>71.776831199225981</v>
      </c>
      <c r="AZ225" s="21">
        <f>AZ205-Baseline!AZ205</f>
        <v>74.337917786178323</v>
      </c>
      <c r="BA225" s="21">
        <f>BA205-Baseline!BA205</f>
        <v>76.971831456674877</v>
      </c>
      <c r="BB225" s="21">
        <f>BB205-Baseline!BB205</f>
        <v>80.037878229388326</v>
      </c>
    </row>
    <row r="226" spans="1:54" outlineLevel="2">
      <c r="A226" s="467"/>
      <c r="B226" s="150" t="s">
        <v>488</v>
      </c>
      <c r="C226" s="19"/>
      <c r="D226" s="135" t="s">
        <v>377</v>
      </c>
      <c r="E226" s="21">
        <f>E206-Baseline!E206</f>
        <v>1.447267919712099</v>
      </c>
      <c r="F226" s="21">
        <f>F206-Baseline!F206</f>
        <v>2.9022141040982747</v>
      </c>
      <c r="G226" s="21">
        <f>G206-Baseline!G206</f>
        <v>4.3653986941283884</v>
      </c>
      <c r="H226" s="21">
        <f>H206-Baseline!H206</f>
        <v>5.8373940920638629</v>
      </c>
      <c r="I226" s="21">
        <f>I206-Baseline!I206</f>
        <v>7.3187854721339782</v>
      </c>
      <c r="J226" s="21">
        <f>J206-Baseline!J206</f>
        <v>8.8101713067509024</v>
      </c>
      <c r="K226" s="21">
        <f>K206-Baseline!K206</f>
        <v>10.312163908282391</v>
      </c>
      <c r="L226" s="21">
        <f>L206-Baseline!L206</f>
        <v>11.825389987758122</v>
      </c>
      <c r="M226" s="21">
        <f>M206-Baseline!M206</f>
        <v>13.350491231247302</v>
      </c>
      <c r="N226" s="21">
        <f>N206-Baseline!N206</f>
        <v>14.888124893991613</v>
      </c>
      <c r="O226" s="21">
        <f>O206-Baseline!O206</f>
        <v>16.438964413004811</v>
      </c>
      <c r="P226" s="21">
        <f>P206-Baseline!P206</f>
        <v>18.003700039497918</v>
      </c>
      <c r="Q226" s="21">
        <f>Q206-Baseline!Q206</f>
        <v>19.583039490940553</v>
      </c>
      <c r="R226" s="21">
        <f>R206-Baseline!R206</f>
        <v>21.177708624650215</v>
      </c>
      <c r="S226" s="21">
        <f>S206-Baseline!S206</f>
        <v>22.788315554413025</v>
      </c>
      <c r="T226" s="21">
        <f>T206-Baseline!T206</f>
        <v>24.415627021860107</v>
      </c>
      <c r="U226" s="21">
        <f>U206-Baseline!U206</f>
        <v>26.060430023432367</v>
      </c>
      <c r="V226" s="21">
        <f>V206-Baseline!V206</f>
        <v>27.723532575607813</v>
      </c>
      <c r="W226" s="21">
        <f>W206-Baseline!W206</f>
        <v>29.405764505313826</v>
      </c>
      <c r="X226" s="21">
        <f>X206-Baseline!X206</f>
        <v>31.107978266221519</v>
      </c>
      <c r="Y226" s="21">
        <f>Y206-Baseline!Y206</f>
        <v>32.831049781989435</v>
      </c>
      <c r="Z226" s="21">
        <f>Z206-Baseline!Z206</f>
        <v>34.575879317245438</v>
      </c>
      <c r="AA226" s="21">
        <f>AA206-Baseline!AA206</f>
        <v>36.343392378122275</v>
      </c>
      <c r="AB226" s="21">
        <f>AB206-Baseline!AB206</f>
        <v>38.134540642102579</v>
      </c>
      <c r="AC226" s="21">
        <f>AC206-Baseline!AC206</f>
        <v>39.949947162287501</v>
      </c>
      <c r="AD226" s="21">
        <f>AD206-Baseline!AD206</f>
        <v>41.79058098346259</v>
      </c>
      <c r="AE226" s="21">
        <f>AE206-Baseline!AE206</f>
        <v>43.657406816080353</v>
      </c>
      <c r="AF226" s="21">
        <f>AF206-Baseline!AF206</f>
        <v>45.551398728291559</v>
      </c>
      <c r="AG226" s="21">
        <f>AG206-Baseline!AG206</f>
        <v>47.473553770511579</v>
      </c>
      <c r="AH226" s="21">
        <f>AH206-Baseline!AH206</f>
        <v>49.424908336490489</v>
      </c>
      <c r="AI226" s="21">
        <f>AI206-Baseline!AI206</f>
        <v>51.406559601722542</v>
      </c>
      <c r="AJ226" s="21">
        <f>AJ206-Baseline!AJ206</f>
        <v>53.427174088364431</v>
      </c>
      <c r="AK226" s="21">
        <f>AK206-Baseline!AK206</f>
        <v>55.488105888398358</v>
      </c>
      <c r="AL226" s="21">
        <f>AL206-Baseline!AL206</f>
        <v>57.590762017526124</v>
      </c>
      <c r="AM226" s="21">
        <f>AM206-Baseline!AM206</f>
        <v>59.73660476280736</v>
      </c>
      <c r="AN226" s="21">
        <f>AN206-Baseline!AN206</f>
        <v>61.927152033982217</v>
      </c>
      <c r="AO226" s="21">
        <f>AO206-Baseline!AO206</f>
        <v>64.163977473208988</v>
      </c>
      <c r="AP226" s="21">
        <f>AP206-Baseline!AP206</f>
        <v>66.448713745029124</v>
      </c>
      <c r="AQ226" s="21">
        <f>AQ206-Baseline!AQ206</f>
        <v>68.7830546007918</v>
      </c>
      <c r="AR226" s="21">
        <f>AR206-Baseline!AR206</f>
        <v>71.168756614726561</v>
      </c>
      <c r="AS226" s="21">
        <f>AS206-Baseline!AS206</f>
        <v>73.607641077758657</v>
      </c>
      <c r="AT226" s="21">
        <f>AT206-Baseline!AT206</f>
        <v>76.101596197738999</v>
      </c>
      <c r="AU226" s="21">
        <f>AU206-Baseline!AU206</f>
        <v>78.652579463596439</v>
      </c>
      <c r="AV226" s="21">
        <f>AV206-Baseline!AV206</f>
        <v>81.262619922444017</v>
      </c>
      <c r="AW226" s="21">
        <f>AW206-Baseline!AW206</f>
        <v>83.933820559169845</v>
      </c>
      <c r="AX226" s="21">
        <f>AX206-Baseline!AX206</f>
        <v>86.668360810407307</v>
      </c>
      <c r="AY226" s="21">
        <f>AY206-Baseline!AY206</f>
        <v>89.468499187770064</v>
      </c>
      <c r="AZ226" s="21">
        <f>AZ206-Baseline!AZ206</f>
        <v>92.336575988746617</v>
      </c>
      <c r="BA226" s="21">
        <f>BA206-Baseline!BA206</f>
        <v>95.275013840846583</v>
      </c>
      <c r="BB226" s="21">
        <f>BB206-Baseline!BB206</f>
        <v>98.643199380962812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493</v>
      </c>
      <c r="C229" s="57"/>
      <c r="D229" s="56" t="s">
        <v>377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393"/>
      <c r="C23" s="393"/>
      <c r="D23" s="393"/>
      <c r="E23" s="393"/>
      <c r="F23" s="393"/>
      <c r="G23" s="393"/>
      <c r="H23" s="393"/>
      <c r="I23" s="393"/>
      <c r="J23" s="393"/>
      <c r="K23" s="393"/>
      <c r="L23" s="393"/>
      <c r="M23" s="393"/>
      <c r="N23" s="393"/>
      <c r="O23" s="393"/>
      <c r="P23" s="393"/>
      <c r="Q23" s="393"/>
      <c r="R23" s="393"/>
      <c r="S23" s="393"/>
    </row>
    <row r="24" spans="1:19">
      <c r="A24" s="158" t="s">
        <v>481</v>
      </c>
      <c r="B24" s="393"/>
      <c r="C24" s="393"/>
      <c r="D24" s="393"/>
      <c r="E24" s="393"/>
      <c r="F24" s="393"/>
      <c r="G24" s="393"/>
      <c r="H24" s="393"/>
      <c r="I24" s="393"/>
      <c r="J24" s="393"/>
      <c r="K24" s="393"/>
      <c r="L24" s="393"/>
      <c r="M24" s="393"/>
      <c r="N24" s="393"/>
      <c r="O24" s="393"/>
      <c r="P24" s="393"/>
      <c r="Q24" s="393"/>
      <c r="R24" s="393"/>
      <c r="S24" s="393"/>
    </row>
    <row r="25" spans="1:19">
      <c r="A25" s="159" t="s">
        <v>383</v>
      </c>
      <c r="B25" s="393"/>
      <c r="C25" s="393"/>
      <c r="D25" s="393"/>
      <c r="E25" s="393"/>
      <c r="F25" s="393"/>
      <c r="G25" s="393"/>
      <c r="H25" s="393"/>
      <c r="I25" s="393"/>
      <c r="J25" s="393"/>
      <c r="K25" s="393"/>
      <c r="L25" s="393"/>
      <c r="M25" s="393"/>
      <c r="N25" s="393"/>
      <c r="O25" s="393"/>
      <c r="P25" s="393"/>
      <c r="Q25" s="393"/>
      <c r="R25" s="393"/>
      <c r="S25" s="393"/>
    </row>
    <row r="26" spans="1:19">
      <c r="A26" s="159" t="s">
        <v>459</v>
      </c>
      <c r="B26" s="393"/>
      <c r="C26" s="393"/>
      <c r="D26" s="393"/>
      <c r="E26" s="393"/>
      <c r="F26" s="393"/>
      <c r="G26" s="393"/>
      <c r="H26" s="393"/>
      <c r="I26" s="393"/>
      <c r="J26" s="393"/>
      <c r="K26" s="393"/>
      <c r="L26" s="393"/>
      <c r="M26" s="393"/>
      <c r="N26" s="393"/>
      <c r="O26" s="393"/>
      <c r="P26" s="393"/>
      <c r="Q26" s="393"/>
      <c r="R26" s="393"/>
      <c r="S26" s="393"/>
    </row>
    <row r="27" spans="1:19">
      <c r="A27" s="159" t="s">
        <v>460</v>
      </c>
      <c r="B27" s="393"/>
      <c r="C27" s="393"/>
      <c r="D27" s="393"/>
      <c r="E27" s="393"/>
      <c r="F27" s="393"/>
      <c r="G27" s="393"/>
      <c r="H27" s="393"/>
      <c r="I27" s="393"/>
      <c r="J27" s="393"/>
      <c r="K27" s="393"/>
      <c r="L27" s="393"/>
      <c r="M27" s="393"/>
      <c r="N27" s="393"/>
      <c r="O27" s="393"/>
      <c r="P27" s="393"/>
      <c r="Q27" s="393"/>
      <c r="R27" s="393"/>
      <c r="S27" s="393"/>
    </row>
    <row r="31" spans="1:19">
      <c r="A31" s="4" t="s">
        <v>502</v>
      </c>
    </row>
    <row r="32" spans="1:19">
      <c r="A32" t="s">
        <v>503</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c r="E4" s="53" t="s">
        <v>335</v>
      </c>
      <c r="F4" s="91"/>
      <c r="G4" s="28"/>
      <c r="H4" s="10"/>
      <c r="I4" s="405"/>
      <c r="J4" s="406"/>
      <c r="K4" s="406"/>
      <c r="L4" s="406"/>
      <c r="M4" s="406"/>
      <c r="N4" s="407"/>
      <c r="P4" s="411"/>
      <c r="Q4" s="412"/>
      <c r="R4" s="412"/>
      <c r="S4" s="412"/>
      <c r="T4" s="412"/>
      <c r="U4" s="413"/>
    </row>
    <row r="5" spans="1:21" outlineLevel="1">
      <c r="A5" s="13" t="s">
        <v>336</v>
      </c>
      <c r="B5" s="88"/>
      <c r="E5" s="14"/>
      <c r="H5" s="10"/>
      <c r="I5" s="468"/>
      <c r="J5" s="426"/>
      <c r="K5" s="426"/>
      <c r="L5" s="426"/>
      <c r="M5" s="426"/>
      <c r="N5" s="427"/>
      <c r="P5" s="468"/>
      <c r="Q5" s="426"/>
      <c r="R5" s="426"/>
      <c r="S5" s="426"/>
      <c r="T5" s="426"/>
      <c r="U5" s="427"/>
    </row>
    <row r="6" spans="1:21" outlineLevel="1">
      <c r="A6" s="13" t="s">
        <v>339</v>
      </c>
      <c r="B6" s="88"/>
      <c r="E6" s="53" t="s">
        <v>341</v>
      </c>
      <c r="F6" s="90"/>
      <c r="H6" s="10"/>
      <c r="I6" s="428"/>
      <c r="J6" s="429"/>
      <c r="K6" s="429"/>
      <c r="L6" s="429"/>
      <c r="M6" s="429"/>
      <c r="N6" s="430"/>
      <c r="P6" s="428"/>
      <c r="Q6" s="429"/>
      <c r="R6" s="429"/>
      <c r="S6" s="429"/>
      <c r="T6" s="429"/>
      <c r="U6" s="430"/>
    </row>
    <row r="7" spans="1:21" outlineLevel="1">
      <c r="A7" s="13" t="s">
        <v>343</v>
      </c>
      <c r="B7" s="88"/>
      <c r="E7" s="14"/>
      <c r="H7" s="10"/>
      <c r="I7" s="428"/>
      <c r="J7" s="429"/>
      <c r="K7" s="429"/>
      <c r="L7" s="429"/>
      <c r="M7" s="429"/>
      <c r="N7" s="430"/>
      <c r="P7" s="428"/>
      <c r="Q7" s="429"/>
      <c r="R7" s="429"/>
      <c r="S7" s="429"/>
      <c r="T7" s="429"/>
      <c r="U7" s="430"/>
    </row>
    <row r="8" spans="1:21" ht="41" outlineLevel="1" thickBot="1">
      <c r="A8" s="34" t="s">
        <v>344</v>
      </c>
      <c r="B8" s="89"/>
      <c r="E8" s="14"/>
      <c r="H8" s="10"/>
      <c r="I8" s="428"/>
      <c r="J8" s="429"/>
      <c r="K8" s="429"/>
      <c r="L8" s="429"/>
      <c r="M8" s="429"/>
      <c r="N8" s="430"/>
      <c r="P8" s="428"/>
      <c r="Q8" s="429"/>
      <c r="R8" s="429"/>
      <c r="S8" s="429"/>
      <c r="T8" s="429"/>
      <c r="U8" s="430"/>
    </row>
    <row r="9" spans="1:21" outlineLevel="1">
      <c r="E9" s="14"/>
      <c r="H9" s="10"/>
      <c r="I9" s="428"/>
      <c r="J9" s="429"/>
      <c r="K9" s="429"/>
      <c r="L9" s="429"/>
      <c r="M9" s="429"/>
      <c r="N9" s="430"/>
      <c r="P9" s="428"/>
      <c r="Q9" s="429"/>
      <c r="R9" s="429"/>
      <c r="S9" s="429"/>
      <c r="T9" s="429"/>
      <c r="U9" s="430"/>
    </row>
    <row r="10" spans="1:21" ht="14" outlineLevel="1" thickBot="1">
      <c r="A10" s="32" t="s">
        <v>346</v>
      </c>
      <c r="B10" s="35">
        <f>Baseline!B10</f>
        <v>2027</v>
      </c>
      <c r="E10" s="14"/>
      <c r="H10" s="10"/>
      <c r="I10" s="428"/>
      <c r="J10" s="429"/>
      <c r="K10" s="429"/>
      <c r="L10" s="429"/>
      <c r="M10" s="429"/>
      <c r="N10" s="430"/>
      <c r="P10" s="428"/>
      <c r="Q10" s="429"/>
      <c r="R10" s="429"/>
      <c r="S10" s="429"/>
      <c r="T10" s="429"/>
      <c r="U10" s="430"/>
    </row>
    <row r="11" spans="1:21" outlineLevel="1">
      <c r="A11" s="16"/>
      <c r="H11" s="10"/>
      <c r="I11" s="428"/>
      <c r="J11" s="429"/>
      <c r="K11" s="429"/>
      <c r="L11" s="429"/>
      <c r="M11" s="429"/>
      <c r="N11" s="430"/>
      <c r="P11" s="428"/>
      <c r="Q11" s="429"/>
      <c r="R11" s="429"/>
      <c r="S11" s="429"/>
      <c r="T11" s="429"/>
      <c r="U11" s="430"/>
    </row>
    <row r="12" spans="1:21" ht="40.5" outlineLevel="1">
      <c r="A12" s="26" t="s">
        <v>347</v>
      </c>
      <c r="B12" s="26" t="s">
        <v>348</v>
      </c>
      <c r="C12" s="26" t="s">
        <v>349</v>
      </c>
      <c r="D12" s="26" t="s">
        <v>350</v>
      </c>
      <c r="E12" s="26" t="s">
        <v>351</v>
      </c>
      <c r="F12" s="26" t="s">
        <v>352</v>
      </c>
      <c r="G12" s="26" t="s">
        <v>353</v>
      </c>
      <c r="I12" s="428"/>
      <c r="J12" s="429"/>
      <c r="K12" s="429"/>
      <c r="L12" s="429"/>
      <c r="M12" s="429"/>
      <c r="N12" s="430"/>
      <c r="P12" s="428"/>
      <c r="Q12" s="429"/>
      <c r="R12" s="429"/>
      <c r="S12" s="429"/>
      <c r="T12" s="429"/>
      <c r="U12" s="430"/>
    </row>
    <row r="13" spans="1:21" outlineLevel="1">
      <c r="A13" s="58">
        <v>2035</v>
      </c>
      <c r="B13" s="21">
        <f t="shared" ref="B13:B18" si="0">INDEX($E$204:$AW$204,1,MATCH($A13,$E$53:$BB$53,0))</f>
        <v>0</v>
      </c>
      <c r="C13" s="21">
        <f>B13-Baseline!B13</f>
        <v>11.355077465321548</v>
      </c>
      <c r="D13" s="21">
        <f t="shared" ref="D13:D18" si="1">INDEX($E$205:$AW$205,1,MATCH($A13,$E$53:$BB$53,0))</f>
        <v>0</v>
      </c>
      <c r="E13" s="21">
        <f>D13-Baseline!D13</f>
        <v>9.3596560797990112</v>
      </c>
      <c r="F13" s="21">
        <f t="shared" ref="F13:F18" si="2">INDEX($E$206:$AW$206,1,MATCH($A13,$E$53:$BB$53,0))</f>
        <v>0</v>
      </c>
      <c r="G13" s="21">
        <f>F13-Baseline!F13</f>
        <v>13.350491231247302</v>
      </c>
      <c r="I13" s="428"/>
      <c r="J13" s="429"/>
      <c r="K13" s="429"/>
      <c r="L13" s="429"/>
      <c r="M13" s="429"/>
      <c r="N13" s="430"/>
      <c r="P13" s="428"/>
      <c r="Q13" s="429"/>
      <c r="R13" s="429"/>
      <c r="S13" s="429"/>
      <c r="T13" s="429"/>
      <c r="U13" s="430"/>
    </row>
    <row r="14" spans="1:21" outlineLevel="1">
      <c r="A14" s="58">
        <v>2040</v>
      </c>
      <c r="B14" s="21">
        <f t="shared" si="0"/>
        <v>0</v>
      </c>
      <c r="C14" s="21">
        <f>B14-Baseline!B14</f>
        <v>18.141082302659093</v>
      </c>
      <c r="D14" s="21">
        <f t="shared" si="1"/>
        <v>0</v>
      </c>
      <c r="E14" s="21">
        <f>D14-Baseline!D14</f>
        <v>15.107372109092911</v>
      </c>
      <c r="F14" s="21">
        <f t="shared" si="2"/>
        <v>0</v>
      </c>
      <c r="G14" s="21">
        <f>F14-Baseline!F14</f>
        <v>21.177708624650215</v>
      </c>
      <c r="I14" s="428"/>
      <c r="J14" s="429"/>
      <c r="K14" s="429"/>
      <c r="L14" s="429"/>
      <c r="M14" s="429"/>
      <c r="N14" s="430"/>
      <c r="P14" s="428"/>
      <c r="Q14" s="429"/>
      <c r="R14" s="429"/>
      <c r="S14" s="429"/>
      <c r="T14" s="429"/>
      <c r="U14" s="430"/>
    </row>
    <row r="15" spans="1:21" outlineLevel="1">
      <c r="A15" s="58">
        <v>2045</v>
      </c>
      <c r="B15" s="21">
        <f t="shared" si="0"/>
        <v>0</v>
      </c>
      <c r="C15" s="21">
        <f>B15-Baseline!B15</f>
        <v>25.376914044724128</v>
      </c>
      <c r="D15" s="21">
        <f t="shared" si="1"/>
        <v>0</v>
      </c>
      <c r="E15" s="21">
        <f>D15-Baseline!D15</f>
        <v>21.349574617253911</v>
      </c>
      <c r="F15" s="21">
        <f t="shared" si="2"/>
        <v>0</v>
      </c>
      <c r="G15" s="21">
        <f>F15-Baseline!F15</f>
        <v>29.405764505313826</v>
      </c>
      <c r="I15" s="428"/>
      <c r="J15" s="429"/>
      <c r="K15" s="429"/>
      <c r="L15" s="429"/>
      <c r="M15" s="429"/>
      <c r="N15" s="430"/>
      <c r="P15" s="428"/>
      <c r="Q15" s="429"/>
      <c r="R15" s="429"/>
      <c r="S15" s="429"/>
      <c r="T15" s="429"/>
      <c r="U15" s="430"/>
    </row>
    <row r="16" spans="1:21" outlineLevel="1">
      <c r="A16" s="58">
        <v>2050</v>
      </c>
      <c r="B16" s="21">
        <f t="shared" si="0"/>
        <v>0</v>
      </c>
      <c r="C16" s="21">
        <f>B16-Baseline!B16</f>
        <v>33.158842115756286</v>
      </c>
      <c r="D16" s="21">
        <f t="shared" si="1"/>
        <v>0</v>
      </c>
      <c r="E16" s="21">
        <f>D16-Baseline!D16</f>
        <v>28.182358409006888</v>
      </c>
      <c r="F16" s="21">
        <f t="shared" si="2"/>
        <v>0</v>
      </c>
      <c r="G16" s="21">
        <f>F16-Baseline!F16</f>
        <v>38.134540642102579</v>
      </c>
      <c r="I16" s="428"/>
      <c r="J16" s="429"/>
      <c r="K16" s="429"/>
      <c r="L16" s="429"/>
      <c r="M16" s="429"/>
      <c r="N16" s="430"/>
      <c r="P16" s="428"/>
      <c r="Q16" s="429"/>
      <c r="R16" s="429"/>
      <c r="S16" s="429"/>
      <c r="T16" s="429"/>
      <c r="U16" s="430"/>
    </row>
    <row r="17" spans="1:21" outlineLevel="1">
      <c r="A17" s="58">
        <v>2060</v>
      </c>
      <c r="B17" s="21">
        <f t="shared" si="0"/>
        <v>0</v>
      </c>
      <c r="C17" s="21">
        <f>B17-Baseline!B17</f>
        <v>50.858509552131828</v>
      </c>
      <c r="D17" s="21">
        <f t="shared" si="1"/>
        <v>0</v>
      </c>
      <c r="E17" s="21">
        <f>D17-Baseline!D17</f>
        <v>44.109065313637551</v>
      </c>
      <c r="F17" s="21">
        <f t="shared" si="2"/>
        <v>0</v>
      </c>
      <c r="G17" s="21">
        <f>F17-Baseline!F17</f>
        <v>57.590762017526124</v>
      </c>
      <c r="I17" s="428"/>
      <c r="J17" s="429"/>
      <c r="K17" s="429"/>
      <c r="L17" s="429"/>
      <c r="M17" s="429"/>
      <c r="N17" s="430"/>
      <c r="P17" s="428"/>
      <c r="Q17" s="429"/>
      <c r="R17" s="429"/>
      <c r="S17" s="429"/>
      <c r="T17" s="429"/>
      <c r="U17" s="430"/>
    </row>
    <row r="18" spans="1:21" outlineLevel="1">
      <c r="A18" s="58">
        <v>2070</v>
      </c>
      <c r="B18" s="21">
        <f t="shared" si="0"/>
        <v>0</v>
      </c>
      <c r="C18" s="21">
        <f>B18-Baseline!B18</f>
        <v>72.907385162089383</v>
      </c>
      <c r="D18" s="21">
        <f t="shared" si="1"/>
        <v>0</v>
      </c>
      <c r="E18" s="21">
        <f>D18-Baseline!D18</f>
        <v>64.50664612523272</v>
      </c>
      <c r="F18" s="21">
        <f t="shared" si="2"/>
        <v>0</v>
      </c>
      <c r="G18" s="21">
        <f>F18-Baseline!F18</f>
        <v>81.262619922444017</v>
      </c>
      <c r="I18" s="431"/>
      <c r="J18" s="432"/>
      <c r="K18" s="432"/>
      <c r="L18" s="432"/>
      <c r="M18" s="432"/>
      <c r="N18" s="433"/>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f>Baseline!B20</f>
        <v>1</v>
      </c>
      <c r="E20" s="154"/>
      <c r="I20" s="423" t="s">
        <v>355</v>
      </c>
      <c r="J20" s="424"/>
      <c r="K20" s="424"/>
      <c r="L20" s="424"/>
      <c r="M20" s="424"/>
      <c r="N20" s="425"/>
      <c r="P20" s="423" t="s">
        <v>356</v>
      </c>
      <c r="Q20" s="424"/>
      <c r="R20" s="424"/>
      <c r="S20" s="424"/>
      <c r="T20" s="424"/>
      <c r="U20" s="425"/>
    </row>
    <row r="21" spans="1:21" ht="12.75" customHeight="1" outlineLevel="1">
      <c r="A21" s="154"/>
      <c r="B21" s="155"/>
      <c r="I21" s="468"/>
      <c r="J21" s="426"/>
      <c r="K21" s="426"/>
      <c r="L21" s="426"/>
      <c r="M21" s="426"/>
      <c r="N21" s="427"/>
      <c r="P21" s="468"/>
      <c r="Q21" s="426"/>
      <c r="R21" s="426"/>
      <c r="S21" s="426"/>
      <c r="T21" s="426"/>
      <c r="U21" s="427"/>
    </row>
    <row r="22" spans="1:21" ht="12.75" customHeight="1" outlineLevel="1">
      <c r="A22" s="154"/>
      <c r="B22" s="155"/>
      <c r="I22" s="428"/>
      <c r="J22" s="429"/>
      <c r="K22" s="429"/>
      <c r="L22" s="429"/>
      <c r="M22" s="429"/>
      <c r="N22" s="430"/>
      <c r="P22" s="428"/>
      <c r="Q22" s="429"/>
      <c r="R22" s="429"/>
      <c r="S22" s="429"/>
      <c r="T22" s="429"/>
      <c r="U22" s="430"/>
    </row>
    <row r="23" spans="1:21" outlineLevel="1">
      <c r="A23" s="154"/>
      <c r="B23" s="449" t="s">
        <v>358</v>
      </c>
      <c r="C23" s="450"/>
      <c r="D23" s="450"/>
      <c r="E23" s="450"/>
      <c r="F23" s="450"/>
      <c r="G23" s="451"/>
      <c r="I23" s="428"/>
      <c r="J23" s="429"/>
      <c r="K23" s="429"/>
      <c r="L23" s="429"/>
      <c r="M23" s="429"/>
      <c r="N23" s="430"/>
      <c r="P23" s="428"/>
      <c r="Q23" s="429"/>
      <c r="R23" s="429"/>
      <c r="S23" s="429"/>
      <c r="T23" s="429"/>
      <c r="U23" s="430"/>
    </row>
    <row r="24" spans="1:21" outlineLevel="1">
      <c r="B24" s="17">
        <v>2027</v>
      </c>
      <c r="C24" s="17">
        <v>2028</v>
      </c>
      <c r="D24" s="17">
        <v>2029</v>
      </c>
      <c r="E24" s="17">
        <v>2030</v>
      </c>
      <c r="F24" s="17">
        <v>2031</v>
      </c>
      <c r="G24" s="17" t="s">
        <v>359</v>
      </c>
      <c r="I24" s="428"/>
      <c r="J24" s="429"/>
      <c r="K24" s="429"/>
      <c r="L24" s="429"/>
      <c r="M24" s="429"/>
      <c r="N24" s="430"/>
      <c r="P24" s="428"/>
      <c r="Q24" s="429"/>
      <c r="R24" s="429"/>
      <c r="S24" s="429"/>
      <c r="T24" s="429"/>
      <c r="U24" s="430"/>
    </row>
    <row r="25" spans="1:21" ht="14" outlineLevel="1" thickBot="1">
      <c r="B25" s="30" t="s">
        <v>360</v>
      </c>
      <c r="C25" s="30" t="s">
        <v>360</v>
      </c>
      <c r="D25" s="30" t="s">
        <v>360</v>
      </c>
      <c r="E25" s="30" t="s">
        <v>360</v>
      </c>
      <c r="F25" s="30" t="s">
        <v>360</v>
      </c>
      <c r="G25" s="30" t="s">
        <v>360</v>
      </c>
      <c r="I25" s="428"/>
      <c r="J25" s="429"/>
      <c r="K25" s="429"/>
      <c r="L25" s="429"/>
      <c r="M25" s="429"/>
      <c r="N25" s="430"/>
      <c r="P25" s="428"/>
      <c r="Q25" s="429"/>
      <c r="R25" s="429"/>
      <c r="S25" s="429"/>
      <c r="T25" s="429"/>
      <c r="U25" s="430"/>
    </row>
    <row r="26" spans="1:21" outlineLevel="1">
      <c r="A26" s="54" t="s">
        <v>361</v>
      </c>
      <c r="B26" s="21">
        <f>E64</f>
        <v>0</v>
      </c>
      <c r="C26" s="21">
        <f>F64</f>
        <v>0</v>
      </c>
      <c r="D26" s="21">
        <f>G64</f>
        <v>0</v>
      </c>
      <c r="E26" s="21">
        <f>H64</f>
        <v>0</v>
      </c>
      <c r="F26" s="21">
        <f>I64</f>
        <v>0</v>
      </c>
      <c r="G26" s="21">
        <f>SUM(J64:BB64)</f>
        <v>0</v>
      </c>
      <c r="I26" s="428"/>
      <c r="J26" s="429"/>
      <c r="K26" s="429"/>
      <c r="L26" s="429"/>
      <c r="M26" s="429"/>
      <c r="N26" s="430"/>
      <c r="P26" s="428"/>
      <c r="Q26" s="429"/>
      <c r="R26" s="429"/>
      <c r="S26" s="429"/>
      <c r="T26" s="429"/>
      <c r="U26" s="430"/>
    </row>
    <row r="27" spans="1:21" outlineLevel="1">
      <c r="A27" s="54" t="s">
        <v>362</v>
      </c>
      <c r="B27" s="21">
        <f>E71+E77</f>
        <v>0</v>
      </c>
      <c r="C27" s="21">
        <f>F71+F77</f>
        <v>0</v>
      </c>
      <c r="D27" s="21">
        <f>G71+G77</f>
        <v>0</v>
      </c>
      <c r="E27" s="21">
        <f>H71+H77</f>
        <v>0</v>
      </c>
      <c r="F27" s="21">
        <f>I71+I77</f>
        <v>0</v>
      </c>
      <c r="G27" s="21">
        <f>SUM(J71:BB71)+SUM(J77:BB77)</f>
        <v>0</v>
      </c>
      <c r="I27" s="428"/>
      <c r="J27" s="429"/>
      <c r="K27" s="429"/>
      <c r="L27" s="429"/>
      <c r="M27" s="429"/>
      <c r="N27" s="430"/>
      <c r="P27" s="428"/>
      <c r="Q27" s="429"/>
      <c r="R27" s="429"/>
      <c r="S27" s="429"/>
      <c r="T27" s="429"/>
      <c r="U27" s="430"/>
    </row>
    <row r="28" spans="1:21" outlineLevel="1">
      <c r="A28" s="154"/>
      <c r="B28" s="248"/>
      <c r="C28" s="248"/>
      <c r="D28" s="248"/>
      <c r="E28" s="248"/>
      <c r="F28" s="248"/>
      <c r="G28" s="248"/>
      <c r="I28" s="428"/>
      <c r="J28" s="429"/>
      <c r="K28" s="429"/>
      <c r="L28" s="429"/>
      <c r="M28" s="429"/>
      <c r="N28" s="430"/>
      <c r="P28" s="428"/>
      <c r="Q28" s="429"/>
      <c r="R28" s="429"/>
      <c r="S28" s="429"/>
      <c r="T28" s="429"/>
      <c r="U28" s="430"/>
    </row>
    <row r="29" spans="1:21" ht="14" outlineLevel="1" thickBot="1">
      <c r="A29" s="154"/>
      <c r="B29" s="248"/>
      <c r="C29" s="248"/>
      <c r="D29" s="248"/>
      <c r="E29" s="248"/>
      <c r="F29" s="248"/>
      <c r="G29" s="248"/>
      <c r="I29" s="428"/>
      <c r="J29" s="429"/>
      <c r="K29" s="429"/>
      <c r="L29" s="429"/>
      <c r="M29" s="429"/>
      <c r="N29" s="430"/>
      <c r="P29" s="428"/>
      <c r="Q29" s="429"/>
      <c r="R29" s="429"/>
      <c r="S29" s="429"/>
      <c r="T29" s="429"/>
      <c r="U29" s="430"/>
    </row>
    <row r="30" spans="1:21" ht="14" outlineLevel="1" thickBot="1">
      <c r="A30" s="308"/>
      <c r="B30" s="309" t="s">
        <v>363</v>
      </c>
      <c r="C30" s="310" t="s">
        <v>364</v>
      </c>
      <c r="D30" s="453" t="s">
        <v>322</v>
      </c>
      <c r="E30" s="454"/>
      <c r="F30" s="454"/>
      <c r="G30" s="455"/>
      <c r="I30" s="428"/>
      <c r="J30" s="429"/>
      <c r="K30" s="429"/>
      <c r="L30" s="429"/>
      <c r="M30" s="429"/>
      <c r="N30" s="430"/>
      <c r="P30" s="428"/>
      <c r="Q30" s="429"/>
      <c r="R30" s="429"/>
      <c r="S30" s="429"/>
      <c r="T30" s="429"/>
      <c r="U30" s="430"/>
    </row>
    <row r="31" spans="1:21" outlineLevel="1">
      <c r="A31" s="446" t="s">
        <v>365</v>
      </c>
      <c r="B31" s="311"/>
      <c r="C31" s="307"/>
      <c r="D31" s="469"/>
      <c r="E31" s="469"/>
      <c r="F31" s="469"/>
      <c r="G31" s="470"/>
      <c r="I31" s="428"/>
      <c r="J31" s="429"/>
      <c r="K31" s="429"/>
      <c r="L31" s="429"/>
      <c r="M31" s="429"/>
      <c r="N31" s="430"/>
      <c r="P31" s="428"/>
      <c r="Q31" s="429"/>
      <c r="R31" s="429"/>
      <c r="S31" s="429"/>
      <c r="T31" s="429"/>
      <c r="U31" s="430"/>
    </row>
    <row r="32" spans="1:21" outlineLevel="1">
      <c r="A32" s="446"/>
      <c r="B32" s="312"/>
      <c r="C32" s="252"/>
      <c r="D32" s="395"/>
      <c r="E32" s="395"/>
      <c r="F32" s="395"/>
      <c r="G32" s="396"/>
      <c r="I32" s="428"/>
      <c r="J32" s="429"/>
      <c r="K32" s="429"/>
      <c r="L32" s="429"/>
      <c r="M32" s="429"/>
      <c r="N32" s="430"/>
      <c r="P32" s="428"/>
      <c r="Q32" s="429"/>
      <c r="R32" s="429"/>
      <c r="S32" s="429"/>
      <c r="T32" s="429"/>
      <c r="U32" s="430"/>
    </row>
    <row r="33" spans="1:21" outlineLevel="1">
      <c r="A33" s="446"/>
      <c r="B33" s="312"/>
      <c r="C33" s="252"/>
      <c r="D33" s="395"/>
      <c r="E33" s="395"/>
      <c r="F33" s="395"/>
      <c r="G33" s="396"/>
      <c r="I33" s="428"/>
      <c r="J33" s="429"/>
      <c r="K33" s="429"/>
      <c r="L33" s="429"/>
      <c r="M33" s="429"/>
      <c r="N33" s="430"/>
      <c r="P33" s="428"/>
      <c r="Q33" s="429"/>
      <c r="R33" s="429"/>
      <c r="S33" s="429"/>
      <c r="T33" s="429"/>
      <c r="U33" s="430"/>
    </row>
    <row r="34" spans="1:21" outlineLevel="1">
      <c r="A34" s="446"/>
      <c r="B34" s="312"/>
      <c r="C34" s="252"/>
      <c r="D34" s="395"/>
      <c r="E34" s="395"/>
      <c r="F34" s="395"/>
      <c r="G34" s="396"/>
      <c r="I34" s="428"/>
      <c r="J34" s="429"/>
      <c r="K34" s="429"/>
      <c r="L34" s="429"/>
      <c r="M34" s="429"/>
      <c r="N34" s="430"/>
      <c r="P34" s="428"/>
      <c r="Q34" s="429"/>
      <c r="R34" s="429"/>
      <c r="S34" s="429"/>
      <c r="T34" s="429"/>
      <c r="U34" s="430"/>
    </row>
    <row r="35" spans="1:21" outlineLevel="1">
      <c r="A35" s="446"/>
      <c r="B35" s="312"/>
      <c r="C35" s="252"/>
      <c r="D35" s="395"/>
      <c r="E35" s="395"/>
      <c r="F35" s="395"/>
      <c r="G35" s="396"/>
      <c r="I35" s="428"/>
      <c r="J35" s="429"/>
      <c r="K35" s="429"/>
      <c r="L35" s="429"/>
      <c r="M35" s="429"/>
      <c r="N35" s="430"/>
      <c r="P35" s="428"/>
      <c r="Q35" s="429"/>
      <c r="R35" s="429"/>
      <c r="S35" s="429"/>
      <c r="T35" s="429"/>
      <c r="U35" s="430"/>
    </row>
    <row r="36" spans="1:21" outlineLevel="1">
      <c r="A36" s="446"/>
      <c r="B36" s="312"/>
      <c r="C36" s="252"/>
      <c r="D36" s="395"/>
      <c r="E36" s="395"/>
      <c r="F36" s="395"/>
      <c r="G36" s="396"/>
      <c r="I36" s="428"/>
      <c r="J36" s="429"/>
      <c r="K36" s="429"/>
      <c r="L36" s="429"/>
      <c r="M36" s="429"/>
      <c r="N36" s="430"/>
      <c r="P36" s="428"/>
      <c r="Q36" s="429"/>
      <c r="R36" s="429"/>
      <c r="S36" s="429"/>
      <c r="T36" s="429"/>
      <c r="U36" s="430"/>
    </row>
    <row r="37" spans="1:21" outlineLevel="1">
      <c r="A37" s="446"/>
      <c r="B37" s="312"/>
      <c r="C37" s="252"/>
      <c r="D37" s="395"/>
      <c r="E37" s="395"/>
      <c r="F37" s="395"/>
      <c r="G37" s="396"/>
      <c r="I37" s="428"/>
      <c r="J37" s="429"/>
      <c r="K37" s="429"/>
      <c r="L37" s="429"/>
      <c r="M37" s="429"/>
      <c r="N37" s="430"/>
      <c r="P37" s="428"/>
      <c r="Q37" s="429"/>
      <c r="R37" s="429"/>
      <c r="S37" s="429"/>
      <c r="T37" s="429"/>
      <c r="U37" s="430"/>
    </row>
    <row r="38" spans="1:21" outlineLevel="1">
      <c r="A38" s="446"/>
      <c r="B38" s="312"/>
      <c r="C38" s="252"/>
      <c r="D38" s="395"/>
      <c r="E38" s="395"/>
      <c r="F38" s="395"/>
      <c r="G38" s="396"/>
      <c r="I38" s="428"/>
      <c r="J38" s="429"/>
      <c r="K38" s="429"/>
      <c r="L38" s="429"/>
      <c r="M38" s="429"/>
      <c r="N38" s="430"/>
      <c r="P38" s="428"/>
      <c r="Q38" s="429"/>
      <c r="R38" s="429"/>
      <c r="S38" s="429"/>
      <c r="T38" s="429"/>
      <c r="U38" s="430"/>
    </row>
    <row r="39" spans="1:21" outlineLevel="1">
      <c r="A39" s="446"/>
      <c r="B39" s="312"/>
      <c r="C39" s="252"/>
      <c r="D39" s="395"/>
      <c r="E39" s="395"/>
      <c r="F39" s="395"/>
      <c r="G39" s="396"/>
      <c r="I39" s="428"/>
      <c r="J39" s="429"/>
      <c r="K39" s="429"/>
      <c r="L39" s="429"/>
      <c r="M39" s="429"/>
      <c r="N39" s="430"/>
      <c r="P39" s="428"/>
      <c r="Q39" s="429"/>
      <c r="R39" s="429"/>
      <c r="S39" s="429"/>
      <c r="T39" s="429"/>
      <c r="U39" s="430"/>
    </row>
    <row r="40" spans="1:21" ht="14" outlineLevel="1" thickBot="1">
      <c r="A40" s="447"/>
      <c r="B40" s="313"/>
      <c r="C40" s="314"/>
      <c r="D40" s="456"/>
      <c r="E40" s="456"/>
      <c r="F40" s="456"/>
      <c r="G40" s="457"/>
      <c r="I40" s="428"/>
      <c r="J40" s="429"/>
      <c r="K40" s="429"/>
      <c r="L40" s="429"/>
      <c r="M40" s="429"/>
      <c r="N40" s="430"/>
      <c r="P40" s="428"/>
      <c r="Q40" s="429"/>
      <c r="R40" s="429"/>
      <c r="S40" s="429"/>
      <c r="T40" s="429"/>
      <c r="U40" s="430"/>
    </row>
    <row r="41" spans="1:21" outlineLevel="1">
      <c r="A41" s="154"/>
      <c r="B41" s="248"/>
      <c r="C41" s="248"/>
      <c r="D41" s="248"/>
      <c r="E41" s="248"/>
      <c r="F41" s="248"/>
      <c r="G41" s="248"/>
      <c r="I41" s="428"/>
      <c r="J41" s="429"/>
      <c r="K41" s="429"/>
      <c r="L41" s="429"/>
      <c r="M41" s="429"/>
      <c r="N41" s="430"/>
      <c r="P41" s="428"/>
      <c r="Q41" s="429"/>
      <c r="R41" s="429"/>
      <c r="S41" s="429"/>
      <c r="T41" s="429"/>
      <c r="U41" s="430"/>
    </row>
    <row r="42" spans="1:21" outlineLevel="1">
      <c r="A42" s="154"/>
      <c r="B42" s="248"/>
      <c r="C42" s="248"/>
      <c r="D42" s="248"/>
      <c r="E42" s="248"/>
      <c r="F42" s="248"/>
      <c r="G42" s="248"/>
      <c r="I42" s="428"/>
      <c r="J42" s="429"/>
      <c r="K42" s="429"/>
      <c r="L42" s="429"/>
      <c r="M42" s="429"/>
      <c r="N42" s="430"/>
      <c r="P42" s="428"/>
      <c r="Q42" s="429"/>
      <c r="R42" s="429"/>
      <c r="S42" s="429"/>
      <c r="T42" s="429"/>
      <c r="U42" s="430"/>
    </row>
    <row r="43" spans="1:21" outlineLevel="1">
      <c r="A43" s="154"/>
      <c r="B43" s="248"/>
      <c r="C43" s="248"/>
      <c r="D43" s="248"/>
      <c r="E43" s="248"/>
      <c r="F43" s="248"/>
      <c r="G43" s="248"/>
      <c r="I43" s="428"/>
      <c r="J43" s="429"/>
      <c r="K43" s="429"/>
      <c r="L43" s="429"/>
      <c r="M43" s="429"/>
      <c r="N43" s="430"/>
      <c r="P43" s="428"/>
      <c r="Q43" s="429"/>
      <c r="R43" s="429"/>
      <c r="S43" s="429"/>
      <c r="T43" s="429"/>
      <c r="U43" s="430"/>
    </row>
    <row r="44" spans="1:21" outlineLevel="1">
      <c r="A44" s="154"/>
      <c r="B44" s="248"/>
      <c r="C44" s="248"/>
      <c r="D44" s="248"/>
      <c r="E44" s="248"/>
      <c r="F44" s="248"/>
      <c r="G44" s="248"/>
      <c r="I44" s="428"/>
      <c r="J44" s="429"/>
      <c r="K44" s="429"/>
      <c r="L44" s="429"/>
      <c r="M44" s="429"/>
      <c r="N44" s="430"/>
      <c r="P44" s="428"/>
      <c r="Q44" s="429"/>
      <c r="R44" s="429"/>
      <c r="S44" s="429"/>
      <c r="T44" s="429"/>
      <c r="U44" s="430"/>
    </row>
    <row r="45" spans="1:21" outlineLevel="1">
      <c r="A45" s="154"/>
      <c r="B45" s="248"/>
      <c r="C45" s="248"/>
      <c r="D45" s="248"/>
      <c r="E45" s="248"/>
      <c r="F45" s="248"/>
      <c r="G45" s="248"/>
      <c r="I45" s="431"/>
      <c r="J45" s="432"/>
      <c r="K45" s="432"/>
      <c r="L45" s="432"/>
      <c r="M45" s="432"/>
      <c r="N45" s="433"/>
      <c r="P45" s="431"/>
      <c r="Q45" s="432"/>
      <c r="R45" s="432"/>
      <c r="S45" s="432"/>
      <c r="T45" s="432"/>
      <c r="U45" s="433"/>
    </row>
    <row r="46" spans="1:21" outlineLevel="1">
      <c r="A46" s="154"/>
      <c r="B46" s="248"/>
      <c r="C46" s="248"/>
      <c r="D46" s="248"/>
      <c r="E46" s="248"/>
      <c r="F46" s="248"/>
      <c r="G46" s="248"/>
    </row>
    <row r="47" spans="1:21">
      <c r="A47" s="154"/>
      <c r="B47" s="155"/>
    </row>
    <row r="48" spans="1:21" ht="15">
      <c r="A48" s="12" t="s">
        <v>367</v>
      </c>
    </row>
    <row r="49" spans="1:54" ht="15" outlineLevel="1">
      <c r="A49" s="12"/>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c r="C54" s="127"/>
      <c r="D54" s="124" t="s">
        <v>377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391</v>
      </c>
      <c r="C83" t="s">
        <v>392</v>
      </c>
      <c r="D83" t="s">
        <v>377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393</v>
      </c>
      <c r="C84" t="s">
        <v>394</v>
      </c>
      <c r="D84" t="s">
        <v>377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510</v>
      </c>
      <c r="C108" t="s">
        <v>511</v>
      </c>
      <c r="D108" t="s">
        <v>377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512</v>
      </c>
      <c r="C109" t="s">
        <v>513</v>
      </c>
      <c r="D109" t="s">
        <v>377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514</v>
      </c>
      <c r="C110" t="s">
        <v>515</v>
      </c>
      <c r="D110" t="s">
        <v>377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516</v>
      </c>
      <c r="C111" t="s">
        <v>517</v>
      </c>
      <c r="D111" t="s">
        <v>377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518</v>
      </c>
      <c r="C112" t="s">
        <v>519</v>
      </c>
      <c r="D112" t="s">
        <v>377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520</v>
      </c>
      <c r="C113" t="s">
        <v>521</v>
      </c>
      <c r="D113" t="s">
        <v>377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522</v>
      </c>
      <c r="C114" t="s">
        <v>523</v>
      </c>
      <c r="D114" t="s">
        <v>377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524</v>
      </c>
      <c r="C115" t="s">
        <v>525</v>
      </c>
      <c r="D115" t="s">
        <v>377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526</v>
      </c>
      <c r="C116" t="s">
        <v>527</v>
      </c>
      <c r="D116" t="s">
        <v>377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528</v>
      </c>
      <c r="C117" t="s">
        <v>529</v>
      </c>
      <c r="D117" t="s">
        <v>377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530</v>
      </c>
      <c r="C118" t="s">
        <v>531</v>
      </c>
      <c r="D118" t="s">
        <v>377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532</v>
      </c>
      <c r="C119" t="s">
        <v>533</v>
      </c>
      <c r="D119" t="s">
        <v>377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534</v>
      </c>
      <c r="C120" t="s">
        <v>535</v>
      </c>
      <c r="D120" t="s">
        <v>377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536</v>
      </c>
      <c r="C121" t="s">
        <v>537</v>
      </c>
      <c r="D121" t="s">
        <v>377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538</v>
      </c>
      <c r="C122" t="s">
        <v>539</v>
      </c>
      <c r="D122" t="s">
        <v>377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540</v>
      </c>
      <c r="C123" t="s">
        <v>541</v>
      </c>
      <c r="D123" t="s">
        <v>377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542</v>
      </c>
      <c r="C124" t="s">
        <v>543</v>
      </c>
      <c r="D124" t="s">
        <v>377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544</v>
      </c>
      <c r="C125" t="s">
        <v>545</v>
      </c>
      <c r="D125" t="s">
        <v>377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546</v>
      </c>
      <c r="C126" t="s">
        <v>547</v>
      </c>
      <c r="D126" t="s">
        <v>377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548</v>
      </c>
      <c r="C127" t="s">
        <v>549</v>
      </c>
      <c r="D127" t="s">
        <v>377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445</v>
      </c>
      <c r="C130" t="s">
        <v>446</v>
      </c>
      <c r="D130" t="s">
        <v>377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447</v>
      </c>
      <c r="C131" t="s">
        <v>448</v>
      </c>
      <c r="D131" t="s">
        <v>377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449</v>
      </c>
      <c r="C132" t="s">
        <v>450</v>
      </c>
      <c r="D132" t="s">
        <v>377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451</v>
      </c>
      <c r="C133" s="7" t="s">
        <v>452</v>
      </c>
      <c r="D133" s="7" t="s">
        <v>377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39"/>
      <c r="B147" s="135" t="s">
        <v>284</v>
      </c>
      <c r="C147" s="135" t="s">
        <v>460</v>
      </c>
      <c r="D147" s="135" t="s">
        <v>377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315" t="s">
        <v>461</v>
      </c>
      <c r="D150" s="135" t="s">
        <v>377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39"/>
      <c r="B151" s="135" t="s">
        <v>287</v>
      </c>
      <c r="C151" s="315" t="s">
        <v>462</v>
      </c>
      <c r="D151" s="135" t="s">
        <v>377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39"/>
      <c r="B152" s="135" t="s">
        <v>287</v>
      </c>
      <c r="C152" s="315" t="s">
        <v>463</v>
      </c>
      <c r="D152" s="135" t="s">
        <v>377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315" t="s">
        <v>383</v>
      </c>
      <c r="D158" s="135" t="s">
        <v>466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315" t="s">
        <v>459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39"/>
      <c r="B162" s="135" t="s">
        <v>284</v>
      </c>
      <c r="C162" s="315" t="s">
        <v>460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39"/>
      <c r="B191" s="150" t="s">
        <v>481</v>
      </c>
      <c r="C191" s="19"/>
      <c r="D191" s="135" t="s">
        <v>377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39"/>
      <c r="B192" s="150" t="s">
        <v>552</v>
      </c>
      <c r="C192" s="19"/>
      <c r="D192" s="135" t="s">
        <v>377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39"/>
      <c r="B193" s="150" t="s">
        <v>482</v>
      </c>
      <c r="C193" s="19"/>
      <c r="D193" s="135" t="s">
        <v>377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39"/>
      <c r="B194" s="150" t="s">
        <v>483</v>
      </c>
      <c r="C194" s="19"/>
      <c r="D194" s="135" t="s">
        <v>377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39"/>
      <c r="B195" s="150" t="s">
        <v>484</v>
      </c>
      <c r="C195" s="19"/>
      <c r="D195" s="135" t="s">
        <v>377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39"/>
      <c r="B196" s="150" t="s">
        <v>284</v>
      </c>
      <c r="C196" s="19"/>
      <c r="D196" s="135" t="s">
        <v>377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39"/>
      <c r="B197" s="150" t="s">
        <v>287</v>
      </c>
      <c r="C197" s="19"/>
      <c r="D197" s="135" t="s">
        <v>377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0"/>
      <c r="B198" s="150" t="s">
        <v>464</v>
      </c>
      <c r="C198" s="19"/>
      <c r="D198" s="135" t="s">
        <v>377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39"/>
      <c r="B201" s="150" t="s">
        <v>487</v>
      </c>
      <c r="C201" s="19"/>
      <c r="D201" s="135" t="s">
        <v>377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0"/>
      <c r="B202" s="150" t="s">
        <v>488</v>
      </c>
      <c r="C202" s="19"/>
      <c r="D202" s="135" t="s">
        <v>377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38" t="s">
        <v>489</v>
      </c>
      <c r="B204" s="150" t="s">
        <v>490</v>
      </c>
      <c r="C204" s="19"/>
      <c r="D204" s="135" t="s">
        <v>377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39"/>
      <c r="B205" s="150" t="s">
        <v>491</v>
      </c>
      <c r="C205" s="19"/>
      <c r="D205" s="135" t="s">
        <v>377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0"/>
      <c r="B206" s="150" t="s">
        <v>492</v>
      </c>
      <c r="C206" s="19"/>
      <c r="D206" s="135" t="s">
        <v>377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479</v>
      </c>
      <c r="B210" s="150" t="s">
        <v>554</v>
      </c>
      <c r="C210" s="19"/>
      <c r="D210" s="135" t="s">
        <v>377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481</v>
      </c>
      <c r="C211" s="19"/>
      <c r="D211" s="135" t="s">
        <v>377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552</v>
      </c>
      <c r="C212" s="19"/>
      <c r="D212" s="135" t="s">
        <v>377</v>
      </c>
      <c r="E212" s="21">
        <f>E192-Baseline!E192</f>
        <v>7.6997834474017507E-2</v>
      </c>
      <c r="F212" s="21">
        <f>F77*F186-Baseline!F77*Baseline!F186</f>
        <v>7.5150904047848632E-2</v>
      </c>
      <c r="G212" s="21">
        <f>G77*G186-Baseline!G77*Baseline!G186</f>
        <v>7.3348642046241322E-2</v>
      </c>
      <c r="H212" s="21">
        <f>H77*H186-Baseline!H77*Baseline!H186</f>
        <v>7.1589973928198089E-2</v>
      </c>
      <c r="I212" s="21">
        <f>I77*I186-Baseline!I77*Baseline!I186</f>
        <v>6.987385109284959E-2</v>
      </c>
      <c r="J212" s="21">
        <f>J77*J186-Baseline!J77*Baseline!J186</f>
        <v>6.8199250254637703E-2</v>
      </c>
      <c r="K212" s="21">
        <f>K77*K186-Baseline!K77*Baseline!K186</f>
        <v>6.6565172833606814E-2</v>
      </c>
      <c r="L212" s="21">
        <f>L77*L186-Baseline!L77*Baseline!L186</f>
        <v>6.4970644360387964E-2</v>
      </c>
      <c r="M212" s="21">
        <f>M77*M186-Baseline!M77*Baseline!M186</f>
        <v>6.3414713895523694E-2</v>
      </c>
      <c r="N212" s="21">
        <f>N77*N186-Baseline!N77*Baseline!N186</f>
        <v>6.1896453462833859E-2</v>
      </c>
      <c r="O212" s="21">
        <f>O77*O186-Baseline!O77*Baseline!O186</f>
        <v>6.0414957496419217E-2</v>
      </c>
      <c r="P212" s="21">
        <f>P77*P186-Baseline!P77*Baseline!P186</f>
        <v>5.896934230102565E-2</v>
      </c>
      <c r="Q212" s="21">
        <f>Q77*Q186-Baseline!Q77*Baseline!Q186</f>
        <v>5.7558745525424976E-2</v>
      </c>
      <c r="R212" s="21">
        <f>R77*R186-Baseline!R77*Baseline!R186</f>
        <v>5.6182325648493736E-2</v>
      </c>
      <c r="S212" s="21">
        <f>S77*S186-Baseline!S77*Baseline!S186</f>
        <v>5.4839261477699679E-2</v>
      </c>
      <c r="T212" s="21">
        <f>T77*T186-Baseline!T77*Baseline!T186</f>
        <v>5.352875165968668E-2</v>
      </c>
      <c r="U212" s="21">
        <f>U77*U186-Baseline!U77*Baseline!U186</f>
        <v>5.2250014202664369E-2</v>
      </c>
      <c r="V212" s="21">
        <f>V77*V186-Baseline!V77*Baseline!V186</f>
        <v>5.1002286010334998E-2</v>
      </c>
      <c r="W212" s="21">
        <f>W77*W186-Baseline!W77*Baseline!W186</f>
        <v>4.9784822427046384E-2</v>
      </c>
      <c r="X212" s="21">
        <f>X77*X186-Baseline!X77*Baseline!X186</f>
        <v>4.8596896793948838E-2</v>
      </c>
      <c r="Y212" s="21">
        <f>Y77*Y186-Baseline!Y77*Baseline!Y186</f>
        <v>4.7437800015836272E-2</v>
      </c>
      <c r="Z212" s="21">
        <f>Z77*Z186-Baseline!Z77*Baseline!Z186</f>
        <v>4.6306840138460814E-2</v>
      </c>
      <c r="AA212" s="21">
        <f>AA77*AA186-Baseline!AA77*Baseline!AA186</f>
        <v>4.5203341936031906E-2</v>
      </c>
      <c r="AB212" s="21">
        <f>AB77*AB186-Baseline!AB77*Baseline!AB186</f>
        <v>4.4126646508689901E-2</v>
      </c>
      <c r="AC212" s="21">
        <f>AC77*AC186-Baseline!AC77*Baseline!AC186</f>
        <v>4.3076110889686318E-2</v>
      </c>
      <c r="AD212" s="21">
        <f>AD77*AD186-Baseline!AD77*Baseline!AD186</f>
        <v>4.2051107662040885E-2</v>
      </c>
      <c r="AE212" s="21">
        <f>AE77*AE186-Baseline!AE77*Baseline!AE186</f>
        <v>4.1051024584456731E-2</v>
      </c>
      <c r="AF212" s="21">
        <f>AF77*AF186-Baseline!AF77*Baseline!AF186</f>
        <v>4.0075264226275921E-2</v>
      </c>
      <c r="AG212" s="21">
        <f>AG77*AG186-Baseline!AG77*Baseline!AG186</f>
        <v>3.9123243611230478E-2</v>
      </c>
      <c r="AH212" s="21">
        <f>AH77*AH186-Baseline!AH77*Baseline!AH186</f>
        <v>3.8194393869810557E-2</v>
      </c>
      <c r="AI212" s="21">
        <f>AI77*AI186-Baseline!AI77*Baseline!AI186</f>
        <v>3.7288159900013655E-2</v>
      </c>
      <c r="AJ212" s="21">
        <f>AJ77*AJ186-Baseline!AJ77*Baseline!AJ186</f>
        <v>3.658071848306426E-2</v>
      </c>
      <c r="AK212" s="21">
        <f>AK77*AK186-Baseline!AK77*Baseline!AK186</f>
        <v>3.5887285252948008E-2</v>
      </c>
      <c r="AL212" s="21">
        <f>AL77*AL186-Baseline!AL77*Baseline!AL186</f>
        <v>3.5207595188716315E-2</v>
      </c>
      <c r="AM212" s="21">
        <f>AM77*AM186-Baseline!AM77*Baseline!AM186</f>
        <v>3.4541388533164068E-2</v>
      </c>
      <c r="AN212" s="21">
        <f>AN77*AN186-Baseline!AN77*Baseline!AN186</f>
        <v>3.3888410693562625E-2</v>
      </c>
      <c r="AO212" s="21">
        <f>AO77*AO186-Baseline!AO77*Baseline!AO186</f>
        <v>3.3248412144360827E-2</v>
      </c>
      <c r="AP212" s="21">
        <f>AP77*AP186-Baseline!AP77*Baseline!AP186</f>
        <v>3.2621148331845935E-2</v>
      </c>
      <c r="AQ212" s="21">
        <f>AQ77*AQ186-Baseline!AQ77*Baseline!AQ186</f>
        <v>3.200637958069056E-2</v>
      </c>
      <c r="AR212" s="21">
        <f>AR77*AR186-Baseline!AR77*Baseline!AR186</f>
        <v>3.1403871002378604E-2</v>
      </c>
      <c r="AS212" s="21">
        <f>AS77*AS186-Baseline!AS77*Baseline!AS186</f>
        <v>3.081339240546848E-2</v>
      </c>
      <c r="AT212" s="21">
        <f>AT77*AT186-Baseline!AT77*Baseline!AT186</f>
        <v>3.0234718207648673E-2</v>
      </c>
      <c r="AU212" s="21">
        <f>AU77*AU186-Baseline!AU77*Baseline!AU186</f>
        <v>2.9667627349566583E-2</v>
      </c>
      <c r="AV212" s="21">
        <f>AV77*AV186-Baseline!AV77*Baseline!AV186</f>
        <v>2.9111903210379746E-2</v>
      </c>
      <c r="AW212" s="21">
        <f>AW77*AW186-Baseline!AW77*Baseline!AW186</f>
        <v>2.8567333525023175E-2</v>
      </c>
      <c r="AX212" s="21">
        <f>AX77*AX186-Baseline!AX77*Baseline!AX186</f>
        <v>2.8033710303136269E-2</v>
      </c>
      <c r="AY212" s="21">
        <f>AY77*AY186-Baseline!AY77*Baseline!AY186</f>
        <v>2.7510829749631111E-2</v>
      </c>
      <c r="AZ212" s="21">
        <f>AZ77*AZ186-Baseline!AZ77*Baseline!AZ186</f>
        <v>2.6998492186865043E-2</v>
      </c>
      <c r="BA212" s="21">
        <f>BA77*BA186-Baseline!BA77*Baseline!BA186</f>
        <v>2.6496501978404169E-2</v>
      </c>
      <c r="BB212" s="21">
        <f>BB77*BB186-Baseline!BB77*Baseline!BB186</f>
        <v>2.6012028125868843E-2</v>
      </c>
    </row>
    <row r="213" spans="1:54" outlineLevel="2">
      <c r="A213" s="466"/>
      <c r="B213" s="150" t="s">
        <v>482</v>
      </c>
      <c r="C213" s="19"/>
      <c r="D213" s="135" t="s">
        <v>377</v>
      </c>
      <c r="E213" s="21">
        <f>E193-Baseline!E193</f>
        <v>0.45910706732089385</v>
      </c>
      <c r="F213" s="21">
        <f>F193-Baseline!F193</f>
        <v>0.45606777815606436</v>
      </c>
      <c r="G213" s="21">
        <f>G193-Baseline!G193</f>
        <v>0.45135600309809532</v>
      </c>
      <c r="H213" s="21">
        <f>H193-Baseline!H193</f>
        <v>0.44661024560240792</v>
      </c>
      <c r="I213" s="21">
        <f>I193-Baseline!I193</f>
        <v>0.44331764306047933</v>
      </c>
      <c r="J213" s="21">
        <f>J193-Baseline!J193</f>
        <v>0.439928736273341</v>
      </c>
      <c r="K213" s="21">
        <f>K193-Baseline!K193</f>
        <v>0.43503773360060594</v>
      </c>
      <c r="L213" s="21">
        <f>L193-Baseline!L193</f>
        <v>0.4315097954168069</v>
      </c>
      <c r="M213" s="21">
        <f>M193-Baseline!M193</f>
        <v>0.4279039590190476</v>
      </c>
      <c r="N213" s="21">
        <f>N193-Baseline!N193</f>
        <v>0.42291275587571892</v>
      </c>
      <c r="O213" s="21">
        <f>O193-Baseline!O193</f>
        <v>0.41920009673493325</v>
      </c>
      <c r="P213" s="21">
        <f>P193-Baseline!P193</f>
        <v>0.41542584791918519</v>
      </c>
      <c r="Q213" s="21">
        <f>Q193-Baseline!Q193</f>
        <v>0.41159526328715523</v>
      </c>
      <c r="R213" s="21">
        <f>R193-Baseline!R193</f>
        <v>0.40890552628425991</v>
      </c>
      <c r="S213" s="21">
        <f>S193-Baseline!S193</f>
        <v>0.40494868097742953</v>
      </c>
      <c r="T213" s="21">
        <f>T193-Baseline!T193</f>
        <v>0.40095069257956417</v>
      </c>
      <c r="U213" s="21">
        <f>U193-Baseline!U193</f>
        <v>0.39691598237194664</v>
      </c>
      <c r="V213" s="21">
        <f>V193-Baseline!V193</f>
        <v>0.39393101337356062</v>
      </c>
      <c r="W213" s="21">
        <f>W193-Baseline!W193</f>
        <v>0.38980955096649644</v>
      </c>
      <c r="X213" s="21">
        <f>X193-Baseline!X193</f>
        <v>0.38669535273187156</v>
      </c>
      <c r="Y213" s="21">
        <f>Y193-Baseline!Y193</f>
        <v>0.38250514731896135</v>
      </c>
      <c r="Z213" s="21">
        <f>Z193-Baseline!Z193</f>
        <v>0.37928144663039415</v>
      </c>
      <c r="AA213" s="21">
        <f>AA193-Baseline!AA193</f>
        <v>0.37599819334755591</v>
      </c>
      <c r="AB213" s="21">
        <f>AB193-Baseline!AB193</f>
        <v>0.37266031176945497</v>
      </c>
      <c r="AC213" s="21">
        <f>AC193-Baseline!AC193</f>
        <v>0.36906360359432627</v>
      </c>
      <c r="AD213" s="21">
        <f>AD193-Baseline!AD193</f>
        <v>0.36547881444285141</v>
      </c>
      <c r="AE213" s="21">
        <f>AE193-Baseline!AE193</f>
        <v>0.36194586374314458</v>
      </c>
      <c r="AF213" s="21">
        <f>AF193-Baseline!AF193</f>
        <v>0.35835131378726709</v>
      </c>
      <c r="AG213" s="21">
        <f>AG193-Baseline!AG193</f>
        <v>0.3547108236442012</v>
      </c>
      <c r="AH213" s="21">
        <f>AH193-Baseline!AH193</f>
        <v>0.35104154352148004</v>
      </c>
      <c r="AI213" s="21">
        <f>AI193-Baseline!AI193</f>
        <v>0.34736451212670888</v>
      </c>
      <c r="AJ213" s="21">
        <f>AJ193-Baseline!AJ193</f>
        <v>0.34533976025379637</v>
      </c>
      <c r="AK213" s="21">
        <f>AK193-Baseline!AK193</f>
        <v>0.34326716022795062</v>
      </c>
      <c r="AL213" s="21">
        <f>AL193-Baseline!AL193</f>
        <v>0.34115437169497898</v>
      </c>
      <c r="AM213" s="21">
        <f>AM193-Baseline!AM193</f>
        <v>0.33900576045404179</v>
      </c>
      <c r="AN213" s="21">
        <f>AN193-Baseline!AN193</f>
        <v>0.33682331585028896</v>
      </c>
      <c r="AO213" s="21">
        <f>AO193-Baseline!AO193</f>
        <v>0.33460802324653022</v>
      </c>
      <c r="AP213" s="21">
        <f>AP193-Baseline!AP193</f>
        <v>0.33236250150409541</v>
      </c>
      <c r="AQ213" s="21">
        <f>AQ193-Baseline!AQ193</f>
        <v>0.33008965491194903</v>
      </c>
      <c r="AR213" s="21">
        <f>AR193-Baseline!AR193</f>
        <v>0.32779161466305329</v>
      </c>
      <c r="AS213" s="21">
        <f>AS193-Baseline!AS193</f>
        <v>0.32547034394969171</v>
      </c>
      <c r="AT213" s="21">
        <f>AT193-Baseline!AT193</f>
        <v>0.3231278992971624</v>
      </c>
      <c r="AU213" s="21">
        <f>AU193-Baseline!AU193</f>
        <v>0.32076640032422471</v>
      </c>
      <c r="AV213" s="21">
        <f>AV193-Baseline!AV193</f>
        <v>0.31838783063712311</v>
      </c>
      <c r="AW213" s="21">
        <f>AW193-Baseline!AW193</f>
        <v>0.31599405735801767</v>
      </c>
      <c r="AX213" s="21">
        <f>AX193-Baseline!AX193</f>
        <v>0.31358691664801697</v>
      </c>
      <c r="AY213" s="21">
        <f>AY193-Baseline!AY193</f>
        <v>0.31116820916197196</v>
      </c>
      <c r="AZ213" s="21">
        <f>AZ193-Baseline!AZ193</f>
        <v>0.30873967683858533</v>
      </c>
      <c r="BA213" s="21">
        <f>BA193-Baseline!BA193</f>
        <v>0.30630299765864272</v>
      </c>
      <c r="BB213" s="21">
        <f>BB193-Baseline!BB193</f>
        <v>0.30394580744087379</v>
      </c>
    </row>
    <row r="214" spans="1:54" outlineLevel="2">
      <c r="A214" s="466"/>
      <c r="B214" s="150" t="s">
        <v>483</v>
      </c>
      <c r="C214" s="19"/>
      <c r="D214" s="135" t="s">
        <v>377</v>
      </c>
      <c r="E214" s="21">
        <f>E194-Baseline!E194</f>
        <v>0.22991683325198281</v>
      </c>
      <c r="F214" s="21">
        <f>F194-Baseline!F194</f>
        <v>0.22781915514593648</v>
      </c>
      <c r="G214" s="21">
        <f>G194-Baseline!G194</f>
        <v>0.22574174344456513</v>
      </c>
      <c r="H214" s="21">
        <f>H194-Baseline!H194</f>
        <v>0.2236844379972889</v>
      </c>
      <c r="I214" s="21">
        <f>I194-Baseline!I194</f>
        <v>0.2216470808777703</v>
      </c>
      <c r="J214" s="21">
        <f>J194-Baseline!J194</f>
        <v>0.21962951666848282</v>
      </c>
      <c r="K214" s="21">
        <f>K194-Baseline!K194</f>
        <v>0.21763159199813378</v>
      </c>
      <c r="L214" s="21">
        <f>L194-Baseline!L194</f>
        <v>0.21565315610826</v>
      </c>
      <c r="M214" s="21">
        <f>M194-Baseline!M194</f>
        <v>0.21369406053278606</v>
      </c>
      <c r="N214" s="21">
        <f>N194-Baseline!N194</f>
        <v>0.21175415908365164</v>
      </c>
      <c r="O214" s="21">
        <f>O194-Baseline!O194</f>
        <v>0.20983330796673727</v>
      </c>
      <c r="P214" s="21">
        <f>P194-Baseline!P194</f>
        <v>0.20793136588171607</v>
      </c>
      <c r="Q214" s="21">
        <f>Q194-Baseline!Q194</f>
        <v>0.20604819386308887</v>
      </c>
      <c r="R214" s="21">
        <f>R194-Baseline!R194</f>
        <v>0.204183655262416</v>
      </c>
      <c r="S214" s="21">
        <f>S194-Baseline!S194</f>
        <v>0.20229208996026854</v>
      </c>
      <c r="T214" s="21">
        <f>T194-Baseline!T194</f>
        <v>0.20041972477410125</v>
      </c>
      <c r="U214" s="21">
        <f>U194-Baseline!U194</f>
        <v>0.19856641776705947</v>
      </c>
      <c r="V214" s="21">
        <f>V194-Baseline!V194</f>
        <v>0.19673202983563096</v>
      </c>
      <c r="W214" s="21">
        <f>W194-Baseline!W194</f>
        <v>0.19491642402789763</v>
      </c>
      <c r="X214" s="21">
        <f>X194-Baseline!X194</f>
        <v>0.19311946640206151</v>
      </c>
      <c r="Y214" s="21">
        <f>Y194-Baseline!Y194</f>
        <v>0.19134102545831699</v>
      </c>
      <c r="Z214" s="21">
        <f>Z194-Baseline!Z194</f>
        <v>0.18958097233799312</v>
      </c>
      <c r="AA214" s="21">
        <f>AA194-Baseline!AA194</f>
        <v>0.18783918080543099</v>
      </c>
      <c r="AB214" s="21">
        <f>AB194-Baseline!AB194</f>
        <v>0.18611552751525878</v>
      </c>
      <c r="AC214" s="21">
        <f>AC194-Baseline!AC194</f>
        <v>0.18429130581676553</v>
      </c>
      <c r="AD214" s="21">
        <f>AD194-Baseline!AD194</f>
        <v>0.18247235277641735</v>
      </c>
      <c r="AE214" s="21">
        <f>AE194-Baseline!AE194</f>
        <v>0.18064739049682371</v>
      </c>
      <c r="AF214" s="21">
        <f>AF194-Baseline!AF194</f>
        <v>0.17880935397387906</v>
      </c>
      <c r="AG214" s="21">
        <f>AG194-Baseline!AG194</f>
        <v>0.17695535666949994</v>
      </c>
      <c r="AH214" s="21">
        <f>AH194-Baseline!AH194</f>
        <v>0.17508759028243048</v>
      </c>
      <c r="AI214" s="21">
        <f>AI194-Baseline!AI194</f>
        <v>0.17321500439688881</v>
      </c>
      <c r="AJ214" s="21">
        <f>AJ194-Baseline!AJ194</f>
        <v>0.17216736677645084</v>
      </c>
      <c r="AK214" s="21">
        <f>AK194-Baseline!AK194</f>
        <v>0.17109924824362349</v>
      </c>
      <c r="AL214" s="21">
        <f>AL194-Baseline!AL194</f>
        <v>0.17001226585906146</v>
      </c>
      <c r="AM214" s="21">
        <f>AM194-Baseline!AM194</f>
        <v>0.16890823759426979</v>
      </c>
      <c r="AN214" s="21">
        <f>AN194-Baseline!AN194</f>
        <v>0.16778849563397341</v>
      </c>
      <c r="AO214" s="21">
        <f>AO194-Baseline!AO194</f>
        <v>0.16665378379115045</v>
      </c>
      <c r="AP214" s="21">
        <f>AP194-Baseline!AP194</f>
        <v>0.16550529470293751</v>
      </c>
      <c r="AQ214" s="21">
        <f>AQ194-Baseline!AQ194</f>
        <v>0.16434423758065086</v>
      </c>
      <c r="AR214" s="21">
        <f>AR194-Baseline!AR194</f>
        <v>0.16317170413450882</v>
      </c>
      <c r="AS214" s="21">
        <f>AS194-Baseline!AS194</f>
        <v>0.16198869560836945</v>
      </c>
      <c r="AT214" s="21">
        <f>AT194-Baseline!AT194</f>
        <v>0.16079619841571363</v>
      </c>
      <c r="AU214" s="21">
        <f>AU194-Baseline!AU194</f>
        <v>0.15959521128636675</v>
      </c>
      <c r="AV214" s="21">
        <f>AV194-Baseline!AV194</f>
        <v>0.15838668772782794</v>
      </c>
      <c r="AW214" s="21">
        <f>AW194-Baseline!AW194</f>
        <v>0.1571715405957157</v>
      </c>
      <c r="AX214" s="21">
        <f>AX194-Baseline!AX194</f>
        <v>0.15595065618777251</v>
      </c>
      <c r="AY214" s="21">
        <f>AY194-Baseline!AY194</f>
        <v>0.15472489881681437</v>
      </c>
      <c r="AZ214" s="21">
        <f>AZ194-Baseline!AZ194</f>
        <v>0.15349510698924598</v>
      </c>
      <c r="BA214" s="21">
        <f>BA194-Baseline!BA194</f>
        <v>0.15226209077846845</v>
      </c>
      <c r="BB214" s="21">
        <f>BB194-Baseline!BB194</f>
        <v>0.15106938367778655</v>
      </c>
    </row>
    <row r="215" spans="1:54" outlineLevel="2">
      <c r="A215" s="466"/>
      <c r="B215" s="150" t="s">
        <v>484</v>
      </c>
      <c r="C215" s="19"/>
      <c r="D215" s="135" t="s">
        <v>377</v>
      </c>
      <c r="E215" s="21">
        <f>E195-Baseline!E195</f>
        <v>0.68975049959256518</v>
      </c>
      <c r="F215" s="21">
        <f>F195-Baseline!F195</f>
        <v>0.68345746527834506</v>
      </c>
      <c r="G215" s="21">
        <f>G195-Baseline!G195</f>
        <v>0.67722523033369564</v>
      </c>
      <c r="H215" s="21">
        <f>H195-Baseline!H195</f>
        <v>0.67105331399186674</v>
      </c>
      <c r="I215" s="21">
        <f>I195-Baseline!I195</f>
        <v>0.66494124263331089</v>
      </c>
      <c r="J215" s="21">
        <f>J195-Baseline!J195</f>
        <v>0.65888854986073497</v>
      </c>
      <c r="K215" s="21">
        <f>K195-Baseline!K195</f>
        <v>0.65289477599440127</v>
      </c>
      <c r="L215" s="21">
        <f>L195-Baseline!L195</f>
        <v>0.64695946832477991</v>
      </c>
      <c r="M215" s="21">
        <f>M195-Baseline!M195</f>
        <v>0.64108218146379725</v>
      </c>
      <c r="N215" s="21">
        <f>N195-Baseline!N195</f>
        <v>0.63526247711961537</v>
      </c>
      <c r="O215" s="21">
        <f>O195-Baseline!O195</f>
        <v>0.6294999239002117</v>
      </c>
      <c r="P215" s="21">
        <f>P195-Baseline!P195</f>
        <v>0.62379409777027628</v>
      </c>
      <c r="Q215" s="21">
        <f>Q195-Baseline!Q195</f>
        <v>0.61814458158926677</v>
      </c>
      <c r="R215" s="21">
        <f>R195-Baseline!R195</f>
        <v>0.61255096578724777</v>
      </c>
      <c r="S215" s="21">
        <f>S195-Baseline!S195</f>
        <v>0.60687626976444109</v>
      </c>
      <c r="T215" s="21">
        <f>T195-Baseline!T195</f>
        <v>0.60125917420871988</v>
      </c>
      <c r="U215" s="21">
        <f>U195-Baseline!U195</f>
        <v>0.59569925341204877</v>
      </c>
      <c r="V215" s="21">
        <f>V195-Baseline!V195</f>
        <v>0.59019608939867008</v>
      </c>
      <c r="W215" s="21">
        <f>W195-Baseline!W195</f>
        <v>0.58474927208369298</v>
      </c>
      <c r="X215" s="21">
        <f>X195-Baseline!X195</f>
        <v>0.57935839920618459</v>
      </c>
      <c r="Y215" s="21">
        <f>Y195-Baseline!Y195</f>
        <v>0.57402307637495098</v>
      </c>
      <c r="Z215" s="21">
        <f>Z195-Baseline!Z195</f>
        <v>0.56874291691571999</v>
      </c>
      <c r="AA215" s="21">
        <f>AA195-Baseline!AA195</f>
        <v>0.56351754251221098</v>
      </c>
      <c r="AB215" s="21">
        <f>AB195-Baseline!AB195</f>
        <v>0.55834658254577629</v>
      </c>
      <c r="AC215" s="21">
        <f>AC195-Baseline!AC195</f>
        <v>0.55287391745551973</v>
      </c>
      <c r="AD215" s="21">
        <f>AD195-Baseline!AD195</f>
        <v>0.54741705834017806</v>
      </c>
      <c r="AE215" s="21">
        <f>AE195-Baseline!AE195</f>
        <v>0.54194217150806534</v>
      </c>
      <c r="AF215" s="21">
        <f>AF195-Baseline!AF195</f>
        <v>0.53642806194715742</v>
      </c>
      <c r="AG215" s="21">
        <f>AG195-Baseline!AG195</f>
        <v>0.53086607002670549</v>
      </c>
      <c r="AH215" s="21">
        <f>AH195-Baseline!AH195</f>
        <v>0.52526277086947581</v>
      </c>
      <c r="AI215" s="21">
        <f>AI195-Baseline!AI195</f>
        <v>0.51964501321565115</v>
      </c>
      <c r="AJ215" s="21">
        <f>AJ195-Baseline!AJ195</f>
        <v>0.51650210035630517</v>
      </c>
      <c r="AK215" s="21">
        <f>AK195-Baseline!AK195</f>
        <v>0.51329774475911294</v>
      </c>
      <c r="AL215" s="21">
        <f>AL195-Baseline!AL195</f>
        <v>0.51003679760655607</v>
      </c>
      <c r="AM215" s="21">
        <f>AM195-Baseline!AM195</f>
        <v>0.50672471281412179</v>
      </c>
      <c r="AN215" s="21">
        <f>AN195-Baseline!AN195</f>
        <v>0.50336548693474303</v>
      </c>
      <c r="AO215" s="21">
        <f>AO195-Baseline!AO195</f>
        <v>0.49996135140760073</v>
      </c>
      <c r="AP215" s="21">
        <f>AP195-Baseline!AP195</f>
        <v>0.49651588414424552</v>
      </c>
      <c r="AQ215" s="21">
        <f>AQ195-Baseline!AQ195</f>
        <v>0.49303271277867178</v>
      </c>
      <c r="AR215" s="21">
        <f>AR195-Baseline!AR195</f>
        <v>0.48951511244149493</v>
      </c>
      <c r="AS215" s="21">
        <f>AS195-Baseline!AS195</f>
        <v>0.48596608686421849</v>
      </c>
      <c r="AT215" s="21">
        <f>AT195-Baseline!AT195</f>
        <v>0.48238859528733952</v>
      </c>
      <c r="AU215" s="21">
        <f>AU195-Baseline!AU195</f>
        <v>0.47878563390034468</v>
      </c>
      <c r="AV215" s="21">
        <f>AV195-Baseline!AV195</f>
        <v>0.47516006322572485</v>
      </c>
      <c r="AW215" s="21">
        <f>AW195-Baseline!AW195</f>
        <v>0.47151462183033055</v>
      </c>
      <c r="AX215" s="21">
        <f>AX195-Baseline!AX195</f>
        <v>0.46785196860739137</v>
      </c>
      <c r="AY215" s="21">
        <f>AY195-Baseline!AY195</f>
        <v>0.46417469649536247</v>
      </c>
      <c r="AZ215" s="21">
        <f>AZ195-Baseline!AZ195</f>
        <v>0.46048532101345818</v>
      </c>
      <c r="BA215" s="21">
        <f>BA195-Baseline!BA195</f>
        <v>0.45678627238188185</v>
      </c>
      <c r="BB215" s="21">
        <f>BB195-Baseline!BB195</f>
        <v>0.45320815108056317</v>
      </c>
    </row>
    <row r="216" spans="1:54" outlineLevel="2">
      <c r="A216" s="466"/>
      <c r="B216" s="150" t="s">
        <v>284</v>
      </c>
      <c r="C216" s="19"/>
      <c r="D216" s="135" t="s">
        <v>377</v>
      </c>
      <c r="E216" s="21">
        <f>E196-Baseline!E196</f>
        <v>0.27634635727016438</v>
      </c>
      <c r="F216" s="21">
        <f>F196-Baseline!F196</f>
        <v>0.2860819236137398</v>
      </c>
      <c r="G216" s="21">
        <f>G196-Baseline!G196</f>
        <v>0.29616744655909472</v>
      </c>
      <c r="H216" s="21">
        <f>H196-Baseline!H196</f>
        <v>0.30661540154173217</v>
      </c>
      <c r="I216" s="21">
        <f>I196-Baseline!I196</f>
        <v>0.31743871025447024</v>
      </c>
      <c r="J216" s="21">
        <f>J196-Baseline!J196</f>
        <v>0.32865075658787846</v>
      </c>
      <c r="K216" s="21">
        <f>K196-Baseline!K196</f>
        <v>0.34026540314045312</v>
      </c>
      <c r="L216" s="21">
        <f>L196-Baseline!L196</f>
        <v>0.35229700831886934</v>
      </c>
      <c r="M216" s="21">
        <f>M196-Baseline!M196</f>
        <v>0.36476044404943586</v>
      </c>
      <c r="N216" s="21">
        <f>N196-Baseline!N196</f>
        <v>0.37767111412252174</v>
      </c>
      <c r="O216" s="21">
        <f>O196-Baseline!O196</f>
        <v>0.39104497319264642</v>
      </c>
      <c r="P216" s="21">
        <f>P196-Baseline!P196</f>
        <v>0.40489854645761442</v>
      </c>
      <c r="Q216" s="21">
        <f>Q196-Baseline!Q196</f>
        <v>0.41924895004097523</v>
      </c>
      <c r="R216" s="21">
        <f>R196-Baseline!R196</f>
        <v>0.43411391210295514</v>
      </c>
      <c r="S216" s="21">
        <f>S196-Baseline!S196</f>
        <v>0.44951179470584168</v>
      </c>
      <c r="T216" s="21">
        <f>T196-Baseline!T196</f>
        <v>0.46546161646086115</v>
      </c>
      <c r="U216" s="21">
        <f>U196-Baseline!U196</f>
        <v>0.48198307598438145</v>
      </c>
      <c r="V216" s="21">
        <f>V196-Baseline!V196</f>
        <v>0.4990965761924383</v>
      </c>
      <c r="W216" s="21">
        <f>W196-Baseline!W196</f>
        <v>0.51682324946350833</v>
      </c>
      <c r="X216" s="21">
        <f>X196-Baseline!X196</f>
        <v>0.53518498370052003</v>
      </c>
      <c r="Y216" s="21">
        <f>Y196-Baseline!Y196</f>
        <v>0.55420444932432289</v>
      </c>
      <c r="Z216" s="21">
        <f>Z196-Baseline!Z196</f>
        <v>0.57390512723181863</v>
      </c>
      <c r="AA216" s="21">
        <f>AA196-Baseline!AA196</f>
        <v>0.59431133775324196</v>
      </c>
      <c r="AB216" s="21">
        <f>AB196-Baseline!AB196</f>
        <v>0.61544827064434904</v>
      </c>
      <c r="AC216" s="21">
        <f>AC196-Baseline!AC196</f>
        <v>0.63734201615042352</v>
      </c>
      <c r="AD216" s="21">
        <f>AD196-Baseline!AD196</f>
        <v>0.66001959718042191</v>
      </c>
      <c r="AE216" s="21">
        <f>AE196-Baseline!AE196</f>
        <v>0.68350900263095704</v>
      </c>
      <c r="AF216" s="21">
        <f>AF196-Baseline!AF196</f>
        <v>0.70783922190120296</v>
      </c>
      <c r="AG216" s="21">
        <f>AG196-Baseline!AG196</f>
        <v>0.73304028064119264</v>
      </c>
      <c r="AH216" s="21">
        <f>AH196-Baseline!AH196</f>
        <v>0.75914327777776924</v>
      </c>
      <c r="AI216" s="21">
        <f>AI196-Baseline!AI196</f>
        <v>0.78618042386360065</v>
      </c>
      <c r="AJ216" s="21">
        <f>AJ196-Baseline!AJ196</f>
        <v>0.81590531466215599</v>
      </c>
      <c r="AK216" s="21">
        <f>AK196-Baseline!AK196</f>
        <v>0.84675860722653229</v>
      </c>
      <c r="AL216" s="21">
        <f>AL196-Baseline!AL196</f>
        <v>0.87878308005870065</v>
      </c>
      <c r="AM216" s="21">
        <f>AM196-Baseline!AM196</f>
        <v>0.912023134148507</v>
      </c>
      <c r="AN216" s="21">
        <f>AN196-Baseline!AN196</f>
        <v>0.94652485450157253</v>
      </c>
      <c r="AO216" s="21">
        <f>AO196-Baseline!AO196</f>
        <v>0.98233607400070455</v>
      </c>
      <c r="AP216" s="21">
        <f>AP196-Baseline!AP196</f>
        <v>1.0195064396890676</v>
      </c>
      <c r="AQ216" s="21">
        <f>AQ196-Baseline!AQ196</f>
        <v>1.0580874815670769</v>
      </c>
      <c r="AR216" s="21">
        <f>AR196-Baseline!AR196</f>
        <v>1.0981326839983971</v>
      </c>
      <c r="AS216" s="21">
        <f>AS196-Baseline!AS196</f>
        <v>1.1396975598238492</v>
      </c>
      <c r="AT216" s="21">
        <f>AT196-Baseline!AT196</f>
        <v>1.182839727286042</v>
      </c>
      <c r="AU216" s="21">
        <f>AU196-Baseline!AU196</f>
        <v>1.2276189898712797</v>
      </c>
      <c r="AV216" s="21">
        <f>AV196-Baseline!AV196</f>
        <v>1.274097419179353</v>
      </c>
      <c r="AW216" s="21">
        <f>AW196-Baseline!AW196</f>
        <v>1.3223394409360427</v>
      </c>
      <c r="AX216" s="21">
        <f>AX196-Baseline!AX196</f>
        <v>1.3724119242675661</v>
      </c>
      <c r="AY216" s="21">
        <f>AY196-Baseline!AY196</f>
        <v>1.4243842743606625</v>
      </c>
      <c r="AZ216" s="21">
        <f>AZ196-Baseline!AZ196</f>
        <v>1.4783285286366208</v>
      </c>
      <c r="BA216" s="21">
        <f>BA196-Baseline!BA196</f>
        <v>1.5343194565726208</v>
      </c>
      <c r="BB216" s="21">
        <f>BB196-Baseline!BB196</f>
        <v>1.5913792611407385</v>
      </c>
    </row>
    <row r="217" spans="1:54" outlineLevel="2">
      <c r="A217" s="466"/>
      <c r="B217" s="150" t="s">
        <v>287</v>
      </c>
      <c r="C217" s="19"/>
      <c r="D217" s="135"/>
      <c r="E217" s="21">
        <f>E197-Baseline!E197</f>
        <v>0.40417322837535191</v>
      </c>
      <c r="F217" s="21">
        <f>F197-Baseline!F197</f>
        <v>0.41025589144624236</v>
      </c>
      <c r="G217" s="21">
        <f>G197-Baseline!G197</f>
        <v>0.41644327109108187</v>
      </c>
      <c r="H217" s="21">
        <f>H197-Baseline!H197</f>
        <v>0.42273670847367745</v>
      </c>
      <c r="I217" s="21">
        <f>I197-Baseline!I197</f>
        <v>0.42913757608948422</v>
      </c>
      <c r="J217" s="21">
        <f>J197-Baseline!J197</f>
        <v>0.43564727791367397</v>
      </c>
      <c r="K217" s="21">
        <f>K197-Baseline!K197</f>
        <v>0.44226724956302765</v>
      </c>
      <c r="L217" s="21">
        <f>L197-Baseline!L197</f>
        <v>0.4489989584716928</v>
      </c>
      <c r="M217" s="21">
        <f>M197-Baseline!M197</f>
        <v>0.45584390408042313</v>
      </c>
      <c r="N217" s="21">
        <f>N197-Baseline!N197</f>
        <v>0.46280361803933989</v>
      </c>
      <c r="O217" s="21">
        <f>O197-Baseline!O197</f>
        <v>0.46987966442391932</v>
      </c>
      <c r="P217" s="21">
        <f>P197-Baseline!P197</f>
        <v>0.47707363996419033</v>
      </c>
      <c r="Q217" s="21">
        <f>Q197-Baseline!Q197</f>
        <v>0.48438717428696715</v>
      </c>
      <c r="R217" s="21">
        <f>R197-Baseline!R197</f>
        <v>0.49182193017096321</v>
      </c>
      <c r="S217" s="21">
        <f>S197-Baseline!S197</f>
        <v>0.49937960381482877</v>
      </c>
      <c r="T217" s="21">
        <f>T197-Baseline!T197</f>
        <v>0.50706192511781478</v>
      </c>
      <c r="U217" s="21">
        <f>U197-Baseline!U197</f>
        <v>0.51487065797316733</v>
      </c>
      <c r="V217" s="21">
        <f>V197-Baseline!V197</f>
        <v>0.52280760057400311</v>
      </c>
      <c r="W217" s="21">
        <f>W197-Baseline!W197</f>
        <v>0.53087458573176394</v>
      </c>
      <c r="X217" s="21">
        <f>X197-Baseline!X197</f>
        <v>0.53907348120703902</v>
      </c>
      <c r="Y217" s="21">
        <f>Y197-Baseline!Y197</f>
        <v>0.54740619005280933</v>
      </c>
      <c r="Z217" s="21">
        <f>Z197-Baseline!Z197</f>
        <v>0.55587465097000621</v>
      </c>
      <c r="AA217" s="21">
        <f>AA197-Baseline!AA197</f>
        <v>0.56448083867535315</v>
      </c>
      <c r="AB217" s="21">
        <f>AB197-Baseline!AB197</f>
        <v>0.57322676428148855</v>
      </c>
      <c r="AC217" s="21">
        <f>AC197-Baseline!AC197</f>
        <v>0.58211447568929364</v>
      </c>
      <c r="AD217" s="21">
        <f>AD197-Baseline!AD197</f>
        <v>0.59114605799245179</v>
      </c>
      <c r="AE217" s="21">
        <f>AE197-Baseline!AE197</f>
        <v>0.60032363389428667</v>
      </c>
      <c r="AF217" s="21">
        <f>AF197-Baseline!AF197</f>
        <v>0.60964936413656956</v>
      </c>
      <c r="AG217" s="21">
        <f>AG197-Baseline!AG197</f>
        <v>0.61912544794089119</v>
      </c>
      <c r="AH217" s="21">
        <f>AH197-Baseline!AH197</f>
        <v>0.628754123461857</v>
      </c>
      <c r="AI217" s="21">
        <f>AI197-Baseline!AI197</f>
        <v>0.63853766825278546</v>
      </c>
      <c r="AJ217" s="21">
        <f>AJ197-Baseline!AJ197</f>
        <v>0.65162635314036665</v>
      </c>
      <c r="AK217" s="21">
        <f>AK197-Baseline!AK197</f>
        <v>0.66498816279533357</v>
      </c>
      <c r="AL217" s="21">
        <f>AL197-Baseline!AL197</f>
        <v>0.67862865627379143</v>
      </c>
      <c r="AM217" s="21">
        <f>AM197-Baseline!AM197</f>
        <v>0.69255350978544639</v>
      </c>
      <c r="AN217" s="21">
        <f>AN197-Baseline!AN197</f>
        <v>0.70676851904498195</v>
      </c>
      <c r="AO217" s="21">
        <f>AO197-Baseline!AO197</f>
        <v>0.72127960167410632</v>
      </c>
      <c r="AP217" s="21">
        <f>AP197-Baseline!AP197</f>
        <v>0.73609279965498209</v>
      </c>
      <c r="AQ217" s="21">
        <f>AQ197-Baseline!AQ197</f>
        <v>0.75121428183623773</v>
      </c>
      <c r="AR217" s="21">
        <f>AR197-Baseline!AR197</f>
        <v>0.76665034649248553</v>
      </c>
      <c r="AS217" s="21">
        <f>AS197-Baseline!AS197</f>
        <v>0.78240742393856144</v>
      </c>
      <c r="AT217" s="21">
        <f>AT197-Baseline!AT197</f>
        <v>0.79849207919930909</v>
      </c>
      <c r="AU217" s="21">
        <f>AU197-Baseline!AU197</f>
        <v>0.81491101473625205</v>
      </c>
      <c r="AV217" s="21">
        <f>AV197-Baseline!AV197</f>
        <v>0.83167107323211786</v>
      </c>
      <c r="AW217" s="21">
        <f>AW197-Baseline!AW197</f>
        <v>0.8487792404344352</v>
      </c>
      <c r="AX217" s="21">
        <f>AX197-Baseline!AX197</f>
        <v>0.86624264805936957</v>
      </c>
      <c r="AY217" s="21">
        <f>AY197-Baseline!AY197</f>
        <v>0.88406857675710204</v>
      </c>
      <c r="AZ217" s="21">
        <f>AZ197-Baseline!AZ197</f>
        <v>0.90226445913961051</v>
      </c>
      <c r="BA217" s="21">
        <f>BA197-Baseline!BA197</f>
        <v>0.92083562116706352</v>
      </c>
      <c r="BB217" s="21">
        <f>BB197-Baseline!BB197</f>
        <v>1.2975860997690578</v>
      </c>
    </row>
    <row r="218" spans="1:54" outlineLevel="2">
      <c r="A218" s="467"/>
      <c r="B218" s="150" t="s">
        <v>464</v>
      </c>
      <c r="C218" s="19"/>
      <c r="D218" s="135" t="s">
        <v>377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485</v>
      </c>
      <c r="B220" s="150" t="s">
        <v>486</v>
      </c>
      <c r="C220" s="19"/>
      <c r="D220" s="135" t="s">
        <v>377</v>
      </c>
      <c r="E220" s="21">
        <f>E200-Baseline!E200</f>
        <v>1.2166244874404275</v>
      </c>
      <c r="F220" s="21">
        <f>F200-Baseline!F200</f>
        <v>1.2275564972638953</v>
      </c>
      <c r="G220" s="21">
        <f>G200-Baseline!G200</f>
        <v>1.2373153627945133</v>
      </c>
      <c r="H220" s="21">
        <f>H200-Baseline!H200</f>
        <v>1.2475523295460156</v>
      </c>
      <c r="I220" s="21">
        <f>I200-Baseline!I200</f>
        <v>1.2597677804972833</v>
      </c>
      <c r="J220" s="21">
        <f>J200-Baseline!J200</f>
        <v>1.2724260210295313</v>
      </c>
      <c r="K220" s="21">
        <f>K200-Baseline!K200</f>
        <v>1.2841355591376935</v>
      </c>
      <c r="L220" s="21">
        <f>L200-Baseline!L200</f>
        <v>1.2977764065677571</v>
      </c>
      <c r="M220" s="21">
        <f>M200-Baseline!M200</f>
        <v>1.3119230210444304</v>
      </c>
      <c r="N220" s="21">
        <f>N200-Baseline!N200</f>
        <v>1.3252839415004143</v>
      </c>
      <c r="O220" s="21">
        <f>O200-Baseline!O200</f>
        <v>1.3405396918479182</v>
      </c>
      <c r="P220" s="21">
        <f>P200-Baseline!P200</f>
        <v>1.3563673766420157</v>
      </c>
      <c r="Q220" s="21">
        <f>Q200-Baseline!Q200</f>
        <v>1.3727901331405226</v>
      </c>
      <c r="R220" s="21">
        <f>R200-Baseline!R200</f>
        <v>1.391023694206672</v>
      </c>
      <c r="S220" s="21">
        <f>S200-Baseline!S200</f>
        <v>1.4086793409757996</v>
      </c>
      <c r="T220" s="21">
        <f>T200-Baseline!T200</f>
        <v>1.4270029858179267</v>
      </c>
      <c r="U220" s="21">
        <f>U200-Baseline!U200</f>
        <v>1.4460197305321598</v>
      </c>
      <c r="V220" s="21">
        <f>V200-Baseline!V200</f>
        <v>1.4668374761503369</v>
      </c>
      <c r="W220" s="21">
        <f>W200-Baseline!W200</f>
        <v>1.4872922085888152</v>
      </c>
      <c r="X220" s="21">
        <f>X200-Baseline!X200</f>
        <v>1.5095507144333795</v>
      </c>
      <c r="Y220" s="21">
        <f>Y200-Baseline!Y200</f>
        <v>1.5315535867119299</v>
      </c>
      <c r="Z220" s="21">
        <f>Z200-Baseline!Z200</f>
        <v>1.5553680649706798</v>
      </c>
      <c r="AA220" s="21">
        <f>AA200-Baseline!AA200</f>
        <v>1.5799937117121829</v>
      </c>
      <c r="AB220" s="21">
        <f>AB200-Baseline!AB200</f>
        <v>1.6054619932039824</v>
      </c>
      <c r="AC220" s="21">
        <f>AC200-Baseline!AC200</f>
        <v>1.6315962063237297</v>
      </c>
      <c r="AD220" s="21">
        <f>AD200-Baseline!AD200</f>
        <v>1.6586955772777658</v>
      </c>
      <c r="AE220" s="21">
        <f>AE200-Baseline!AE200</f>
        <v>1.6868295248528451</v>
      </c>
      <c r="AF220" s="21">
        <f>AF200-Baseline!AF200</f>
        <v>1.7159151640513155</v>
      </c>
      <c r="AG220" s="21">
        <f>AG200-Baseline!AG200</f>
        <v>1.7459997958375155</v>
      </c>
      <c r="AH220" s="21">
        <f>AH200-Baseline!AH200</f>
        <v>1.7771333386309167</v>
      </c>
      <c r="AI220" s="21">
        <f>AI200-Baseline!AI200</f>
        <v>1.8093707641431087</v>
      </c>
      <c r="AJ220" s="21">
        <f>AJ200-Baseline!AJ200</f>
        <v>1.8494521465393832</v>
      </c>
      <c r="AK220" s="21">
        <f>AK200-Baseline!AK200</f>
        <v>1.8909012155027645</v>
      </c>
      <c r="AL220" s="21">
        <f>AL200-Baseline!AL200</f>
        <v>1.9337737032161875</v>
      </c>
      <c r="AM220" s="21">
        <f>AM200-Baseline!AM200</f>
        <v>1.9781237929211595</v>
      </c>
      <c r="AN220" s="21">
        <f>AN200-Baseline!AN200</f>
        <v>2.024005100090406</v>
      </c>
      <c r="AO220" s="21">
        <f>AO200-Baseline!AO200</f>
        <v>2.0714721110657019</v>
      </c>
      <c r="AP220" s="21">
        <f>AP200-Baseline!AP200</f>
        <v>2.1205828891799912</v>
      </c>
      <c r="AQ220" s="21">
        <f>AQ200-Baseline!AQ200</f>
        <v>2.1713977978959544</v>
      </c>
      <c r="AR220" s="21">
        <f>AR200-Baseline!AR200</f>
        <v>2.2239785161563148</v>
      </c>
      <c r="AS220" s="21">
        <f>AS200-Baseline!AS200</f>
        <v>2.2783887201175705</v>
      </c>
      <c r="AT220" s="21">
        <f>AT200-Baseline!AT200</f>
        <v>2.3346944239901619</v>
      </c>
      <c r="AU220" s="21">
        <f>AU200-Baseline!AU200</f>
        <v>2.392964032281323</v>
      </c>
      <c r="AV220" s="21">
        <f>AV200-Baseline!AV200</f>
        <v>2.4532682262589738</v>
      </c>
      <c r="AW220" s="21">
        <f>AW200-Baseline!AW200</f>
        <v>2.5156800722535184</v>
      </c>
      <c r="AX220" s="21">
        <f>AX200-Baseline!AX200</f>
        <v>2.580275199278089</v>
      </c>
      <c r="AY220" s="21">
        <f>AY200-Baseline!AY200</f>
        <v>2.6471318900293674</v>
      </c>
      <c r="AZ220" s="21">
        <f>AZ200-Baseline!AZ200</f>
        <v>2.7163311568016817</v>
      </c>
      <c r="BA220" s="21">
        <f>BA200-Baseline!BA200</f>
        <v>2.7879545773767314</v>
      </c>
      <c r="BB220" s="21">
        <f>BB200-Baseline!BB200</f>
        <v>3.2189231964765388</v>
      </c>
    </row>
    <row r="221" spans="1:54" outlineLevel="2">
      <c r="A221" s="466"/>
      <c r="B221" s="150" t="s">
        <v>487</v>
      </c>
      <c r="C221" s="19"/>
      <c r="D221" s="135" t="s">
        <v>377</v>
      </c>
      <c r="E221" s="21">
        <f>E201-Baseline!E201</f>
        <v>0.98743425337151658</v>
      </c>
      <c r="F221" s="21">
        <f>F201-Baseline!F201</f>
        <v>0.99930787425376733</v>
      </c>
      <c r="G221" s="21">
        <f>G201-Baseline!G201</f>
        <v>1.011701103140983</v>
      </c>
      <c r="H221" s="21">
        <f>H201-Baseline!H201</f>
        <v>1.0246265219408965</v>
      </c>
      <c r="I221" s="21">
        <f>I201-Baseline!I201</f>
        <v>1.0380972183145745</v>
      </c>
      <c r="J221" s="21">
        <f>J201-Baseline!J201</f>
        <v>1.052126801424673</v>
      </c>
      <c r="K221" s="21">
        <f>K201-Baseline!K201</f>
        <v>1.0667294175352215</v>
      </c>
      <c r="L221" s="21">
        <f>L201-Baseline!L201</f>
        <v>1.08191976725921</v>
      </c>
      <c r="M221" s="21">
        <f>M201-Baseline!M201</f>
        <v>1.0977131225581687</v>
      </c>
      <c r="N221" s="21">
        <f>N201-Baseline!N201</f>
        <v>1.1141253447083472</v>
      </c>
      <c r="O221" s="21">
        <f>O201-Baseline!O201</f>
        <v>1.1311729030797222</v>
      </c>
      <c r="P221" s="21">
        <f>P201-Baseline!P201</f>
        <v>1.1488728946045466</v>
      </c>
      <c r="Q221" s="21">
        <f>Q201-Baseline!Q201</f>
        <v>1.1672430637164564</v>
      </c>
      <c r="R221" s="21">
        <f>R201-Baseline!R201</f>
        <v>1.1863018231848281</v>
      </c>
      <c r="S221" s="21">
        <f>S201-Baseline!S201</f>
        <v>1.2060227499586387</v>
      </c>
      <c r="T221" s="21">
        <f>T201-Baseline!T201</f>
        <v>1.2264720180124637</v>
      </c>
      <c r="U221" s="21">
        <f>U201-Baseline!U201</f>
        <v>1.2476701659272726</v>
      </c>
      <c r="V221" s="21">
        <f>V201-Baseline!V201</f>
        <v>1.2696384926124074</v>
      </c>
      <c r="W221" s="21">
        <f>W201-Baseline!W201</f>
        <v>1.2923990816502164</v>
      </c>
      <c r="X221" s="21">
        <f>X201-Baseline!X201</f>
        <v>1.3159748281035695</v>
      </c>
      <c r="Y221" s="21">
        <f>Y201-Baseline!Y201</f>
        <v>1.3403894648512855</v>
      </c>
      <c r="Z221" s="21">
        <f>Z201-Baseline!Z201</f>
        <v>1.3656675906782789</v>
      </c>
      <c r="AA221" s="21">
        <f>AA201-Baseline!AA201</f>
        <v>1.3918346991700581</v>
      </c>
      <c r="AB221" s="21">
        <f>AB201-Baseline!AB201</f>
        <v>1.4189172089497863</v>
      </c>
      <c r="AC221" s="21">
        <f>AC201-Baseline!AC201</f>
        <v>1.4468239085461692</v>
      </c>
      <c r="AD221" s="21">
        <f>AD201-Baseline!AD201</f>
        <v>1.4756891156113321</v>
      </c>
      <c r="AE221" s="21">
        <f>AE201-Baseline!AE201</f>
        <v>1.5055310516065241</v>
      </c>
      <c r="AF221" s="21">
        <f>AF201-Baseline!AF201</f>
        <v>1.5363732042379277</v>
      </c>
      <c r="AG221" s="21">
        <f>AG201-Baseline!AG201</f>
        <v>1.5682443288628143</v>
      </c>
      <c r="AH221" s="21">
        <f>AH201-Baseline!AH201</f>
        <v>1.6011793853918672</v>
      </c>
      <c r="AI221" s="21">
        <f>AI201-Baseline!AI201</f>
        <v>1.6352212564132886</v>
      </c>
      <c r="AJ221" s="21">
        <f>AJ201-Baseline!AJ201</f>
        <v>1.6762797530620377</v>
      </c>
      <c r="AK221" s="21">
        <f>AK201-Baseline!AK201</f>
        <v>1.7187333035184373</v>
      </c>
      <c r="AL221" s="21">
        <f>AL201-Baseline!AL201</f>
        <v>1.76263159738027</v>
      </c>
      <c r="AM221" s="21">
        <f>AM201-Baseline!AM201</f>
        <v>1.8080262700613874</v>
      </c>
      <c r="AN221" s="21">
        <f>AN201-Baseline!AN201</f>
        <v>1.8549702798740906</v>
      </c>
      <c r="AO221" s="21">
        <f>AO201-Baseline!AO201</f>
        <v>1.9035178716103223</v>
      </c>
      <c r="AP221" s="21">
        <f>AP201-Baseline!AP201</f>
        <v>1.9537256823788329</v>
      </c>
      <c r="AQ221" s="21">
        <f>AQ201-Baseline!AQ201</f>
        <v>2.0056523805646558</v>
      </c>
      <c r="AR221" s="21">
        <f>AR201-Baseline!AR201</f>
        <v>2.0593586056277702</v>
      </c>
      <c r="AS221" s="21">
        <f>AS201-Baseline!AS201</f>
        <v>2.1149070717762486</v>
      </c>
      <c r="AT221" s="21">
        <f>AT201-Baseline!AT201</f>
        <v>2.1723627231087135</v>
      </c>
      <c r="AU221" s="21">
        <f>AU201-Baseline!AU201</f>
        <v>2.2317928432434653</v>
      </c>
      <c r="AV221" s="21">
        <f>AV201-Baseline!AV201</f>
        <v>2.2932670833496784</v>
      </c>
      <c r="AW221" s="21">
        <f>AW201-Baseline!AW201</f>
        <v>2.3568575554912168</v>
      </c>
      <c r="AX221" s="21">
        <f>AX201-Baseline!AX201</f>
        <v>2.4226389388178444</v>
      </c>
      <c r="AY221" s="21">
        <f>AY201-Baseline!AY201</f>
        <v>2.49068857968421</v>
      </c>
      <c r="AZ221" s="21">
        <f>AZ201-Baseline!AZ201</f>
        <v>2.5610865869523423</v>
      </c>
      <c r="BA221" s="21">
        <f>BA201-Baseline!BA201</f>
        <v>2.6339136704965571</v>
      </c>
      <c r="BB221" s="21">
        <f>BB201-Baseline!BB201</f>
        <v>3.0660467727134515</v>
      </c>
    </row>
    <row r="222" spans="1:54" outlineLevel="2">
      <c r="A222" s="467"/>
      <c r="B222" s="150" t="s">
        <v>488</v>
      </c>
      <c r="C222" s="19"/>
      <c r="D222" s="135" t="s">
        <v>377</v>
      </c>
      <c r="E222" s="21">
        <f>E202-Baseline!E202</f>
        <v>1.447267919712099</v>
      </c>
      <c r="F222" s="21">
        <f>F202-Baseline!F202</f>
        <v>1.454946184386176</v>
      </c>
      <c r="G222" s="21">
        <f>G202-Baseline!G202</f>
        <v>1.4631845900301137</v>
      </c>
      <c r="H222" s="21">
        <f>H202-Baseline!H202</f>
        <v>1.4719953979354745</v>
      </c>
      <c r="I222" s="21">
        <f>I202-Baseline!I202</f>
        <v>1.4813913800701151</v>
      </c>
      <c r="J222" s="21">
        <f>J202-Baseline!J202</f>
        <v>1.4913858346169251</v>
      </c>
      <c r="K222" s="21">
        <f>K202-Baseline!K202</f>
        <v>1.5019926015314891</v>
      </c>
      <c r="L222" s="21">
        <f>L202-Baseline!L202</f>
        <v>1.51322607947573</v>
      </c>
      <c r="M222" s="21">
        <f>M202-Baseline!M202</f>
        <v>1.52510124348918</v>
      </c>
      <c r="N222" s="21">
        <f>N202-Baseline!N202</f>
        <v>1.537633662744311</v>
      </c>
      <c r="O222" s="21">
        <f>O202-Baseline!O202</f>
        <v>1.5508395190131967</v>
      </c>
      <c r="P222" s="21">
        <f>P202-Baseline!P202</f>
        <v>1.5647356264931067</v>
      </c>
      <c r="Q222" s="21">
        <f>Q202-Baseline!Q202</f>
        <v>1.5793394514426342</v>
      </c>
      <c r="R222" s="21">
        <f>R202-Baseline!R202</f>
        <v>1.5946691337096599</v>
      </c>
      <c r="S222" s="21">
        <f>S202-Baseline!S202</f>
        <v>1.6106069297628112</v>
      </c>
      <c r="T222" s="21">
        <f>T202-Baseline!T202</f>
        <v>1.6273114674470825</v>
      </c>
      <c r="U222" s="21">
        <f>U202-Baseline!U202</f>
        <v>1.6448030015722619</v>
      </c>
      <c r="V222" s="21">
        <f>V202-Baseline!V202</f>
        <v>1.6631025521754466</v>
      </c>
      <c r="W222" s="21">
        <f>W202-Baseline!W202</f>
        <v>1.6822319297060115</v>
      </c>
      <c r="X222" s="21">
        <f>X202-Baseline!X202</f>
        <v>1.7022137609076926</v>
      </c>
      <c r="Y222" s="21">
        <f>Y202-Baseline!Y202</f>
        <v>1.7230715157679195</v>
      </c>
      <c r="Z222" s="21">
        <f>Z202-Baseline!Z202</f>
        <v>1.7448295352560055</v>
      </c>
      <c r="AA222" s="21">
        <f>AA202-Baseline!AA202</f>
        <v>1.7675130608768379</v>
      </c>
      <c r="AB222" s="21">
        <f>AB202-Baseline!AB202</f>
        <v>1.7911482639803038</v>
      </c>
      <c r="AC222" s="21">
        <f>AC202-Baseline!AC202</f>
        <v>1.815406520184923</v>
      </c>
      <c r="AD222" s="21">
        <f>AD202-Baseline!AD202</f>
        <v>1.8406338211750928</v>
      </c>
      <c r="AE222" s="21">
        <f>AE202-Baseline!AE202</f>
        <v>1.8668258326177658</v>
      </c>
      <c r="AF222" s="21">
        <f>AF202-Baseline!AF202</f>
        <v>1.8939919122112059</v>
      </c>
      <c r="AG222" s="21">
        <f>AG202-Baseline!AG202</f>
        <v>1.9221550422200198</v>
      </c>
      <c r="AH222" s="21">
        <f>AH202-Baseline!AH202</f>
        <v>1.9513545659789127</v>
      </c>
      <c r="AI222" s="21">
        <f>AI202-Baseline!AI202</f>
        <v>1.9816512652320508</v>
      </c>
      <c r="AJ222" s="21">
        <f>AJ202-Baseline!AJ202</f>
        <v>2.0206144866418918</v>
      </c>
      <c r="AK222" s="21">
        <f>AK202-Baseline!AK202</f>
        <v>2.0609318000339272</v>
      </c>
      <c r="AL222" s="21">
        <f>AL202-Baseline!AL202</f>
        <v>2.1026561291277646</v>
      </c>
      <c r="AM222" s="21">
        <f>AM202-Baseline!AM202</f>
        <v>2.1458427452812394</v>
      </c>
      <c r="AN222" s="21">
        <f>AN202-Baseline!AN202</f>
        <v>2.1905472711748599</v>
      </c>
      <c r="AO222" s="21">
        <f>AO202-Baseline!AO202</f>
        <v>2.2368254392267728</v>
      </c>
      <c r="AP222" s="21">
        <f>AP202-Baseline!AP202</f>
        <v>2.2847362718201412</v>
      </c>
      <c r="AQ222" s="21">
        <f>AQ202-Baseline!AQ202</f>
        <v>2.3343408557626768</v>
      </c>
      <c r="AR222" s="21">
        <f>AR202-Baseline!AR202</f>
        <v>2.3857020139347562</v>
      </c>
      <c r="AS222" s="21">
        <f>AS202-Baseline!AS202</f>
        <v>2.4388844630320978</v>
      </c>
      <c r="AT222" s="21">
        <f>AT202-Baseline!AT202</f>
        <v>2.4939551199803391</v>
      </c>
      <c r="AU222" s="21">
        <f>AU202-Baseline!AU202</f>
        <v>2.5509832658574432</v>
      </c>
      <c r="AV222" s="21">
        <f>AV202-Baseline!AV202</f>
        <v>2.6100404588475756</v>
      </c>
      <c r="AW222" s="21">
        <f>AW202-Baseline!AW202</f>
        <v>2.6712006367258319</v>
      </c>
      <c r="AX222" s="21">
        <f>AX202-Baseline!AX202</f>
        <v>2.7345402512374632</v>
      </c>
      <c r="AY222" s="21">
        <f>AY202-Baseline!AY202</f>
        <v>2.8001383773627579</v>
      </c>
      <c r="AZ222" s="21">
        <f>AZ202-Baseline!AZ202</f>
        <v>2.8680768009765547</v>
      </c>
      <c r="BA222" s="21">
        <f>BA202-Baseline!BA202</f>
        <v>2.9384378520999701</v>
      </c>
      <c r="BB222" s="21">
        <f>BB202-Baseline!BB202</f>
        <v>3.3681855401162282</v>
      </c>
    </row>
    <row r="223" spans="1:54" outlineLevel="2">
      <c r="B223" s="19"/>
      <c r="C223" s="19"/>
      <c r="D223" s="19"/>
      <c r="E223" s="15"/>
    </row>
    <row r="224" spans="1:54" outlineLevel="2">
      <c r="A224" s="465" t="s">
        <v>489</v>
      </c>
      <c r="B224" s="150" t="s">
        <v>486</v>
      </c>
      <c r="C224" s="19"/>
      <c r="D224" s="135" t="s">
        <v>377</v>
      </c>
      <c r="E224" s="21">
        <f>E204-Baseline!E204</f>
        <v>1.2166244874404275</v>
      </c>
      <c r="F224" s="21">
        <f>F204-Baseline!F204</f>
        <v>2.4441809847043228</v>
      </c>
      <c r="G224" s="21">
        <f>G204-Baseline!G204</f>
        <v>3.681496347498836</v>
      </c>
      <c r="H224" s="21">
        <f>H204-Baseline!H204</f>
        <v>4.9290486770448521</v>
      </c>
      <c r="I224" s="21">
        <f>I204-Baseline!I204</f>
        <v>6.1888164575421349</v>
      </c>
      <c r="J224" s="21">
        <f>J204-Baseline!J204</f>
        <v>7.4612424785716662</v>
      </c>
      <c r="K224" s="21">
        <f>K204-Baseline!K204</f>
        <v>8.7453780377093597</v>
      </c>
      <c r="L224" s="21">
        <f>L204-Baseline!L204</f>
        <v>10.043154444277118</v>
      </c>
      <c r="M224" s="21">
        <f>M204-Baseline!M204</f>
        <v>11.355077465321548</v>
      </c>
      <c r="N224" s="21">
        <f>N204-Baseline!N204</f>
        <v>12.680361406821962</v>
      </c>
      <c r="O224" s="21">
        <f>O204-Baseline!O204</f>
        <v>14.020901098669881</v>
      </c>
      <c r="P224" s="21">
        <f>P204-Baseline!P204</f>
        <v>15.377268475311897</v>
      </c>
      <c r="Q224" s="21">
        <f>Q204-Baseline!Q204</f>
        <v>16.75005860845242</v>
      </c>
      <c r="R224" s="21">
        <f>R204-Baseline!R204</f>
        <v>18.141082302659093</v>
      </c>
      <c r="S224" s="21">
        <f>S204-Baseline!S204</f>
        <v>19.549761643634891</v>
      </c>
      <c r="T224" s="21">
        <f>T204-Baseline!T204</f>
        <v>20.976764629452816</v>
      </c>
      <c r="U224" s="21">
        <f>U204-Baseline!U204</f>
        <v>22.422784359984977</v>
      </c>
      <c r="V224" s="21">
        <f>V204-Baseline!V204</f>
        <v>23.889621836135312</v>
      </c>
      <c r="W224" s="21">
        <f>W204-Baseline!W204</f>
        <v>25.376914044724128</v>
      </c>
      <c r="X224" s="21">
        <f>X204-Baseline!X204</f>
        <v>26.886464759157509</v>
      </c>
      <c r="Y224" s="21">
        <f>Y204-Baseline!Y204</f>
        <v>28.418018345869438</v>
      </c>
      <c r="Z224" s="21">
        <f>Z204-Baseline!Z204</f>
        <v>29.973386410840117</v>
      </c>
      <c r="AA224" s="21">
        <f>AA204-Baseline!AA204</f>
        <v>31.553380122552301</v>
      </c>
      <c r="AB224" s="21">
        <f>AB204-Baseline!AB204</f>
        <v>33.158842115756286</v>
      </c>
      <c r="AC224" s="21">
        <f>AC204-Baseline!AC204</f>
        <v>34.790438322080014</v>
      </c>
      <c r="AD224" s="21">
        <f>AD204-Baseline!AD204</f>
        <v>36.449133899357783</v>
      </c>
      <c r="AE224" s="21">
        <f>AE204-Baseline!AE204</f>
        <v>38.13596342421063</v>
      </c>
      <c r="AF224" s="21">
        <f>AF204-Baseline!AF204</f>
        <v>39.851878588261947</v>
      </c>
      <c r="AG224" s="21">
        <f>AG204-Baseline!AG204</f>
        <v>41.597878384099459</v>
      </c>
      <c r="AH224" s="21">
        <f>AH204-Baseline!AH204</f>
        <v>43.375011722730378</v>
      </c>
      <c r="AI224" s="21">
        <f>AI204-Baseline!AI204</f>
        <v>45.184382486873488</v>
      </c>
      <c r="AJ224" s="21">
        <f>AJ204-Baseline!AJ204</f>
        <v>47.033834633412873</v>
      </c>
      <c r="AK224" s="21">
        <f>AK204-Baseline!AK204</f>
        <v>48.924735848915638</v>
      </c>
      <c r="AL224" s="21">
        <f>AL204-Baseline!AL204</f>
        <v>50.858509552131828</v>
      </c>
      <c r="AM224" s="21">
        <f>AM204-Baseline!AM204</f>
        <v>52.836633345052988</v>
      </c>
      <c r="AN224" s="21">
        <f>AN204-Baseline!AN204</f>
        <v>54.860638445143394</v>
      </c>
      <c r="AO224" s="21">
        <f>AO204-Baseline!AO204</f>
        <v>56.932110556209096</v>
      </c>
      <c r="AP224" s="21">
        <f>AP204-Baseline!AP204</f>
        <v>59.052693445389089</v>
      </c>
      <c r="AQ224" s="21">
        <f>AQ204-Baseline!AQ204</f>
        <v>61.224091243285045</v>
      </c>
      <c r="AR224" s="21">
        <f>AR204-Baseline!AR204</f>
        <v>63.44806975944136</v>
      </c>
      <c r="AS224" s="21">
        <f>AS204-Baseline!AS204</f>
        <v>65.726458479558929</v>
      </c>
      <c r="AT224" s="21">
        <f>AT204-Baseline!AT204</f>
        <v>68.061152903549086</v>
      </c>
      <c r="AU224" s="21">
        <f>AU204-Baseline!AU204</f>
        <v>70.454116935830413</v>
      </c>
      <c r="AV224" s="21">
        <f>AV204-Baseline!AV204</f>
        <v>72.907385162089383</v>
      </c>
      <c r="AW224" s="21">
        <f>AW204-Baseline!AW204</f>
        <v>75.4230652343429</v>
      </c>
      <c r="AX224" s="21">
        <f>AX204-Baseline!AX204</f>
        <v>78.003340433620991</v>
      </c>
      <c r="AY224" s="21">
        <f>AY204-Baseline!AY204</f>
        <v>80.650472323650362</v>
      </c>
      <c r="AZ224" s="21">
        <f>AZ204-Baseline!AZ204</f>
        <v>83.366803480452049</v>
      </c>
      <c r="BA224" s="21">
        <f>BA204-Baseline!BA204</f>
        <v>86.154758057828786</v>
      </c>
      <c r="BB224" s="21">
        <f>BB204-Baseline!BB204</f>
        <v>89.373681254305325</v>
      </c>
    </row>
    <row r="225" spans="1:54" outlineLevel="2">
      <c r="A225" s="466"/>
      <c r="B225" s="150" t="s">
        <v>487</v>
      </c>
      <c r="C225" s="19"/>
      <c r="D225" s="135" t="s">
        <v>377</v>
      </c>
      <c r="E225" s="21">
        <f>E205-Baseline!E205</f>
        <v>0.98743425337151658</v>
      </c>
      <c r="F225" s="21">
        <f>F205-Baseline!F205</f>
        <v>1.9867421276252839</v>
      </c>
      <c r="G225" s="21">
        <f>G205-Baseline!G205</f>
        <v>2.998443230766267</v>
      </c>
      <c r="H225" s="21">
        <f>H205-Baseline!H205</f>
        <v>4.0230697527071637</v>
      </c>
      <c r="I225" s="21">
        <f>I205-Baseline!I205</f>
        <v>5.0611669710217377</v>
      </c>
      <c r="J225" s="21">
        <f>J205-Baseline!J205</f>
        <v>6.1132937724464105</v>
      </c>
      <c r="K225" s="21">
        <f>K205-Baseline!K205</f>
        <v>7.1800231899816325</v>
      </c>
      <c r="L225" s="21">
        <f>L205-Baseline!L205</f>
        <v>8.2619429572408425</v>
      </c>
      <c r="M225" s="21">
        <f>M205-Baseline!M205</f>
        <v>9.3596560797990112</v>
      </c>
      <c r="N225" s="21">
        <f>N205-Baseline!N205</f>
        <v>10.473781424507358</v>
      </c>
      <c r="O225" s="21">
        <f>O205-Baseline!O205</f>
        <v>11.60495432758708</v>
      </c>
      <c r="P225" s="21">
        <f>P205-Baseline!P205</f>
        <v>12.753827222191626</v>
      </c>
      <c r="Q225" s="21">
        <f>Q205-Baseline!Q205</f>
        <v>13.921070285908083</v>
      </c>
      <c r="R225" s="21">
        <f>R205-Baseline!R205</f>
        <v>15.107372109092911</v>
      </c>
      <c r="S225" s="21">
        <f>S205-Baseline!S205</f>
        <v>16.313394859051549</v>
      </c>
      <c r="T225" s="21">
        <f>T205-Baseline!T205</f>
        <v>17.539866877064014</v>
      </c>
      <c r="U225" s="21">
        <f>U205-Baseline!U205</f>
        <v>18.787537042991286</v>
      </c>
      <c r="V225" s="21">
        <f>V205-Baseline!V205</f>
        <v>20.057175535603694</v>
      </c>
      <c r="W225" s="21">
        <f>W205-Baseline!W205</f>
        <v>21.349574617253911</v>
      </c>
      <c r="X225" s="21">
        <f>X205-Baseline!X205</f>
        <v>22.665549445357481</v>
      </c>
      <c r="Y225" s="21">
        <f>Y205-Baseline!Y205</f>
        <v>24.005938910208766</v>
      </c>
      <c r="Z225" s="21">
        <f>Z205-Baseline!Z205</f>
        <v>25.371606500887044</v>
      </c>
      <c r="AA225" s="21">
        <f>AA205-Baseline!AA205</f>
        <v>26.763441200057102</v>
      </c>
      <c r="AB225" s="21">
        <f>AB205-Baseline!AB205</f>
        <v>28.182358409006888</v>
      </c>
      <c r="AC225" s="21">
        <f>AC205-Baseline!AC205</f>
        <v>29.629182317553056</v>
      </c>
      <c r="AD225" s="21">
        <f>AD205-Baseline!AD205</f>
        <v>31.104871433164387</v>
      </c>
      <c r="AE225" s="21">
        <f>AE205-Baseline!AE205</f>
        <v>32.610402484770908</v>
      </c>
      <c r="AF225" s="21">
        <f>AF205-Baseline!AF205</f>
        <v>34.146775689008834</v>
      </c>
      <c r="AG225" s="21">
        <f>AG205-Baseline!AG205</f>
        <v>35.715020017871652</v>
      </c>
      <c r="AH225" s="21">
        <f>AH205-Baseline!AH205</f>
        <v>37.316199403263518</v>
      </c>
      <c r="AI225" s="21">
        <f>AI205-Baseline!AI205</f>
        <v>38.951420659676806</v>
      </c>
      <c r="AJ225" s="21">
        <f>AJ205-Baseline!AJ205</f>
        <v>40.627700412738847</v>
      </c>
      <c r="AK225" s="21">
        <f>AK205-Baseline!AK205</f>
        <v>42.34643371625728</v>
      </c>
      <c r="AL225" s="21">
        <f>AL205-Baseline!AL205</f>
        <v>44.109065313637551</v>
      </c>
      <c r="AM225" s="21">
        <f>AM205-Baseline!AM205</f>
        <v>45.917091583698941</v>
      </c>
      <c r="AN225" s="21">
        <f>AN205-Baseline!AN205</f>
        <v>47.772061863573029</v>
      </c>
      <c r="AO225" s="21">
        <f>AO205-Baseline!AO205</f>
        <v>49.675579735183348</v>
      </c>
      <c r="AP225" s="21">
        <f>AP205-Baseline!AP205</f>
        <v>51.629305417562179</v>
      </c>
      <c r="AQ225" s="21">
        <f>AQ205-Baseline!AQ205</f>
        <v>53.634957798126834</v>
      </c>
      <c r="AR225" s="21">
        <f>AR205-Baseline!AR205</f>
        <v>55.694316403754605</v>
      </c>
      <c r="AS225" s="21">
        <f>AS205-Baseline!AS205</f>
        <v>57.809223475530857</v>
      </c>
      <c r="AT225" s="21">
        <f>AT205-Baseline!AT205</f>
        <v>59.981586198639569</v>
      </c>
      <c r="AU225" s="21">
        <f>AU205-Baseline!AU205</f>
        <v>62.213379041883037</v>
      </c>
      <c r="AV225" s="21">
        <f>AV205-Baseline!AV205</f>
        <v>64.50664612523272</v>
      </c>
      <c r="AW225" s="21">
        <f>AW205-Baseline!AW205</f>
        <v>66.863503680723937</v>
      </c>
      <c r="AX225" s="21">
        <f>AX205-Baseline!AX205</f>
        <v>69.286142619541778</v>
      </c>
      <c r="AY225" s="21">
        <f>AY205-Baseline!AY205</f>
        <v>71.776831199225981</v>
      </c>
      <c r="AZ225" s="21">
        <f>AZ205-Baseline!AZ205</f>
        <v>74.337917786178323</v>
      </c>
      <c r="BA225" s="21">
        <f>BA205-Baseline!BA205</f>
        <v>76.971831456674877</v>
      </c>
      <c r="BB225" s="21">
        <f>BB205-Baseline!BB205</f>
        <v>80.037878229388326</v>
      </c>
    </row>
    <row r="226" spans="1:54" outlineLevel="2">
      <c r="A226" s="467"/>
      <c r="B226" s="150" t="s">
        <v>488</v>
      </c>
      <c r="C226" s="19"/>
      <c r="D226" s="135" t="s">
        <v>377</v>
      </c>
      <c r="E226" s="21">
        <f>E206-Baseline!E206</f>
        <v>1.447267919712099</v>
      </c>
      <c r="F226" s="21">
        <f>F206-Baseline!F206</f>
        <v>2.9022141040982747</v>
      </c>
      <c r="G226" s="21">
        <f>G206-Baseline!G206</f>
        <v>4.3653986941283884</v>
      </c>
      <c r="H226" s="21">
        <f>H206-Baseline!H206</f>
        <v>5.8373940920638629</v>
      </c>
      <c r="I226" s="21">
        <f>I206-Baseline!I206</f>
        <v>7.3187854721339782</v>
      </c>
      <c r="J226" s="21">
        <f>J206-Baseline!J206</f>
        <v>8.8101713067509024</v>
      </c>
      <c r="K226" s="21">
        <f>K206-Baseline!K206</f>
        <v>10.312163908282391</v>
      </c>
      <c r="L226" s="21">
        <f>L206-Baseline!L206</f>
        <v>11.825389987758122</v>
      </c>
      <c r="M226" s="21">
        <f>M206-Baseline!M206</f>
        <v>13.350491231247302</v>
      </c>
      <c r="N226" s="21">
        <f>N206-Baseline!N206</f>
        <v>14.888124893991613</v>
      </c>
      <c r="O226" s="21">
        <f>O206-Baseline!O206</f>
        <v>16.438964413004811</v>
      </c>
      <c r="P226" s="21">
        <f>P206-Baseline!P206</f>
        <v>18.003700039497918</v>
      </c>
      <c r="Q226" s="21">
        <f>Q206-Baseline!Q206</f>
        <v>19.583039490940553</v>
      </c>
      <c r="R226" s="21">
        <f>R206-Baseline!R206</f>
        <v>21.177708624650215</v>
      </c>
      <c r="S226" s="21">
        <f>S206-Baseline!S206</f>
        <v>22.788315554413025</v>
      </c>
      <c r="T226" s="21">
        <f>T206-Baseline!T206</f>
        <v>24.415627021860107</v>
      </c>
      <c r="U226" s="21">
        <f>U206-Baseline!U206</f>
        <v>26.060430023432367</v>
      </c>
      <c r="V226" s="21">
        <f>V206-Baseline!V206</f>
        <v>27.723532575607813</v>
      </c>
      <c r="W226" s="21">
        <f>W206-Baseline!W206</f>
        <v>29.405764505313826</v>
      </c>
      <c r="X226" s="21">
        <f>X206-Baseline!X206</f>
        <v>31.107978266221519</v>
      </c>
      <c r="Y226" s="21">
        <f>Y206-Baseline!Y206</f>
        <v>32.831049781989435</v>
      </c>
      <c r="Z226" s="21">
        <f>Z206-Baseline!Z206</f>
        <v>34.575879317245438</v>
      </c>
      <c r="AA226" s="21">
        <f>AA206-Baseline!AA206</f>
        <v>36.343392378122275</v>
      </c>
      <c r="AB226" s="21">
        <f>AB206-Baseline!AB206</f>
        <v>38.134540642102579</v>
      </c>
      <c r="AC226" s="21">
        <f>AC206-Baseline!AC206</f>
        <v>39.949947162287501</v>
      </c>
      <c r="AD226" s="21">
        <f>AD206-Baseline!AD206</f>
        <v>41.79058098346259</v>
      </c>
      <c r="AE226" s="21">
        <f>AE206-Baseline!AE206</f>
        <v>43.657406816080353</v>
      </c>
      <c r="AF226" s="21">
        <f>AF206-Baseline!AF206</f>
        <v>45.551398728291559</v>
      </c>
      <c r="AG226" s="21">
        <f>AG206-Baseline!AG206</f>
        <v>47.473553770511579</v>
      </c>
      <c r="AH226" s="21">
        <f>AH206-Baseline!AH206</f>
        <v>49.424908336490489</v>
      </c>
      <c r="AI226" s="21">
        <f>AI206-Baseline!AI206</f>
        <v>51.406559601722542</v>
      </c>
      <c r="AJ226" s="21">
        <f>AJ206-Baseline!AJ206</f>
        <v>53.427174088364431</v>
      </c>
      <c r="AK226" s="21">
        <f>AK206-Baseline!AK206</f>
        <v>55.488105888398358</v>
      </c>
      <c r="AL226" s="21">
        <f>AL206-Baseline!AL206</f>
        <v>57.590762017526124</v>
      </c>
      <c r="AM226" s="21">
        <f>AM206-Baseline!AM206</f>
        <v>59.73660476280736</v>
      </c>
      <c r="AN226" s="21">
        <f>AN206-Baseline!AN206</f>
        <v>61.927152033982217</v>
      </c>
      <c r="AO226" s="21">
        <f>AO206-Baseline!AO206</f>
        <v>64.163977473208988</v>
      </c>
      <c r="AP226" s="21">
        <f>AP206-Baseline!AP206</f>
        <v>66.448713745029124</v>
      </c>
      <c r="AQ226" s="21">
        <f>AQ206-Baseline!AQ206</f>
        <v>68.7830546007918</v>
      </c>
      <c r="AR226" s="21">
        <f>AR206-Baseline!AR206</f>
        <v>71.168756614726561</v>
      </c>
      <c r="AS226" s="21">
        <f>AS206-Baseline!AS206</f>
        <v>73.607641077758657</v>
      </c>
      <c r="AT226" s="21">
        <f>AT206-Baseline!AT206</f>
        <v>76.101596197738999</v>
      </c>
      <c r="AU226" s="21">
        <f>AU206-Baseline!AU206</f>
        <v>78.652579463596439</v>
      </c>
      <c r="AV226" s="21">
        <f>AV206-Baseline!AV206</f>
        <v>81.262619922444017</v>
      </c>
      <c r="AW226" s="21">
        <f>AW206-Baseline!AW206</f>
        <v>83.933820559169845</v>
      </c>
      <c r="AX226" s="21">
        <f>AX206-Baseline!AX206</f>
        <v>86.668360810407307</v>
      </c>
      <c r="AY226" s="21">
        <f>AY206-Baseline!AY206</f>
        <v>89.468499187770064</v>
      </c>
      <c r="AZ226" s="21">
        <f>AZ206-Baseline!AZ206</f>
        <v>92.336575988746617</v>
      </c>
      <c r="BA226" s="21">
        <f>BA206-Baseline!BA206</f>
        <v>95.275013840846583</v>
      </c>
      <c r="BB226" s="21">
        <f>BB206-Baseline!BB206</f>
        <v>98.643199380962812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493</v>
      </c>
      <c r="C229" s="57"/>
      <c r="D229" s="56" t="s">
        <v>377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393"/>
      <c r="C23" s="393"/>
      <c r="D23" s="393"/>
      <c r="E23" s="393"/>
      <c r="F23" s="393"/>
      <c r="G23" s="393"/>
      <c r="H23" s="393"/>
      <c r="I23" s="393"/>
      <c r="J23" s="393"/>
      <c r="K23" s="393"/>
      <c r="L23" s="393"/>
      <c r="M23" s="393"/>
      <c r="N23" s="393"/>
      <c r="O23" s="393"/>
      <c r="P23" s="393"/>
      <c r="Q23" s="393"/>
      <c r="R23" s="393"/>
      <c r="S23" s="393"/>
    </row>
    <row r="24" spans="1:19">
      <c r="A24" s="158" t="s">
        <v>481</v>
      </c>
      <c r="B24" s="393"/>
      <c r="C24" s="393"/>
      <c r="D24" s="393"/>
      <c r="E24" s="393"/>
      <c r="F24" s="393"/>
      <c r="G24" s="393"/>
      <c r="H24" s="393"/>
      <c r="I24" s="393"/>
      <c r="J24" s="393"/>
      <c r="K24" s="393"/>
      <c r="L24" s="393"/>
      <c r="M24" s="393"/>
      <c r="N24" s="393"/>
      <c r="O24" s="393"/>
      <c r="P24" s="393"/>
      <c r="Q24" s="393"/>
      <c r="R24" s="393"/>
      <c r="S24" s="393"/>
    </row>
    <row r="25" spans="1:19">
      <c r="A25" s="159" t="s">
        <v>383</v>
      </c>
      <c r="B25" s="393"/>
      <c r="C25" s="393"/>
      <c r="D25" s="393"/>
      <c r="E25" s="393"/>
      <c r="F25" s="393"/>
      <c r="G25" s="393"/>
      <c r="H25" s="393"/>
      <c r="I25" s="393"/>
      <c r="J25" s="393"/>
      <c r="K25" s="393"/>
      <c r="L25" s="393"/>
      <c r="M25" s="393"/>
      <c r="N25" s="393"/>
      <c r="O25" s="393"/>
      <c r="P25" s="393"/>
      <c r="Q25" s="393"/>
      <c r="R25" s="393"/>
      <c r="S25" s="393"/>
    </row>
    <row r="26" spans="1:19">
      <c r="A26" s="159" t="s">
        <v>459</v>
      </c>
      <c r="B26" s="393"/>
      <c r="C26" s="393"/>
      <c r="D26" s="393"/>
      <c r="E26" s="393"/>
      <c r="F26" s="393"/>
      <c r="G26" s="393"/>
      <c r="H26" s="393"/>
      <c r="I26" s="393"/>
      <c r="J26" s="393"/>
      <c r="K26" s="393"/>
      <c r="L26" s="393"/>
      <c r="M26" s="393"/>
      <c r="N26" s="393"/>
      <c r="O26" s="393"/>
      <c r="P26" s="393"/>
      <c r="Q26" s="393"/>
      <c r="R26" s="393"/>
      <c r="S26" s="393"/>
    </row>
    <row r="27" spans="1:19">
      <c r="A27" s="159" t="s">
        <v>460</v>
      </c>
      <c r="B27" s="393"/>
      <c r="C27" s="393"/>
      <c r="D27" s="393"/>
      <c r="E27" s="393"/>
      <c r="F27" s="393"/>
      <c r="G27" s="393"/>
      <c r="H27" s="393"/>
      <c r="I27" s="393"/>
      <c r="J27" s="393"/>
      <c r="K27" s="393"/>
      <c r="L27" s="393"/>
      <c r="M27" s="393"/>
      <c r="N27" s="393"/>
      <c r="O27" s="393"/>
      <c r="P27" s="393"/>
      <c r="Q27" s="393"/>
      <c r="R27" s="393"/>
      <c r="S27" s="393"/>
    </row>
    <row r="31" spans="1:19">
      <c r="A31" s="4" t="s">
        <v>502</v>
      </c>
    </row>
    <row r="32" spans="1:19">
      <c r="A32" t="s">
        <v>503</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c r="E4" s="53" t="s">
        <v>335</v>
      </c>
      <c r="F4" s="91"/>
      <c r="G4" s="28"/>
      <c r="H4" s="10"/>
      <c r="I4" s="405"/>
      <c r="J4" s="406"/>
      <c r="K4" s="406"/>
      <c r="L4" s="406"/>
      <c r="M4" s="406"/>
      <c r="N4" s="407"/>
      <c r="P4" s="411"/>
      <c r="Q4" s="412"/>
      <c r="R4" s="412"/>
      <c r="S4" s="412"/>
      <c r="T4" s="412"/>
      <c r="U4" s="413"/>
    </row>
    <row r="5" spans="1:21" outlineLevel="1">
      <c r="A5" s="13" t="s">
        <v>336</v>
      </c>
      <c r="B5" s="88"/>
      <c r="E5" s="14"/>
      <c r="H5" s="10"/>
      <c r="I5" s="468"/>
      <c r="J5" s="426"/>
      <c r="K5" s="426"/>
      <c r="L5" s="426"/>
      <c r="M5" s="426"/>
      <c r="N5" s="427"/>
      <c r="P5" s="468"/>
      <c r="Q5" s="426"/>
      <c r="R5" s="426"/>
      <c r="S5" s="426"/>
      <c r="T5" s="426"/>
      <c r="U5" s="427"/>
    </row>
    <row r="6" spans="1:21" outlineLevel="1">
      <c r="A6" s="13" t="s">
        <v>339</v>
      </c>
      <c r="B6" s="88"/>
      <c r="E6" s="53" t="s">
        <v>341</v>
      </c>
      <c r="F6" s="90"/>
      <c r="H6" s="10"/>
      <c r="I6" s="428"/>
      <c r="J6" s="429"/>
      <c r="K6" s="429"/>
      <c r="L6" s="429"/>
      <c r="M6" s="429"/>
      <c r="N6" s="430"/>
      <c r="P6" s="428"/>
      <c r="Q6" s="429"/>
      <c r="R6" s="429"/>
      <c r="S6" s="429"/>
      <c r="T6" s="429"/>
      <c r="U6" s="430"/>
    </row>
    <row r="7" spans="1:21" outlineLevel="1">
      <c r="A7" s="13" t="s">
        <v>343</v>
      </c>
      <c r="B7" s="88"/>
      <c r="E7" s="14"/>
      <c r="H7" s="10"/>
      <c r="I7" s="428"/>
      <c r="J7" s="429"/>
      <c r="K7" s="429"/>
      <c r="L7" s="429"/>
      <c r="M7" s="429"/>
      <c r="N7" s="430"/>
      <c r="P7" s="428"/>
      <c r="Q7" s="429"/>
      <c r="R7" s="429"/>
      <c r="S7" s="429"/>
      <c r="T7" s="429"/>
      <c r="U7" s="430"/>
    </row>
    <row r="8" spans="1:21" ht="41" outlineLevel="1" thickBot="1">
      <c r="A8" s="34" t="s">
        <v>344</v>
      </c>
      <c r="B8" s="89"/>
      <c r="E8" s="14"/>
      <c r="H8" s="10"/>
      <c r="I8" s="428"/>
      <c r="J8" s="429"/>
      <c r="K8" s="429"/>
      <c r="L8" s="429"/>
      <c r="M8" s="429"/>
      <c r="N8" s="430"/>
      <c r="P8" s="428"/>
      <c r="Q8" s="429"/>
      <c r="R8" s="429"/>
      <c r="S8" s="429"/>
      <c r="T8" s="429"/>
      <c r="U8" s="430"/>
    </row>
    <row r="9" spans="1:21" outlineLevel="1">
      <c r="E9" s="14"/>
      <c r="H9" s="10"/>
      <c r="I9" s="428"/>
      <c r="J9" s="429"/>
      <c r="K9" s="429"/>
      <c r="L9" s="429"/>
      <c r="M9" s="429"/>
      <c r="N9" s="430"/>
      <c r="P9" s="428"/>
      <c r="Q9" s="429"/>
      <c r="R9" s="429"/>
      <c r="S9" s="429"/>
      <c r="T9" s="429"/>
      <c r="U9" s="430"/>
    </row>
    <row r="10" spans="1:21" ht="14" outlineLevel="1" thickBot="1">
      <c r="A10" s="32" t="s">
        <v>346</v>
      </c>
      <c r="B10" s="35">
        <f>Baseline!B10</f>
        <v>2027</v>
      </c>
      <c r="E10" s="14"/>
      <c r="H10" s="10"/>
      <c r="I10" s="428"/>
      <c r="J10" s="429"/>
      <c r="K10" s="429"/>
      <c r="L10" s="429"/>
      <c r="M10" s="429"/>
      <c r="N10" s="430"/>
      <c r="P10" s="428"/>
      <c r="Q10" s="429"/>
      <c r="R10" s="429"/>
      <c r="S10" s="429"/>
      <c r="T10" s="429"/>
      <c r="U10" s="430"/>
    </row>
    <row r="11" spans="1:21" outlineLevel="1">
      <c r="A11" s="16"/>
      <c r="H11" s="10"/>
      <c r="I11" s="428"/>
      <c r="J11" s="429"/>
      <c r="K11" s="429"/>
      <c r="L11" s="429"/>
      <c r="M11" s="429"/>
      <c r="N11" s="430"/>
      <c r="P11" s="428"/>
      <c r="Q11" s="429"/>
      <c r="R11" s="429"/>
      <c r="S11" s="429"/>
      <c r="T11" s="429"/>
      <c r="U11" s="430"/>
    </row>
    <row r="12" spans="1:21" ht="40.5" outlineLevel="1">
      <c r="A12" s="26" t="s">
        <v>347</v>
      </c>
      <c r="B12" s="26" t="s">
        <v>348</v>
      </c>
      <c r="C12" s="26" t="s">
        <v>349</v>
      </c>
      <c r="D12" s="26" t="s">
        <v>350</v>
      </c>
      <c r="E12" s="26" t="s">
        <v>351</v>
      </c>
      <c r="F12" s="26" t="s">
        <v>352</v>
      </c>
      <c r="G12" s="26" t="s">
        <v>353</v>
      </c>
      <c r="I12" s="428"/>
      <c r="J12" s="429"/>
      <c r="K12" s="429"/>
      <c r="L12" s="429"/>
      <c r="M12" s="429"/>
      <c r="N12" s="430"/>
      <c r="P12" s="428"/>
      <c r="Q12" s="429"/>
      <c r="R12" s="429"/>
      <c r="S12" s="429"/>
      <c r="T12" s="429"/>
      <c r="U12" s="430"/>
    </row>
    <row r="13" spans="1:21" outlineLevel="1">
      <c r="A13" s="58">
        <v>2035</v>
      </c>
      <c r="B13" s="21">
        <f t="shared" ref="B13:B18" si="0">INDEX($E$204:$AW$204,1,MATCH($A13,$E$53:$BB$53,0))</f>
        <v>0</v>
      </c>
      <c r="C13" s="21">
        <f>B13-Baseline!B13</f>
        <v>11.355077465321548</v>
      </c>
      <c r="D13" s="21">
        <f t="shared" ref="D13:D18" si="1">INDEX($E$205:$AW$205,1,MATCH($A13,$E$53:$BB$53,0))</f>
        <v>0</v>
      </c>
      <c r="E13" s="21">
        <f>D13-Baseline!D13</f>
        <v>9.3596560797990112</v>
      </c>
      <c r="F13" s="21">
        <f t="shared" ref="F13:F18" si="2">INDEX($E$206:$AW$206,1,MATCH($A13,$E$53:$BB$53,0))</f>
        <v>0</v>
      </c>
      <c r="G13" s="21">
        <f>F13-Baseline!F13</f>
        <v>13.350491231247302</v>
      </c>
      <c r="I13" s="428"/>
      <c r="J13" s="429"/>
      <c r="K13" s="429"/>
      <c r="L13" s="429"/>
      <c r="M13" s="429"/>
      <c r="N13" s="430"/>
      <c r="P13" s="428"/>
      <c r="Q13" s="429"/>
      <c r="R13" s="429"/>
      <c r="S13" s="429"/>
      <c r="T13" s="429"/>
      <c r="U13" s="430"/>
    </row>
    <row r="14" spans="1:21" outlineLevel="1">
      <c r="A14" s="58">
        <v>2040</v>
      </c>
      <c r="B14" s="21">
        <f t="shared" si="0"/>
        <v>0</v>
      </c>
      <c r="C14" s="21">
        <f>B14-Baseline!B14</f>
        <v>18.141082302659093</v>
      </c>
      <c r="D14" s="21">
        <f t="shared" si="1"/>
        <v>0</v>
      </c>
      <c r="E14" s="21">
        <f>D14-Baseline!D14</f>
        <v>15.107372109092911</v>
      </c>
      <c r="F14" s="21">
        <f t="shared" si="2"/>
        <v>0</v>
      </c>
      <c r="G14" s="21">
        <f>F14-Baseline!F14</f>
        <v>21.177708624650215</v>
      </c>
      <c r="I14" s="428"/>
      <c r="J14" s="429"/>
      <c r="K14" s="429"/>
      <c r="L14" s="429"/>
      <c r="M14" s="429"/>
      <c r="N14" s="430"/>
      <c r="P14" s="428"/>
      <c r="Q14" s="429"/>
      <c r="R14" s="429"/>
      <c r="S14" s="429"/>
      <c r="T14" s="429"/>
      <c r="U14" s="430"/>
    </row>
    <row r="15" spans="1:21" outlineLevel="1">
      <c r="A15" s="58">
        <v>2045</v>
      </c>
      <c r="B15" s="21">
        <f t="shared" si="0"/>
        <v>0</v>
      </c>
      <c r="C15" s="21">
        <f>B15-Baseline!B15</f>
        <v>25.376914044724128</v>
      </c>
      <c r="D15" s="21">
        <f t="shared" si="1"/>
        <v>0</v>
      </c>
      <c r="E15" s="21">
        <f>D15-Baseline!D15</f>
        <v>21.349574617253911</v>
      </c>
      <c r="F15" s="21">
        <f t="shared" si="2"/>
        <v>0</v>
      </c>
      <c r="G15" s="21">
        <f>F15-Baseline!F15</f>
        <v>29.405764505313826</v>
      </c>
      <c r="I15" s="428"/>
      <c r="J15" s="429"/>
      <c r="K15" s="429"/>
      <c r="L15" s="429"/>
      <c r="M15" s="429"/>
      <c r="N15" s="430"/>
      <c r="P15" s="428"/>
      <c r="Q15" s="429"/>
      <c r="R15" s="429"/>
      <c r="S15" s="429"/>
      <c r="T15" s="429"/>
      <c r="U15" s="430"/>
    </row>
    <row r="16" spans="1:21" outlineLevel="1">
      <c r="A16" s="58">
        <v>2050</v>
      </c>
      <c r="B16" s="21">
        <f t="shared" si="0"/>
        <v>0</v>
      </c>
      <c r="C16" s="21">
        <f>B16-Baseline!B16</f>
        <v>33.158842115756286</v>
      </c>
      <c r="D16" s="21">
        <f t="shared" si="1"/>
        <v>0</v>
      </c>
      <c r="E16" s="21">
        <f>D16-Baseline!D16</f>
        <v>28.182358409006888</v>
      </c>
      <c r="F16" s="21">
        <f t="shared" si="2"/>
        <v>0</v>
      </c>
      <c r="G16" s="21">
        <f>F16-Baseline!F16</f>
        <v>38.134540642102579</v>
      </c>
      <c r="I16" s="428"/>
      <c r="J16" s="429"/>
      <c r="K16" s="429"/>
      <c r="L16" s="429"/>
      <c r="M16" s="429"/>
      <c r="N16" s="430"/>
      <c r="P16" s="428"/>
      <c r="Q16" s="429"/>
      <c r="R16" s="429"/>
      <c r="S16" s="429"/>
      <c r="T16" s="429"/>
      <c r="U16" s="430"/>
    </row>
    <row r="17" spans="1:21" outlineLevel="1">
      <c r="A17" s="58">
        <v>2060</v>
      </c>
      <c r="B17" s="21">
        <f t="shared" si="0"/>
        <v>0</v>
      </c>
      <c r="C17" s="21">
        <f>B17-Baseline!B17</f>
        <v>50.858509552131828</v>
      </c>
      <c r="D17" s="21">
        <f t="shared" si="1"/>
        <v>0</v>
      </c>
      <c r="E17" s="21">
        <f>D17-Baseline!D17</f>
        <v>44.109065313637551</v>
      </c>
      <c r="F17" s="21">
        <f t="shared" si="2"/>
        <v>0</v>
      </c>
      <c r="G17" s="21">
        <f>F17-Baseline!F17</f>
        <v>57.590762017526124</v>
      </c>
      <c r="I17" s="428"/>
      <c r="J17" s="429"/>
      <c r="K17" s="429"/>
      <c r="L17" s="429"/>
      <c r="M17" s="429"/>
      <c r="N17" s="430"/>
      <c r="P17" s="428"/>
      <c r="Q17" s="429"/>
      <c r="R17" s="429"/>
      <c r="S17" s="429"/>
      <c r="T17" s="429"/>
      <c r="U17" s="430"/>
    </row>
    <row r="18" spans="1:21" outlineLevel="1">
      <c r="A18" s="58">
        <v>2070</v>
      </c>
      <c r="B18" s="21">
        <f t="shared" si="0"/>
        <v>0</v>
      </c>
      <c r="C18" s="21">
        <f>B18-Baseline!B18</f>
        <v>72.907385162089383</v>
      </c>
      <c r="D18" s="21">
        <f t="shared" si="1"/>
        <v>0</v>
      </c>
      <c r="E18" s="21">
        <f>D18-Baseline!D18</f>
        <v>64.50664612523272</v>
      </c>
      <c r="F18" s="21">
        <f t="shared" si="2"/>
        <v>0</v>
      </c>
      <c r="G18" s="21">
        <f>F18-Baseline!F18</f>
        <v>81.262619922444017</v>
      </c>
      <c r="I18" s="431"/>
      <c r="J18" s="432"/>
      <c r="K18" s="432"/>
      <c r="L18" s="432"/>
      <c r="M18" s="432"/>
      <c r="N18" s="433"/>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f>Baseline!B20</f>
        <v>1</v>
      </c>
      <c r="E20" s="154"/>
      <c r="I20" s="423" t="s">
        <v>355</v>
      </c>
      <c r="J20" s="424"/>
      <c r="K20" s="424"/>
      <c r="L20" s="424"/>
      <c r="M20" s="424"/>
      <c r="N20" s="425"/>
      <c r="P20" s="423" t="s">
        <v>356</v>
      </c>
      <c r="Q20" s="424"/>
      <c r="R20" s="424"/>
      <c r="S20" s="424"/>
      <c r="T20" s="424"/>
      <c r="U20" s="425"/>
    </row>
    <row r="21" spans="1:21" ht="12.75" customHeight="1" outlineLevel="1">
      <c r="A21" s="154"/>
      <c r="B21" s="155"/>
      <c r="I21" s="468"/>
      <c r="J21" s="426"/>
      <c r="K21" s="426"/>
      <c r="L21" s="426"/>
      <c r="M21" s="426"/>
      <c r="N21" s="427"/>
      <c r="P21" s="468"/>
      <c r="Q21" s="426"/>
      <c r="R21" s="426"/>
      <c r="S21" s="426"/>
      <c r="T21" s="426"/>
      <c r="U21" s="427"/>
    </row>
    <row r="22" spans="1:21" ht="12.75" customHeight="1" outlineLevel="1">
      <c r="A22" s="154"/>
      <c r="B22" s="155"/>
      <c r="I22" s="428"/>
      <c r="J22" s="429"/>
      <c r="K22" s="429"/>
      <c r="L22" s="429"/>
      <c r="M22" s="429"/>
      <c r="N22" s="430"/>
      <c r="P22" s="428"/>
      <c r="Q22" s="429"/>
      <c r="R22" s="429"/>
      <c r="S22" s="429"/>
      <c r="T22" s="429"/>
      <c r="U22" s="430"/>
    </row>
    <row r="23" spans="1:21" outlineLevel="1">
      <c r="A23" s="154"/>
      <c r="B23" s="449" t="s">
        <v>358</v>
      </c>
      <c r="C23" s="450"/>
      <c r="D23" s="450"/>
      <c r="E23" s="450"/>
      <c r="F23" s="450"/>
      <c r="G23" s="451"/>
      <c r="I23" s="428"/>
      <c r="J23" s="429"/>
      <c r="K23" s="429"/>
      <c r="L23" s="429"/>
      <c r="M23" s="429"/>
      <c r="N23" s="430"/>
      <c r="P23" s="428"/>
      <c r="Q23" s="429"/>
      <c r="R23" s="429"/>
      <c r="S23" s="429"/>
      <c r="T23" s="429"/>
      <c r="U23" s="430"/>
    </row>
    <row r="24" spans="1:21" outlineLevel="1">
      <c r="B24" s="17">
        <v>2027</v>
      </c>
      <c r="C24" s="17">
        <v>2028</v>
      </c>
      <c r="D24" s="17">
        <v>2029</v>
      </c>
      <c r="E24" s="17">
        <v>2030</v>
      </c>
      <c r="F24" s="17">
        <v>2031</v>
      </c>
      <c r="G24" s="17" t="s">
        <v>359</v>
      </c>
      <c r="I24" s="428"/>
      <c r="J24" s="429"/>
      <c r="K24" s="429"/>
      <c r="L24" s="429"/>
      <c r="M24" s="429"/>
      <c r="N24" s="430"/>
      <c r="P24" s="428"/>
      <c r="Q24" s="429"/>
      <c r="R24" s="429"/>
      <c r="S24" s="429"/>
      <c r="T24" s="429"/>
      <c r="U24" s="430"/>
    </row>
    <row r="25" spans="1:21" ht="14" outlineLevel="1" thickBot="1">
      <c r="B25" s="30" t="s">
        <v>360</v>
      </c>
      <c r="C25" s="30" t="s">
        <v>360</v>
      </c>
      <c r="D25" s="30" t="s">
        <v>360</v>
      </c>
      <c r="E25" s="30" t="s">
        <v>360</v>
      </c>
      <c r="F25" s="30" t="s">
        <v>360</v>
      </c>
      <c r="G25" s="30" t="s">
        <v>360</v>
      </c>
      <c r="I25" s="428"/>
      <c r="J25" s="429"/>
      <c r="K25" s="429"/>
      <c r="L25" s="429"/>
      <c r="M25" s="429"/>
      <c r="N25" s="430"/>
      <c r="P25" s="428"/>
      <c r="Q25" s="429"/>
      <c r="R25" s="429"/>
      <c r="S25" s="429"/>
      <c r="T25" s="429"/>
      <c r="U25" s="430"/>
    </row>
    <row r="26" spans="1:21" outlineLevel="1">
      <c r="A26" s="54" t="s">
        <v>361</v>
      </c>
      <c r="B26" s="21">
        <f>E64</f>
        <v>0</v>
      </c>
      <c r="C26" s="21">
        <f>F64</f>
        <v>0</v>
      </c>
      <c r="D26" s="21">
        <f>G64</f>
        <v>0</v>
      </c>
      <c r="E26" s="21">
        <f>H64</f>
        <v>0</v>
      </c>
      <c r="F26" s="21">
        <f>I64</f>
        <v>0</v>
      </c>
      <c r="G26" s="21">
        <f>SUM(J64:BB64)</f>
        <v>0</v>
      </c>
      <c r="I26" s="428"/>
      <c r="J26" s="429"/>
      <c r="K26" s="429"/>
      <c r="L26" s="429"/>
      <c r="M26" s="429"/>
      <c r="N26" s="430"/>
      <c r="P26" s="428"/>
      <c r="Q26" s="429"/>
      <c r="R26" s="429"/>
      <c r="S26" s="429"/>
      <c r="T26" s="429"/>
      <c r="U26" s="430"/>
    </row>
    <row r="27" spans="1:21" outlineLevel="1">
      <c r="A27" s="54" t="s">
        <v>362</v>
      </c>
      <c r="B27" s="21">
        <f>E71+E77</f>
        <v>0</v>
      </c>
      <c r="C27" s="21">
        <f>F71+F77</f>
        <v>0</v>
      </c>
      <c r="D27" s="21">
        <f>G71+G77</f>
        <v>0</v>
      </c>
      <c r="E27" s="21">
        <f>H71+H77</f>
        <v>0</v>
      </c>
      <c r="F27" s="21">
        <f>I71+I77</f>
        <v>0</v>
      </c>
      <c r="G27" s="21">
        <f>SUM(J71:BB71)+SUM(J77:BB77)</f>
        <v>0</v>
      </c>
      <c r="I27" s="428"/>
      <c r="J27" s="429"/>
      <c r="K27" s="429"/>
      <c r="L27" s="429"/>
      <c r="M27" s="429"/>
      <c r="N27" s="430"/>
      <c r="P27" s="428"/>
      <c r="Q27" s="429"/>
      <c r="R27" s="429"/>
      <c r="S27" s="429"/>
      <c r="T27" s="429"/>
      <c r="U27" s="430"/>
    </row>
    <row r="28" spans="1:21" outlineLevel="1">
      <c r="A28" s="154"/>
      <c r="B28" s="248"/>
      <c r="C28" s="248"/>
      <c r="D28" s="248"/>
      <c r="E28" s="248"/>
      <c r="F28" s="248"/>
      <c r="G28" s="248"/>
      <c r="I28" s="428"/>
      <c r="J28" s="429"/>
      <c r="K28" s="429"/>
      <c r="L28" s="429"/>
      <c r="M28" s="429"/>
      <c r="N28" s="430"/>
      <c r="P28" s="428"/>
      <c r="Q28" s="429"/>
      <c r="R28" s="429"/>
      <c r="S28" s="429"/>
      <c r="T28" s="429"/>
      <c r="U28" s="430"/>
    </row>
    <row r="29" spans="1:21" ht="14" outlineLevel="1" thickBot="1">
      <c r="A29" s="154"/>
      <c r="B29" s="248"/>
      <c r="C29" s="248"/>
      <c r="D29" s="248"/>
      <c r="E29" s="248"/>
      <c r="F29" s="248"/>
      <c r="G29" s="248"/>
      <c r="I29" s="428"/>
      <c r="J29" s="429"/>
      <c r="K29" s="429"/>
      <c r="L29" s="429"/>
      <c r="M29" s="429"/>
      <c r="N29" s="430"/>
      <c r="P29" s="428"/>
      <c r="Q29" s="429"/>
      <c r="R29" s="429"/>
      <c r="S29" s="429"/>
      <c r="T29" s="429"/>
      <c r="U29" s="430"/>
    </row>
    <row r="30" spans="1:21" ht="14" outlineLevel="1" thickBot="1">
      <c r="A30" s="308"/>
      <c r="B30" s="309" t="s">
        <v>363</v>
      </c>
      <c r="C30" s="310" t="s">
        <v>364</v>
      </c>
      <c r="D30" s="453" t="s">
        <v>322</v>
      </c>
      <c r="E30" s="454"/>
      <c r="F30" s="454"/>
      <c r="G30" s="455"/>
      <c r="I30" s="428"/>
      <c r="J30" s="429"/>
      <c r="K30" s="429"/>
      <c r="L30" s="429"/>
      <c r="M30" s="429"/>
      <c r="N30" s="430"/>
      <c r="P30" s="428"/>
      <c r="Q30" s="429"/>
      <c r="R30" s="429"/>
      <c r="S30" s="429"/>
      <c r="T30" s="429"/>
      <c r="U30" s="430"/>
    </row>
    <row r="31" spans="1:21" outlineLevel="1">
      <c r="A31" s="446" t="s">
        <v>365</v>
      </c>
      <c r="B31" s="311"/>
      <c r="C31" s="307"/>
      <c r="D31" s="469"/>
      <c r="E31" s="469"/>
      <c r="F31" s="469"/>
      <c r="G31" s="470"/>
      <c r="I31" s="428"/>
      <c r="J31" s="429"/>
      <c r="K31" s="429"/>
      <c r="L31" s="429"/>
      <c r="M31" s="429"/>
      <c r="N31" s="430"/>
      <c r="P31" s="428"/>
      <c r="Q31" s="429"/>
      <c r="R31" s="429"/>
      <c r="S31" s="429"/>
      <c r="T31" s="429"/>
      <c r="U31" s="430"/>
    </row>
    <row r="32" spans="1:21" outlineLevel="1">
      <c r="A32" s="446"/>
      <c r="B32" s="312"/>
      <c r="C32" s="252"/>
      <c r="D32" s="395"/>
      <c r="E32" s="395"/>
      <c r="F32" s="395"/>
      <c r="G32" s="396"/>
      <c r="I32" s="428"/>
      <c r="J32" s="429"/>
      <c r="K32" s="429"/>
      <c r="L32" s="429"/>
      <c r="M32" s="429"/>
      <c r="N32" s="430"/>
      <c r="P32" s="428"/>
      <c r="Q32" s="429"/>
      <c r="R32" s="429"/>
      <c r="S32" s="429"/>
      <c r="T32" s="429"/>
      <c r="U32" s="430"/>
    </row>
    <row r="33" spans="1:21" outlineLevel="1">
      <c r="A33" s="446"/>
      <c r="B33" s="312"/>
      <c r="C33" s="252"/>
      <c r="D33" s="395"/>
      <c r="E33" s="395"/>
      <c r="F33" s="395"/>
      <c r="G33" s="396"/>
      <c r="I33" s="428"/>
      <c r="J33" s="429"/>
      <c r="K33" s="429"/>
      <c r="L33" s="429"/>
      <c r="M33" s="429"/>
      <c r="N33" s="430"/>
      <c r="P33" s="428"/>
      <c r="Q33" s="429"/>
      <c r="R33" s="429"/>
      <c r="S33" s="429"/>
      <c r="T33" s="429"/>
      <c r="U33" s="430"/>
    </row>
    <row r="34" spans="1:21" outlineLevel="1">
      <c r="A34" s="446"/>
      <c r="B34" s="312"/>
      <c r="C34" s="252"/>
      <c r="D34" s="395"/>
      <c r="E34" s="395"/>
      <c r="F34" s="395"/>
      <c r="G34" s="396"/>
      <c r="I34" s="428"/>
      <c r="J34" s="429"/>
      <c r="K34" s="429"/>
      <c r="L34" s="429"/>
      <c r="M34" s="429"/>
      <c r="N34" s="430"/>
      <c r="P34" s="428"/>
      <c r="Q34" s="429"/>
      <c r="R34" s="429"/>
      <c r="S34" s="429"/>
      <c r="T34" s="429"/>
      <c r="U34" s="430"/>
    </row>
    <row r="35" spans="1:21" outlineLevel="1">
      <c r="A35" s="446"/>
      <c r="B35" s="312"/>
      <c r="C35" s="252"/>
      <c r="D35" s="395"/>
      <c r="E35" s="395"/>
      <c r="F35" s="395"/>
      <c r="G35" s="396"/>
      <c r="I35" s="428"/>
      <c r="J35" s="429"/>
      <c r="K35" s="429"/>
      <c r="L35" s="429"/>
      <c r="M35" s="429"/>
      <c r="N35" s="430"/>
      <c r="P35" s="428"/>
      <c r="Q35" s="429"/>
      <c r="R35" s="429"/>
      <c r="S35" s="429"/>
      <c r="T35" s="429"/>
      <c r="U35" s="430"/>
    </row>
    <row r="36" spans="1:21" outlineLevel="1">
      <c r="A36" s="446"/>
      <c r="B36" s="312"/>
      <c r="C36" s="252"/>
      <c r="D36" s="395"/>
      <c r="E36" s="395"/>
      <c r="F36" s="395"/>
      <c r="G36" s="396"/>
      <c r="I36" s="428"/>
      <c r="J36" s="429"/>
      <c r="K36" s="429"/>
      <c r="L36" s="429"/>
      <c r="M36" s="429"/>
      <c r="N36" s="430"/>
      <c r="P36" s="428"/>
      <c r="Q36" s="429"/>
      <c r="R36" s="429"/>
      <c r="S36" s="429"/>
      <c r="T36" s="429"/>
      <c r="U36" s="430"/>
    </row>
    <row r="37" spans="1:21" outlineLevel="1">
      <c r="A37" s="446"/>
      <c r="B37" s="312"/>
      <c r="C37" s="252"/>
      <c r="D37" s="395"/>
      <c r="E37" s="395"/>
      <c r="F37" s="395"/>
      <c r="G37" s="396"/>
      <c r="I37" s="428"/>
      <c r="J37" s="429"/>
      <c r="K37" s="429"/>
      <c r="L37" s="429"/>
      <c r="M37" s="429"/>
      <c r="N37" s="430"/>
      <c r="P37" s="428"/>
      <c r="Q37" s="429"/>
      <c r="R37" s="429"/>
      <c r="S37" s="429"/>
      <c r="T37" s="429"/>
      <c r="U37" s="430"/>
    </row>
    <row r="38" spans="1:21" outlineLevel="1">
      <c r="A38" s="446"/>
      <c r="B38" s="312"/>
      <c r="C38" s="252"/>
      <c r="D38" s="395"/>
      <c r="E38" s="395"/>
      <c r="F38" s="395"/>
      <c r="G38" s="396"/>
      <c r="I38" s="428"/>
      <c r="J38" s="429"/>
      <c r="K38" s="429"/>
      <c r="L38" s="429"/>
      <c r="M38" s="429"/>
      <c r="N38" s="430"/>
      <c r="P38" s="428"/>
      <c r="Q38" s="429"/>
      <c r="R38" s="429"/>
      <c r="S38" s="429"/>
      <c r="T38" s="429"/>
      <c r="U38" s="430"/>
    </row>
    <row r="39" spans="1:21" outlineLevel="1">
      <c r="A39" s="446"/>
      <c r="B39" s="312"/>
      <c r="C39" s="252"/>
      <c r="D39" s="395"/>
      <c r="E39" s="395"/>
      <c r="F39" s="395"/>
      <c r="G39" s="396"/>
      <c r="I39" s="428"/>
      <c r="J39" s="429"/>
      <c r="K39" s="429"/>
      <c r="L39" s="429"/>
      <c r="M39" s="429"/>
      <c r="N39" s="430"/>
      <c r="P39" s="428"/>
      <c r="Q39" s="429"/>
      <c r="R39" s="429"/>
      <c r="S39" s="429"/>
      <c r="T39" s="429"/>
      <c r="U39" s="430"/>
    </row>
    <row r="40" spans="1:21" ht="14" outlineLevel="1" thickBot="1">
      <c r="A40" s="447"/>
      <c r="B40" s="313"/>
      <c r="C40" s="314"/>
      <c r="D40" s="456"/>
      <c r="E40" s="456"/>
      <c r="F40" s="456"/>
      <c r="G40" s="457"/>
      <c r="I40" s="428"/>
      <c r="J40" s="429"/>
      <c r="K40" s="429"/>
      <c r="L40" s="429"/>
      <c r="M40" s="429"/>
      <c r="N40" s="430"/>
      <c r="P40" s="428"/>
      <c r="Q40" s="429"/>
      <c r="R40" s="429"/>
      <c r="S40" s="429"/>
      <c r="T40" s="429"/>
      <c r="U40" s="430"/>
    </row>
    <row r="41" spans="1:21" outlineLevel="1">
      <c r="A41" s="154"/>
      <c r="B41" s="248"/>
      <c r="C41" s="248"/>
      <c r="D41" s="248"/>
      <c r="E41" s="248"/>
      <c r="F41" s="248"/>
      <c r="G41" s="248"/>
      <c r="I41" s="428"/>
      <c r="J41" s="429"/>
      <c r="K41" s="429"/>
      <c r="L41" s="429"/>
      <c r="M41" s="429"/>
      <c r="N41" s="430"/>
      <c r="P41" s="428"/>
      <c r="Q41" s="429"/>
      <c r="R41" s="429"/>
      <c r="S41" s="429"/>
      <c r="T41" s="429"/>
      <c r="U41" s="430"/>
    </row>
    <row r="42" spans="1:21" outlineLevel="1">
      <c r="A42" s="154"/>
      <c r="B42" s="248"/>
      <c r="C42" s="248"/>
      <c r="D42" s="248"/>
      <c r="E42" s="248"/>
      <c r="F42" s="248"/>
      <c r="G42" s="248"/>
      <c r="I42" s="428"/>
      <c r="J42" s="429"/>
      <c r="K42" s="429"/>
      <c r="L42" s="429"/>
      <c r="M42" s="429"/>
      <c r="N42" s="430"/>
      <c r="P42" s="428"/>
      <c r="Q42" s="429"/>
      <c r="R42" s="429"/>
      <c r="S42" s="429"/>
      <c r="T42" s="429"/>
      <c r="U42" s="430"/>
    </row>
    <row r="43" spans="1:21" outlineLevel="1">
      <c r="A43" s="154"/>
      <c r="B43" s="248"/>
      <c r="C43" s="248"/>
      <c r="D43" s="248"/>
      <c r="E43" s="248"/>
      <c r="F43" s="248"/>
      <c r="G43" s="248"/>
      <c r="I43" s="428"/>
      <c r="J43" s="429"/>
      <c r="K43" s="429"/>
      <c r="L43" s="429"/>
      <c r="M43" s="429"/>
      <c r="N43" s="430"/>
      <c r="P43" s="428"/>
      <c r="Q43" s="429"/>
      <c r="R43" s="429"/>
      <c r="S43" s="429"/>
      <c r="T43" s="429"/>
      <c r="U43" s="430"/>
    </row>
    <row r="44" spans="1:21" outlineLevel="1">
      <c r="A44" s="154"/>
      <c r="B44" s="248"/>
      <c r="C44" s="248"/>
      <c r="D44" s="248"/>
      <c r="E44" s="248"/>
      <c r="F44" s="248"/>
      <c r="G44" s="248"/>
      <c r="I44" s="428"/>
      <c r="J44" s="429"/>
      <c r="K44" s="429"/>
      <c r="L44" s="429"/>
      <c r="M44" s="429"/>
      <c r="N44" s="430"/>
      <c r="P44" s="428"/>
      <c r="Q44" s="429"/>
      <c r="R44" s="429"/>
      <c r="S44" s="429"/>
      <c r="T44" s="429"/>
      <c r="U44" s="430"/>
    </row>
    <row r="45" spans="1:21" outlineLevel="1">
      <c r="A45" s="154"/>
      <c r="B45" s="248"/>
      <c r="C45" s="248"/>
      <c r="D45" s="248"/>
      <c r="E45" s="248"/>
      <c r="F45" s="248"/>
      <c r="G45" s="248"/>
      <c r="I45" s="431"/>
      <c r="J45" s="432"/>
      <c r="K45" s="432"/>
      <c r="L45" s="432"/>
      <c r="M45" s="432"/>
      <c r="N45" s="433"/>
      <c r="P45" s="431"/>
      <c r="Q45" s="432"/>
      <c r="R45" s="432"/>
      <c r="S45" s="432"/>
      <c r="T45" s="432"/>
      <c r="U45" s="433"/>
    </row>
    <row r="46" spans="1:21" outlineLevel="1">
      <c r="A46" s="154"/>
      <c r="B46" s="248"/>
      <c r="C46" s="248"/>
      <c r="D46" s="248"/>
      <c r="E46" s="248"/>
      <c r="F46" s="248"/>
      <c r="G46" s="248"/>
    </row>
    <row r="47" spans="1:21">
      <c r="A47" s="154"/>
      <c r="B47" s="155"/>
    </row>
    <row r="48" spans="1:21" ht="15">
      <c r="A48" s="12" t="s">
        <v>367</v>
      </c>
    </row>
    <row r="49" spans="1:54" ht="15" outlineLevel="1">
      <c r="A49" s="12"/>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c r="C54" s="127"/>
      <c r="D54" s="124" t="s">
        <v>377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391</v>
      </c>
      <c r="C83" t="s">
        <v>392</v>
      </c>
      <c r="D83" t="s">
        <v>377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393</v>
      </c>
      <c r="C84" t="s">
        <v>394</v>
      </c>
      <c r="D84" t="s">
        <v>377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510</v>
      </c>
      <c r="C108" t="s">
        <v>511</v>
      </c>
      <c r="D108" t="s">
        <v>377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512</v>
      </c>
      <c r="C109" t="s">
        <v>513</v>
      </c>
      <c r="D109" t="s">
        <v>377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514</v>
      </c>
      <c r="C110" t="s">
        <v>515</v>
      </c>
      <c r="D110" t="s">
        <v>377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516</v>
      </c>
      <c r="C111" t="s">
        <v>517</v>
      </c>
      <c r="D111" t="s">
        <v>377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518</v>
      </c>
      <c r="C112" t="s">
        <v>519</v>
      </c>
      <c r="D112" t="s">
        <v>377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520</v>
      </c>
      <c r="C113" t="s">
        <v>521</v>
      </c>
      <c r="D113" t="s">
        <v>377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522</v>
      </c>
      <c r="C114" t="s">
        <v>523</v>
      </c>
      <c r="D114" t="s">
        <v>377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524</v>
      </c>
      <c r="C115" t="s">
        <v>525</v>
      </c>
      <c r="D115" t="s">
        <v>377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526</v>
      </c>
      <c r="C116" t="s">
        <v>527</v>
      </c>
      <c r="D116" t="s">
        <v>377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528</v>
      </c>
      <c r="C117" t="s">
        <v>529</v>
      </c>
      <c r="D117" t="s">
        <v>377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530</v>
      </c>
      <c r="C118" t="s">
        <v>531</v>
      </c>
      <c r="D118" t="s">
        <v>377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532</v>
      </c>
      <c r="C119" t="s">
        <v>533</v>
      </c>
      <c r="D119" t="s">
        <v>377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534</v>
      </c>
      <c r="C120" t="s">
        <v>535</v>
      </c>
      <c r="D120" t="s">
        <v>377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536</v>
      </c>
      <c r="C121" t="s">
        <v>537</v>
      </c>
      <c r="D121" t="s">
        <v>377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538</v>
      </c>
      <c r="C122" t="s">
        <v>539</v>
      </c>
      <c r="D122" t="s">
        <v>377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540</v>
      </c>
      <c r="C123" t="s">
        <v>541</v>
      </c>
      <c r="D123" t="s">
        <v>377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542</v>
      </c>
      <c r="C124" t="s">
        <v>543</v>
      </c>
      <c r="D124" t="s">
        <v>377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544</v>
      </c>
      <c r="C125" t="s">
        <v>545</v>
      </c>
      <c r="D125" t="s">
        <v>377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546</v>
      </c>
      <c r="C126" t="s">
        <v>547</v>
      </c>
      <c r="D126" t="s">
        <v>377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548</v>
      </c>
      <c r="C127" t="s">
        <v>549</v>
      </c>
      <c r="D127" t="s">
        <v>377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445</v>
      </c>
      <c r="C130" t="s">
        <v>446</v>
      </c>
      <c r="D130" t="s">
        <v>377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447</v>
      </c>
      <c r="C131" t="s">
        <v>448</v>
      </c>
      <c r="D131" t="s">
        <v>377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449</v>
      </c>
      <c r="C132" t="s">
        <v>450</v>
      </c>
      <c r="D132" t="s">
        <v>377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451</v>
      </c>
      <c r="C133" s="7" t="s">
        <v>452</v>
      </c>
      <c r="D133" s="7" t="s">
        <v>377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39"/>
      <c r="B147" s="135" t="s">
        <v>284</v>
      </c>
      <c r="C147" s="135" t="s">
        <v>460</v>
      </c>
      <c r="D147" s="135" t="s">
        <v>377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315" t="s">
        <v>461</v>
      </c>
      <c r="D150" s="135" t="s">
        <v>377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39"/>
      <c r="B151" s="135" t="s">
        <v>287</v>
      </c>
      <c r="C151" s="315" t="s">
        <v>462</v>
      </c>
      <c r="D151" s="135" t="s">
        <v>377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39"/>
      <c r="B152" s="135" t="s">
        <v>287</v>
      </c>
      <c r="C152" s="315" t="s">
        <v>463</v>
      </c>
      <c r="D152" s="135" t="s">
        <v>377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315" t="s">
        <v>383</v>
      </c>
      <c r="D158" s="135" t="s">
        <v>466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315" t="s">
        <v>459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39"/>
      <c r="B162" s="135" t="s">
        <v>284</v>
      </c>
      <c r="C162" s="315" t="s">
        <v>460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39"/>
      <c r="B191" s="150" t="s">
        <v>481</v>
      </c>
      <c r="C191" s="19"/>
      <c r="D191" s="135" t="s">
        <v>377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39"/>
      <c r="B192" s="150" t="s">
        <v>552</v>
      </c>
      <c r="C192" s="19"/>
      <c r="D192" s="135" t="s">
        <v>377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39"/>
      <c r="B193" s="150" t="s">
        <v>482</v>
      </c>
      <c r="C193" s="19"/>
      <c r="D193" s="135" t="s">
        <v>377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39"/>
      <c r="B194" s="150" t="s">
        <v>483</v>
      </c>
      <c r="C194" s="19"/>
      <c r="D194" s="135" t="s">
        <v>377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39"/>
      <c r="B195" s="150" t="s">
        <v>484</v>
      </c>
      <c r="C195" s="19"/>
      <c r="D195" s="135" t="s">
        <v>377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39"/>
      <c r="B196" s="150" t="s">
        <v>284</v>
      </c>
      <c r="C196" s="19"/>
      <c r="D196" s="135" t="s">
        <v>377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39"/>
      <c r="B197" s="150" t="s">
        <v>287</v>
      </c>
      <c r="C197" s="19"/>
      <c r="D197" s="135" t="s">
        <v>377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0"/>
      <c r="B198" s="150" t="s">
        <v>464</v>
      </c>
      <c r="C198" s="19"/>
      <c r="D198" s="135" t="s">
        <v>377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39"/>
      <c r="B201" s="150" t="s">
        <v>487</v>
      </c>
      <c r="C201" s="19"/>
      <c r="D201" s="135" t="s">
        <v>377</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0"/>
      <c r="B202" s="150" t="s">
        <v>488</v>
      </c>
      <c r="C202" s="19"/>
      <c r="D202" s="135" t="s">
        <v>377</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38" t="s">
        <v>489</v>
      </c>
      <c r="B204" s="150" t="s">
        <v>490</v>
      </c>
      <c r="C204" s="19"/>
      <c r="D204" s="135" t="s">
        <v>377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39"/>
      <c r="B205" s="150" t="s">
        <v>491</v>
      </c>
      <c r="C205" s="19"/>
      <c r="D205" s="135" t="s">
        <v>377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0"/>
      <c r="B206" s="150" t="s">
        <v>492</v>
      </c>
      <c r="C206" s="19"/>
      <c r="D206" s="135" t="s">
        <v>377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479</v>
      </c>
      <c r="B210" s="150" t="s">
        <v>554</v>
      </c>
      <c r="C210" s="19"/>
      <c r="D210" s="135" t="s">
        <v>377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481</v>
      </c>
      <c r="C211" s="19"/>
      <c r="D211" s="135" t="s">
        <v>377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552</v>
      </c>
      <c r="C212" s="19"/>
      <c r="D212" s="135" t="s">
        <v>377</v>
      </c>
      <c r="E212" s="21">
        <f>E192-Baseline!E192</f>
        <v>7.6997834474017507E-2</v>
      </c>
      <c r="F212" s="21">
        <f>F77*F186-Baseline!F77*Baseline!F186</f>
        <v>7.5150904047848632E-2</v>
      </c>
      <c r="G212" s="21">
        <f>G77*G186-Baseline!G77*Baseline!G186</f>
        <v>7.3348642046241322E-2</v>
      </c>
      <c r="H212" s="21">
        <f>H77*H186-Baseline!H77*Baseline!H186</f>
        <v>7.1589973928198089E-2</v>
      </c>
      <c r="I212" s="21">
        <f>I77*I186-Baseline!I77*Baseline!I186</f>
        <v>6.987385109284959E-2</v>
      </c>
      <c r="J212" s="21">
        <f>J77*J186-Baseline!J77*Baseline!J186</f>
        <v>6.8199250254637703E-2</v>
      </c>
      <c r="K212" s="21">
        <f>K77*K186-Baseline!K77*Baseline!K186</f>
        <v>6.6565172833606814E-2</v>
      </c>
      <c r="L212" s="21">
        <f>L77*L186-Baseline!L77*Baseline!L186</f>
        <v>6.4970644360387964E-2</v>
      </c>
      <c r="M212" s="21">
        <f>M77*M186-Baseline!M77*Baseline!M186</f>
        <v>6.3414713895523694E-2</v>
      </c>
      <c r="N212" s="21">
        <f>N77*N186-Baseline!N77*Baseline!N186</f>
        <v>6.1896453462833859E-2</v>
      </c>
      <c r="O212" s="21">
        <f>O77*O186-Baseline!O77*Baseline!O186</f>
        <v>6.0414957496419217E-2</v>
      </c>
      <c r="P212" s="21">
        <f>P77*P186-Baseline!P77*Baseline!P186</f>
        <v>5.896934230102565E-2</v>
      </c>
      <c r="Q212" s="21">
        <f>Q77*Q186-Baseline!Q77*Baseline!Q186</f>
        <v>5.7558745525424976E-2</v>
      </c>
      <c r="R212" s="21">
        <f>R77*R186-Baseline!R77*Baseline!R186</f>
        <v>5.6182325648493736E-2</v>
      </c>
      <c r="S212" s="21">
        <f>S77*S186-Baseline!S77*Baseline!S186</f>
        <v>5.4839261477699679E-2</v>
      </c>
      <c r="T212" s="21">
        <f>T77*T186-Baseline!T77*Baseline!T186</f>
        <v>5.352875165968668E-2</v>
      </c>
      <c r="U212" s="21">
        <f>U77*U186-Baseline!U77*Baseline!U186</f>
        <v>5.2250014202664369E-2</v>
      </c>
      <c r="V212" s="21">
        <f>V77*V186-Baseline!V77*Baseline!V186</f>
        <v>5.1002286010334998E-2</v>
      </c>
      <c r="W212" s="21">
        <f>W77*W186-Baseline!W77*Baseline!W186</f>
        <v>4.9784822427046384E-2</v>
      </c>
      <c r="X212" s="21">
        <f>X77*X186-Baseline!X77*Baseline!X186</f>
        <v>4.8596896793948838E-2</v>
      </c>
      <c r="Y212" s="21">
        <f>Y77*Y186-Baseline!Y77*Baseline!Y186</f>
        <v>4.7437800015836272E-2</v>
      </c>
      <c r="Z212" s="21">
        <f>Z77*Z186-Baseline!Z77*Baseline!Z186</f>
        <v>4.6306840138460814E-2</v>
      </c>
      <c r="AA212" s="21">
        <f>AA77*AA186-Baseline!AA77*Baseline!AA186</f>
        <v>4.5203341936031906E-2</v>
      </c>
      <c r="AB212" s="21">
        <f>AB77*AB186-Baseline!AB77*Baseline!AB186</f>
        <v>4.4126646508689901E-2</v>
      </c>
      <c r="AC212" s="21">
        <f>AC77*AC186-Baseline!AC77*Baseline!AC186</f>
        <v>4.3076110889686318E-2</v>
      </c>
      <c r="AD212" s="21">
        <f>AD77*AD186-Baseline!AD77*Baseline!AD186</f>
        <v>4.2051107662040885E-2</v>
      </c>
      <c r="AE212" s="21">
        <f>AE77*AE186-Baseline!AE77*Baseline!AE186</f>
        <v>4.1051024584456731E-2</v>
      </c>
      <c r="AF212" s="21">
        <f>AF77*AF186-Baseline!AF77*Baseline!AF186</f>
        <v>4.0075264226275921E-2</v>
      </c>
      <c r="AG212" s="21">
        <f>AG77*AG186-Baseline!AG77*Baseline!AG186</f>
        <v>3.9123243611230478E-2</v>
      </c>
      <c r="AH212" s="21">
        <f>AH77*AH186-Baseline!AH77*Baseline!AH186</f>
        <v>3.8194393869810557E-2</v>
      </c>
      <c r="AI212" s="21">
        <f>AI77*AI186-Baseline!AI77*Baseline!AI186</f>
        <v>3.7288159900013655E-2</v>
      </c>
      <c r="AJ212" s="21">
        <f>AJ77*AJ186-Baseline!AJ77*Baseline!AJ186</f>
        <v>3.658071848306426E-2</v>
      </c>
      <c r="AK212" s="21">
        <f>AK77*AK186-Baseline!AK77*Baseline!AK186</f>
        <v>3.5887285252948008E-2</v>
      </c>
      <c r="AL212" s="21">
        <f>AL77*AL186-Baseline!AL77*Baseline!AL186</f>
        <v>3.5207595188716315E-2</v>
      </c>
      <c r="AM212" s="21">
        <f>AM77*AM186-Baseline!AM77*Baseline!AM186</f>
        <v>3.4541388533164068E-2</v>
      </c>
      <c r="AN212" s="21">
        <f>AN77*AN186-Baseline!AN77*Baseline!AN186</f>
        <v>3.3888410693562625E-2</v>
      </c>
      <c r="AO212" s="21">
        <f>AO77*AO186-Baseline!AO77*Baseline!AO186</f>
        <v>3.3248412144360827E-2</v>
      </c>
      <c r="AP212" s="21">
        <f>AP77*AP186-Baseline!AP77*Baseline!AP186</f>
        <v>3.2621148331845935E-2</v>
      </c>
      <c r="AQ212" s="21">
        <f>AQ77*AQ186-Baseline!AQ77*Baseline!AQ186</f>
        <v>3.200637958069056E-2</v>
      </c>
      <c r="AR212" s="21">
        <f>AR77*AR186-Baseline!AR77*Baseline!AR186</f>
        <v>3.1403871002378604E-2</v>
      </c>
      <c r="AS212" s="21">
        <f>AS77*AS186-Baseline!AS77*Baseline!AS186</f>
        <v>3.081339240546848E-2</v>
      </c>
      <c r="AT212" s="21">
        <f>AT77*AT186-Baseline!AT77*Baseline!AT186</f>
        <v>3.0234718207648673E-2</v>
      </c>
      <c r="AU212" s="21">
        <f>AU77*AU186-Baseline!AU77*Baseline!AU186</f>
        <v>2.9667627349566583E-2</v>
      </c>
      <c r="AV212" s="21">
        <f>AV77*AV186-Baseline!AV77*Baseline!AV186</f>
        <v>2.9111903210379746E-2</v>
      </c>
      <c r="AW212" s="21">
        <f>AW77*AW186-Baseline!AW77*Baseline!AW186</f>
        <v>2.8567333525023175E-2</v>
      </c>
      <c r="AX212" s="21">
        <f>AX77*AX186-Baseline!AX77*Baseline!AX186</f>
        <v>2.8033710303136269E-2</v>
      </c>
      <c r="AY212" s="21">
        <f>AY77*AY186-Baseline!AY77*Baseline!AY186</f>
        <v>2.7510829749631111E-2</v>
      </c>
      <c r="AZ212" s="21">
        <f>AZ77*AZ186-Baseline!AZ77*Baseline!AZ186</f>
        <v>2.6998492186865043E-2</v>
      </c>
      <c r="BA212" s="21">
        <f>BA77*BA186-Baseline!BA77*Baseline!BA186</f>
        <v>2.6496501978404169E-2</v>
      </c>
      <c r="BB212" s="21">
        <f>BB77*BB186-Baseline!BB77*Baseline!BB186</f>
        <v>2.6012028125868843E-2</v>
      </c>
    </row>
    <row r="213" spans="1:54" outlineLevel="2">
      <c r="A213" s="466"/>
      <c r="B213" s="150" t="s">
        <v>482</v>
      </c>
      <c r="C213" s="19"/>
      <c r="D213" s="135" t="s">
        <v>377</v>
      </c>
      <c r="E213" s="21">
        <f>E193-Baseline!E193</f>
        <v>0.45910706732089385</v>
      </c>
      <c r="F213" s="21">
        <f>F193-Baseline!F193</f>
        <v>0.45606777815606436</v>
      </c>
      <c r="G213" s="21">
        <f>G193-Baseline!G193</f>
        <v>0.45135600309809532</v>
      </c>
      <c r="H213" s="21">
        <f>H193-Baseline!H193</f>
        <v>0.44661024560240792</v>
      </c>
      <c r="I213" s="21">
        <f>I193-Baseline!I193</f>
        <v>0.44331764306047933</v>
      </c>
      <c r="J213" s="21">
        <f>J193-Baseline!J193</f>
        <v>0.439928736273341</v>
      </c>
      <c r="K213" s="21">
        <f>K193-Baseline!K193</f>
        <v>0.43503773360060594</v>
      </c>
      <c r="L213" s="21">
        <f>L193-Baseline!L193</f>
        <v>0.4315097954168069</v>
      </c>
      <c r="M213" s="21">
        <f>M193-Baseline!M193</f>
        <v>0.4279039590190476</v>
      </c>
      <c r="N213" s="21">
        <f>N193-Baseline!N193</f>
        <v>0.42291275587571892</v>
      </c>
      <c r="O213" s="21">
        <f>O193-Baseline!O193</f>
        <v>0.41920009673493325</v>
      </c>
      <c r="P213" s="21">
        <f>P193-Baseline!P193</f>
        <v>0.41542584791918519</v>
      </c>
      <c r="Q213" s="21">
        <f>Q193-Baseline!Q193</f>
        <v>0.41159526328715523</v>
      </c>
      <c r="R213" s="21">
        <f>R193-Baseline!R193</f>
        <v>0.40890552628425991</v>
      </c>
      <c r="S213" s="21">
        <f>S193-Baseline!S193</f>
        <v>0.40494868097742953</v>
      </c>
      <c r="T213" s="21">
        <f>T193-Baseline!T193</f>
        <v>0.40095069257956417</v>
      </c>
      <c r="U213" s="21">
        <f>U193-Baseline!U193</f>
        <v>0.39691598237194664</v>
      </c>
      <c r="V213" s="21">
        <f>V193-Baseline!V193</f>
        <v>0.39393101337356062</v>
      </c>
      <c r="W213" s="21">
        <f>W193-Baseline!W193</f>
        <v>0.38980955096649644</v>
      </c>
      <c r="X213" s="21">
        <f>X193-Baseline!X193</f>
        <v>0.38669535273187156</v>
      </c>
      <c r="Y213" s="21">
        <f>Y193-Baseline!Y193</f>
        <v>0.38250514731896135</v>
      </c>
      <c r="Z213" s="21">
        <f>Z193-Baseline!Z193</f>
        <v>0.37928144663039415</v>
      </c>
      <c r="AA213" s="21">
        <f>AA193-Baseline!AA193</f>
        <v>0.37599819334755591</v>
      </c>
      <c r="AB213" s="21">
        <f>AB193-Baseline!AB193</f>
        <v>0.37266031176945497</v>
      </c>
      <c r="AC213" s="21">
        <f>AC193-Baseline!AC193</f>
        <v>0.36906360359432627</v>
      </c>
      <c r="AD213" s="21">
        <f>AD193-Baseline!AD193</f>
        <v>0.36547881444285141</v>
      </c>
      <c r="AE213" s="21">
        <f>AE193-Baseline!AE193</f>
        <v>0.36194586374314458</v>
      </c>
      <c r="AF213" s="21">
        <f>AF193-Baseline!AF193</f>
        <v>0.35835131378726709</v>
      </c>
      <c r="AG213" s="21">
        <f>AG193-Baseline!AG193</f>
        <v>0.3547108236442012</v>
      </c>
      <c r="AH213" s="21">
        <f>AH193-Baseline!AH193</f>
        <v>0.35104154352148004</v>
      </c>
      <c r="AI213" s="21">
        <f>AI193-Baseline!AI193</f>
        <v>0.34736451212670888</v>
      </c>
      <c r="AJ213" s="21">
        <f>AJ193-Baseline!AJ193</f>
        <v>0.34533976025379637</v>
      </c>
      <c r="AK213" s="21">
        <f>AK193-Baseline!AK193</f>
        <v>0.34326716022795062</v>
      </c>
      <c r="AL213" s="21">
        <f>AL193-Baseline!AL193</f>
        <v>0.34115437169497898</v>
      </c>
      <c r="AM213" s="21">
        <f>AM193-Baseline!AM193</f>
        <v>0.33900576045404179</v>
      </c>
      <c r="AN213" s="21">
        <f>AN193-Baseline!AN193</f>
        <v>0.33682331585028896</v>
      </c>
      <c r="AO213" s="21">
        <f>AO193-Baseline!AO193</f>
        <v>0.33460802324653022</v>
      </c>
      <c r="AP213" s="21">
        <f>AP193-Baseline!AP193</f>
        <v>0.33236250150409541</v>
      </c>
      <c r="AQ213" s="21">
        <f>AQ193-Baseline!AQ193</f>
        <v>0.33008965491194903</v>
      </c>
      <c r="AR213" s="21">
        <f>AR193-Baseline!AR193</f>
        <v>0.32779161466305329</v>
      </c>
      <c r="AS213" s="21">
        <f>AS193-Baseline!AS193</f>
        <v>0.32547034394969171</v>
      </c>
      <c r="AT213" s="21">
        <f>AT193-Baseline!AT193</f>
        <v>0.3231278992971624</v>
      </c>
      <c r="AU213" s="21">
        <f>AU193-Baseline!AU193</f>
        <v>0.32076640032422471</v>
      </c>
      <c r="AV213" s="21">
        <f>AV193-Baseline!AV193</f>
        <v>0.31838783063712311</v>
      </c>
      <c r="AW213" s="21">
        <f>AW193-Baseline!AW193</f>
        <v>0.31599405735801767</v>
      </c>
      <c r="AX213" s="21">
        <f>AX193-Baseline!AX193</f>
        <v>0.31358691664801697</v>
      </c>
      <c r="AY213" s="21">
        <f>AY193-Baseline!AY193</f>
        <v>0.31116820916197196</v>
      </c>
      <c r="AZ213" s="21">
        <f>AZ193-Baseline!AZ193</f>
        <v>0.30873967683858533</v>
      </c>
      <c r="BA213" s="21">
        <f>BA193-Baseline!BA193</f>
        <v>0.30630299765864272</v>
      </c>
      <c r="BB213" s="21">
        <f>BB193-Baseline!BB193</f>
        <v>0.30394580744087379</v>
      </c>
    </row>
    <row r="214" spans="1:54" outlineLevel="2">
      <c r="A214" s="466"/>
      <c r="B214" s="150" t="s">
        <v>483</v>
      </c>
      <c r="C214" s="19"/>
      <c r="D214" s="135" t="s">
        <v>377</v>
      </c>
      <c r="E214" s="21">
        <f>E194-Baseline!E194</f>
        <v>0.22991683325198281</v>
      </c>
      <c r="F214" s="21">
        <f>F194-Baseline!F194</f>
        <v>0.22781915514593648</v>
      </c>
      <c r="G214" s="21">
        <f>G194-Baseline!G194</f>
        <v>0.22574174344456513</v>
      </c>
      <c r="H214" s="21">
        <f>H194-Baseline!H194</f>
        <v>0.2236844379972889</v>
      </c>
      <c r="I214" s="21">
        <f>I194-Baseline!I194</f>
        <v>0.2216470808777703</v>
      </c>
      <c r="J214" s="21">
        <f>J194-Baseline!J194</f>
        <v>0.21962951666848282</v>
      </c>
      <c r="K214" s="21">
        <f>K194-Baseline!K194</f>
        <v>0.21763159199813378</v>
      </c>
      <c r="L214" s="21">
        <f>L194-Baseline!L194</f>
        <v>0.21565315610826</v>
      </c>
      <c r="M214" s="21">
        <f>M194-Baseline!M194</f>
        <v>0.21369406053278606</v>
      </c>
      <c r="N214" s="21">
        <f>N194-Baseline!N194</f>
        <v>0.21175415908365164</v>
      </c>
      <c r="O214" s="21">
        <f>O194-Baseline!O194</f>
        <v>0.20983330796673727</v>
      </c>
      <c r="P214" s="21">
        <f>P194-Baseline!P194</f>
        <v>0.20793136588171607</v>
      </c>
      <c r="Q214" s="21">
        <f>Q194-Baseline!Q194</f>
        <v>0.20604819386308887</v>
      </c>
      <c r="R214" s="21">
        <f>R194-Baseline!R194</f>
        <v>0.204183655262416</v>
      </c>
      <c r="S214" s="21">
        <f>S194-Baseline!S194</f>
        <v>0.20229208996026854</v>
      </c>
      <c r="T214" s="21">
        <f>T194-Baseline!T194</f>
        <v>0.20041972477410125</v>
      </c>
      <c r="U214" s="21">
        <f>U194-Baseline!U194</f>
        <v>0.19856641776705947</v>
      </c>
      <c r="V214" s="21">
        <f>V194-Baseline!V194</f>
        <v>0.19673202983563096</v>
      </c>
      <c r="W214" s="21">
        <f>W194-Baseline!W194</f>
        <v>0.19491642402789763</v>
      </c>
      <c r="X214" s="21">
        <f>X194-Baseline!X194</f>
        <v>0.19311946640206151</v>
      </c>
      <c r="Y214" s="21">
        <f>Y194-Baseline!Y194</f>
        <v>0.19134102545831699</v>
      </c>
      <c r="Z214" s="21">
        <f>Z194-Baseline!Z194</f>
        <v>0.18958097233799312</v>
      </c>
      <c r="AA214" s="21">
        <f>AA194-Baseline!AA194</f>
        <v>0.18783918080543099</v>
      </c>
      <c r="AB214" s="21">
        <f>AB194-Baseline!AB194</f>
        <v>0.18611552751525878</v>
      </c>
      <c r="AC214" s="21">
        <f>AC194-Baseline!AC194</f>
        <v>0.18429130581676553</v>
      </c>
      <c r="AD214" s="21">
        <f>AD194-Baseline!AD194</f>
        <v>0.18247235277641735</v>
      </c>
      <c r="AE214" s="21">
        <f>AE194-Baseline!AE194</f>
        <v>0.18064739049682371</v>
      </c>
      <c r="AF214" s="21">
        <f>AF194-Baseline!AF194</f>
        <v>0.17880935397387906</v>
      </c>
      <c r="AG214" s="21">
        <f>AG194-Baseline!AG194</f>
        <v>0.17695535666949994</v>
      </c>
      <c r="AH214" s="21">
        <f>AH194-Baseline!AH194</f>
        <v>0.17508759028243048</v>
      </c>
      <c r="AI214" s="21">
        <f>AI194-Baseline!AI194</f>
        <v>0.17321500439688881</v>
      </c>
      <c r="AJ214" s="21">
        <f>AJ194-Baseline!AJ194</f>
        <v>0.17216736677645084</v>
      </c>
      <c r="AK214" s="21">
        <f>AK194-Baseline!AK194</f>
        <v>0.17109924824362349</v>
      </c>
      <c r="AL214" s="21">
        <f>AL194-Baseline!AL194</f>
        <v>0.17001226585906146</v>
      </c>
      <c r="AM214" s="21">
        <f>AM194-Baseline!AM194</f>
        <v>0.16890823759426979</v>
      </c>
      <c r="AN214" s="21">
        <f>AN194-Baseline!AN194</f>
        <v>0.16778849563397341</v>
      </c>
      <c r="AO214" s="21">
        <f>AO194-Baseline!AO194</f>
        <v>0.16665378379115045</v>
      </c>
      <c r="AP214" s="21">
        <f>AP194-Baseline!AP194</f>
        <v>0.16550529470293751</v>
      </c>
      <c r="AQ214" s="21">
        <f>AQ194-Baseline!AQ194</f>
        <v>0.16434423758065086</v>
      </c>
      <c r="AR214" s="21">
        <f>AR194-Baseline!AR194</f>
        <v>0.16317170413450882</v>
      </c>
      <c r="AS214" s="21">
        <f>AS194-Baseline!AS194</f>
        <v>0.16198869560836945</v>
      </c>
      <c r="AT214" s="21">
        <f>AT194-Baseline!AT194</f>
        <v>0.16079619841571363</v>
      </c>
      <c r="AU214" s="21">
        <f>AU194-Baseline!AU194</f>
        <v>0.15959521128636675</v>
      </c>
      <c r="AV214" s="21">
        <f>AV194-Baseline!AV194</f>
        <v>0.15838668772782794</v>
      </c>
      <c r="AW214" s="21">
        <f>AW194-Baseline!AW194</f>
        <v>0.1571715405957157</v>
      </c>
      <c r="AX214" s="21">
        <f>AX194-Baseline!AX194</f>
        <v>0.15595065618777251</v>
      </c>
      <c r="AY214" s="21">
        <f>AY194-Baseline!AY194</f>
        <v>0.15472489881681437</v>
      </c>
      <c r="AZ214" s="21">
        <f>AZ194-Baseline!AZ194</f>
        <v>0.15349510698924598</v>
      </c>
      <c r="BA214" s="21">
        <f>BA194-Baseline!BA194</f>
        <v>0.15226209077846845</v>
      </c>
      <c r="BB214" s="21">
        <f>BB194-Baseline!BB194</f>
        <v>0.15106938367778655</v>
      </c>
    </row>
    <row r="215" spans="1:54" outlineLevel="2">
      <c r="A215" s="466"/>
      <c r="B215" s="150" t="s">
        <v>484</v>
      </c>
      <c r="C215" s="19"/>
      <c r="D215" s="135" t="s">
        <v>377</v>
      </c>
      <c r="E215" s="21">
        <f>E195-Baseline!E195</f>
        <v>0.68975049959256518</v>
      </c>
      <c r="F215" s="21">
        <f>F195-Baseline!F195</f>
        <v>0.68345746527834506</v>
      </c>
      <c r="G215" s="21">
        <f>G195-Baseline!G195</f>
        <v>0.67722523033369564</v>
      </c>
      <c r="H215" s="21">
        <f>H195-Baseline!H195</f>
        <v>0.67105331399186674</v>
      </c>
      <c r="I215" s="21">
        <f>I195-Baseline!I195</f>
        <v>0.66494124263331089</v>
      </c>
      <c r="J215" s="21">
        <f>J195-Baseline!J195</f>
        <v>0.65888854986073497</v>
      </c>
      <c r="K215" s="21">
        <f>K195-Baseline!K195</f>
        <v>0.65289477599440127</v>
      </c>
      <c r="L215" s="21">
        <f>L195-Baseline!L195</f>
        <v>0.64695946832477991</v>
      </c>
      <c r="M215" s="21">
        <f>M195-Baseline!M195</f>
        <v>0.64108218146379725</v>
      </c>
      <c r="N215" s="21">
        <f>N195-Baseline!N195</f>
        <v>0.63526247711961537</v>
      </c>
      <c r="O215" s="21">
        <f>O195-Baseline!O195</f>
        <v>0.6294999239002117</v>
      </c>
      <c r="P215" s="21">
        <f>P195-Baseline!P195</f>
        <v>0.62379409777027628</v>
      </c>
      <c r="Q215" s="21">
        <f>Q195-Baseline!Q195</f>
        <v>0.61814458158926677</v>
      </c>
      <c r="R215" s="21">
        <f>R195-Baseline!R195</f>
        <v>0.61255096578724777</v>
      </c>
      <c r="S215" s="21">
        <f>S195-Baseline!S195</f>
        <v>0.60687626976444109</v>
      </c>
      <c r="T215" s="21">
        <f>T195-Baseline!T195</f>
        <v>0.60125917420871988</v>
      </c>
      <c r="U215" s="21">
        <f>U195-Baseline!U195</f>
        <v>0.59569925341204877</v>
      </c>
      <c r="V215" s="21">
        <f>V195-Baseline!V195</f>
        <v>0.59019608939867008</v>
      </c>
      <c r="W215" s="21">
        <f>W195-Baseline!W195</f>
        <v>0.58474927208369298</v>
      </c>
      <c r="X215" s="21">
        <f>X195-Baseline!X195</f>
        <v>0.57935839920618459</v>
      </c>
      <c r="Y215" s="21">
        <f>Y195-Baseline!Y195</f>
        <v>0.57402307637495098</v>
      </c>
      <c r="Z215" s="21">
        <f>Z195-Baseline!Z195</f>
        <v>0.56874291691571999</v>
      </c>
      <c r="AA215" s="21">
        <f>AA195-Baseline!AA195</f>
        <v>0.56351754251221098</v>
      </c>
      <c r="AB215" s="21">
        <f>AB195-Baseline!AB195</f>
        <v>0.55834658254577629</v>
      </c>
      <c r="AC215" s="21">
        <f>AC195-Baseline!AC195</f>
        <v>0.55287391745551973</v>
      </c>
      <c r="AD215" s="21">
        <f>AD195-Baseline!AD195</f>
        <v>0.54741705834017806</v>
      </c>
      <c r="AE215" s="21">
        <f>AE195-Baseline!AE195</f>
        <v>0.54194217150806534</v>
      </c>
      <c r="AF215" s="21">
        <f>AF195-Baseline!AF195</f>
        <v>0.53642806194715742</v>
      </c>
      <c r="AG215" s="21">
        <f>AG195-Baseline!AG195</f>
        <v>0.53086607002670549</v>
      </c>
      <c r="AH215" s="21">
        <f>AH195-Baseline!AH195</f>
        <v>0.52526277086947581</v>
      </c>
      <c r="AI215" s="21">
        <f>AI195-Baseline!AI195</f>
        <v>0.51964501321565115</v>
      </c>
      <c r="AJ215" s="21">
        <f>AJ195-Baseline!AJ195</f>
        <v>0.51650210035630517</v>
      </c>
      <c r="AK215" s="21">
        <f>AK195-Baseline!AK195</f>
        <v>0.51329774475911294</v>
      </c>
      <c r="AL215" s="21">
        <f>AL195-Baseline!AL195</f>
        <v>0.51003679760655607</v>
      </c>
      <c r="AM215" s="21">
        <f>AM195-Baseline!AM195</f>
        <v>0.50672471281412179</v>
      </c>
      <c r="AN215" s="21">
        <f>AN195-Baseline!AN195</f>
        <v>0.50336548693474303</v>
      </c>
      <c r="AO215" s="21">
        <f>AO195-Baseline!AO195</f>
        <v>0.49996135140760073</v>
      </c>
      <c r="AP215" s="21">
        <f>AP195-Baseline!AP195</f>
        <v>0.49651588414424552</v>
      </c>
      <c r="AQ215" s="21">
        <f>AQ195-Baseline!AQ195</f>
        <v>0.49303271277867178</v>
      </c>
      <c r="AR215" s="21">
        <f>AR195-Baseline!AR195</f>
        <v>0.48951511244149493</v>
      </c>
      <c r="AS215" s="21">
        <f>AS195-Baseline!AS195</f>
        <v>0.48596608686421849</v>
      </c>
      <c r="AT215" s="21">
        <f>AT195-Baseline!AT195</f>
        <v>0.48238859528733952</v>
      </c>
      <c r="AU215" s="21">
        <f>AU195-Baseline!AU195</f>
        <v>0.47878563390034468</v>
      </c>
      <c r="AV215" s="21">
        <f>AV195-Baseline!AV195</f>
        <v>0.47516006322572485</v>
      </c>
      <c r="AW215" s="21">
        <f>AW195-Baseline!AW195</f>
        <v>0.47151462183033055</v>
      </c>
      <c r="AX215" s="21">
        <f>AX195-Baseline!AX195</f>
        <v>0.46785196860739137</v>
      </c>
      <c r="AY215" s="21">
        <f>AY195-Baseline!AY195</f>
        <v>0.46417469649536247</v>
      </c>
      <c r="AZ215" s="21">
        <f>AZ195-Baseline!AZ195</f>
        <v>0.46048532101345818</v>
      </c>
      <c r="BA215" s="21">
        <f>BA195-Baseline!BA195</f>
        <v>0.45678627238188185</v>
      </c>
      <c r="BB215" s="21">
        <f>BB195-Baseline!BB195</f>
        <v>0.45320815108056317</v>
      </c>
    </row>
    <row r="216" spans="1:54" outlineLevel="2">
      <c r="A216" s="466"/>
      <c r="B216" s="150" t="s">
        <v>284</v>
      </c>
      <c r="C216" s="19"/>
      <c r="D216" s="135" t="s">
        <v>377</v>
      </c>
      <c r="E216" s="21">
        <f>E196-Baseline!E196</f>
        <v>0.27634635727016438</v>
      </c>
      <c r="F216" s="21">
        <f>F196-Baseline!F196</f>
        <v>0.2860819236137398</v>
      </c>
      <c r="G216" s="21">
        <f>G196-Baseline!G196</f>
        <v>0.29616744655909472</v>
      </c>
      <c r="H216" s="21">
        <f>H196-Baseline!H196</f>
        <v>0.30661540154173217</v>
      </c>
      <c r="I216" s="21">
        <f>I196-Baseline!I196</f>
        <v>0.31743871025447024</v>
      </c>
      <c r="J216" s="21">
        <f>J196-Baseline!J196</f>
        <v>0.32865075658787846</v>
      </c>
      <c r="K216" s="21">
        <f>K196-Baseline!K196</f>
        <v>0.34026540314045312</v>
      </c>
      <c r="L216" s="21">
        <f>L196-Baseline!L196</f>
        <v>0.35229700831886934</v>
      </c>
      <c r="M216" s="21">
        <f>M196-Baseline!M196</f>
        <v>0.36476044404943586</v>
      </c>
      <c r="N216" s="21">
        <f>N196-Baseline!N196</f>
        <v>0.37767111412252174</v>
      </c>
      <c r="O216" s="21">
        <f>O196-Baseline!O196</f>
        <v>0.39104497319264642</v>
      </c>
      <c r="P216" s="21">
        <f>P196-Baseline!P196</f>
        <v>0.40489854645761442</v>
      </c>
      <c r="Q216" s="21">
        <f>Q196-Baseline!Q196</f>
        <v>0.41924895004097523</v>
      </c>
      <c r="R216" s="21">
        <f>R196-Baseline!R196</f>
        <v>0.43411391210295514</v>
      </c>
      <c r="S216" s="21">
        <f>S196-Baseline!S196</f>
        <v>0.44951179470584168</v>
      </c>
      <c r="T216" s="21">
        <f>T196-Baseline!T196</f>
        <v>0.46546161646086115</v>
      </c>
      <c r="U216" s="21">
        <f>U196-Baseline!U196</f>
        <v>0.48198307598438145</v>
      </c>
      <c r="V216" s="21">
        <f>V196-Baseline!V196</f>
        <v>0.4990965761924383</v>
      </c>
      <c r="W216" s="21">
        <f>W196-Baseline!W196</f>
        <v>0.51682324946350833</v>
      </c>
      <c r="X216" s="21">
        <f>X196-Baseline!X196</f>
        <v>0.53518498370052003</v>
      </c>
      <c r="Y216" s="21">
        <f>Y196-Baseline!Y196</f>
        <v>0.55420444932432289</v>
      </c>
      <c r="Z216" s="21">
        <f>Z196-Baseline!Z196</f>
        <v>0.57390512723181863</v>
      </c>
      <c r="AA216" s="21">
        <f>AA196-Baseline!AA196</f>
        <v>0.59431133775324196</v>
      </c>
      <c r="AB216" s="21">
        <f>AB196-Baseline!AB196</f>
        <v>0.61544827064434904</v>
      </c>
      <c r="AC216" s="21">
        <f>AC196-Baseline!AC196</f>
        <v>0.63734201615042352</v>
      </c>
      <c r="AD216" s="21">
        <f>AD196-Baseline!AD196</f>
        <v>0.66001959718042191</v>
      </c>
      <c r="AE216" s="21">
        <f>AE196-Baseline!AE196</f>
        <v>0.68350900263095704</v>
      </c>
      <c r="AF216" s="21">
        <f>AF196-Baseline!AF196</f>
        <v>0.70783922190120296</v>
      </c>
      <c r="AG216" s="21">
        <f>AG196-Baseline!AG196</f>
        <v>0.73304028064119264</v>
      </c>
      <c r="AH216" s="21">
        <f>AH196-Baseline!AH196</f>
        <v>0.75914327777776924</v>
      </c>
      <c r="AI216" s="21">
        <f>AI196-Baseline!AI196</f>
        <v>0.78618042386360065</v>
      </c>
      <c r="AJ216" s="21">
        <f>AJ196-Baseline!AJ196</f>
        <v>0.81590531466215599</v>
      </c>
      <c r="AK216" s="21">
        <f>AK196-Baseline!AK196</f>
        <v>0.84675860722653229</v>
      </c>
      <c r="AL216" s="21">
        <f>AL196-Baseline!AL196</f>
        <v>0.87878308005870065</v>
      </c>
      <c r="AM216" s="21">
        <f>AM196-Baseline!AM196</f>
        <v>0.912023134148507</v>
      </c>
      <c r="AN216" s="21">
        <f>AN196-Baseline!AN196</f>
        <v>0.94652485450157253</v>
      </c>
      <c r="AO216" s="21">
        <f>AO196-Baseline!AO196</f>
        <v>0.98233607400070455</v>
      </c>
      <c r="AP216" s="21">
        <f>AP196-Baseline!AP196</f>
        <v>1.0195064396890676</v>
      </c>
      <c r="AQ216" s="21">
        <f>AQ196-Baseline!AQ196</f>
        <v>1.0580874815670769</v>
      </c>
      <c r="AR216" s="21">
        <f>AR196-Baseline!AR196</f>
        <v>1.0981326839983971</v>
      </c>
      <c r="AS216" s="21">
        <f>AS196-Baseline!AS196</f>
        <v>1.1396975598238492</v>
      </c>
      <c r="AT216" s="21">
        <f>AT196-Baseline!AT196</f>
        <v>1.182839727286042</v>
      </c>
      <c r="AU216" s="21">
        <f>AU196-Baseline!AU196</f>
        <v>1.2276189898712797</v>
      </c>
      <c r="AV216" s="21">
        <f>AV196-Baseline!AV196</f>
        <v>1.274097419179353</v>
      </c>
      <c r="AW216" s="21">
        <f>AW196-Baseline!AW196</f>
        <v>1.3223394409360427</v>
      </c>
      <c r="AX216" s="21">
        <f>AX196-Baseline!AX196</f>
        <v>1.3724119242675661</v>
      </c>
      <c r="AY216" s="21">
        <f>AY196-Baseline!AY196</f>
        <v>1.4243842743606625</v>
      </c>
      <c r="AZ216" s="21">
        <f>AZ196-Baseline!AZ196</f>
        <v>1.4783285286366208</v>
      </c>
      <c r="BA216" s="21">
        <f>BA196-Baseline!BA196</f>
        <v>1.5343194565726208</v>
      </c>
      <c r="BB216" s="21">
        <f>BB196-Baseline!BB196</f>
        <v>1.5913792611407385</v>
      </c>
    </row>
    <row r="217" spans="1:54" outlineLevel="2">
      <c r="A217" s="466"/>
      <c r="B217" s="150" t="s">
        <v>287</v>
      </c>
      <c r="C217" s="19"/>
      <c r="D217" s="135"/>
      <c r="E217" s="21">
        <f>E197-Baseline!E197</f>
        <v>0.40417322837535191</v>
      </c>
      <c r="F217" s="21">
        <f>F197-Baseline!F197</f>
        <v>0.41025589144624236</v>
      </c>
      <c r="G217" s="21">
        <f>G197-Baseline!G197</f>
        <v>0.41644327109108187</v>
      </c>
      <c r="H217" s="21">
        <f>H197-Baseline!H197</f>
        <v>0.42273670847367745</v>
      </c>
      <c r="I217" s="21">
        <f>I197-Baseline!I197</f>
        <v>0.42913757608948422</v>
      </c>
      <c r="J217" s="21">
        <f>J197-Baseline!J197</f>
        <v>0.43564727791367397</v>
      </c>
      <c r="K217" s="21">
        <f>K197-Baseline!K197</f>
        <v>0.44226724956302765</v>
      </c>
      <c r="L217" s="21">
        <f>L197-Baseline!L197</f>
        <v>0.4489989584716928</v>
      </c>
      <c r="M217" s="21">
        <f>M197-Baseline!M197</f>
        <v>0.45584390408042313</v>
      </c>
      <c r="N217" s="21">
        <f>N197-Baseline!N197</f>
        <v>0.46280361803933989</v>
      </c>
      <c r="O217" s="21">
        <f>O197-Baseline!O197</f>
        <v>0.46987966442391932</v>
      </c>
      <c r="P217" s="21">
        <f>P197-Baseline!P197</f>
        <v>0.47707363996419033</v>
      </c>
      <c r="Q217" s="21">
        <f>Q197-Baseline!Q197</f>
        <v>0.48438717428696715</v>
      </c>
      <c r="R217" s="21">
        <f>R197-Baseline!R197</f>
        <v>0.49182193017096321</v>
      </c>
      <c r="S217" s="21">
        <f>S197-Baseline!S197</f>
        <v>0.49937960381482877</v>
      </c>
      <c r="T217" s="21">
        <f>T197-Baseline!T197</f>
        <v>0.50706192511781478</v>
      </c>
      <c r="U217" s="21">
        <f>U197-Baseline!U197</f>
        <v>0.51487065797316733</v>
      </c>
      <c r="V217" s="21">
        <f>V197-Baseline!V197</f>
        <v>0.52280760057400311</v>
      </c>
      <c r="W217" s="21">
        <f>W197-Baseline!W197</f>
        <v>0.53087458573176394</v>
      </c>
      <c r="X217" s="21">
        <f>X197-Baseline!X197</f>
        <v>0.53907348120703902</v>
      </c>
      <c r="Y217" s="21">
        <f>Y197-Baseline!Y197</f>
        <v>0.54740619005280933</v>
      </c>
      <c r="Z217" s="21">
        <f>Z197-Baseline!Z197</f>
        <v>0.55587465097000621</v>
      </c>
      <c r="AA217" s="21">
        <f>AA197-Baseline!AA197</f>
        <v>0.56448083867535315</v>
      </c>
      <c r="AB217" s="21">
        <f>AB197-Baseline!AB197</f>
        <v>0.57322676428148855</v>
      </c>
      <c r="AC217" s="21">
        <f>AC197-Baseline!AC197</f>
        <v>0.58211447568929364</v>
      </c>
      <c r="AD217" s="21">
        <f>AD197-Baseline!AD197</f>
        <v>0.59114605799245179</v>
      </c>
      <c r="AE217" s="21">
        <f>AE197-Baseline!AE197</f>
        <v>0.60032363389428667</v>
      </c>
      <c r="AF217" s="21">
        <f>AF197-Baseline!AF197</f>
        <v>0.60964936413656956</v>
      </c>
      <c r="AG217" s="21">
        <f>AG197-Baseline!AG197</f>
        <v>0.61912544794089119</v>
      </c>
      <c r="AH217" s="21">
        <f>AH197-Baseline!AH197</f>
        <v>0.628754123461857</v>
      </c>
      <c r="AI217" s="21">
        <f>AI197-Baseline!AI197</f>
        <v>0.63853766825278546</v>
      </c>
      <c r="AJ217" s="21">
        <f>AJ197-Baseline!AJ197</f>
        <v>0.65162635314036665</v>
      </c>
      <c r="AK217" s="21">
        <f>AK197-Baseline!AK197</f>
        <v>0.66498816279533357</v>
      </c>
      <c r="AL217" s="21">
        <f>AL197-Baseline!AL197</f>
        <v>0.67862865627379143</v>
      </c>
      <c r="AM217" s="21">
        <f>AM197-Baseline!AM197</f>
        <v>0.69255350978544639</v>
      </c>
      <c r="AN217" s="21">
        <f>AN197-Baseline!AN197</f>
        <v>0.70676851904498195</v>
      </c>
      <c r="AO217" s="21">
        <f>AO197-Baseline!AO197</f>
        <v>0.72127960167410632</v>
      </c>
      <c r="AP217" s="21">
        <f>AP197-Baseline!AP197</f>
        <v>0.73609279965498209</v>
      </c>
      <c r="AQ217" s="21">
        <f>AQ197-Baseline!AQ197</f>
        <v>0.75121428183623773</v>
      </c>
      <c r="AR217" s="21">
        <f>AR197-Baseline!AR197</f>
        <v>0.76665034649248553</v>
      </c>
      <c r="AS217" s="21">
        <f>AS197-Baseline!AS197</f>
        <v>0.78240742393856144</v>
      </c>
      <c r="AT217" s="21">
        <f>AT197-Baseline!AT197</f>
        <v>0.79849207919930909</v>
      </c>
      <c r="AU217" s="21">
        <f>AU197-Baseline!AU197</f>
        <v>0.81491101473625205</v>
      </c>
      <c r="AV217" s="21">
        <f>AV197-Baseline!AV197</f>
        <v>0.83167107323211786</v>
      </c>
      <c r="AW217" s="21">
        <f>AW197-Baseline!AW197</f>
        <v>0.8487792404344352</v>
      </c>
      <c r="AX217" s="21">
        <f>AX197-Baseline!AX197</f>
        <v>0.86624264805936957</v>
      </c>
      <c r="AY217" s="21">
        <f>AY197-Baseline!AY197</f>
        <v>0.88406857675710204</v>
      </c>
      <c r="AZ217" s="21">
        <f>AZ197-Baseline!AZ197</f>
        <v>0.90226445913961051</v>
      </c>
      <c r="BA217" s="21">
        <f>BA197-Baseline!BA197</f>
        <v>0.92083562116706352</v>
      </c>
      <c r="BB217" s="21">
        <f>BB197-Baseline!BB197</f>
        <v>1.2975860997690578</v>
      </c>
    </row>
    <row r="218" spans="1:54" outlineLevel="2">
      <c r="A218" s="467"/>
      <c r="B218" s="150" t="s">
        <v>464</v>
      </c>
      <c r="C218" s="19"/>
      <c r="D218" s="135" t="s">
        <v>377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485</v>
      </c>
      <c r="B220" s="150" t="s">
        <v>486</v>
      </c>
      <c r="C220" s="19"/>
      <c r="D220" s="135" t="s">
        <v>377</v>
      </c>
      <c r="E220" s="21">
        <f>E200-Baseline!E200</f>
        <v>1.2166244874404275</v>
      </c>
      <c r="F220" s="21">
        <f>F200-Baseline!F200</f>
        <v>1.2275564972638953</v>
      </c>
      <c r="G220" s="21">
        <f>G200-Baseline!G200</f>
        <v>1.2373153627945133</v>
      </c>
      <c r="H220" s="21">
        <f>H200-Baseline!H200</f>
        <v>1.2475523295460156</v>
      </c>
      <c r="I220" s="21">
        <f>I200-Baseline!I200</f>
        <v>1.2597677804972833</v>
      </c>
      <c r="J220" s="21">
        <f>J200-Baseline!J200</f>
        <v>1.2724260210295313</v>
      </c>
      <c r="K220" s="21">
        <f>K200-Baseline!K200</f>
        <v>1.2841355591376935</v>
      </c>
      <c r="L220" s="21">
        <f>L200-Baseline!L200</f>
        <v>1.2977764065677571</v>
      </c>
      <c r="M220" s="21">
        <f>M200-Baseline!M200</f>
        <v>1.3119230210444304</v>
      </c>
      <c r="N220" s="21">
        <f>N200-Baseline!N200</f>
        <v>1.3252839415004143</v>
      </c>
      <c r="O220" s="21">
        <f>O200-Baseline!O200</f>
        <v>1.3405396918479182</v>
      </c>
      <c r="P220" s="21">
        <f>P200-Baseline!P200</f>
        <v>1.3563673766420157</v>
      </c>
      <c r="Q220" s="21">
        <f>Q200-Baseline!Q200</f>
        <v>1.3727901331405226</v>
      </c>
      <c r="R220" s="21">
        <f>R200-Baseline!R200</f>
        <v>1.391023694206672</v>
      </c>
      <c r="S220" s="21">
        <f>S200-Baseline!S200</f>
        <v>1.4086793409757996</v>
      </c>
      <c r="T220" s="21">
        <f>T200-Baseline!T200</f>
        <v>1.4270029858179267</v>
      </c>
      <c r="U220" s="21">
        <f>U200-Baseline!U200</f>
        <v>1.4460197305321598</v>
      </c>
      <c r="V220" s="21">
        <f>V200-Baseline!V200</f>
        <v>1.4668374761503369</v>
      </c>
      <c r="W220" s="21">
        <f>W200-Baseline!W200</f>
        <v>1.4872922085888152</v>
      </c>
      <c r="X220" s="21">
        <f>X200-Baseline!X200</f>
        <v>1.5095507144333795</v>
      </c>
      <c r="Y220" s="21">
        <f>Y200-Baseline!Y200</f>
        <v>1.5315535867119299</v>
      </c>
      <c r="Z220" s="21">
        <f>Z200-Baseline!Z200</f>
        <v>1.5553680649706798</v>
      </c>
      <c r="AA220" s="21">
        <f>AA200-Baseline!AA200</f>
        <v>1.5799937117121829</v>
      </c>
      <c r="AB220" s="21">
        <f>AB200-Baseline!AB200</f>
        <v>1.6054619932039824</v>
      </c>
      <c r="AC220" s="21">
        <f>AC200-Baseline!AC200</f>
        <v>1.6315962063237297</v>
      </c>
      <c r="AD220" s="21">
        <f>AD200-Baseline!AD200</f>
        <v>1.6586955772777658</v>
      </c>
      <c r="AE220" s="21">
        <f>AE200-Baseline!AE200</f>
        <v>1.6868295248528451</v>
      </c>
      <c r="AF220" s="21">
        <f>AF200-Baseline!AF200</f>
        <v>1.7159151640513155</v>
      </c>
      <c r="AG220" s="21">
        <f>AG200-Baseline!AG200</f>
        <v>1.7459997958375155</v>
      </c>
      <c r="AH220" s="21">
        <f>AH200-Baseline!AH200</f>
        <v>1.7771333386309167</v>
      </c>
      <c r="AI220" s="21">
        <f>AI200-Baseline!AI200</f>
        <v>1.8093707641431087</v>
      </c>
      <c r="AJ220" s="21">
        <f>AJ200-Baseline!AJ200</f>
        <v>1.8494521465393832</v>
      </c>
      <c r="AK220" s="21">
        <f>AK200-Baseline!AK200</f>
        <v>1.8909012155027645</v>
      </c>
      <c r="AL220" s="21">
        <f>AL200-Baseline!AL200</f>
        <v>1.9337737032161875</v>
      </c>
      <c r="AM220" s="21">
        <f>AM200-Baseline!AM200</f>
        <v>1.9781237929211595</v>
      </c>
      <c r="AN220" s="21">
        <f>AN200-Baseline!AN200</f>
        <v>2.024005100090406</v>
      </c>
      <c r="AO220" s="21">
        <f>AO200-Baseline!AO200</f>
        <v>2.0714721110657019</v>
      </c>
      <c r="AP220" s="21">
        <f>AP200-Baseline!AP200</f>
        <v>2.1205828891799912</v>
      </c>
      <c r="AQ220" s="21">
        <f>AQ200-Baseline!AQ200</f>
        <v>2.1713977978959544</v>
      </c>
      <c r="AR220" s="21">
        <f>AR200-Baseline!AR200</f>
        <v>2.2239785161563148</v>
      </c>
      <c r="AS220" s="21">
        <f>AS200-Baseline!AS200</f>
        <v>2.2783887201175705</v>
      </c>
      <c r="AT220" s="21">
        <f>AT200-Baseline!AT200</f>
        <v>2.3346944239901619</v>
      </c>
      <c r="AU220" s="21">
        <f>AU200-Baseline!AU200</f>
        <v>2.392964032281323</v>
      </c>
      <c r="AV220" s="21">
        <f>AV200-Baseline!AV200</f>
        <v>2.4532682262589738</v>
      </c>
      <c r="AW220" s="21">
        <f>AW200-Baseline!AW200</f>
        <v>2.5156800722535184</v>
      </c>
      <c r="AX220" s="21">
        <f>AX200-Baseline!AX200</f>
        <v>2.580275199278089</v>
      </c>
      <c r="AY220" s="21">
        <f>AY200-Baseline!AY200</f>
        <v>2.6471318900293674</v>
      </c>
      <c r="AZ220" s="21">
        <f>AZ200-Baseline!AZ200</f>
        <v>2.7163311568016817</v>
      </c>
      <c r="BA220" s="21">
        <f>BA200-Baseline!BA200</f>
        <v>2.7879545773767314</v>
      </c>
      <c r="BB220" s="21">
        <f>BB200-Baseline!BB200</f>
        <v>3.2189231964765388</v>
      </c>
    </row>
    <row r="221" spans="1:54" outlineLevel="2">
      <c r="A221" s="466"/>
      <c r="B221" s="150" t="s">
        <v>487</v>
      </c>
      <c r="C221" s="19"/>
      <c r="D221" s="135" t="s">
        <v>377</v>
      </c>
      <c r="E221" s="21">
        <f>E201-Baseline!E201</f>
        <v>0.98743425337151658</v>
      </c>
      <c r="F221" s="21">
        <f>F201-Baseline!F201</f>
        <v>0.99930787425376733</v>
      </c>
      <c r="G221" s="21">
        <f>G201-Baseline!G201</f>
        <v>1.011701103140983</v>
      </c>
      <c r="H221" s="21">
        <f>H201-Baseline!H201</f>
        <v>1.0246265219408965</v>
      </c>
      <c r="I221" s="21">
        <f>I201-Baseline!I201</f>
        <v>1.0380972183145745</v>
      </c>
      <c r="J221" s="21">
        <f>J201-Baseline!J201</f>
        <v>1.052126801424673</v>
      </c>
      <c r="K221" s="21">
        <f>K201-Baseline!K201</f>
        <v>1.0667294175352215</v>
      </c>
      <c r="L221" s="21">
        <f>L201-Baseline!L201</f>
        <v>1.08191976725921</v>
      </c>
      <c r="M221" s="21">
        <f>M201-Baseline!M201</f>
        <v>1.0977131225581687</v>
      </c>
      <c r="N221" s="21">
        <f>N201-Baseline!N201</f>
        <v>1.1141253447083472</v>
      </c>
      <c r="O221" s="21">
        <f>O201-Baseline!O201</f>
        <v>1.1311729030797222</v>
      </c>
      <c r="P221" s="21">
        <f>P201-Baseline!P201</f>
        <v>1.1488728946045466</v>
      </c>
      <c r="Q221" s="21">
        <f>Q201-Baseline!Q201</f>
        <v>1.1672430637164564</v>
      </c>
      <c r="R221" s="21">
        <f>R201-Baseline!R201</f>
        <v>1.1863018231848281</v>
      </c>
      <c r="S221" s="21">
        <f>S201-Baseline!S201</f>
        <v>1.2060227499586387</v>
      </c>
      <c r="T221" s="21">
        <f>T201-Baseline!T201</f>
        <v>1.2264720180124637</v>
      </c>
      <c r="U221" s="21">
        <f>U201-Baseline!U201</f>
        <v>1.2476701659272726</v>
      </c>
      <c r="V221" s="21">
        <f>V201-Baseline!V201</f>
        <v>1.2696384926124074</v>
      </c>
      <c r="W221" s="21">
        <f>W201-Baseline!W201</f>
        <v>1.2923990816502164</v>
      </c>
      <c r="X221" s="21">
        <f>X201-Baseline!X201</f>
        <v>1.3159748281035695</v>
      </c>
      <c r="Y221" s="21">
        <f>Y201-Baseline!Y201</f>
        <v>1.3403894648512855</v>
      </c>
      <c r="Z221" s="21">
        <f>Z201-Baseline!Z201</f>
        <v>1.3656675906782789</v>
      </c>
      <c r="AA221" s="21">
        <f>AA201-Baseline!AA201</f>
        <v>1.3918346991700581</v>
      </c>
      <c r="AB221" s="21">
        <f>AB201-Baseline!AB201</f>
        <v>1.4189172089497863</v>
      </c>
      <c r="AC221" s="21">
        <f>AC201-Baseline!AC201</f>
        <v>1.4468239085461692</v>
      </c>
      <c r="AD221" s="21">
        <f>AD201-Baseline!AD201</f>
        <v>1.4756891156113321</v>
      </c>
      <c r="AE221" s="21">
        <f>AE201-Baseline!AE201</f>
        <v>1.5055310516065241</v>
      </c>
      <c r="AF221" s="21">
        <f>AF201-Baseline!AF201</f>
        <v>1.5363732042379277</v>
      </c>
      <c r="AG221" s="21">
        <f>AG201-Baseline!AG201</f>
        <v>1.5682443288628143</v>
      </c>
      <c r="AH221" s="21">
        <f>AH201-Baseline!AH201</f>
        <v>1.6011793853918672</v>
      </c>
      <c r="AI221" s="21">
        <f>AI201-Baseline!AI201</f>
        <v>1.6352212564132886</v>
      </c>
      <c r="AJ221" s="21">
        <f>AJ201-Baseline!AJ201</f>
        <v>1.6762797530620377</v>
      </c>
      <c r="AK221" s="21">
        <f>AK201-Baseline!AK201</f>
        <v>1.7187333035184373</v>
      </c>
      <c r="AL221" s="21">
        <f>AL201-Baseline!AL201</f>
        <v>1.76263159738027</v>
      </c>
      <c r="AM221" s="21">
        <f>AM201-Baseline!AM201</f>
        <v>1.8080262700613874</v>
      </c>
      <c r="AN221" s="21">
        <f>AN201-Baseline!AN201</f>
        <v>1.8549702798740906</v>
      </c>
      <c r="AO221" s="21">
        <f>AO201-Baseline!AO201</f>
        <v>1.9035178716103223</v>
      </c>
      <c r="AP221" s="21">
        <f>AP201-Baseline!AP201</f>
        <v>1.9537256823788329</v>
      </c>
      <c r="AQ221" s="21">
        <f>AQ201-Baseline!AQ201</f>
        <v>2.0056523805646558</v>
      </c>
      <c r="AR221" s="21">
        <f>AR201-Baseline!AR201</f>
        <v>2.0593586056277702</v>
      </c>
      <c r="AS221" s="21">
        <f>AS201-Baseline!AS201</f>
        <v>2.1149070717762486</v>
      </c>
      <c r="AT221" s="21">
        <f>AT201-Baseline!AT201</f>
        <v>2.1723627231087135</v>
      </c>
      <c r="AU221" s="21">
        <f>AU201-Baseline!AU201</f>
        <v>2.2317928432434653</v>
      </c>
      <c r="AV221" s="21">
        <f>AV201-Baseline!AV201</f>
        <v>2.2932670833496784</v>
      </c>
      <c r="AW221" s="21">
        <f>AW201-Baseline!AW201</f>
        <v>2.3568575554912168</v>
      </c>
      <c r="AX221" s="21">
        <f>AX201-Baseline!AX201</f>
        <v>2.4226389388178444</v>
      </c>
      <c r="AY221" s="21">
        <f>AY201-Baseline!AY201</f>
        <v>2.49068857968421</v>
      </c>
      <c r="AZ221" s="21">
        <f>AZ201-Baseline!AZ201</f>
        <v>2.5610865869523423</v>
      </c>
      <c r="BA221" s="21">
        <f>BA201-Baseline!BA201</f>
        <v>2.6339136704965571</v>
      </c>
      <c r="BB221" s="21">
        <f>BB201-Baseline!BB201</f>
        <v>3.0660467727134515</v>
      </c>
    </row>
    <row r="222" spans="1:54" outlineLevel="2">
      <c r="A222" s="467"/>
      <c r="B222" s="150" t="s">
        <v>488</v>
      </c>
      <c r="C222" s="19"/>
      <c r="D222" s="135" t="s">
        <v>377</v>
      </c>
      <c r="E222" s="21">
        <f>E202-Baseline!E202</f>
        <v>1.447267919712099</v>
      </c>
      <c r="F222" s="21">
        <f>F202-Baseline!F202</f>
        <v>1.454946184386176</v>
      </c>
      <c r="G222" s="21">
        <f>G202-Baseline!G202</f>
        <v>1.4631845900301137</v>
      </c>
      <c r="H222" s="21">
        <f>H202-Baseline!H202</f>
        <v>1.4719953979354745</v>
      </c>
      <c r="I222" s="21">
        <f>I202-Baseline!I202</f>
        <v>1.4813913800701151</v>
      </c>
      <c r="J222" s="21">
        <f>J202-Baseline!J202</f>
        <v>1.4913858346169251</v>
      </c>
      <c r="K222" s="21">
        <f>K202-Baseline!K202</f>
        <v>1.5019926015314891</v>
      </c>
      <c r="L222" s="21">
        <f>L202-Baseline!L202</f>
        <v>1.51322607947573</v>
      </c>
      <c r="M222" s="21">
        <f>M202-Baseline!M202</f>
        <v>1.52510124348918</v>
      </c>
      <c r="N222" s="21">
        <f>N202-Baseline!N202</f>
        <v>1.537633662744311</v>
      </c>
      <c r="O222" s="21">
        <f>O202-Baseline!O202</f>
        <v>1.5508395190131967</v>
      </c>
      <c r="P222" s="21">
        <f>P202-Baseline!P202</f>
        <v>1.5647356264931067</v>
      </c>
      <c r="Q222" s="21">
        <f>Q202-Baseline!Q202</f>
        <v>1.5793394514426342</v>
      </c>
      <c r="R222" s="21">
        <f>R202-Baseline!R202</f>
        <v>1.5946691337096599</v>
      </c>
      <c r="S222" s="21">
        <f>S202-Baseline!S202</f>
        <v>1.6106069297628112</v>
      </c>
      <c r="T222" s="21">
        <f>T202-Baseline!T202</f>
        <v>1.6273114674470825</v>
      </c>
      <c r="U222" s="21">
        <f>U202-Baseline!U202</f>
        <v>1.6448030015722619</v>
      </c>
      <c r="V222" s="21">
        <f>V202-Baseline!V202</f>
        <v>1.6631025521754466</v>
      </c>
      <c r="W222" s="21">
        <f>W202-Baseline!W202</f>
        <v>1.6822319297060115</v>
      </c>
      <c r="X222" s="21">
        <f>X202-Baseline!X202</f>
        <v>1.7022137609076926</v>
      </c>
      <c r="Y222" s="21">
        <f>Y202-Baseline!Y202</f>
        <v>1.7230715157679195</v>
      </c>
      <c r="Z222" s="21">
        <f>Z202-Baseline!Z202</f>
        <v>1.7448295352560055</v>
      </c>
      <c r="AA222" s="21">
        <f>AA202-Baseline!AA202</f>
        <v>1.7675130608768379</v>
      </c>
      <c r="AB222" s="21">
        <f>AB202-Baseline!AB202</f>
        <v>1.7911482639803038</v>
      </c>
      <c r="AC222" s="21">
        <f>AC202-Baseline!AC202</f>
        <v>1.815406520184923</v>
      </c>
      <c r="AD222" s="21">
        <f>AD202-Baseline!AD202</f>
        <v>1.8406338211750928</v>
      </c>
      <c r="AE222" s="21">
        <f>AE202-Baseline!AE202</f>
        <v>1.8668258326177658</v>
      </c>
      <c r="AF222" s="21">
        <f>AF202-Baseline!AF202</f>
        <v>1.8939919122112059</v>
      </c>
      <c r="AG222" s="21">
        <f>AG202-Baseline!AG202</f>
        <v>1.9221550422200198</v>
      </c>
      <c r="AH222" s="21">
        <f>AH202-Baseline!AH202</f>
        <v>1.9513545659789127</v>
      </c>
      <c r="AI222" s="21">
        <f>AI202-Baseline!AI202</f>
        <v>1.9816512652320508</v>
      </c>
      <c r="AJ222" s="21">
        <f>AJ202-Baseline!AJ202</f>
        <v>2.0206144866418918</v>
      </c>
      <c r="AK222" s="21">
        <f>AK202-Baseline!AK202</f>
        <v>2.0609318000339272</v>
      </c>
      <c r="AL222" s="21">
        <f>AL202-Baseline!AL202</f>
        <v>2.1026561291277646</v>
      </c>
      <c r="AM222" s="21">
        <f>AM202-Baseline!AM202</f>
        <v>2.1458427452812394</v>
      </c>
      <c r="AN222" s="21">
        <f>AN202-Baseline!AN202</f>
        <v>2.1905472711748599</v>
      </c>
      <c r="AO222" s="21">
        <f>AO202-Baseline!AO202</f>
        <v>2.2368254392267728</v>
      </c>
      <c r="AP222" s="21">
        <f>AP202-Baseline!AP202</f>
        <v>2.2847362718201412</v>
      </c>
      <c r="AQ222" s="21">
        <f>AQ202-Baseline!AQ202</f>
        <v>2.3343408557626768</v>
      </c>
      <c r="AR222" s="21">
        <f>AR202-Baseline!AR202</f>
        <v>2.3857020139347562</v>
      </c>
      <c r="AS222" s="21">
        <f>AS202-Baseline!AS202</f>
        <v>2.4388844630320978</v>
      </c>
      <c r="AT222" s="21">
        <f>AT202-Baseline!AT202</f>
        <v>2.4939551199803391</v>
      </c>
      <c r="AU222" s="21">
        <f>AU202-Baseline!AU202</f>
        <v>2.5509832658574432</v>
      </c>
      <c r="AV222" s="21">
        <f>AV202-Baseline!AV202</f>
        <v>2.6100404588475756</v>
      </c>
      <c r="AW222" s="21">
        <f>AW202-Baseline!AW202</f>
        <v>2.6712006367258319</v>
      </c>
      <c r="AX222" s="21">
        <f>AX202-Baseline!AX202</f>
        <v>2.7345402512374632</v>
      </c>
      <c r="AY222" s="21">
        <f>AY202-Baseline!AY202</f>
        <v>2.8001383773627579</v>
      </c>
      <c r="AZ222" s="21">
        <f>AZ202-Baseline!AZ202</f>
        <v>2.8680768009765547</v>
      </c>
      <c r="BA222" s="21">
        <f>BA202-Baseline!BA202</f>
        <v>2.9384378520999701</v>
      </c>
      <c r="BB222" s="21">
        <f>BB202-Baseline!BB202</f>
        <v>3.3681855401162282</v>
      </c>
    </row>
    <row r="223" spans="1:54" outlineLevel="2">
      <c r="B223" s="19"/>
      <c r="C223" s="19"/>
      <c r="D223" s="19"/>
      <c r="E223" s="15"/>
    </row>
    <row r="224" spans="1:54" outlineLevel="2">
      <c r="A224" s="465" t="s">
        <v>489</v>
      </c>
      <c r="B224" s="150" t="s">
        <v>486</v>
      </c>
      <c r="C224" s="19"/>
      <c r="D224" s="135" t="s">
        <v>377</v>
      </c>
      <c r="E224" s="21">
        <f>E204-Baseline!E204</f>
        <v>1.2166244874404275</v>
      </c>
      <c r="F224" s="21">
        <f>F204-Baseline!F204</f>
        <v>2.4441809847043228</v>
      </c>
      <c r="G224" s="21">
        <f>G204-Baseline!G204</f>
        <v>3.681496347498836</v>
      </c>
      <c r="H224" s="21">
        <f>H204-Baseline!H204</f>
        <v>4.9290486770448521</v>
      </c>
      <c r="I224" s="21">
        <f>I204-Baseline!I204</f>
        <v>6.1888164575421349</v>
      </c>
      <c r="J224" s="21">
        <f>J204-Baseline!J204</f>
        <v>7.4612424785716662</v>
      </c>
      <c r="K224" s="21">
        <f>K204-Baseline!K204</f>
        <v>8.7453780377093597</v>
      </c>
      <c r="L224" s="21">
        <f>L204-Baseline!L204</f>
        <v>10.043154444277118</v>
      </c>
      <c r="M224" s="21">
        <f>M204-Baseline!M204</f>
        <v>11.355077465321548</v>
      </c>
      <c r="N224" s="21">
        <f>N204-Baseline!N204</f>
        <v>12.680361406821962</v>
      </c>
      <c r="O224" s="21">
        <f>O204-Baseline!O204</f>
        <v>14.020901098669881</v>
      </c>
      <c r="P224" s="21">
        <f>P204-Baseline!P204</f>
        <v>15.377268475311897</v>
      </c>
      <c r="Q224" s="21">
        <f>Q204-Baseline!Q204</f>
        <v>16.75005860845242</v>
      </c>
      <c r="R224" s="21">
        <f>R204-Baseline!R204</f>
        <v>18.141082302659093</v>
      </c>
      <c r="S224" s="21">
        <f>S204-Baseline!S204</f>
        <v>19.549761643634891</v>
      </c>
      <c r="T224" s="21">
        <f>T204-Baseline!T204</f>
        <v>20.976764629452816</v>
      </c>
      <c r="U224" s="21">
        <f>U204-Baseline!U204</f>
        <v>22.422784359984977</v>
      </c>
      <c r="V224" s="21">
        <f>V204-Baseline!V204</f>
        <v>23.889621836135312</v>
      </c>
      <c r="W224" s="21">
        <f>W204-Baseline!W204</f>
        <v>25.376914044724128</v>
      </c>
      <c r="X224" s="21">
        <f>X204-Baseline!X204</f>
        <v>26.886464759157509</v>
      </c>
      <c r="Y224" s="21">
        <f>Y204-Baseline!Y204</f>
        <v>28.418018345869438</v>
      </c>
      <c r="Z224" s="21">
        <f>Z204-Baseline!Z204</f>
        <v>29.973386410840117</v>
      </c>
      <c r="AA224" s="21">
        <f>AA204-Baseline!AA204</f>
        <v>31.553380122552301</v>
      </c>
      <c r="AB224" s="21">
        <f>AB204-Baseline!AB204</f>
        <v>33.158842115756286</v>
      </c>
      <c r="AC224" s="21">
        <f>AC204-Baseline!AC204</f>
        <v>34.790438322080014</v>
      </c>
      <c r="AD224" s="21">
        <f>AD204-Baseline!AD204</f>
        <v>36.449133899357783</v>
      </c>
      <c r="AE224" s="21">
        <f>AE204-Baseline!AE204</f>
        <v>38.13596342421063</v>
      </c>
      <c r="AF224" s="21">
        <f>AF204-Baseline!AF204</f>
        <v>39.851878588261947</v>
      </c>
      <c r="AG224" s="21">
        <f>AG204-Baseline!AG204</f>
        <v>41.597878384099459</v>
      </c>
      <c r="AH224" s="21">
        <f>AH204-Baseline!AH204</f>
        <v>43.375011722730378</v>
      </c>
      <c r="AI224" s="21">
        <f>AI204-Baseline!AI204</f>
        <v>45.184382486873488</v>
      </c>
      <c r="AJ224" s="21">
        <f>AJ204-Baseline!AJ204</f>
        <v>47.033834633412873</v>
      </c>
      <c r="AK224" s="21">
        <f>AK204-Baseline!AK204</f>
        <v>48.924735848915638</v>
      </c>
      <c r="AL224" s="21">
        <f>AL204-Baseline!AL204</f>
        <v>50.858509552131828</v>
      </c>
      <c r="AM224" s="21">
        <f>AM204-Baseline!AM204</f>
        <v>52.836633345052988</v>
      </c>
      <c r="AN224" s="21">
        <f>AN204-Baseline!AN204</f>
        <v>54.860638445143394</v>
      </c>
      <c r="AO224" s="21">
        <f>AO204-Baseline!AO204</f>
        <v>56.932110556209096</v>
      </c>
      <c r="AP224" s="21">
        <f>AP204-Baseline!AP204</f>
        <v>59.052693445389089</v>
      </c>
      <c r="AQ224" s="21">
        <f>AQ204-Baseline!AQ204</f>
        <v>61.224091243285045</v>
      </c>
      <c r="AR224" s="21">
        <f>AR204-Baseline!AR204</f>
        <v>63.44806975944136</v>
      </c>
      <c r="AS224" s="21">
        <f>AS204-Baseline!AS204</f>
        <v>65.726458479558929</v>
      </c>
      <c r="AT224" s="21">
        <f>AT204-Baseline!AT204</f>
        <v>68.061152903549086</v>
      </c>
      <c r="AU224" s="21">
        <f>AU204-Baseline!AU204</f>
        <v>70.454116935830413</v>
      </c>
      <c r="AV224" s="21">
        <f>AV204-Baseline!AV204</f>
        <v>72.907385162089383</v>
      </c>
      <c r="AW224" s="21">
        <f>AW204-Baseline!AW204</f>
        <v>75.4230652343429</v>
      </c>
      <c r="AX224" s="21">
        <f>AX204-Baseline!AX204</f>
        <v>78.003340433620991</v>
      </c>
      <c r="AY224" s="21">
        <f>AY204-Baseline!AY204</f>
        <v>80.650472323650362</v>
      </c>
      <c r="AZ224" s="21">
        <f>AZ204-Baseline!AZ204</f>
        <v>83.366803480452049</v>
      </c>
      <c r="BA224" s="21">
        <f>BA204-Baseline!BA204</f>
        <v>86.154758057828786</v>
      </c>
      <c r="BB224" s="21">
        <f>BB204-Baseline!BB204</f>
        <v>89.373681254305325</v>
      </c>
    </row>
    <row r="225" spans="1:54" outlineLevel="2">
      <c r="A225" s="466"/>
      <c r="B225" s="150" t="s">
        <v>487</v>
      </c>
      <c r="C225" s="19"/>
      <c r="D225" s="135" t="s">
        <v>377</v>
      </c>
      <c r="E225" s="21">
        <f>E205-Baseline!E205</f>
        <v>0.98743425337151658</v>
      </c>
      <c r="F225" s="21">
        <f>F205-Baseline!F205</f>
        <v>1.9867421276252839</v>
      </c>
      <c r="G225" s="21">
        <f>G205-Baseline!G205</f>
        <v>2.998443230766267</v>
      </c>
      <c r="H225" s="21">
        <f>H205-Baseline!H205</f>
        <v>4.0230697527071637</v>
      </c>
      <c r="I225" s="21">
        <f>I205-Baseline!I205</f>
        <v>5.0611669710217377</v>
      </c>
      <c r="J225" s="21">
        <f>J205-Baseline!J205</f>
        <v>6.1132937724464105</v>
      </c>
      <c r="K225" s="21">
        <f>K205-Baseline!K205</f>
        <v>7.1800231899816325</v>
      </c>
      <c r="L225" s="21">
        <f>L205-Baseline!L205</f>
        <v>8.2619429572408425</v>
      </c>
      <c r="M225" s="21">
        <f>M205-Baseline!M205</f>
        <v>9.3596560797990112</v>
      </c>
      <c r="N225" s="21">
        <f>N205-Baseline!N205</f>
        <v>10.473781424507358</v>
      </c>
      <c r="O225" s="21">
        <f>O205-Baseline!O205</f>
        <v>11.60495432758708</v>
      </c>
      <c r="P225" s="21">
        <f>P205-Baseline!P205</f>
        <v>12.753827222191626</v>
      </c>
      <c r="Q225" s="21">
        <f>Q205-Baseline!Q205</f>
        <v>13.921070285908083</v>
      </c>
      <c r="R225" s="21">
        <f>R205-Baseline!R205</f>
        <v>15.107372109092911</v>
      </c>
      <c r="S225" s="21">
        <f>S205-Baseline!S205</f>
        <v>16.313394859051549</v>
      </c>
      <c r="T225" s="21">
        <f>T205-Baseline!T205</f>
        <v>17.539866877064014</v>
      </c>
      <c r="U225" s="21">
        <f>U205-Baseline!U205</f>
        <v>18.787537042991286</v>
      </c>
      <c r="V225" s="21">
        <f>V205-Baseline!V205</f>
        <v>20.057175535603694</v>
      </c>
      <c r="W225" s="21">
        <f>W205-Baseline!W205</f>
        <v>21.349574617253911</v>
      </c>
      <c r="X225" s="21">
        <f>X205-Baseline!X205</f>
        <v>22.665549445357481</v>
      </c>
      <c r="Y225" s="21">
        <f>Y205-Baseline!Y205</f>
        <v>24.005938910208766</v>
      </c>
      <c r="Z225" s="21">
        <f>Z205-Baseline!Z205</f>
        <v>25.371606500887044</v>
      </c>
      <c r="AA225" s="21">
        <f>AA205-Baseline!AA205</f>
        <v>26.763441200057102</v>
      </c>
      <c r="AB225" s="21">
        <f>AB205-Baseline!AB205</f>
        <v>28.182358409006888</v>
      </c>
      <c r="AC225" s="21">
        <f>AC205-Baseline!AC205</f>
        <v>29.629182317553056</v>
      </c>
      <c r="AD225" s="21">
        <f>AD205-Baseline!AD205</f>
        <v>31.104871433164387</v>
      </c>
      <c r="AE225" s="21">
        <f>AE205-Baseline!AE205</f>
        <v>32.610402484770908</v>
      </c>
      <c r="AF225" s="21">
        <f>AF205-Baseline!AF205</f>
        <v>34.146775689008834</v>
      </c>
      <c r="AG225" s="21">
        <f>AG205-Baseline!AG205</f>
        <v>35.715020017871652</v>
      </c>
      <c r="AH225" s="21">
        <f>AH205-Baseline!AH205</f>
        <v>37.316199403263518</v>
      </c>
      <c r="AI225" s="21">
        <f>AI205-Baseline!AI205</f>
        <v>38.951420659676806</v>
      </c>
      <c r="AJ225" s="21">
        <f>AJ205-Baseline!AJ205</f>
        <v>40.627700412738847</v>
      </c>
      <c r="AK225" s="21">
        <f>AK205-Baseline!AK205</f>
        <v>42.34643371625728</v>
      </c>
      <c r="AL225" s="21">
        <f>AL205-Baseline!AL205</f>
        <v>44.109065313637551</v>
      </c>
      <c r="AM225" s="21">
        <f>AM205-Baseline!AM205</f>
        <v>45.917091583698941</v>
      </c>
      <c r="AN225" s="21">
        <f>AN205-Baseline!AN205</f>
        <v>47.772061863573029</v>
      </c>
      <c r="AO225" s="21">
        <f>AO205-Baseline!AO205</f>
        <v>49.675579735183348</v>
      </c>
      <c r="AP225" s="21">
        <f>AP205-Baseline!AP205</f>
        <v>51.629305417562179</v>
      </c>
      <c r="AQ225" s="21">
        <f>AQ205-Baseline!AQ205</f>
        <v>53.634957798126834</v>
      </c>
      <c r="AR225" s="21">
        <f>AR205-Baseline!AR205</f>
        <v>55.694316403754605</v>
      </c>
      <c r="AS225" s="21">
        <f>AS205-Baseline!AS205</f>
        <v>57.809223475530857</v>
      </c>
      <c r="AT225" s="21">
        <f>AT205-Baseline!AT205</f>
        <v>59.981586198639569</v>
      </c>
      <c r="AU225" s="21">
        <f>AU205-Baseline!AU205</f>
        <v>62.213379041883037</v>
      </c>
      <c r="AV225" s="21">
        <f>AV205-Baseline!AV205</f>
        <v>64.50664612523272</v>
      </c>
      <c r="AW225" s="21">
        <f>AW205-Baseline!AW205</f>
        <v>66.863503680723937</v>
      </c>
      <c r="AX225" s="21">
        <f>AX205-Baseline!AX205</f>
        <v>69.286142619541778</v>
      </c>
      <c r="AY225" s="21">
        <f>AY205-Baseline!AY205</f>
        <v>71.776831199225981</v>
      </c>
      <c r="AZ225" s="21">
        <f>AZ205-Baseline!AZ205</f>
        <v>74.337917786178323</v>
      </c>
      <c r="BA225" s="21">
        <f>BA205-Baseline!BA205</f>
        <v>76.971831456674877</v>
      </c>
      <c r="BB225" s="21">
        <f>BB205-Baseline!BB205</f>
        <v>80.037878229388326</v>
      </c>
    </row>
    <row r="226" spans="1:54" outlineLevel="2">
      <c r="A226" s="467"/>
      <c r="B226" s="150" t="s">
        <v>488</v>
      </c>
      <c r="C226" s="19"/>
      <c r="D226" s="135" t="s">
        <v>377</v>
      </c>
      <c r="E226" s="21">
        <f>E206-Baseline!E206</f>
        <v>1.447267919712099</v>
      </c>
      <c r="F226" s="21">
        <f>F206-Baseline!F206</f>
        <v>2.9022141040982747</v>
      </c>
      <c r="G226" s="21">
        <f>G206-Baseline!G206</f>
        <v>4.3653986941283884</v>
      </c>
      <c r="H226" s="21">
        <f>H206-Baseline!H206</f>
        <v>5.8373940920638629</v>
      </c>
      <c r="I226" s="21">
        <f>I206-Baseline!I206</f>
        <v>7.3187854721339782</v>
      </c>
      <c r="J226" s="21">
        <f>J206-Baseline!J206</f>
        <v>8.8101713067509024</v>
      </c>
      <c r="K226" s="21">
        <f>K206-Baseline!K206</f>
        <v>10.312163908282391</v>
      </c>
      <c r="L226" s="21">
        <f>L206-Baseline!L206</f>
        <v>11.825389987758122</v>
      </c>
      <c r="M226" s="21">
        <f>M206-Baseline!M206</f>
        <v>13.350491231247302</v>
      </c>
      <c r="N226" s="21">
        <f>N206-Baseline!N206</f>
        <v>14.888124893991613</v>
      </c>
      <c r="O226" s="21">
        <f>O206-Baseline!O206</f>
        <v>16.438964413004811</v>
      </c>
      <c r="P226" s="21">
        <f>P206-Baseline!P206</f>
        <v>18.003700039497918</v>
      </c>
      <c r="Q226" s="21">
        <f>Q206-Baseline!Q206</f>
        <v>19.583039490940553</v>
      </c>
      <c r="R226" s="21">
        <f>R206-Baseline!R206</f>
        <v>21.177708624650215</v>
      </c>
      <c r="S226" s="21">
        <f>S206-Baseline!S206</f>
        <v>22.788315554413025</v>
      </c>
      <c r="T226" s="21">
        <f>T206-Baseline!T206</f>
        <v>24.415627021860107</v>
      </c>
      <c r="U226" s="21">
        <f>U206-Baseline!U206</f>
        <v>26.060430023432367</v>
      </c>
      <c r="V226" s="21">
        <f>V206-Baseline!V206</f>
        <v>27.723532575607813</v>
      </c>
      <c r="W226" s="21">
        <f>W206-Baseline!W206</f>
        <v>29.405764505313826</v>
      </c>
      <c r="X226" s="21">
        <f>X206-Baseline!X206</f>
        <v>31.107978266221519</v>
      </c>
      <c r="Y226" s="21">
        <f>Y206-Baseline!Y206</f>
        <v>32.831049781989435</v>
      </c>
      <c r="Z226" s="21">
        <f>Z206-Baseline!Z206</f>
        <v>34.575879317245438</v>
      </c>
      <c r="AA226" s="21">
        <f>AA206-Baseline!AA206</f>
        <v>36.343392378122275</v>
      </c>
      <c r="AB226" s="21">
        <f>AB206-Baseline!AB206</f>
        <v>38.134540642102579</v>
      </c>
      <c r="AC226" s="21">
        <f>AC206-Baseline!AC206</f>
        <v>39.949947162287501</v>
      </c>
      <c r="AD226" s="21">
        <f>AD206-Baseline!AD206</f>
        <v>41.79058098346259</v>
      </c>
      <c r="AE226" s="21">
        <f>AE206-Baseline!AE206</f>
        <v>43.657406816080353</v>
      </c>
      <c r="AF226" s="21">
        <f>AF206-Baseline!AF206</f>
        <v>45.551398728291559</v>
      </c>
      <c r="AG226" s="21">
        <f>AG206-Baseline!AG206</f>
        <v>47.473553770511579</v>
      </c>
      <c r="AH226" s="21">
        <f>AH206-Baseline!AH206</f>
        <v>49.424908336490489</v>
      </c>
      <c r="AI226" s="21">
        <f>AI206-Baseline!AI206</f>
        <v>51.406559601722542</v>
      </c>
      <c r="AJ226" s="21">
        <f>AJ206-Baseline!AJ206</f>
        <v>53.427174088364431</v>
      </c>
      <c r="AK226" s="21">
        <f>AK206-Baseline!AK206</f>
        <v>55.488105888398358</v>
      </c>
      <c r="AL226" s="21">
        <f>AL206-Baseline!AL206</f>
        <v>57.590762017526124</v>
      </c>
      <c r="AM226" s="21">
        <f>AM206-Baseline!AM206</f>
        <v>59.73660476280736</v>
      </c>
      <c r="AN226" s="21">
        <f>AN206-Baseline!AN206</f>
        <v>61.927152033982217</v>
      </c>
      <c r="AO226" s="21">
        <f>AO206-Baseline!AO206</f>
        <v>64.163977473208988</v>
      </c>
      <c r="AP226" s="21">
        <f>AP206-Baseline!AP206</f>
        <v>66.448713745029124</v>
      </c>
      <c r="AQ226" s="21">
        <f>AQ206-Baseline!AQ206</f>
        <v>68.7830546007918</v>
      </c>
      <c r="AR226" s="21">
        <f>AR206-Baseline!AR206</f>
        <v>71.168756614726561</v>
      </c>
      <c r="AS226" s="21">
        <f>AS206-Baseline!AS206</f>
        <v>73.607641077758657</v>
      </c>
      <c r="AT226" s="21">
        <f>AT206-Baseline!AT206</f>
        <v>76.101596197738999</v>
      </c>
      <c r="AU226" s="21">
        <f>AU206-Baseline!AU206</f>
        <v>78.652579463596439</v>
      </c>
      <c r="AV226" s="21">
        <f>AV206-Baseline!AV206</f>
        <v>81.262619922444017</v>
      </c>
      <c r="AW226" s="21">
        <f>AW206-Baseline!AW206</f>
        <v>83.933820559169845</v>
      </c>
      <c r="AX226" s="21">
        <f>AX206-Baseline!AX206</f>
        <v>86.668360810407307</v>
      </c>
      <c r="AY226" s="21">
        <f>AY206-Baseline!AY206</f>
        <v>89.468499187770064</v>
      </c>
      <c r="AZ226" s="21">
        <f>AZ206-Baseline!AZ206</f>
        <v>92.336575988746617</v>
      </c>
      <c r="BA226" s="21">
        <f>BA206-Baseline!BA206</f>
        <v>95.275013840846583</v>
      </c>
      <c r="BB226" s="21">
        <f>BB206-Baseline!BB206</f>
        <v>98.643199380962812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493</v>
      </c>
      <c r="C229" s="57"/>
      <c r="D229" s="56" t="s">
        <v>377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04:A206"/>
    <mergeCell ref="A210:A218"/>
    <mergeCell ref="A220:A222"/>
    <mergeCell ref="A224:A226"/>
    <mergeCell ref="A190:A198"/>
    <mergeCell ref="A200:A202"/>
    <mergeCell ref="A143:A154"/>
    <mergeCell ref="A158:A169"/>
    <mergeCell ref="A172:A174"/>
    <mergeCell ref="A176:A178"/>
    <mergeCell ref="A186:A187"/>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393"/>
      <c r="C23" s="393"/>
      <c r="D23" s="393"/>
      <c r="E23" s="393"/>
      <c r="F23" s="393"/>
      <c r="G23" s="393"/>
      <c r="H23" s="393"/>
      <c r="I23" s="393"/>
      <c r="J23" s="393"/>
      <c r="K23" s="393"/>
      <c r="L23" s="393"/>
      <c r="M23" s="393"/>
      <c r="N23" s="393"/>
      <c r="O23" s="393"/>
      <c r="P23" s="393"/>
      <c r="Q23" s="393"/>
      <c r="R23" s="393"/>
      <c r="S23" s="393"/>
    </row>
    <row r="24" spans="1:19">
      <c r="A24" s="158" t="s">
        <v>481</v>
      </c>
      <c r="B24" s="393"/>
      <c r="C24" s="393"/>
      <c r="D24" s="393"/>
      <c r="E24" s="393"/>
      <c r="F24" s="393"/>
      <c r="G24" s="393"/>
      <c r="H24" s="393"/>
      <c r="I24" s="393"/>
      <c r="J24" s="393"/>
      <c r="K24" s="393"/>
      <c r="L24" s="393"/>
      <c r="M24" s="393"/>
      <c r="N24" s="393"/>
      <c r="O24" s="393"/>
      <c r="P24" s="393"/>
      <c r="Q24" s="393"/>
      <c r="R24" s="393"/>
      <c r="S24" s="393"/>
    </row>
    <row r="25" spans="1:19">
      <c r="A25" s="159" t="s">
        <v>383</v>
      </c>
      <c r="B25" s="393"/>
      <c r="C25" s="393"/>
      <c r="D25" s="393"/>
      <c r="E25" s="393"/>
      <c r="F25" s="393"/>
      <c r="G25" s="393"/>
      <c r="H25" s="393"/>
      <c r="I25" s="393"/>
      <c r="J25" s="393"/>
      <c r="K25" s="393"/>
      <c r="L25" s="393"/>
      <c r="M25" s="393"/>
      <c r="N25" s="393"/>
      <c r="O25" s="393"/>
      <c r="P25" s="393"/>
      <c r="Q25" s="393"/>
      <c r="R25" s="393"/>
      <c r="S25" s="393"/>
    </row>
    <row r="26" spans="1:19">
      <c r="A26" s="159" t="s">
        <v>459</v>
      </c>
      <c r="B26" s="393"/>
      <c r="C26" s="393"/>
      <c r="D26" s="393"/>
      <c r="E26" s="393"/>
      <c r="F26" s="393"/>
      <c r="G26" s="393"/>
      <c r="H26" s="393"/>
      <c r="I26" s="393"/>
      <c r="J26" s="393"/>
      <c r="K26" s="393"/>
      <c r="L26" s="393"/>
      <c r="M26" s="393"/>
      <c r="N26" s="393"/>
      <c r="O26" s="393"/>
      <c r="P26" s="393"/>
      <c r="Q26" s="393"/>
      <c r="R26" s="393"/>
      <c r="S26" s="393"/>
    </row>
    <row r="27" spans="1:19">
      <c r="A27" s="159" t="s">
        <v>460</v>
      </c>
      <c r="B27" s="393"/>
      <c r="C27" s="393"/>
      <c r="D27" s="393"/>
      <c r="E27" s="393"/>
      <c r="F27" s="393"/>
      <c r="G27" s="393"/>
      <c r="H27" s="393"/>
      <c r="I27" s="393"/>
      <c r="J27" s="393"/>
      <c r="K27" s="393"/>
      <c r="L27" s="393"/>
      <c r="M27" s="393"/>
      <c r="N27" s="393"/>
      <c r="O27" s="393"/>
      <c r="P27" s="393"/>
      <c r="Q27" s="393"/>
      <c r="R27" s="393"/>
      <c r="S27" s="393"/>
    </row>
    <row r="31" spans="1:19">
      <c r="A31" s="4" t="s">
        <v>502</v>
      </c>
    </row>
    <row r="32" spans="1:19">
      <c r="A32" t="s">
        <v>503</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c r="E4" s="53" t="s">
        <v>335</v>
      </c>
      <c r="F4" s="91"/>
      <c r="G4" s="28"/>
      <c r="H4" s="10"/>
      <c r="I4" s="405"/>
      <c r="J4" s="406"/>
      <c r="K4" s="406"/>
      <c r="L4" s="406"/>
      <c r="M4" s="406"/>
      <c r="N4" s="407"/>
      <c r="P4" s="411"/>
      <c r="Q4" s="412"/>
      <c r="R4" s="412"/>
      <c r="S4" s="412"/>
      <c r="T4" s="412"/>
      <c r="U4" s="413"/>
    </row>
    <row r="5" spans="1:21" outlineLevel="1">
      <c r="A5" s="13" t="s">
        <v>336</v>
      </c>
      <c r="B5" s="88"/>
      <c r="E5" s="14"/>
      <c r="H5" s="10"/>
      <c r="I5" s="468"/>
      <c r="J5" s="426"/>
      <c r="K5" s="426"/>
      <c r="L5" s="426"/>
      <c r="M5" s="426"/>
      <c r="N5" s="427"/>
      <c r="P5" s="468"/>
      <c r="Q5" s="426"/>
      <c r="R5" s="426"/>
      <c r="S5" s="426"/>
      <c r="T5" s="426"/>
      <c r="U5" s="427"/>
    </row>
    <row r="6" spans="1:21" outlineLevel="1">
      <c r="A6" s="13" t="s">
        <v>339</v>
      </c>
      <c r="B6" s="88"/>
      <c r="E6" s="53" t="s">
        <v>341</v>
      </c>
      <c r="F6" s="90"/>
      <c r="H6" s="10"/>
      <c r="I6" s="428"/>
      <c r="J6" s="429"/>
      <c r="K6" s="429"/>
      <c r="L6" s="429"/>
      <c r="M6" s="429"/>
      <c r="N6" s="430"/>
      <c r="P6" s="428"/>
      <c r="Q6" s="429"/>
      <c r="R6" s="429"/>
      <c r="S6" s="429"/>
      <c r="T6" s="429"/>
      <c r="U6" s="430"/>
    </row>
    <row r="7" spans="1:21" outlineLevel="1">
      <c r="A7" s="13" t="s">
        <v>343</v>
      </c>
      <c r="B7" s="88"/>
      <c r="E7" s="14"/>
      <c r="H7" s="10"/>
      <c r="I7" s="428"/>
      <c r="J7" s="429"/>
      <c r="K7" s="429"/>
      <c r="L7" s="429"/>
      <c r="M7" s="429"/>
      <c r="N7" s="430"/>
      <c r="P7" s="428"/>
      <c r="Q7" s="429"/>
      <c r="R7" s="429"/>
      <c r="S7" s="429"/>
      <c r="T7" s="429"/>
      <c r="U7" s="430"/>
    </row>
    <row r="8" spans="1:21" ht="41" outlineLevel="1" thickBot="1">
      <c r="A8" s="34" t="s">
        <v>344</v>
      </c>
      <c r="B8" s="89"/>
      <c r="E8" s="14"/>
      <c r="H8" s="10"/>
      <c r="I8" s="428"/>
      <c r="J8" s="429"/>
      <c r="K8" s="429"/>
      <c r="L8" s="429"/>
      <c r="M8" s="429"/>
      <c r="N8" s="430"/>
      <c r="P8" s="428"/>
      <c r="Q8" s="429"/>
      <c r="R8" s="429"/>
      <c r="S8" s="429"/>
      <c r="T8" s="429"/>
      <c r="U8" s="430"/>
    </row>
    <row r="9" spans="1:21" outlineLevel="1">
      <c r="E9" s="14"/>
      <c r="H9" s="10"/>
      <c r="I9" s="428"/>
      <c r="J9" s="429"/>
      <c r="K9" s="429"/>
      <c r="L9" s="429"/>
      <c r="M9" s="429"/>
      <c r="N9" s="430"/>
      <c r="P9" s="428"/>
      <c r="Q9" s="429"/>
      <c r="R9" s="429"/>
      <c r="S9" s="429"/>
      <c r="T9" s="429"/>
      <c r="U9" s="430"/>
    </row>
    <row r="10" spans="1:21" ht="14" outlineLevel="1" thickBot="1">
      <c r="A10" s="32" t="s">
        <v>346</v>
      </c>
      <c r="B10" s="35">
        <f>Baseline!B10</f>
        <v>2027</v>
      </c>
      <c r="E10" s="14"/>
      <c r="H10" s="10"/>
      <c r="I10" s="428"/>
      <c r="J10" s="429"/>
      <c r="K10" s="429"/>
      <c r="L10" s="429"/>
      <c r="M10" s="429"/>
      <c r="N10" s="430"/>
      <c r="P10" s="428"/>
      <c r="Q10" s="429"/>
      <c r="R10" s="429"/>
      <c r="S10" s="429"/>
      <c r="T10" s="429"/>
      <c r="U10" s="430"/>
    </row>
    <row r="11" spans="1:21" outlineLevel="1">
      <c r="A11" s="16"/>
      <c r="H11" s="10"/>
      <c r="I11" s="428"/>
      <c r="J11" s="429"/>
      <c r="K11" s="429"/>
      <c r="L11" s="429"/>
      <c r="M11" s="429"/>
      <c r="N11" s="430"/>
      <c r="P11" s="428"/>
      <c r="Q11" s="429"/>
      <c r="R11" s="429"/>
      <c r="S11" s="429"/>
      <c r="T11" s="429"/>
      <c r="U11" s="430"/>
    </row>
    <row r="12" spans="1:21" ht="40.5" outlineLevel="1">
      <c r="A12" s="26" t="s">
        <v>347</v>
      </c>
      <c r="B12" s="26" t="s">
        <v>348</v>
      </c>
      <c r="C12" s="26" t="s">
        <v>349</v>
      </c>
      <c r="D12" s="26" t="s">
        <v>350</v>
      </c>
      <c r="E12" s="26" t="s">
        <v>351</v>
      </c>
      <c r="F12" s="26" t="s">
        <v>352</v>
      </c>
      <c r="G12" s="26" t="s">
        <v>353</v>
      </c>
      <c r="I12" s="428"/>
      <c r="J12" s="429"/>
      <c r="K12" s="429"/>
      <c r="L12" s="429"/>
      <c r="M12" s="429"/>
      <c r="N12" s="430"/>
      <c r="P12" s="428"/>
      <c r="Q12" s="429"/>
      <c r="R12" s="429"/>
      <c r="S12" s="429"/>
      <c r="T12" s="429"/>
      <c r="U12" s="430"/>
    </row>
    <row r="13" spans="1:21" outlineLevel="1">
      <c r="A13" s="58">
        <v>2035</v>
      </c>
      <c r="B13" s="21">
        <f t="shared" ref="B13:B18" si="0">INDEX($E$204:$AW$204,1,MATCH($A13,$E$53:$BB$53,0))</f>
        <v>0</v>
      </c>
      <c r="C13" s="21">
        <f>B13-Baseline!B13</f>
        <v>11.355077465321548</v>
      </c>
      <c r="D13" s="21">
        <f t="shared" ref="D13:D18" si="1">INDEX($E$205:$AW$205,1,MATCH($A13,$E$53:$BB$53,0))</f>
        <v>0</v>
      </c>
      <c r="E13" s="21">
        <f>D13-Baseline!D13</f>
        <v>9.3596560797990112</v>
      </c>
      <c r="F13" s="21">
        <f t="shared" ref="F13:F18" si="2">INDEX($E$206:$AW$206,1,MATCH($A13,$E$53:$BB$53,0))</f>
        <v>0</v>
      </c>
      <c r="G13" s="21">
        <f>F13-Baseline!F13</f>
        <v>13.350491231247302</v>
      </c>
      <c r="I13" s="428"/>
      <c r="J13" s="429"/>
      <c r="K13" s="429"/>
      <c r="L13" s="429"/>
      <c r="M13" s="429"/>
      <c r="N13" s="430"/>
      <c r="P13" s="428"/>
      <c r="Q13" s="429"/>
      <c r="R13" s="429"/>
      <c r="S13" s="429"/>
      <c r="T13" s="429"/>
      <c r="U13" s="430"/>
    </row>
    <row r="14" spans="1:21" outlineLevel="1">
      <c r="A14" s="58">
        <v>2040</v>
      </c>
      <c r="B14" s="21">
        <f t="shared" si="0"/>
        <v>0</v>
      </c>
      <c r="C14" s="21">
        <f>B14-Baseline!B14</f>
        <v>18.141082302659093</v>
      </c>
      <c r="D14" s="21">
        <f t="shared" si="1"/>
        <v>0</v>
      </c>
      <c r="E14" s="21">
        <f>D14-Baseline!D14</f>
        <v>15.107372109092911</v>
      </c>
      <c r="F14" s="21">
        <f t="shared" si="2"/>
        <v>0</v>
      </c>
      <c r="G14" s="21">
        <f>F14-Baseline!F14</f>
        <v>21.177708624650215</v>
      </c>
      <c r="I14" s="428"/>
      <c r="J14" s="429"/>
      <c r="K14" s="429"/>
      <c r="L14" s="429"/>
      <c r="M14" s="429"/>
      <c r="N14" s="430"/>
      <c r="P14" s="428"/>
      <c r="Q14" s="429"/>
      <c r="R14" s="429"/>
      <c r="S14" s="429"/>
      <c r="T14" s="429"/>
      <c r="U14" s="430"/>
    </row>
    <row r="15" spans="1:21" outlineLevel="1">
      <c r="A15" s="58">
        <v>2045</v>
      </c>
      <c r="B15" s="21">
        <f t="shared" si="0"/>
        <v>0</v>
      </c>
      <c r="C15" s="21">
        <f>B15-Baseline!B15</f>
        <v>25.376914044724128</v>
      </c>
      <c r="D15" s="21">
        <f t="shared" si="1"/>
        <v>0</v>
      </c>
      <c r="E15" s="21">
        <f>D15-Baseline!D15</f>
        <v>21.349574617253911</v>
      </c>
      <c r="F15" s="21">
        <f t="shared" si="2"/>
        <v>0</v>
      </c>
      <c r="G15" s="21">
        <f>F15-Baseline!F15</f>
        <v>29.405764505313826</v>
      </c>
      <c r="I15" s="428"/>
      <c r="J15" s="429"/>
      <c r="K15" s="429"/>
      <c r="L15" s="429"/>
      <c r="M15" s="429"/>
      <c r="N15" s="430"/>
      <c r="P15" s="428"/>
      <c r="Q15" s="429"/>
      <c r="R15" s="429"/>
      <c r="S15" s="429"/>
      <c r="T15" s="429"/>
      <c r="U15" s="430"/>
    </row>
    <row r="16" spans="1:21" outlineLevel="1">
      <c r="A16" s="58">
        <v>2050</v>
      </c>
      <c r="B16" s="21">
        <f t="shared" si="0"/>
        <v>0</v>
      </c>
      <c r="C16" s="21">
        <f>B16-Baseline!B16</f>
        <v>33.158842115756286</v>
      </c>
      <c r="D16" s="21">
        <f t="shared" si="1"/>
        <v>0</v>
      </c>
      <c r="E16" s="21">
        <f>D16-Baseline!D16</f>
        <v>28.182358409006888</v>
      </c>
      <c r="F16" s="21">
        <f t="shared" si="2"/>
        <v>0</v>
      </c>
      <c r="G16" s="21">
        <f>F16-Baseline!F16</f>
        <v>38.134540642102579</v>
      </c>
      <c r="I16" s="428"/>
      <c r="J16" s="429"/>
      <c r="K16" s="429"/>
      <c r="L16" s="429"/>
      <c r="M16" s="429"/>
      <c r="N16" s="430"/>
      <c r="P16" s="428"/>
      <c r="Q16" s="429"/>
      <c r="R16" s="429"/>
      <c r="S16" s="429"/>
      <c r="T16" s="429"/>
      <c r="U16" s="430"/>
    </row>
    <row r="17" spans="1:21" outlineLevel="1">
      <c r="A17" s="58">
        <v>2060</v>
      </c>
      <c r="B17" s="21">
        <f t="shared" si="0"/>
        <v>0</v>
      </c>
      <c r="C17" s="21">
        <f>B17-Baseline!B17</f>
        <v>50.858509552131828</v>
      </c>
      <c r="D17" s="21">
        <f t="shared" si="1"/>
        <v>0</v>
      </c>
      <c r="E17" s="21">
        <f>D17-Baseline!D17</f>
        <v>44.109065313637551</v>
      </c>
      <c r="F17" s="21">
        <f t="shared" si="2"/>
        <v>0</v>
      </c>
      <c r="G17" s="21">
        <f>F17-Baseline!F17</f>
        <v>57.590762017526124</v>
      </c>
      <c r="I17" s="428"/>
      <c r="J17" s="429"/>
      <c r="K17" s="429"/>
      <c r="L17" s="429"/>
      <c r="M17" s="429"/>
      <c r="N17" s="430"/>
      <c r="P17" s="428"/>
      <c r="Q17" s="429"/>
      <c r="R17" s="429"/>
      <c r="S17" s="429"/>
      <c r="T17" s="429"/>
      <c r="U17" s="430"/>
    </row>
    <row r="18" spans="1:21" outlineLevel="1">
      <c r="A18" s="58">
        <v>2070</v>
      </c>
      <c r="B18" s="21">
        <f t="shared" si="0"/>
        <v>0</v>
      </c>
      <c r="C18" s="21">
        <f>B18-Baseline!B18</f>
        <v>72.907385162089383</v>
      </c>
      <c r="D18" s="21">
        <f t="shared" si="1"/>
        <v>0</v>
      </c>
      <c r="E18" s="21">
        <f>D18-Baseline!D18</f>
        <v>64.50664612523272</v>
      </c>
      <c r="F18" s="21">
        <f t="shared" si="2"/>
        <v>0</v>
      </c>
      <c r="G18" s="21">
        <f>F18-Baseline!F18</f>
        <v>81.262619922444017</v>
      </c>
      <c r="I18" s="431"/>
      <c r="J18" s="432"/>
      <c r="K18" s="432"/>
      <c r="L18" s="432"/>
      <c r="M18" s="432"/>
      <c r="N18" s="433"/>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f>Baseline!B20</f>
        <v>1</v>
      </c>
      <c r="E20" s="154"/>
      <c r="I20" s="423" t="s">
        <v>355</v>
      </c>
      <c r="J20" s="424"/>
      <c r="K20" s="424"/>
      <c r="L20" s="424"/>
      <c r="M20" s="424"/>
      <c r="N20" s="425"/>
      <c r="P20" s="423" t="s">
        <v>356</v>
      </c>
      <c r="Q20" s="424"/>
      <c r="R20" s="424"/>
      <c r="S20" s="424"/>
      <c r="T20" s="424"/>
      <c r="U20" s="425"/>
    </row>
    <row r="21" spans="1:21" ht="12.75" customHeight="1" outlineLevel="1">
      <c r="A21" s="154"/>
      <c r="B21" s="155"/>
      <c r="I21" s="468"/>
      <c r="J21" s="426"/>
      <c r="K21" s="426"/>
      <c r="L21" s="426"/>
      <c r="M21" s="426"/>
      <c r="N21" s="427"/>
      <c r="P21" s="468"/>
      <c r="Q21" s="426"/>
      <c r="R21" s="426"/>
      <c r="S21" s="426"/>
      <c r="T21" s="426"/>
      <c r="U21" s="427"/>
    </row>
    <row r="22" spans="1:21" ht="12.75" customHeight="1" outlineLevel="1">
      <c r="A22" s="154"/>
      <c r="B22" s="155"/>
      <c r="I22" s="428"/>
      <c r="J22" s="429"/>
      <c r="K22" s="429"/>
      <c r="L22" s="429"/>
      <c r="M22" s="429"/>
      <c r="N22" s="430"/>
      <c r="P22" s="428"/>
      <c r="Q22" s="429"/>
      <c r="R22" s="429"/>
      <c r="S22" s="429"/>
      <c r="T22" s="429"/>
      <c r="U22" s="430"/>
    </row>
    <row r="23" spans="1:21" outlineLevel="1">
      <c r="A23" s="154"/>
      <c r="B23" s="449" t="s">
        <v>358</v>
      </c>
      <c r="C23" s="450"/>
      <c r="D23" s="450"/>
      <c r="E23" s="450"/>
      <c r="F23" s="450"/>
      <c r="G23" s="451"/>
      <c r="I23" s="428"/>
      <c r="J23" s="429"/>
      <c r="K23" s="429"/>
      <c r="L23" s="429"/>
      <c r="M23" s="429"/>
      <c r="N23" s="430"/>
      <c r="P23" s="428"/>
      <c r="Q23" s="429"/>
      <c r="R23" s="429"/>
      <c r="S23" s="429"/>
      <c r="T23" s="429"/>
      <c r="U23" s="430"/>
    </row>
    <row r="24" spans="1:21" outlineLevel="1">
      <c r="B24" s="17">
        <v>2027</v>
      </c>
      <c r="C24" s="17">
        <v>2028</v>
      </c>
      <c r="D24" s="17">
        <v>2029</v>
      </c>
      <c r="E24" s="17">
        <v>2030</v>
      </c>
      <c r="F24" s="17">
        <v>2031</v>
      </c>
      <c r="G24" s="17" t="s">
        <v>359</v>
      </c>
      <c r="I24" s="428"/>
      <c r="J24" s="429"/>
      <c r="K24" s="429"/>
      <c r="L24" s="429"/>
      <c r="M24" s="429"/>
      <c r="N24" s="430"/>
      <c r="P24" s="428"/>
      <c r="Q24" s="429"/>
      <c r="R24" s="429"/>
      <c r="S24" s="429"/>
      <c r="T24" s="429"/>
      <c r="U24" s="430"/>
    </row>
    <row r="25" spans="1:21" ht="14" outlineLevel="1" thickBot="1">
      <c r="B25" s="30" t="s">
        <v>360</v>
      </c>
      <c r="C25" s="30" t="s">
        <v>360</v>
      </c>
      <c r="D25" s="30" t="s">
        <v>360</v>
      </c>
      <c r="E25" s="30" t="s">
        <v>360</v>
      </c>
      <c r="F25" s="30" t="s">
        <v>360</v>
      </c>
      <c r="G25" s="30" t="s">
        <v>360</v>
      </c>
      <c r="I25" s="428"/>
      <c r="J25" s="429"/>
      <c r="K25" s="429"/>
      <c r="L25" s="429"/>
      <c r="M25" s="429"/>
      <c r="N25" s="430"/>
      <c r="P25" s="428"/>
      <c r="Q25" s="429"/>
      <c r="R25" s="429"/>
      <c r="S25" s="429"/>
      <c r="T25" s="429"/>
      <c r="U25" s="430"/>
    </row>
    <row r="26" spans="1:21" outlineLevel="1">
      <c r="A26" s="54" t="s">
        <v>361</v>
      </c>
      <c r="B26" s="21">
        <f>E64</f>
        <v>0</v>
      </c>
      <c r="C26" s="21">
        <f>F64</f>
        <v>0</v>
      </c>
      <c r="D26" s="21">
        <f>G64</f>
        <v>0</v>
      </c>
      <c r="E26" s="21">
        <f>H64</f>
        <v>0</v>
      </c>
      <c r="F26" s="21">
        <f>I64</f>
        <v>0</v>
      </c>
      <c r="G26" s="21">
        <f>SUM(J64:BB64)</f>
        <v>0</v>
      </c>
      <c r="I26" s="428"/>
      <c r="J26" s="429"/>
      <c r="K26" s="429"/>
      <c r="L26" s="429"/>
      <c r="M26" s="429"/>
      <c r="N26" s="430"/>
      <c r="P26" s="428"/>
      <c r="Q26" s="429"/>
      <c r="R26" s="429"/>
      <c r="S26" s="429"/>
      <c r="T26" s="429"/>
      <c r="U26" s="430"/>
    </row>
    <row r="27" spans="1:21" outlineLevel="1">
      <c r="A27" s="54" t="s">
        <v>362</v>
      </c>
      <c r="B27" s="21">
        <f>E71+E77</f>
        <v>0</v>
      </c>
      <c r="C27" s="21">
        <f>F71+F77</f>
        <v>0</v>
      </c>
      <c r="D27" s="21">
        <f>G71+G77</f>
        <v>0</v>
      </c>
      <c r="E27" s="21">
        <f>H71+H77</f>
        <v>0</v>
      </c>
      <c r="F27" s="21">
        <f>I71+I77</f>
        <v>0</v>
      </c>
      <c r="G27" s="21">
        <f>SUM(J71:BB71)+SUM(J77:BB77)</f>
        <v>0</v>
      </c>
      <c r="I27" s="428"/>
      <c r="J27" s="429"/>
      <c r="K27" s="429"/>
      <c r="L27" s="429"/>
      <c r="M27" s="429"/>
      <c r="N27" s="430"/>
      <c r="P27" s="428"/>
      <c r="Q27" s="429"/>
      <c r="R27" s="429"/>
      <c r="S27" s="429"/>
      <c r="T27" s="429"/>
      <c r="U27" s="430"/>
    </row>
    <row r="28" spans="1:21" outlineLevel="1">
      <c r="A28" s="154"/>
      <c r="B28" s="248"/>
      <c r="C28" s="248"/>
      <c r="D28" s="248"/>
      <c r="E28" s="248"/>
      <c r="F28" s="248"/>
      <c r="G28" s="248"/>
      <c r="I28" s="428"/>
      <c r="J28" s="429"/>
      <c r="K28" s="429"/>
      <c r="L28" s="429"/>
      <c r="M28" s="429"/>
      <c r="N28" s="430"/>
      <c r="P28" s="428"/>
      <c r="Q28" s="429"/>
      <c r="R28" s="429"/>
      <c r="S28" s="429"/>
      <c r="T28" s="429"/>
      <c r="U28" s="430"/>
    </row>
    <row r="29" spans="1:21" ht="14" outlineLevel="1" thickBot="1">
      <c r="A29" s="154"/>
      <c r="B29" s="248"/>
      <c r="C29" s="248"/>
      <c r="D29" s="248"/>
      <c r="E29" s="248"/>
      <c r="F29" s="248"/>
      <c r="G29" s="248"/>
      <c r="I29" s="428"/>
      <c r="J29" s="429"/>
      <c r="K29" s="429"/>
      <c r="L29" s="429"/>
      <c r="M29" s="429"/>
      <c r="N29" s="430"/>
      <c r="P29" s="428"/>
      <c r="Q29" s="429"/>
      <c r="R29" s="429"/>
      <c r="S29" s="429"/>
      <c r="T29" s="429"/>
      <c r="U29" s="430"/>
    </row>
    <row r="30" spans="1:21" ht="14" outlineLevel="1" thickBot="1">
      <c r="A30" s="308"/>
      <c r="B30" s="309" t="s">
        <v>363</v>
      </c>
      <c r="C30" s="310" t="s">
        <v>364</v>
      </c>
      <c r="D30" s="453" t="s">
        <v>322</v>
      </c>
      <c r="E30" s="454"/>
      <c r="F30" s="454"/>
      <c r="G30" s="455"/>
      <c r="I30" s="428"/>
      <c r="J30" s="429"/>
      <c r="K30" s="429"/>
      <c r="L30" s="429"/>
      <c r="M30" s="429"/>
      <c r="N30" s="430"/>
      <c r="P30" s="428"/>
      <c r="Q30" s="429"/>
      <c r="R30" s="429"/>
      <c r="S30" s="429"/>
      <c r="T30" s="429"/>
      <c r="U30" s="430"/>
    </row>
    <row r="31" spans="1:21" outlineLevel="1">
      <c r="A31" s="446" t="s">
        <v>365</v>
      </c>
      <c r="B31" s="311"/>
      <c r="C31" s="307"/>
      <c r="D31" s="469"/>
      <c r="E31" s="469"/>
      <c r="F31" s="469"/>
      <c r="G31" s="470"/>
      <c r="I31" s="428"/>
      <c r="J31" s="429"/>
      <c r="K31" s="429"/>
      <c r="L31" s="429"/>
      <c r="M31" s="429"/>
      <c r="N31" s="430"/>
      <c r="P31" s="428"/>
      <c r="Q31" s="429"/>
      <c r="R31" s="429"/>
      <c r="S31" s="429"/>
      <c r="T31" s="429"/>
      <c r="U31" s="430"/>
    </row>
    <row r="32" spans="1:21" outlineLevel="1">
      <c r="A32" s="446"/>
      <c r="B32" s="312"/>
      <c r="C32" s="252"/>
      <c r="D32" s="395"/>
      <c r="E32" s="395"/>
      <c r="F32" s="395"/>
      <c r="G32" s="396"/>
      <c r="I32" s="428"/>
      <c r="J32" s="429"/>
      <c r="K32" s="429"/>
      <c r="L32" s="429"/>
      <c r="M32" s="429"/>
      <c r="N32" s="430"/>
      <c r="P32" s="428"/>
      <c r="Q32" s="429"/>
      <c r="R32" s="429"/>
      <c r="S32" s="429"/>
      <c r="T32" s="429"/>
      <c r="U32" s="430"/>
    </row>
    <row r="33" spans="1:21" outlineLevel="1">
      <c r="A33" s="446"/>
      <c r="B33" s="312"/>
      <c r="C33" s="252"/>
      <c r="D33" s="395"/>
      <c r="E33" s="395"/>
      <c r="F33" s="395"/>
      <c r="G33" s="396"/>
      <c r="I33" s="428"/>
      <c r="J33" s="429"/>
      <c r="K33" s="429"/>
      <c r="L33" s="429"/>
      <c r="M33" s="429"/>
      <c r="N33" s="430"/>
      <c r="P33" s="428"/>
      <c r="Q33" s="429"/>
      <c r="R33" s="429"/>
      <c r="S33" s="429"/>
      <c r="T33" s="429"/>
      <c r="U33" s="430"/>
    </row>
    <row r="34" spans="1:21" outlineLevel="1">
      <c r="A34" s="446"/>
      <c r="B34" s="312"/>
      <c r="C34" s="252"/>
      <c r="D34" s="395"/>
      <c r="E34" s="395"/>
      <c r="F34" s="395"/>
      <c r="G34" s="396"/>
      <c r="I34" s="428"/>
      <c r="J34" s="429"/>
      <c r="K34" s="429"/>
      <c r="L34" s="429"/>
      <c r="M34" s="429"/>
      <c r="N34" s="430"/>
      <c r="P34" s="428"/>
      <c r="Q34" s="429"/>
      <c r="R34" s="429"/>
      <c r="S34" s="429"/>
      <c r="T34" s="429"/>
      <c r="U34" s="430"/>
    </row>
    <row r="35" spans="1:21" outlineLevel="1">
      <c r="A35" s="446"/>
      <c r="B35" s="312"/>
      <c r="C35" s="252"/>
      <c r="D35" s="395"/>
      <c r="E35" s="395"/>
      <c r="F35" s="395"/>
      <c r="G35" s="396"/>
      <c r="I35" s="428"/>
      <c r="J35" s="429"/>
      <c r="K35" s="429"/>
      <c r="L35" s="429"/>
      <c r="M35" s="429"/>
      <c r="N35" s="430"/>
      <c r="P35" s="428"/>
      <c r="Q35" s="429"/>
      <c r="R35" s="429"/>
      <c r="S35" s="429"/>
      <c r="T35" s="429"/>
      <c r="U35" s="430"/>
    </row>
    <row r="36" spans="1:21" outlineLevel="1">
      <c r="A36" s="446"/>
      <c r="B36" s="312"/>
      <c r="C36" s="252"/>
      <c r="D36" s="395"/>
      <c r="E36" s="395"/>
      <c r="F36" s="395"/>
      <c r="G36" s="396"/>
      <c r="I36" s="428"/>
      <c r="J36" s="429"/>
      <c r="K36" s="429"/>
      <c r="L36" s="429"/>
      <c r="M36" s="429"/>
      <c r="N36" s="430"/>
      <c r="P36" s="428"/>
      <c r="Q36" s="429"/>
      <c r="R36" s="429"/>
      <c r="S36" s="429"/>
      <c r="T36" s="429"/>
      <c r="U36" s="430"/>
    </row>
    <row r="37" spans="1:21" outlineLevel="1">
      <c r="A37" s="446"/>
      <c r="B37" s="312"/>
      <c r="C37" s="252"/>
      <c r="D37" s="395"/>
      <c r="E37" s="395"/>
      <c r="F37" s="395"/>
      <c r="G37" s="396"/>
      <c r="I37" s="428"/>
      <c r="J37" s="429"/>
      <c r="K37" s="429"/>
      <c r="L37" s="429"/>
      <c r="M37" s="429"/>
      <c r="N37" s="430"/>
      <c r="P37" s="428"/>
      <c r="Q37" s="429"/>
      <c r="R37" s="429"/>
      <c r="S37" s="429"/>
      <c r="T37" s="429"/>
      <c r="U37" s="430"/>
    </row>
    <row r="38" spans="1:21" outlineLevel="1">
      <c r="A38" s="446"/>
      <c r="B38" s="312"/>
      <c r="C38" s="252"/>
      <c r="D38" s="395"/>
      <c r="E38" s="395"/>
      <c r="F38" s="395"/>
      <c r="G38" s="396"/>
      <c r="I38" s="428"/>
      <c r="J38" s="429"/>
      <c r="K38" s="429"/>
      <c r="L38" s="429"/>
      <c r="M38" s="429"/>
      <c r="N38" s="430"/>
      <c r="P38" s="428"/>
      <c r="Q38" s="429"/>
      <c r="R38" s="429"/>
      <c r="S38" s="429"/>
      <c r="T38" s="429"/>
      <c r="U38" s="430"/>
    </row>
    <row r="39" spans="1:21" outlineLevel="1">
      <c r="A39" s="446"/>
      <c r="B39" s="312"/>
      <c r="C39" s="252"/>
      <c r="D39" s="395"/>
      <c r="E39" s="395"/>
      <c r="F39" s="395"/>
      <c r="G39" s="396"/>
      <c r="I39" s="428"/>
      <c r="J39" s="429"/>
      <c r="K39" s="429"/>
      <c r="L39" s="429"/>
      <c r="M39" s="429"/>
      <c r="N39" s="430"/>
      <c r="P39" s="428"/>
      <c r="Q39" s="429"/>
      <c r="R39" s="429"/>
      <c r="S39" s="429"/>
      <c r="T39" s="429"/>
      <c r="U39" s="430"/>
    </row>
    <row r="40" spans="1:21" ht="14" outlineLevel="1" thickBot="1">
      <c r="A40" s="447"/>
      <c r="B40" s="313"/>
      <c r="C40" s="314"/>
      <c r="D40" s="456"/>
      <c r="E40" s="456"/>
      <c r="F40" s="456"/>
      <c r="G40" s="457"/>
      <c r="I40" s="428"/>
      <c r="J40" s="429"/>
      <c r="K40" s="429"/>
      <c r="L40" s="429"/>
      <c r="M40" s="429"/>
      <c r="N40" s="430"/>
      <c r="P40" s="428"/>
      <c r="Q40" s="429"/>
      <c r="R40" s="429"/>
      <c r="S40" s="429"/>
      <c r="T40" s="429"/>
      <c r="U40" s="430"/>
    </row>
    <row r="41" spans="1:21" outlineLevel="1">
      <c r="A41" s="154"/>
      <c r="B41" s="248"/>
      <c r="C41" s="248"/>
      <c r="D41" s="248"/>
      <c r="E41" s="248"/>
      <c r="F41" s="248"/>
      <c r="G41" s="248"/>
      <c r="I41" s="428"/>
      <c r="J41" s="429"/>
      <c r="K41" s="429"/>
      <c r="L41" s="429"/>
      <c r="M41" s="429"/>
      <c r="N41" s="430"/>
      <c r="P41" s="428"/>
      <c r="Q41" s="429"/>
      <c r="R41" s="429"/>
      <c r="S41" s="429"/>
      <c r="T41" s="429"/>
      <c r="U41" s="430"/>
    </row>
    <row r="42" spans="1:21" outlineLevel="1">
      <c r="A42" s="154"/>
      <c r="B42" s="248"/>
      <c r="C42" s="248"/>
      <c r="D42" s="248"/>
      <c r="E42" s="248"/>
      <c r="F42" s="248"/>
      <c r="G42" s="248"/>
      <c r="I42" s="428"/>
      <c r="J42" s="429"/>
      <c r="K42" s="429"/>
      <c r="L42" s="429"/>
      <c r="M42" s="429"/>
      <c r="N42" s="430"/>
      <c r="P42" s="428"/>
      <c r="Q42" s="429"/>
      <c r="R42" s="429"/>
      <c r="S42" s="429"/>
      <c r="T42" s="429"/>
      <c r="U42" s="430"/>
    </row>
    <row r="43" spans="1:21" outlineLevel="1">
      <c r="A43" s="154"/>
      <c r="B43" s="248"/>
      <c r="C43" s="248"/>
      <c r="D43" s="248"/>
      <c r="E43" s="248"/>
      <c r="F43" s="248"/>
      <c r="G43" s="248"/>
      <c r="I43" s="428"/>
      <c r="J43" s="429"/>
      <c r="K43" s="429"/>
      <c r="L43" s="429"/>
      <c r="M43" s="429"/>
      <c r="N43" s="430"/>
      <c r="P43" s="428"/>
      <c r="Q43" s="429"/>
      <c r="R43" s="429"/>
      <c r="S43" s="429"/>
      <c r="T43" s="429"/>
      <c r="U43" s="430"/>
    </row>
    <row r="44" spans="1:21" outlineLevel="1">
      <c r="A44" s="154"/>
      <c r="B44" s="248"/>
      <c r="C44" s="248"/>
      <c r="D44" s="248"/>
      <c r="E44" s="248"/>
      <c r="F44" s="248"/>
      <c r="G44" s="248"/>
      <c r="I44" s="428"/>
      <c r="J44" s="429"/>
      <c r="K44" s="429"/>
      <c r="L44" s="429"/>
      <c r="M44" s="429"/>
      <c r="N44" s="430"/>
      <c r="P44" s="428"/>
      <c r="Q44" s="429"/>
      <c r="R44" s="429"/>
      <c r="S44" s="429"/>
      <c r="T44" s="429"/>
      <c r="U44" s="430"/>
    </row>
    <row r="45" spans="1:21" outlineLevel="1">
      <c r="A45" s="154"/>
      <c r="B45" s="248"/>
      <c r="C45" s="248"/>
      <c r="D45" s="248"/>
      <c r="E45" s="248"/>
      <c r="F45" s="248"/>
      <c r="G45" s="248"/>
      <c r="I45" s="431"/>
      <c r="J45" s="432"/>
      <c r="K45" s="432"/>
      <c r="L45" s="432"/>
      <c r="M45" s="432"/>
      <c r="N45" s="433"/>
      <c r="P45" s="431"/>
      <c r="Q45" s="432"/>
      <c r="R45" s="432"/>
      <c r="S45" s="432"/>
      <c r="T45" s="432"/>
      <c r="U45" s="433"/>
    </row>
    <row r="46" spans="1:21" outlineLevel="1">
      <c r="A46" s="154"/>
      <c r="B46" s="248"/>
      <c r="C46" s="248"/>
      <c r="D46" s="248"/>
      <c r="E46" s="248"/>
      <c r="F46" s="248"/>
      <c r="G46" s="248"/>
    </row>
    <row r="47" spans="1:21">
      <c r="A47" s="154"/>
      <c r="B47" s="155"/>
    </row>
    <row r="48" spans="1:21" ht="15">
      <c r="A48" s="12" t="s">
        <v>367</v>
      </c>
    </row>
    <row r="49" spans="1:54" ht="15" outlineLevel="1">
      <c r="A49" s="12"/>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c r="C54" s="127"/>
      <c r="D54" s="124" t="s">
        <v>377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391</v>
      </c>
      <c r="C83" t="s">
        <v>392</v>
      </c>
      <c r="D83" t="s">
        <v>377</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393</v>
      </c>
      <c r="C84" t="s">
        <v>394</v>
      </c>
      <c r="D84" t="s">
        <v>377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510</v>
      </c>
      <c r="C108" t="s">
        <v>511</v>
      </c>
      <c r="D108" t="s">
        <v>377</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512</v>
      </c>
      <c r="C109" t="s">
        <v>513</v>
      </c>
      <c r="D109" t="s">
        <v>377</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514</v>
      </c>
      <c r="C110" t="s">
        <v>515</v>
      </c>
      <c r="D110" t="s">
        <v>377</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516</v>
      </c>
      <c r="C111" t="s">
        <v>517</v>
      </c>
      <c r="D111" t="s">
        <v>377</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518</v>
      </c>
      <c r="C112" t="s">
        <v>519</v>
      </c>
      <c r="D112" t="s">
        <v>377</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520</v>
      </c>
      <c r="C113" t="s">
        <v>521</v>
      </c>
      <c r="D113" t="s">
        <v>377</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522</v>
      </c>
      <c r="C114" t="s">
        <v>523</v>
      </c>
      <c r="D114" t="s">
        <v>377</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524</v>
      </c>
      <c r="C115" t="s">
        <v>525</v>
      </c>
      <c r="D115" t="s">
        <v>377</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526</v>
      </c>
      <c r="C116" t="s">
        <v>527</v>
      </c>
      <c r="D116" t="s">
        <v>377</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528</v>
      </c>
      <c r="C117" t="s">
        <v>529</v>
      </c>
      <c r="D117" t="s">
        <v>377</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530</v>
      </c>
      <c r="C118" t="s">
        <v>531</v>
      </c>
      <c r="D118" t="s">
        <v>377</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532</v>
      </c>
      <c r="C119" t="s">
        <v>533</v>
      </c>
      <c r="D119" t="s">
        <v>377</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534</v>
      </c>
      <c r="C120" t="s">
        <v>535</v>
      </c>
      <c r="D120" t="s">
        <v>377</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536</v>
      </c>
      <c r="C121" t="s">
        <v>537</v>
      </c>
      <c r="D121" t="s">
        <v>377</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538</v>
      </c>
      <c r="C122" t="s">
        <v>539</v>
      </c>
      <c r="D122" t="s">
        <v>377</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540</v>
      </c>
      <c r="C123" t="s">
        <v>541</v>
      </c>
      <c r="D123" t="s">
        <v>377</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542</v>
      </c>
      <c r="C124" t="s">
        <v>543</v>
      </c>
      <c r="D124" t="s">
        <v>377</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544</v>
      </c>
      <c r="C125" t="s">
        <v>545</v>
      </c>
      <c r="D125" t="s">
        <v>377</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546</v>
      </c>
      <c r="C126" t="s">
        <v>547</v>
      </c>
      <c r="D126" t="s">
        <v>377</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548</v>
      </c>
      <c r="C127" t="s">
        <v>549</v>
      </c>
      <c r="D127" t="s">
        <v>377</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445</v>
      </c>
      <c r="C130" t="s">
        <v>446</v>
      </c>
      <c r="D130" t="s">
        <v>377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447</v>
      </c>
      <c r="C131" t="s">
        <v>448</v>
      </c>
      <c r="D131" t="s">
        <v>377</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449</v>
      </c>
      <c r="C132" t="s">
        <v>450</v>
      </c>
      <c r="D132" t="s">
        <v>377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451</v>
      </c>
      <c r="C133" s="7" t="s">
        <v>452</v>
      </c>
      <c r="D133" s="7" t="s">
        <v>377</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453</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454</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455</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39"/>
      <c r="B147" s="135" t="s">
        <v>284</v>
      </c>
      <c r="C147" s="135" t="s">
        <v>460</v>
      </c>
      <c r="D147" s="135" t="s">
        <v>377</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315" t="s">
        <v>461</v>
      </c>
      <c r="D150" s="135" t="s">
        <v>377</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39"/>
      <c r="B151" s="135" t="s">
        <v>287</v>
      </c>
      <c r="C151" s="315" t="s">
        <v>462</v>
      </c>
      <c r="D151" s="135" t="s">
        <v>377</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39"/>
      <c r="B152" s="135" t="s">
        <v>287</v>
      </c>
      <c r="C152" s="315" t="s">
        <v>463</v>
      </c>
      <c r="D152" s="135" t="s">
        <v>377</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315" t="s">
        <v>383</v>
      </c>
      <c r="D158" s="135" t="s">
        <v>466</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315" t="s">
        <v>459</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39"/>
      <c r="B162" s="135" t="s">
        <v>284</v>
      </c>
      <c r="C162" s="315" t="s">
        <v>460</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39"/>
      <c r="B191" s="150" t="s">
        <v>481</v>
      </c>
      <c r="C191" s="19"/>
      <c r="D191" s="135" t="s">
        <v>377</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39"/>
      <c r="B192" s="150" t="s">
        <v>552</v>
      </c>
      <c r="C192" s="19"/>
      <c r="D192" s="135" t="s">
        <v>377</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39"/>
      <c r="B193" s="150" t="s">
        <v>482</v>
      </c>
      <c r="C193" s="19"/>
      <c r="D193" s="135" t="s">
        <v>377</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39"/>
      <c r="B194" s="150" t="s">
        <v>483</v>
      </c>
      <c r="C194" s="19"/>
      <c r="D194" s="135" t="s">
        <v>377</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39"/>
      <c r="B195" s="150" t="s">
        <v>484</v>
      </c>
      <c r="C195" s="19"/>
      <c r="D195" s="135" t="s">
        <v>377</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39"/>
      <c r="B196" s="150" t="s">
        <v>284</v>
      </c>
      <c r="C196" s="19"/>
      <c r="D196" s="135" t="s">
        <v>377</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39"/>
      <c r="B197" s="150" t="s">
        <v>287</v>
      </c>
      <c r="C197" s="19"/>
      <c r="D197" s="135" t="s">
        <v>377</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40"/>
      <c r="B198" s="150" t="s">
        <v>464</v>
      </c>
      <c r="C198" s="19"/>
      <c r="D198" s="135" t="s">
        <v>377</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39"/>
      <c r="B201" s="150" t="s">
        <v>487</v>
      </c>
      <c r="C201" s="19"/>
      <c r="D201" s="135" t="s">
        <v>377</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40"/>
      <c r="B202" s="150" t="s">
        <v>488</v>
      </c>
      <c r="C202" s="19"/>
      <c r="D202" s="135" t="s">
        <v>377</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38" t="s">
        <v>489</v>
      </c>
      <c r="B204" s="150" t="s">
        <v>490</v>
      </c>
      <c r="C204" s="19"/>
      <c r="D204" s="135" t="s">
        <v>377</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39"/>
      <c r="B205" s="150" t="s">
        <v>491</v>
      </c>
      <c r="C205" s="19"/>
      <c r="D205" s="135" t="s">
        <v>377</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40"/>
      <c r="B206" s="150" t="s">
        <v>492</v>
      </c>
      <c r="C206" s="19"/>
      <c r="D206" s="135" t="s">
        <v>377</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553</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65" t="s">
        <v>479</v>
      </c>
      <c r="B210" s="150" t="s">
        <v>554</v>
      </c>
      <c r="C210" s="19"/>
      <c r="D210" s="135" t="s">
        <v>377</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66"/>
      <c r="B211" s="150" t="s">
        <v>481</v>
      </c>
      <c r="C211" s="19"/>
      <c r="D211" s="135" t="s">
        <v>377</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66"/>
      <c r="B212" s="150" t="s">
        <v>552</v>
      </c>
      <c r="C212" s="19"/>
      <c r="D212" s="135" t="s">
        <v>377</v>
      </c>
      <c r="E212" s="21">
        <f>E192-Baseline!E192</f>
        <v>7.6997834474017507E-2</v>
      </c>
      <c r="F212" s="21">
        <f>F77*F186-Baseline!F77*Baseline!F186</f>
        <v>7.5150904047848632E-2</v>
      </c>
      <c r="G212" s="21">
        <f>G77*G186-Baseline!G77*Baseline!G186</f>
        <v>7.3348642046241322E-2</v>
      </c>
      <c r="H212" s="21">
        <f>H77*H186-Baseline!H77*Baseline!H186</f>
        <v>7.1589973928198089E-2</v>
      </c>
      <c r="I212" s="21">
        <f>I77*I186-Baseline!I77*Baseline!I186</f>
        <v>6.987385109284959E-2</v>
      </c>
      <c r="J212" s="21">
        <f>J77*J186-Baseline!J77*Baseline!J186</f>
        <v>6.8199250254637703E-2</v>
      </c>
      <c r="K212" s="21">
        <f>K77*K186-Baseline!K77*Baseline!K186</f>
        <v>6.6565172833606814E-2</v>
      </c>
      <c r="L212" s="21">
        <f>L77*L186-Baseline!L77*Baseline!L186</f>
        <v>6.4970644360387964E-2</v>
      </c>
      <c r="M212" s="21">
        <f>M77*M186-Baseline!M77*Baseline!M186</f>
        <v>6.3414713895523694E-2</v>
      </c>
      <c r="N212" s="21">
        <f>N77*N186-Baseline!N77*Baseline!N186</f>
        <v>6.1896453462833859E-2</v>
      </c>
      <c r="O212" s="21">
        <f>O77*O186-Baseline!O77*Baseline!O186</f>
        <v>6.0414957496419217E-2</v>
      </c>
      <c r="P212" s="21">
        <f>P77*P186-Baseline!P77*Baseline!P186</f>
        <v>5.896934230102565E-2</v>
      </c>
      <c r="Q212" s="21">
        <f>Q77*Q186-Baseline!Q77*Baseline!Q186</f>
        <v>5.7558745525424976E-2</v>
      </c>
      <c r="R212" s="21">
        <f>R77*R186-Baseline!R77*Baseline!R186</f>
        <v>5.6182325648493736E-2</v>
      </c>
      <c r="S212" s="21">
        <f>S77*S186-Baseline!S77*Baseline!S186</f>
        <v>5.4839261477699679E-2</v>
      </c>
      <c r="T212" s="21">
        <f>T77*T186-Baseline!T77*Baseline!T186</f>
        <v>5.352875165968668E-2</v>
      </c>
      <c r="U212" s="21">
        <f>U77*U186-Baseline!U77*Baseline!U186</f>
        <v>5.2250014202664369E-2</v>
      </c>
      <c r="V212" s="21">
        <f>V77*V186-Baseline!V77*Baseline!V186</f>
        <v>5.1002286010334998E-2</v>
      </c>
      <c r="W212" s="21">
        <f>W77*W186-Baseline!W77*Baseline!W186</f>
        <v>4.9784822427046384E-2</v>
      </c>
      <c r="X212" s="21">
        <f>X77*X186-Baseline!X77*Baseline!X186</f>
        <v>4.8596896793948838E-2</v>
      </c>
      <c r="Y212" s="21">
        <f>Y77*Y186-Baseline!Y77*Baseline!Y186</f>
        <v>4.7437800015836272E-2</v>
      </c>
      <c r="Z212" s="21">
        <f>Z77*Z186-Baseline!Z77*Baseline!Z186</f>
        <v>4.6306840138460814E-2</v>
      </c>
      <c r="AA212" s="21">
        <f>AA77*AA186-Baseline!AA77*Baseline!AA186</f>
        <v>4.5203341936031906E-2</v>
      </c>
      <c r="AB212" s="21">
        <f>AB77*AB186-Baseline!AB77*Baseline!AB186</f>
        <v>4.4126646508689901E-2</v>
      </c>
      <c r="AC212" s="21">
        <f>AC77*AC186-Baseline!AC77*Baseline!AC186</f>
        <v>4.3076110889686318E-2</v>
      </c>
      <c r="AD212" s="21">
        <f>AD77*AD186-Baseline!AD77*Baseline!AD186</f>
        <v>4.2051107662040885E-2</v>
      </c>
      <c r="AE212" s="21">
        <f>AE77*AE186-Baseline!AE77*Baseline!AE186</f>
        <v>4.1051024584456731E-2</v>
      </c>
      <c r="AF212" s="21">
        <f>AF77*AF186-Baseline!AF77*Baseline!AF186</f>
        <v>4.0075264226275921E-2</v>
      </c>
      <c r="AG212" s="21">
        <f>AG77*AG186-Baseline!AG77*Baseline!AG186</f>
        <v>3.9123243611230478E-2</v>
      </c>
      <c r="AH212" s="21">
        <f>AH77*AH186-Baseline!AH77*Baseline!AH186</f>
        <v>3.8194393869810557E-2</v>
      </c>
      <c r="AI212" s="21">
        <f>AI77*AI186-Baseline!AI77*Baseline!AI186</f>
        <v>3.7288159900013655E-2</v>
      </c>
      <c r="AJ212" s="21">
        <f>AJ77*AJ186-Baseline!AJ77*Baseline!AJ186</f>
        <v>3.658071848306426E-2</v>
      </c>
      <c r="AK212" s="21">
        <f>AK77*AK186-Baseline!AK77*Baseline!AK186</f>
        <v>3.5887285252948008E-2</v>
      </c>
      <c r="AL212" s="21">
        <f>AL77*AL186-Baseline!AL77*Baseline!AL186</f>
        <v>3.5207595188716315E-2</v>
      </c>
      <c r="AM212" s="21">
        <f>AM77*AM186-Baseline!AM77*Baseline!AM186</f>
        <v>3.4541388533164068E-2</v>
      </c>
      <c r="AN212" s="21">
        <f>AN77*AN186-Baseline!AN77*Baseline!AN186</f>
        <v>3.3888410693562625E-2</v>
      </c>
      <c r="AO212" s="21">
        <f>AO77*AO186-Baseline!AO77*Baseline!AO186</f>
        <v>3.3248412144360827E-2</v>
      </c>
      <c r="AP212" s="21">
        <f>AP77*AP186-Baseline!AP77*Baseline!AP186</f>
        <v>3.2621148331845935E-2</v>
      </c>
      <c r="AQ212" s="21">
        <f>AQ77*AQ186-Baseline!AQ77*Baseline!AQ186</f>
        <v>3.200637958069056E-2</v>
      </c>
      <c r="AR212" s="21">
        <f>AR77*AR186-Baseline!AR77*Baseline!AR186</f>
        <v>3.1403871002378604E-2</v>
      </c>
      <c r="AS212" s="21">
        <f>AS77*AS186-Baseline!AS77*Baseline!AS186</f>
        <v>3.081339240546848E-2</v>
      </c>
      <c r="AT212" s="21">
        <f>AT77*AT186-Baseline!AT77*Baseline!AT186</f>
        <v>3.0234718207648673E-2</v>
      </c>
      <c r="AU212" s="21">
        <f>AU77*AU186-Baseline!AU77*Baseline!AU186</f>
        <v>2.9667627349566583E-2</v>
      </c>
      <c r="AV212" s="21">
        <f>AV77*AV186-Baseline!AV77*Baseline!AV186</f>
        <v>2.9111903210379746E-2</v>
      </c>
      <c r="AW212" s="21">
        <f>AW77*AW186-Baseline!AW77*Baseline!AW186</f>
        <v>2.8567333525023175E-2</v>
      </c>
      <c r="AX212" s="21">
        <f>AX77*AX186-Baseline!AX77*Baseline!AX186</f>
        <v>2.8033710303136269E-2</v>
      </c>
      <c r="AY212" s="21">
        <f>AY77*AY186-Baseline!AY77*Baseline!AY186</f>
        <v>2.7510829749631111E-2</v>
      </c>
      <c r="AZ212" s="21">
        <f>AZ77*AZ186-Baseline!AZ77*Baseline!AZ186</f>
        <v>2.6998492186865043E-2</v>
      </c>
      <c r="BA212" s="21">
        <f>BA77*BA186-Baseline!BA77*Baseline!BA186</f>
        <v>2.6496501978404169E-2</v>
      </c>
      <c r="BB212" s="21">
        <f>BB77*BB186-Baseline!BB77*Baseline!BB186</f>
        <v>2.6012028125868843E-2</v>
      </c>
    </row>
    <row r="213" spans="1:54" outlineLevel="2">
      <c r="A213" s="466"/>
      <c r="B213" s="150" t="s">
        <v>482</v>
      </c>
      <c r="C213" s="19"/>
      <c r="D213" s="135" t="s">
        <v>377</v>
      </c>
      <c r="E213" s="21">
        <f>E193-Baseline!E193</f>
        <v>0.45910706732089385</v>
      </c>
      <c r="F213" s="21">
        <f>F193-Baseline!F193</f>
        <v>0.45606777815606436</v>
      </c>
      <c r="G213" s="21">
        <f>G193-Baseline!G193</f>
        <v>0.45135600309809532</v>
      </c>
      <c r="H213" s="21">
        <f>H193-Baseline!H193</f>
        <v>0.44661024560240792</v>
      </c>
      <c r="I213" s="21">
        <f>I193-Baseline!I193</f>
        <v>0.44331764306047933</v>
      </c>
      <c r="J213" s="21">
        <f>J193-Baseline!J193</f>
        <v>0.439928736273341</v>
      </c>
      <c r="K213" s="21">
        <f>K193-Baseline!K193</f>
        <v>0.43503773360060594</v>
      </c>
      <c r="L213" s="21">
        <f>L193-Baseline!L193</f>
        <v>0.4315097954168069</v>
      </c>
      <c r="M213" s="21">
        <f>M193-Baseline!M193</f>
        <v>0.4279039590190476</v>
      </c>
      <c r="N213" s="21">
        <f>N193-Baseline!N193</f>
        <v>0.42291275587571892</v>
      </c>
      <c r="O213" s="21">
        <f>O193-Baseline!O193</f>
        <v>0.41920009673493325</v>
      </c>
      <c r="P213" s="21">
        <f>P193-Baseline!P193</f>
        <v>0.41542584791918519</v>
      </c>
      <c r="Q213" s="21">
        <f>Q193-Baseline!Q193</f>
        <v>0.41159526328715523</v>
      </c>
      <c r="R213" s="21">
        <f>R193-Baseline!R193</f>
        <v>0.40890552628425991</v>
      </c>
      <c r="S213" s="21">
        <f>S193-Baseline!S193</f>
        <v>0.40494868097742953</v>
      </c>
      <c r="T213" s="21">
        <f>T193-Baseline!T193</f>
        <v>0.40095069257956417</v>
      </c>
      <c r="U213" s="21">
        <f>U193-Baseline!U193</f>
        <v>0.39691598237194664</v>
      </c>
      <c r="V213" s="21">
        <f>V193-Baseline!V193</f>
        <v>0.39393101337356062</v>
      </c>
      <c r="W213" s="21">
        <f>W193-Baseline!W193</f>
        <v>0.38980955096649644</v>
      </c>
      <c r="X213" s="21">
        <f>X193-Baseline!X193</f>
        <v>0.38669535273187156</v>
      </c>
      <c r="Y213" s="21">
        <f>Y193-Baseline!Y193</f>
        <v>0.38250514731896135</v>
      </c>
      <c r="Z213" s="21">
        <f>Z193-Baseline!Z193</f>
        <v>0.37928144663039415</v>
      </c>
      <c r="AA213" s="21">
        <f>AA193-Baseline!AA193</f>
        <v>0.37599819334755591</v>
      </c>
      <c r="AB213" s="21">
        <f>AB193-Baseline!AB193</f>
        <v>0.37266031176945497</v>
      </c>
      <c r="AC213" s="21">
        <f>AC193-Baseline!AC193</f>
        <v>0.36906360359432627</v>
      </c>
      <c r="AD213" s="21">
        <f>AD193-Baseline!AD193</f>
        <v>0.36547881444285141</v>
      </c>
      <c r="AE213" s="21">
        <f>AE193-Baseline!AE193</f>
        <v>0.36194586374314458</v>
      </c>
      <c r="AF213" s="21">
        <f>AF193-Baseline!AF193</f>
        <v>0.35835131378726709</v>
      </c>
      <c r="AG213" s="21">
        <f>AG193-Baseline!AG193</f>
        <v>0.3547108236442012</v>
      </c>
      <c r="AH213" s="21">
        <f>AH193-Baseline!AH193</f>
        <v>0.35104154352148004</v>
      </c>
      <c r="AI213" s="21">
        <f>AI193-Baseline!AI193</f>
        <v>0.34736451212670888</v>
      </c>
      <c r="AJ213" s="21">
        <f>AJ193-Baseline!AJ193</f>
        <v>0.34533976025379637</v>
      </c>
      <c r="AK213" s="21">
        <f>AK193-Baseline!AK193</f>
        <v>0.34326716022795062</v>
      </c>
      <c r="AL213" s="21">
        <f>AL193-Baseline!AL193</f>
        <v>0.34115437169497898</v>
      </c>
      <c r="AM213" s="21">
        <f>AM193-Baseline!AM193</f>
        <v>0.33900576045404179</v>
      </c>
      <c r="AN213" s="21">
        <f>AN193-Baseline!AN193</f>
        <v>0.33682331585028896</v>
      </c>
      <c r="AO213" s="21">
        <f>AO193-Baseline!AO193</f>
        <v>0.33460802324653022</v>
      </c>
      <c r="AP213" s="21">
        <f>AP193-Baseline!AP193</f>
        <v>0.33236250150409541</v>
      </c>
      <c r="AQ213" s="21">
        <f>AQ193-Baseline!AQ193</f>
        <v>0.33008965491194903</v>
      </c>
      <c r="AR213" s="21">
        <f>AR193-Baseline!AR193</f>
        <v>0.32779161466305329</v>
      </c>
      <c r="AS213" s="21">
        <f>AS193-Baseline!AS193</f>
        <v>0.32547034394969171</v>
      </c>
      <c r="AT213" s="21">
        <f>AT193-Baseline!AT193</f>
        <v>0.3231278992971624</v>
      </c>
      <c r="AU213" s="21">
        <f>AU193-Baseline!AU193</f>
        <v>0.32076640032422471</v>
      </c>
      <c r="AV213" s="21">
        <f>AV193-Baseline!AV193</f>
        <v>0.31838783063712311</v>
      </c>
      <c r="AW213" s="21">
        <f>AW193-Baseline!AW193</f>
        <v>0.31599405735801767</v>
      </c>
      <c r="AX213" s="21">
        <f>AX193-Baseline!AX193</f>
        <v>0.31358691664801697</v>
      </c>
      <c r="AY213" s="21">
        <f>AY193-Baseline!AY193</f>
        <v>0.31116820916197196</v>
      </c>
      <c r="AZ213" s="21">
        <f>AZ193-Baseline!AZ193</f>
        <v>0.30873967683858533</v>
      </c>
      <c r="BA213" s="21">
        <f>BA193-Baseline!BA193</f>
        <v>0.30630299765864272</v>
      </c>
      <c r="BB213" s="21">
        <f>BB193-Baseline!BB193</f>
        <v>0.30394580744087379</v>
      </c>
    </row>
    <row r="214" spans="1:54" outlineLevel="2">
      <c r="A214" s="466"/>
      <c r="B214" s="150" t="s">
        <v>483</v>
      </c>
      <c r="C214" s="19"/>
      <c r="D214" s="135" t="s">
        <v>377</v>
      </c>
      <c r="E214" s="21">
        <f>E194-Baseline!E194</f>
        <v>0.22991683325198281</v>
      </c>
      <c r="F214" s="21">
        <f>F194-Baseline!F194</f>
        <v>0.22781915514593648</v>
      </c>
      <c r="G214" s="21">
        <f>G194-Baseline!G194</f>
        <v>0.22574174344456513</v>
      </c>
      <c r="H214" s="21">
        <f>H194-Baseline!H194</f>
        <v>0.2236844379972889</v>
      </c>
      <c r="I214" s="21">
        <f>I194-Baseline!I194</f>
        <v>0.2216470808777703</v>
      </c>
      <c r="J214" s="21">
        <f>J194-Baseline!J194</f>
        <v>0.21962951666848282</v>
      </c>
      <c r="K214" s="21">
        <f>K194-Baseline!K194</f>
        <v>0.21763159199813378</v>
      </c>
      <c r="L214" s="21">
        <f>L194-Baseline!L194</f>
        <v>0.21565315610826</v>
      </c>
      <c r="M214" s="21">
        <f>M194-Baseline!M194</f>
        <v>0.21369406053278606</v>
      </c>
      <c r="N214" s="21">
        <f>N194-Baseline!N194</f>
        <v>0.21175415908365164</v>
      </c>
      <c r="O214" s="21">
        <f>O194-Baseline!O194</f>
        <v>0.20983330796673727</v>
      </c>
      <c r="P214" s="21">
        <f>P194-Baseline!P194</f>
        <v>0.20793136588171607</v>
      </c>
      <c r="Q214" s="21">
        <f>Q194-Baseline!Q194</f>
        <v>0.20604819386308887</v>
      </c>
      <c r="R214" s="21">
        <f>R194-Baseline!R194</f>
        <v>0.204183655262416</v>
      </c>
      <c r="S214" s="21">
        <f>S194-Baseline!S194</f>
        <v>0.20229208996026854</v>
      </c>
      <c r="T214" s="21">
        <f>T194-Baseline!T194</f>
        <v>0.20041972477410125</v>
      </c>
      <c r="U214" s="21">
        <f>U194-Baseline!U194</f>
        <v>0.19856641776705947</v>
      </c>
      <c r="V214" s="21">
        <f>V194-Baseline!V194</f>
        <v>0.19673202983563096</v>
      </c>
      <c r="W214" s="21">
        <f>W194-Baseline!W194</f>
        <v>0.19491642402789763</v>
      </c>
      <c r="X214" s="21">
        <f>X194-Baseline!X194</f>
        <v>0.19311946640206151</v>
      </c>
      <c r="Y214" s="21">
        <f>Y194-Baseline!Y194</f>
        <v>0.19134102545831699</v>
      </c>
      <c r="Z214" s="21">
        <f>Z194-Baseline!Z194</f>
        <v>0.18958097233799312</v>
      </c>
      <c r="AA214" s="21">
        <f>AA194-Baseline!AA194</f>
        <v>0.18783918080543099</v>
      </c>
      <c r="AB214" s="21">
        <f>AB194-Baseline!AB194</f>
        <v>0.18611552751525878</v>
      </c>
      <c r="AC214" s="21">
        <f>AC194-Baseline!AC194</f>
        <v>0.18429130581676553</v>
      </c>
      <c r="AD214" s="21">
        <f>AD194-Baseline!AD194</f>
        <v>0.18247235277641735</v>
      </c>
      <c r="AE214" s="21">
        <f>AE194-Baseline!AE194</f>
        <v>0.18064739049682371</v>
      </c>
      <c r="AF214" s="21">
        <f>AF194-Baseline!AF194</f>
        <v>0.17880935397387906</v>
      </c>
      <c r="AG214" s="21">
        <f>AG194-Baseline!AG194</f>
        <v>0.17695535666949994</v>
      </c>
      <c r="AH214" s="21">
        <f>AH194-Baseline!AH194</f>
        <v>0.17508759028243048</v>
      </c>
      <c r="AI214" s="21">
        <f>AI194-Baseline!AI194</f>
        <v>0.17321500439688881</v>
      </c>
      <c r="AJ214" s="21">
        <f>AJ194-Baseline!AJ194</f>
        <v>0.17216736677645084</v>
      </c>
      <c r="AK214" s="21">
        <f>AK194-Baseline!AK194</f>
        <v>0.17109924824362349</v>
      </c>
      <c r="AL214" s="21">
        <f>AL194-Baseline!AL194</f>
        <v>0.17001226585906146</v>
      </c>
      <c r="AM214" s="21">
        <f>AM194-Baseline!AM194</f>
        <v>0.16890823759426979</v>
      </c>
      <c r="AN214" s="21">
        <f>AN194-Baseline!AN194</f>
        <v>0.16778849563397341</v>
      </c>
      <c r="AO214" s="21">
        <f>AO194-Baseline!AO194</f>
        <v>0.16665378379115045</v>
      </c>
      <c r="AP214" s="21">
        <f>AP194-Baseline!AP194</f>
        <v>0.16550529470293751</v>
      </c>
      <c r="AQ214" s="21">
        <f>AQ194-Baseline!AQ194</f>
        <v>0.16434423758065086</v>
      </c>
      <c r="AR214" s="21">
        <f>AR194-Baseline!AR194</f>
        <v>0.16317170413450882</v>
      </c>
      <c r="AS214" s="21">
        <f>AS194-Baseline!AS194</f>
        <v>0.16198869560836945</v>
      </c>
      <c r="AT214" s="21">
        <f>AT194-Baseline!AT194</f>
        <v>0.16079619841571363</v>
      </c>
      <c r="AU214" s="21">
        <f>AU194-Baseline!AU194</f>
        <v>0.15959521128636675</v>
      </c>
      <c r="AV214" s="21">
        <f>AV194-Baseline!AV194</f>
        <v>0.15838668772782794</v>
      </c>
      <c r="AW214" s="21">
        <f>AW194-Baseline!AW194</f>
        <v>0.1571715405957157</v>
      </c>
      <c r="AX214" s="21">
        <f>AX194-Baseline!AX194</f>
        <v>0.15595065618777251</v>
      </c>
      <c r="AY214" s="21">
        <f>AY194-Baseline!AY194</f>
        <v>0.15472489881681437</v>
      </c>
      <c r="AZ214" s="21">
        <f>AZ194-Baseline!AZ194</f>
        <v>0.15349510698924598</v>
      </c>
      <c r="BA214" s="21">
        <f>BA194-Baseline!BA194</f>
        <v>0.15226209077846845</v>
      </c>
      <c r="BB214" s="21">
        <f>BB194-Baseline!BB194</f>
        <v>0.15106938367778655</v>
      </c>
    </row>
    <row r="215" spans="1:54" outlineLevel="2">
      <c r="A215" s="466"/>
      <c r="B215" s="150" t="s">
        <v>484</v>
      </c>
      <c r="C215" s="19"/>
      <c r="D215" s="135" t="s">
        <v>377</v>
      </c>
      <c r="E215" s="21">
        <f>E195-Baseline!E195</f>
        <v>0.68975049959256518</v>
      </c>
      <c r="F215" s="21">
        <f>F195-Baseline!F195</f>
        <v>0.68345746527834506</v>
      </c>
      <c r="G215" s="21">
        <f>G195-Baseline!G195</f>
        <v>0.67722523033369564</v>
      </c>
      <c r="H215" s="21">
        <f>H195-Baseline!H195</f>
        <v>0.67105331399186674</v>
      </c>
      <c r="I215" s="21">
        <f>I195-Baseline!I195</f>
        <v>0.66494124263331089</v>
      </c>
      <c r="J215" s="21">
        <f>J195-Baseline!J195</f>
        <v>0.65888854986073497</v>
      </c>
      <c r="K215" s="21">
        <f>K195-Baseline!K195</f>
        <v>0.65289477599440127</v>
      </c>
      <c r="L215" s="21">
        <f>L195-Baseline!L195</f>
        <v>0.64695946832477991</v>
      </c>
      <c r="M215" s="21">
        <f>M195-Baseline!M195</f>
        <v>0.64108218146379725</v>
      </c>
      <c r="N215" s="21">
        <f>N195-Baseline!N195</f>
        <v>0.63526247711961537</v>
      </c>
      <c r="O215" s="21">
        <f>O195-Baseline!O195</f>
        <v>0.6294999239002117</v>
      </c>
      <c r="P215" s="21">
        <f>P195-Baseline!P195</f>
        <v>0.62379409777027628</v>
      </c>
      <c r="Q215" s="21">
        <f>Q195-Baseline!Q195</f>
        <v>0.61814458158926677</v>
      </c>
      <c r="R215" s="21">
        <f>R195-Baseline!R195</f>
        <v>0.61255096578724777</v>
      </c>
      <c r="S215" s="21">
        <f>S195-Baseline!S195</f>
        <v>0.60687626976444109</v>
      </c>
      <c r="T215" s="21">
        <f>T195-Baseline!T195</f>
        <v>0.60125917420871988</v>
      </c>
      <c r="U215" s="21">
        <f>U195-Baseline!U195</f>
        <v>0.59569925341204877</v>
      </c>
      <c r="V215" s="21">
        <f>V195-Baseline!V195</f>
        <v>0.59019608939867008</v>
      </c>
      <c r="W215" s="21">
        <f>W195-Baseline!W195</f>
        <v>0.58474927208369298</v>
      </c>
      <c r="X215" s="21">
        <f>X195-Baseline!X195</f>
        <v>0.57935839920618459</v>
      </c>
      <c r="Y215" s="21">
        <f>Y195-Baseline!Y195</f>
        <v>0.57402307637495098</v>
      </c>
      <c r="Z215" s="21">
        <f>Z195-Baseline!Z195</f>
        <v>0.56874291691571999</v>
      </c>
      <c r="AA215" s="21">
        <f>AA195-Baseline!AA195</f>
        <v>0.56351754251221098</v>
      </c>
      <c r="AB215" s="21">
        <f>AB195-Baseline!AB195</f>
        <v>0.55834658254577629</v>
      </c>
      <c r="AC215" s="21">
        <f>AC195-Baseline!AC195</f>
        <v>0.55287391745551973</v>
      </c>
      <c r="AD215" s="21">
        <f>AD195-Baseline!AD195</f>
        <v>0.54741705834017806</v>
      </c>
      <c r="AE215" s="21">
        <f>AE195-Baseline!AE195</f>
        <v>0.54194217150806534</v>
      </c>
      <c r="AF215" s="21">
        <f>AF195-Baseline!AF195</f>
        <v>0.53642806194715742</v>
      </c>
      <c r="AG215" s="21">
        <f>AG195-Baseline!AG195</f>
        <v>0.53086607002670549</v>
      </c>
      <c r="AH215" s="21">
        <f>AH195-Baseline!AH195</f>
        <v>0.52526277086947581</v>
      </c>
      <c r="AI215" s="21">
        <f>AI195-Baseline!AI195</f>
        <v>0.51964501321565115</v>
      </c>
      <c r="AJ215" s="21">
        <f>AJ195-Baseline!AJ195</f>
        <v>0.51650210035630517</v>
      </c>
      <c r="AK215" s="21">
        <f>AK195-Baseline!AK195</f>
        <v>0.51329774475911294</v>
      </c>
      <c r="AL215" s="21">
        <f>AL195-Baseline!AL195</f>
        <v>0.51003679760655607</v>
      </c>
      <c r="AM215" s="21">
        <f>AM195-Baseline!AM195</f>
        <v>0.50672471281412179</v>
      </c>
      <c r="AN215" s="21">
        <f>AN195-Baseline!AN195</f>
        <v>0.50336548693474303</v>
      </c>
      <c r="AO215" s="21">
        <f>AO195-Baseline!AO195</f>
        <v>0.49996135140760073</v>
      </c>
      <c r="AP215" s="21">
        <f>AP195-Baseline!AP195</f>
        <v>0.49651588414424552</v>
      </c>
      <c r="AQ215" s="21">
        <f>AQ195-Baseline!AQ195</f>
        <v>0.49303271277867178</v>
      </c>
      <c r="AR215" s="21">
        <f>AR195-Baseline!AR195</f>
        <v>0.48951511244149493</v>
      </c>
      <c r="AS215" s="21">
        <f>AS195-Baseline!AS195</f>
        <v>0.48596608686421849</v>
      </c>
      <c r="AT215" s="21">
        <f>AT195-Baseline!AT195</f>
        <v>0.48238859528733952</v>
      </c>
      <c r="AU215" s="21">
        <f>AU195-Baseline!AU195</f>
        <v>0.47878563390034468</v>
      </c>
      <c r="AV215" s="21">
        <f>AV195-Baseline!AV195</f>
        <v>0.47516006322572485</v>
      </c>
      <c r="AW215" s="21">
        <f>AW195-Baseline!AW195</f>
        <v>0.47151462183033055</v>
      </c>
      <c r="AX215" s="21">
        <f>AX195-Baseline!AX195</f>
        <v>0.46785196860739137</v>
      </c>
      <c r="AY215" s="21">
        <f>AY195-Baseline!AY195</f>
        <v>0.46417469649536247</v>
      </c>
      <c r="AZ215" s="21">
        <f>AZ195-Baseline!AZ195</f>
        <v>0.46048532101345818</v>
      </c>
      <c r="BA215" s="21">
        <f>BA195-Baseline!BA195</f>
        <v>0.45678627238188185</v>
      </c>
      <c r="BB215" s="21">
        <f>BB195-Baseline!BB195</f>
        <v>0.45320815108056317</v>
      </c>
    </row>
    <row r="216" spans="1:54" outlineLevel="2">
      <c r="A216" s="466"/>
      <c r="B216" s="150" t="s">
        <v>284</v>
      </c>
      <c r="C216" s="19"/>
      <c r="D216" s="135" t="s">
        <v>377</v>
      </c>
      <c r="E216" s="21">
        <f>E196-Baseline!E196</f>
        <v>0.27634635727016438</v>
      </c>
      <c r="F216" s="21">
        <f>F196-Baseline!F196</f>
        <v>0.2860819236137398</v>
      </c>
      <c r="G216" s="21">
        <f>G196-Baseline!G196</f>
        <v>0.29616744655909472</v>
      </c>
      <c r="H216" s="21">
        <f>H196-Baseline!H196</f>
        <v>0.30661540154173217</v>
      </c>
      <c r="I216" s="21">
        <f>I196-Baseline!I196</f>
        <v>0.31743871025447024</v>
      </c>
      <c r="J216" s="21">
        <f>J196-Baseline!J196</f>
        <v>0.32865075658787846</v>
      </c>
      <c r="K216" s="21">
        <f>K196-Baseline!K196</f>
        <v>0.34026540314045312</v>
      </c>
      <c r="L216" s="21">
        <f>L196-Baseline!L196</f>
        <v>0.35229700831886934</v>
      </c>
      <c r="M216" s="21">
        <f>M196-Baseline!M196</f>
        <v>0.36476044404943586</v>
      </c>
      <c r="N216" s="21">
        <f>N196-Baseline!N196</f>
        <v>0.37767111412252174</v>
      </c>
      <c r="O216" s="21">
        <f>O196-Baseline!O196</f>
        <v>0.39104497319264642</v>
      </c>
      <c r="P216" s="21">
        <f>P196-Baseline!P196</f>
        <v>0.40489854645761442</v>
      </c>
      <c r="Q216" s="21">
        <f>Q196-Baseline!Q196</f>
        <v>0.41924895004097523</v>
      </c>
      <c r="R216" s="21">
        <f>R196-Baseline!R196</f>
        <v>0.43411391210295514</v>
      </c>
      <c r="S216" s="21">
        <f>S196-Baseline!S196</f>
        <v>0.44951179470584168</v>
      </c>
      <c r="T216" s="21">
        <f>T196-Baseline!T196</f>
        <v>0.46546161646086115</v>
      </c>
      <c r="U216" s="21">
        <f>U196-Baseline!U196</f>
        <v>0.48198307598438145</v>
      </c>
      <c r="V216" s="21">
        <f>V196-Baseline!V196</f>
        <v>0.4990965761924383</v>
      </c>
      <c r="W216" s="21">
        <f>W196-Baseline!W196</f>
        <v>0.51682324946350833</v>
      </c>
      <c r="X216" s="21">
        <f>X196-Baseline!X196</f>
        <v>0.53518498370052003</v>
      </c>
      <c r="Y216" s="21">
        <f>Y196-Baseline!Y196</f>
        <v>0.55420444932432289</v>
      </c>
      <c r="Z216" s="21">
        <f>Z196-Baseline!Z196</f>
        <v>0.57390512723181863</v>
      </c>
      <c r="AA216" s="21">
        <f>AA196-Baseline!AA196</f>
        <v>0.59431133775324196</v>
      </c>
      <c r="AB216" s="21">
        <f>AB196-Baseline!AB196</f>
        <v>0.61544827064434904</v>
      </c>
      <c r="AC216" s="21">
        <f>AC196-Baseline!AC196</f>
        <v>0.63734201615042352</v>
      </c>
      <c r="AD216" s="21">
        <f>AD196-Baseline!AD196</f>
        <v>0.66001959718042191</v>
      </c>
      <c r="AE216" s="21">
        <f>AE196-Baseline!AE196</f>
        <v>0.68350900263095704</v>
      </c>
      <c r="AF216" s="21">
        <f>AF196-Baseline!AF196</f>
        <v>0.70783922190120296</v>
      </c>
      <c r="AG216" s="21">
        <f>AG196-Baseline!AG196</f>
        <v>0.73304028064119264</v>
      </c>
      <c r="AH216" s="21">
        <f>AH196-Baseline!AH196</f>
        <v>0.75914327777776924</v>
      </c>
      <c r="AI216" s="21">
        <f>AI196-Baseline!AI196</f>
        <v>0.78618042386360065</v>
      </c>
      <c r="AJ216" s="21">
        <f>AJ196-Baseline!AJ196</f>
        <v>0.81590531466215599</v>
      </c>
      <c r="AK216" s="21">
        <f>AK196-Baseline!AK196</f>
        <v>0.84675860722653229</v>
      </c>
      <c r="AL216" s="21">
        <f>AL196-Baseline!AL196</f>
        <v>0.87878308005870065</v>
      </c>
      <c r="AM216" s="21">
        <f>AM196-Baseline!AM196</f>
        <v>0.912023134148507</v>
      </c>
      <c r="AN216" s="21">
        <f>AN196-Baseline!AN196</f>
        <v>0.94652485450157253</v>
      </c>
      <c r="AO216" s="21">
        <f>AO196-Baseline!AO196</f>
        <v>0.98233607400070455</v>
      </c>
      <c r="AP216" s="21">
        <f>AP196-Baseline!AP196</f>
        <v>1.0195064396890676</v>
      </c>
      <c r="AQ216" s="21">
        <f>AQ196-Baseline!AQ196</f>
        <v>1.0580874815670769</v>
      </c>
      <c r="AR216" s="21">
        <f>AR196-Baseline!AR196</f>
        <v>1.0981326839983971</v>
      </c>
      <c r="AS216" s="21">
        <f>AS196-Baseline!AS196</f>
        <v>1.1396975598238492</v>
      </c>
      <c r="AT216" s="21">
        <f>AT196-Baseline!AT196</f>
        <v>1.182839727286042</v>
      </c>
      <c r="AU216" s="21">
        <f>AU196-Baseline!AU196</f>
        <v>1.2276189898712797</v>
      </c>
      <c r="AV216" s="21">
        <f>AV196-Baseline!AV196</f>
        <v>1.274097419179353</v>
      </c>
      <c r="AW216" s="21">
        <f>AW196-Baseline!AW196</f>
        <v>1.3223394409360427</v>
      </c>
      <c r="AX216" s="21">
        <f>AX196-Baseline!AX196</f>
        <v>1.3724119242675661</v>
      </c>
      <c r="AY216" s="21">
        <f>AY196-Baseline!AY196</f>
        <v>1.4243842743606625</v>
      </c>
      <c r="AZ216" s="21">
        <f>AZ196-Baseline!AZ196</f>
        <v>1.4783285286366208</v>
      </c>
      <c r="BA216" s="21">
        <f>BA196-Baseline!BA196</f>
        <v>1.5343194565726208</v>
      </c>
      <c r="BB216" s="21">
        <f>BB196-Baseline!BB196</f>
        <v>1.5913792611407385</v>
      </c>
    </row>
    <row r="217" spans="1:54" outlineLevel="2">
      <c r="A217" s="466"/>
      <c r="B217" s="150" t="s">
        <v>287</v>
      </c>
      <c r="C217" s="19"/>
      <c r="D217" s="135"/>
      <c r="E217" s="21">
        <f>E197-Baseline!E197</f>
        <v>0.40417322837535191</v>
      </c>
      <c r="F217" s="21">
        <f>F197-Baseline!F197</f>
        <v>0.41025589144624236</v>
      </c>
      <c r="G217" s="21">
        <f>G197-Baseline!G197</f>
        <v>0.41644327109108187</v>
      </c>
      <c r="H217" s="21">
        <f>H197-Baseline!H197</f>
        <v>0.42273670847367745</v>
      </c>
      <c r="I217" s="21">
        <f>I197-Baseline!I197</f>
        <v>0.42913757608948422</v>
      </c>
      <c r="J217" s="21">
        <f>J197-Baseline!J197</f>
        <v>0.43564727791367397</v>
      </c>
      <c r="K217" s="21">
        <f>K197-Baseline!K197</f>
        <v>0.44226724956302765</v>
      </c>
      <c r="L217" s="21">
        <f>L197-Baseline!L197</f>
        <v>0.4489989584716928</v>
      </c>
      <c r="M217" s="21">
        <f>M197-Baseline!M197</f>
        <v>0.45584390408042313</v>
      </c>
      <c r="N217" s="21">
        <f>N197-Baseline!N197</f>
        <v>0.46280361803933989</v>
      </c>
      <c r="O217" s="21">
        <f>O197-Baseline!O197</f>
        <v>0.46987966442391932</v>
      </c>
      <c r="P217" s="21">
        <f>P197-Baseline!P197</f>
        <v>0.47707363996419033</v>
      </c>
      <c r="Q217" s="21">
        <f>Q197-Baseline!Q197</f>
        <v>0.48438717428696715</v>
      </c>
      <c r="R217" s="21">
        <f>R197-Baseline!R197</f>
        <v>0.49182193017096321</v>
      </c>
      <c r="S217" s="21">
        <f>S197-Baseline!S197</f>
        <v>0.49937960381482877</v>
      </c>
      <c r="T217" s="21">
        <f>T197-Baseline!T197</f>
        <v>0.50706192511781478</v>
      </c>
      <c r="U217" s="21">
        <f>U197-Baseline!U197</f>
        <v>0.51487065797316733</v>
      </c>
      <c r="V217" s="21">
        <f>V197-Baseline!V197</f>
        <v>0.52280760057400311</v>
      </c>
      <c r="W217" s="21">
        <f>W197-Baseline!W197</f>
        <v>0.53087458573176394</v>
      </c>
      <c r="X217" s="21">
        <f>X197-Baseline!X197</f>
        <v>0.53907348120703902</v>
      </c>
      <c r="Y217" s="21">
        <f>Y197-Baseline!Y197</f>
        <v>0.54740619005280933</v>
      </c>
      <c r="Z217" s="21">
        <f>Z197-Baseline!Z197</f>
        <v>0.55587465097000621</v>
      </c>
      <c r="AA217" s="21">
        <f>AA197-Baseline!AA197</f>
        <v>0.56448083867535315</v>
      </c>
      <c r="AB217" s="21">
        <f>AB197-Baseline!AB197</f>
        <v>0.57322676428148855</v>
      </c>
      <c r="AC217" s="21">
        <f>AC197-Baseline!AC197</f>
        <v>0.58211447568929364</v>
      </c>
      <c r="AD217" s="21">
        <f>AD197-Baseline!AD197</f>
        <v>0.59114605799245179</v>
      </c>
      <c r="AE217" s="21">
        <f>AE197-Baseline!AE197</f>
        <v>0.60032363389428667</v>
      </c>
      <c r="AF217" s="21">
        <f>AF197-Baseline!AF197</f>
        <v>0.60964936413656956</v>
      </c>
      <c r="AG217" s="21">
        <f>AG197-Baseline!AG197</f>
        <v>0.61912544794089119</v>
      </c>
      <c r="AH217" s="21">
        <f>AH197-Baseline!AH197</f>
        <v>0.628754123461857</v>
      </c>
      <c r="AI217" s="21">
        <f>AI197-Baseline!AI197</f>
        <v>0.63853766825278546</v>
      </c>
      <c r="AJ217" s="21">
        <f>AJ197-Baseline!AJ197</f>
        <v>0.65162635314036665</v>
      </c>
      <c r="AK217" s="21">
        <f>AK197-Baseline!AK197</f>
        <v>0.66498816279533357</v>
      </c>
      <c r="AL217" s="21">
        <f>AL197-Baseline!AL197</f>
        <v>0.67862865627379143</v>
      </c>
      <c r="AM217" s="21">
        <f>AM197-Baseline!AM197</f>
        <v>0.69255350978544639</v>
      </c>
      <c r="AN217" s="21">
        <f>AN197-Baseline!AN197</f>
        <v>0.70676851904498195</v>
      </c>
      <c r="AO217" s="21">
        <f>AO197-Baseline!AO197</f>
        <v>0.72127960167410632</v>
      </c>
      <c r="AP217" s="21">
        <f>AP197-Baseline!AP197</f>
        <v>0.73609279965498209</v>
      </c>
      <c r="AQ217" s="21">
        <f>AQ197-Baseline!AQ197</f>
        <v>0.75121428183623773</v>
      </c>
      <c r="AR217" s="21">
        <f>AR197-Baseline!AR197</f>
        <v>0.76665034649248553</v>
      </c>
      <c r="AS217" s="21">
        <f>AS197-Baseline!AS197</f>
        <v>0.78240742393856144</v>
      </c>
      <c r="AT217" s="21">
        <f>AT197-Baseline!AT197</f>
        <v>0.79849207919930909</v>
      </c>
      <c r="AU217" s="21">
        <f>AU197-Baseline!AU197</f>
        <v>0.81491101473625205</v>
      </c>
      <c r="AV217" s="21">
        <f>AV197-Baseline!AV197</f>
        <v>0.83167107323211786</v>
      </c>
      <c r="AW217" s="21">
        <f>AW197-Baseline!AW197</f>
        <v>0.8487792404344352</v>
      </c>
      <c r="AX217" s="21">
        <f>AX197-Baseline!AX197</f>
        <v>0.86624264805936957</v>
      </c>
      <c r="AY217" s="21">
        <f>AY197-Baseline!AY197</f>
        <v>0.88406857675710204</v>
      </c>
      <c r="AZ217" s="21">
        <f>AZ197-Baseline!AZ197</f>
        <v>0.90226445913961051</v>
      </c>
      <c r="BA217" s="21">
        <f>BA197-Baseline!BA197</f>
        <v>0.92083562116706352</v>
      </c>
      <c r="BB217" s="21">
        <f>BB197-Baseline!BB197</f>
        <v>1.2975860997690578</v>
      </c>
    </row>
    <row r="218" spans="1:54" outlineLevel="2">
      <c r="A218" s="467"/>
      <c r="B218" s="150" t="s">
        <v>464</v>
      </c>
      <c r="C218" s="19"/>
      <c r="D218" s="135" t="s">
        <v>377</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65" t="s">
        <v>485</v>
      </c>
      <c r="B220" s="150" t="s">
        <v>486</v>
      </c>
      <c r="C220" s="19"/>
      <c r="D220" s="135" t="s">
        <v>377</v>
      </c>
      <c r="E220" s="21">
        <f>SUM(E210:E213,E216:E218)</f>
        <v>1.2166244874404275</v>
      </c>
      <c r="F220" s="21">
        <f t="shared" ref="F220:BB220" si="31">SUM(F210:F213,F216:F218)</f>
        <v>1.2275564972638953</v>
      </c>
      <c r="G220" s="21">
        <f t="shared" si="31"/>
        <v>1.2373153627945133</v>
      </c>
      <c r="H220" s="21">
        <f t="shared" si="31"/>
        <v>1.2475523295460156</v>
      </c>
      <c r="I220" s="21">
        <f t="shared" si="31"/>
        <v>1.2597677804972833</v>
      </c>
      <c r="J220" s="21">
        <f t="shared" si="31"/>
        <v>1.2724260210295313</v>
      </c>
      <c r="K220" s="21">
        <f t="shared" si="31"/>
        <v>1.2841355591376935</v>
      </c>
      <c r="L220" s="21">
        <f t="shared" si="31"/>
        <v>1.2977764065677571</v>
      </c>
      <c r="M220" s="21">
        <f t="shared" si="31"/>
        <v>1.3119230210444304</v>
      </c>
      <c r="N220" s="21">
        <f t="shared" si="31"/>
        <v>1.3252839415004143</v>
      </c>
      <c r="O220" s="21">
        <f t="shared" si="31"/>
        <v>1.3405396918479182</v>
      </c>
      <c r="P220" s="21">
        <f t="shared" si="31"/>
        <v>1.3563673766420157</v>
      </c>
      <c r="Q220" s="21">
        <f t="shared" si="31"/>
        <v>1.3727901331405226</v>
      </c>
      <c r="R220" s="21">
        <f t="shared" si="31"/>
        <v>1.391023694206672</v>
      </c>
      <c r="S220" s="21">
        <f t="shared" si="31"/>
        <v>1.4086793409757996</v>
      </c>
      <c r="T220" s="21">
        <f t="shared" si="31"/>
        <v>1.4270029858179267</v>
      </c>
      <c r="U220" s="21">
        <f t="shared" si="31"/>
        <v>1.4460197305321598</v>
      </c>
      <c r="V220" s="21">
        <f t="shared" si="31"/>
        <v>1.4668374761503369</v>
      </c>
      <c r="W220" s="21">
        <f t="shared" si="31"/>
        <v>1.4872922085888152</v>
      </c>
      <c r="X220" s="21">
        <f t="shared" si="31"/>
        <v>1.5095507144333795</v>
      </c>
      <c r="Y220" s="21">
        <f t="shared" si="31"/>
        <v>1.5315535867119299</v>
      </c>
      <c r="Z220" s="21">
        <f t="shared" si="31"/>
        <v>1.5553680649706798</v>
      </c>
      <c r="AA220" s="21">
        <f t="shared" si="31"/>
        <v>1.5799937117121829</v>
      </c>
      <c r="AB220" s="21">
        <f t="shared" si="31"/>
        <v>1.6054619932039824</v>
      </c>
      <c r="AC220" s="21">
        <f t="shared" si="31"/>
        <v>1.6315962063237297</v>
      </c>
      <c r="AD220" s="21">
        <f t="shared" si="31"/>
        <v>1.6586955772777658</v>
      </c>
      <c r="AE220" s="21">
        <f t="shared" si="31"/>
        <v>1.6868295248528451</v>
      </c>
      <c r="AF220" s="21">
        <f t="shared" si="31"/>
        <v>1.7159151640513155</v>
      </c>
      <c r="AG220" s="21">
        <f t="shared" si="31"/>
        <v>1.7459997958375155</v>
      </c>
      <c r="AH220" s="21">
        <f t="shared" si="31"/>
        <v>1.7771333386309167</v>
      </c>
      <c r="AI220" s="21">
        <f t="shared" si="31"/>
        <v>1.8093707641431087</v>
      </c>
      <c r="AJ220" s="21">
        <f t="shared" si="31"/>
        <v>1.8494521465393832</v>
      </c>
      <c r="AK220" s="21">
        <f t="shared" si="31"/>
        <v>1.8909012155027645</v>
      </c>
      <c r="AL220" s="21">
        <f t="shared" si="31"/>
        <v>1.9337737032161875</v>
      </c>
      <c r="AM220" s="21">
        <f t="shared" si="31"/>
        <v>1.9781237929211595</v>
      </c>
      <c r="AN220" s="21">
        <f t="shared" si="31"/>
        <v>2.024005100090406</v>
      </c>
      <c r="AO220" s="21">
        <f t="shared" si="31"/>
        <v>2.0714721110657019</v>
      </c>
      <c r="AP220" s="21">
        <f t="shared" si="31"/>
        <v>2.1205828891799912</v>
      </c>
      <c r="AQ220" s="21">
        <f t="shared" si="31"/>
        <v>2.1713977978959544</v>
      </c>
      <c r="AR220" s="21">
        <f t="shared" si="31"/>
        <v>2.2239785161563148</v>
      </c>
      <c r="AS220" s="21">
        <f t="shared" si="31"/>
        <v>2.2783887201175705</v>
      </c>
      <c r="AT220" s="21">
        <f t="shared" si="31"/>
        <v>2.3346944239901619</v>
      </c>
      <c r="AU220" s="21">
        <f t="shared" si="31"/>
        <v>2.392964032281323</v>
      </c>
      <c r="AV220" s="21">
        <f t="shared" si="31"/>
        <v>2.4532682262589738</v>
      </c>
      <c r="AW220" s="21">
        <f t="shared" si="31"/>
        <v>2.5156800722535184</v>
      </c>
      <c r="AX220" s="21">
        <f t="shared" si="31"/>
        <v>2.580275199278089</v>
      </c>
      <c r="AY220" s="21">
        <f t="shared" si="31"/>
        <v>2.6471318900293674</v>
      </c>
      <c r="AZ220" s="21">
        <f t="shared" si="31"/>
        <v>2.7163311568016817</v>
      </c>
      <c r="BA220" s="21">
        <f t="shared" si="31"/>
        <v>2.7879545773767314</v>
      </c>
      <c r="BB220" s="21">
        <f t="shared" si="31"/>
        <v>3.2189231964765388</v>
      </c>
    </row>
    <row r="221" spans="1:54" outlineLevel="2">
      <c r="A221" s="466"/>
      <c r="B221" s="150" t="s">
        <v>487</v>
      </c>
      <c r="C221" s="19"/>
      <c r="D221" s="135" t="s">
        <v>377</v>
      </c>
      <c r="E221" s="21">
        <f>SUM(E210:E212,E214,E216:E218)</f>
        <v>0.98743425337151658</v>
      </c>
      <c r="F221" s="21">
        <f t="shared" ref="F221:BB221" si="32">SUM(F210:F212,F214,F216:F218)</f>
        <v>0.99930787425376733</v>
      </c>
      <c r="G221" s="21">
        <f t="shared" si="32"/>
        <v>1.011701103140983</v>
      </c>
      <c r="H221" s="21">
        <f t="shared" si="32"/>
        <v>1.0246265219408965</v>
      </c>
      <c r="I221" s="21">
        <f t="shared" si="32"/>
        <v>1.0380972183145745</v>
      </c>
      <c r="J221" s="21">
        <f t="shared" si="32"/>
        <v>1.052126801424673</v>
      </c>
      <c r="K221" s="21">
        <f t="shared" si="32"/>
        <v>1.0667294175352215</v>
      </c>
      <c r="L221" s="21">
        <f t="shared" si="32"/>
        <v>1.08191976725921</v>
      </c>
      <c r="M221" s="21">
        <f t="shared" si="32"/>
        <v>1.0977131225581687</v>
      </c>
      <c r="N221" s="21">
        <f t="shared" si="32"/>
        <v>1.1141253447083472</v>
      </c>
      <c r="O221" s="21">
        <f t="shared" si="32"/>
        <v>1.1311729030797222</v>
      </c>
      <c r="P221" s="21">
        <f t="shared" si="32"/>
        <v>1.1488728946045466</v>
      </c>
      <c r="Q221" s="21">
        <f t="shared" si="32"/>
        <v>1.1672430637164564</v>
      </c>
      <c r="R221" s="21">
        <f t="shared" si="32"/>
        <v>1.1863018231848281</v>
      </c>
      <c r="S221" s="21">
        <f t="shared" si="32"/>
        <v>1.2060227499586387</v>
      </c>
      <c r="T221" s="21">
        <f t="shared" si="32"/>
        <v>1.2264720180124637</v>
      </c>
      <c r="U221" s="21">
        <f t="shared" si="32"/>
        <v>1.2476701659272726</v>
      </c>
      <c r="V221" s="21">
        <f t="shared" si="32"/>
        <v>1.2696384926124074</v>
      </c>
      <c r="W221" s="21">
        <f t="shared" si="32"/>
        <v>1.2923990816502164</v>
      </c>
      <c r="X221" s="21">
        <f t="shared" si="32"/>
        <v>1.3159748281035695</v>
      </c>
      <c r="Y221" s="21">
        <f t="shared" si="32"/>
        <v>1.3403894648512855</v>
      </c>
      <c r="Z221" s="21">
        <f t="shared" si="32"/>
        <v>1.3656675906782789</v>
      </c>
      <c r="AA221" s="21">
        <f t="shared" si="32"/>
        <v>1.3918346991700581</v>
      </c>
      <c r="AB221" s="21">
        <f t="shared" si="32"/>
        <v>1.4189172089497863</v>
      </c>
      <c r="AC221" s="21">
        <f t="shared" si="32"/>
        <v>1.4468239085461692</v>
      </c>
      <c r="AD221" s="21">
        <f t="shared" si="32"/>
        <v>1.4756891156113321</v>
      </c>
      <c r="AE221" s="21">
        <f t="shared" si="32"/>
        <v>1.5055310516065241</v>
      </c>
      <c r="AF221" s="21">
        <f t="shared" si="32"/>
        <v>1.5363732042379277</v>
      </c>
      <c r="AG221" s="21">
        <f t="shared" si="32"/>
        <v>1.5682443288628143</v>
      </c>
      <c r="AH221" s="21">
        <f t="shared" si="32"/>
        <v>1.6011793853918672</v>
      </c>
      <c r="AI221" s="21">
        <f t="shared" si="32"/>
        <v>1.6352212564132886</v>
      </c>
      <c r="AJ221" s="21">
        <f t="shared" si="32"/>
        <v>1.6762797530620377</v>
      </c>
      <c r="AK221" s="21">
        <f t="shared" si="32"/>
        <v>1.7187333035184373</v>
      </c>
      <c r="AL221" s="21">
        <f t="shared" si="32"/>
        <v>1.76263159738027</v>
      </c>
      <c r="AM221" s="21">
        <f t="shared" si="32"/>
        <v>1.8080262700613874</v>
      </c>
      <c r="AN221" s="21">
        <f t="shared" si="32"/>
        <v>1.8549702798740906</v>
      </c>
      <c r="AO221" s="21">
        <f t="shared" si="32"/>
        <v>1.9035178716103223</v>
      </c>
      <c r="AP221" s="21">
        <f t="shared" si="32"/>
        <v>1.9537256823788329</v>
      </c>
      <c r="AQ221" s="21">
        <f t="shared" si="32"/>
        <v>2.0056523805646558</v>
      </c>
      <c r="AR221" s="21">
        <f t="shared" si="32"/>
        <v>2.0593586056277702</v>
      </c>
      <c r="AS221" s="21">
        <f t="shared" si="32"/>
        <v>2.1149070717762486</v>
      </c>
      <c r="AT221" s="21">
        <f t="shared" si="32"/>
        <v>2.1723627231087135</v>
      </c>
      <c r="AU221" s="21">
        <f t="shared" si="32"/>
        <v>2.2317928432434653</v>
      </c>
      <c r="AV221" s="21">
        <f t="shared" si="32"/>
        <v>2.2932670833496784</v>
      </c>
      <c r="AW221" s="21">
        <f t="shared" si="32"/>
        <v>2.3568575554912168</v>
      </c>
      <c r="AX221" s="21">
        <f t="shared" si="32"/>
        <v>2.4226389388178444</v>
      </c>
      <c r="AY221" s="21">
        <f t="shared" si="32"/>
        <v>2.49068857968421</v>
      </c>
      <c r="AZ221" s="21">
        <f t="shared" si="32"/>
        <v>2.5610865869523423</v>
      </c>
      <c r="BA221" s="21">
        <f t="shared" si="32"/>
        <v>2.6339136704965571</v>
      </c>
      <c r="BB221" s="21">
        <f t="shared" si="32"/>
        <v>3.0660467727134515</v>
      </c>
    </row>
    <row r="222" spans="1:54" outlineLevel="2">
      <c r="A222" s="467"/>
      <c r="B222" s="150" t="s">
        <v>488</v>
      </c>
      <c r="C222" s="19"/>
      <c r="D222" s="135" t="s">
        <v>377</v>
      </c>
      <c r="E222" s="21">
        <f>SUM(E210:E212,E215:E218)</f>
        <v>1.447267919712099</v>
      </c>
      <c r="F222" s="21">
        <f t="shared" ref="F222:BB222" si="33">SUM(F210:F212,F215:F218)</f>
        <v>1.454946184386176</v>
      </c>
      <c r="G222" s="21">
        <f t="shared" si="33"/>
        <v>1.4631845900301137</v>
      </c>
      <c r="H222" s="21">
        <f t="shared" si="33"/>
        <v>1.4719953979354745</v>
      </c>
      <c r="I222" s="21">
        <f t="shared" si="33"/>
        <v>1.4813913800701151</v>
      </c>
      <c r="J222" s="21">
        <f t="shared" si="33"/>
        <v>1.4913858346169251</v>
      </c>
      <c r="K222" s="21">
        <f t="shared" si="33"/>
        <v>1.5019926015314891</v>
      </c>
      <c r="L222" s="21">
        <f t="shared" si="33"/>
        <v>1.51322607947573</v>
      </c>
      <c r="M222" s="21">
        <f t="shared" si="33"/>
        <v>1.52510124348918</v>
      </c>
      <c r="N222" s="21">
        <f t="shared" si="33"/>
        <v>1.537633662744311</v>
      </c>
      <c r="O222" s="21">
        <f t="shared" si="33"/>
        <v>1.5508395190131967</v>
      </c>
      <c r="P222" s="21">
        <f t="shared" si="33"/>
        <v>1.5647356264931067</v>
      </c>
      <c r="Q222" s="21">
        <f t="shared" si="33"/>
        <v>1.5793394514426342</v>
      </c>
      <c r="R222" s="21">
        <f t="shared" si="33"/>
        <v>1.5946691337096599</v>
      </c>
      <c r="S222" s="21">
        <f t="shared" si="33"/>
        <v>1.6106069297628112</v>
      </c>
      <c r="T222" s="21">
        <f t="shared" si="33"/>
        <v>1.6273114674470825</v>
      </c>
      <c r="U222" s="21">
        <f t="shared" si="33"/>
        <v>1.6448030015722619</v>
      </c>
      <c r="V222" s="21">
        <f t="shared" si="33"/>
        <v>1.6631025521754466</v>
      </c>
      <c r="W222" s="21">
        <f t="shared" si="33"/>
        <v>1.6822319297060115</v>
      </c>
      <c r="X222" s="21">
        <f t="shared" si="33"/>
        <v>1.7022137609076926</v>
      </c>
      <c r="Y222" s="21">
        <f t="shared" si="33"/>
        <v>1.7230715157679195</v>
      </c>
      <c r="Z222" s="21">
        <f t="shared" si="33"/>
        <v>1.7448295352560055</v>
      </c>
      <c r="AA222" s="21">
        <f t="shared" si="33"/>
        <v>1.7675130608768379</v>
      </c>
      <c r="AB222" s="21">
        <f t="shared" si="33"/>
        <v>1.7911482639803038</v>
      </c>
      <c r="AC222" s="21">
        <f t="shared" si="33"/>
        <v>1.815406520184923</v>
      </c>
      <c r="AD222" s="21">
        <f t="shared" si="33"/>
        <v>1.8406338211750928</v>
      </c>
      <c r="AE222" s="21">
        <f t="shared" si="33"/>
        <v>1.8668258326177658</v>
      </c>
      <c r="AF222" s="21">
        <f t="shared" si="33"/>
        <v>1.8939919122112059</v>
      </c>
      <c r="AG222" s="21">
        <f t="shared" si="33"/>
        <v>1.9221550422200198</v>
      </c>
      <c r="AH222" s="21">
        <f t="shared" si="33"/>
        <v>1.9513545659789127</v>
      </c>
      <c r="AI222" s="21">
        <f t="shared" si="33"/>
        <v>1.9816512652320508</v>
      </c>
      <c r="AJ222" s="21">
        <f t="shared" si="33"/>
        <v>2.0206144866418918</v>
      </c>
      <c r="AK222" s="21">
        <f t="shared" si="33"/>
        <v>2.0609318000339272</v>
      </c>
      <c r="AL222" s="21">
        <f t="shared" si="33"/>
        <v>2.1026561291277646</v>
      </c>
      <c r="AM222" s="21">
        <f t="shared" si="33"/>
        <v>2.1458427452812394</v>
      </c>
      <c r="AN222" s="21">
        <f t="shared" si="33"/>
        <v>2.1905472711748599</v>
      </c>
      <c r="AO222" s="21">
        <f t="shared" si="33"/>
        <v>2.2368254392267728</v>
      </c>
      <c r="AP222" s="21">
        <f t="shared" si="33"/>
        <v>2.2847362718201412</v>
      </c>
      <c r="AQ222" s="21">
        <f t="shared" si="33"/>
        <v>2.3343408557626768</v>
      </c>
      <c r="AR222" s="21">
        <f t="shared" si="33"/>
        <v>2.3857020139347562</v>
      </c>
      <c r="AS222" s="21">
        <f t="shared" si="33"/>
        <v>2.4388844630320978</v>
      </c>
      <c r="AT222" s="21">
        <f t="shared" si="33"/>
        <v>2.4939551199803391</v>
      </c>
      <c r="AU222" s="21">
        <f t="shared" si="33"/>
        <v>2.5509832658574432</v>
      </c>
      <c r="AV222" s="21">
        <f t="shared" si="33"/>
        <v>2.6100404588475756</v>
      </c>
      <c r="AW222" s="21">
        <f t="shared" si="33"/>
        <v>2.6712006367258319</v>
      </c>
      <c r="AX222" s="21">
        <f t="shared" si="33"/>
        <v>2.7345402512374632</v>
      </c>
      <c r="AY222" s="21">
        <f t="shared" si="33"/>
        <v>2.8001383773627579</v>
      </c>
      <c r="AZ222" s="21">
        <f t="shared" si="33"/>
        <v>2.8680768009765547</v>
      </c>
      <c r="BA222" s="21">
        <f t="shared" si="33"/>
        <v>2.9384378520999701</v>
      </c>
      <c r="BB222" s="21">
        <f t="shared" si="33"/>
        <v>3.3681855401162282</v>
      </c>
    </row>
    <row r="223" spans="1:54" outlineLevel="2">
      <c r="B223" s="19"/>
      <c r="C223" s="19"/>
      <c r="D223" s="19"/>
      <c r="E223" s="15"/>
    </row>
    <row r="224" spans="1:54" outlineLevel="2">
      <c r="A224" s="465" t="s">
        <v>489</v>
      </c>
      <c r="B224" s="150" t="s">
        <v>486</v>
      </c>
      <c r="C224" s="19"/>
      <c r="D224" s="135" t="s">
        <v>377</v>
      </c>
      <c r="E224" s="21">
        <f>E204-Baseline!E204</f>
        <v>1.2166244874404275</v>
      </c>
      <c r="F224" s="21">
        <f>F204-Baseline!F204</f>
        <v>2.4441809847043228</v>
      </c>
      <c r="G224" s="21">
        <f>G204-Baseline!G204</f>
        <v>3.681496347498836</v>
      </c>
      <c r="H224" s="21">
        <f>H204-Baseline!H204</f>
        <v>4.9290486770448521</v>
      </c>
      <c r="I224" s="21">
        <f>I204-Baseline!I204</f>
        <v>6.1888164575421349</v>
      </c>
      <c r="J224" s="21">
        <f>J204-Baseline!J204</f>
        <v>7.4612424785716662</v>
      </c>
      <c r="K224" s="21">
        <f>K204-Baseline!K204</f>
        <v>8.7453780377093597</v>
      </c>
      <c r="L224" s="21">
        <f>L204-Baseline!L204</f>
        <v>10.043154444277118</v>
      </c>
      <c r="M224" s="21">
        <f>M204-Baseline!M204</f>
        <v>11.355077465321548</v>
      </c>
      <c r="N224" s="21">
        <f>N204-Baseline!N204</f>
        <v>12.680361406821962</v>
      </c>
      <c r="O224" s="21">
        <f>O204-Baseline!O204</f>
        <v>14.020901098669881</v>
      </c>
      <c r="P224" s="21">
        <f>P204-Baseline!P204</f>
        <v>15.377268475311897</v>
      </c>
      <c r="Q224" s="21">
        <f>Q204-Baseline!Q204</f>
        <v>16.75005860845242</v>
      </c>
      <c r="R224" s="21">
        <f>R204-Baseline!R204</f>
        <v>18.141082302659093</v>
      </c>
      <c r="S224" s="21">
        <f>S204-Baseline!S204</f>
        <v>19.549761643634891</v>
      </c>
      <c r="T224" s="21">
        <f>T204-Baseline!T204</f>
        <v>20.976764629452816</v>
      </c>
      <c r="U224" s="21">
        <f>U204-Baseline!U204</f>
        <v>22.422784359984977</v>
      </c>
      <c r="V224" s="21">
        <f>V204-Baseline!V204</f>
        <v>23.889621836135312</v>
      </c>
      <c r="W224" s="21">
        <f>W204-Baseline!W204</f>
        <v>25.376914044724128</v>
      </c>
      <c r="X224" s="21">
        <f>X204-Baseline!X204</f>
        <v>26.886464759157509</v>
      </c>
      <c r="Y224" s="21">
        <f>Y204-Baseline!Y204</f>
        <v>28.418018345869438</v>
      </c>
      <c r="Z224" s="21">
        <f>Z204-Baseline!Z204</f>
        <v>29.973386410840117</v>
      </c>
      <c r="AA224" s="21">
        <f>AA204-Baseline!AA204</f>
        <v>31.553380122552301</v>
      </c>
      <c r="AB224" s="21">
        <f>AB204-Baseline!AB204</f>
        <v>33.158842115756286</v>
      </c>
      <c r="AC224" s="21">
        <f>AC204-Baseline!AC204</f>
        <v>34.790438322080014</v>
      </c>
      <c r="AD224" s="21">
        <f>AD204-Baseline!AD204</f>
        <v>36.449133899357783</v>
      </c>
      <c r="AE224" s="21">
        <f>AE204-Baseline!AE204</f>
        <v>38.13596342421063</v>
      </c>
      <c r="AF224" s="21">
        <f>AF204-Baseline!AF204</f>
        <v>39.851878588261947</v>
      </c>
      <c r="AG224" s="21">
        <f>AG204-Baseline!AG204</f>
        <v>41.597878384099459</v>
      </c>
      <c r="AH224" s="21">
        <f>AH204-Baseline!AH204</f>
        <v>43.375011722730378</v>
      </c>
      <c r="AI224" s="21">
        <f>AI204-Baseline!AI204</f>
        <v>45.184382486873488</v>
      </c>
      <c r="AJ224" s="21">
        <f>AJ204-Baseline!AJ204</f>
        <v>47.033834633412873</v>
      </c>
      <c r="AK224" s="21">
        <f>AK204-Baseline!AK204</f>
        <v>48.924735848915638</v>
      </c>
      <c r="AL224" s="21">
        <f>AL204-Baseline!AL204</f>
        <v>50.858509552131828</v>
      </c>
      <c r="AM224" s="21">
        <f>AM204-Baseline!AM204</f>
        <v>52.836633345052988</v>
      </c>
      <c r="AN224" s="21">
        <f>AN204-Baseline!AN204</f>
        <v>54.860638445143394</v>
      </c>
      <c r="AO224" s="21">
        <f>AO204-Baseline!AO204</f>
        <v>56.932110556209096</v>
      </c>
      <c r="AP224" s="21">
        <f>AP204-Baseline!AP204</f>
        <v>59.052693445389089</v>
      </c>
      <c r="AQ224" s="21">
        <f>AQ204-Baseline!AQ204</f>
        <v>61.224091243285045</v>
      </c>
      <c r="AR224" s="21">
        <f>AR204-Baseline!AR204</f>
        <v>63.44806975944136</v>
      </c>
      <c r="AS224" s="21">
        <f>AS204-Baseline!AS204</f>
        <v>65.726458479558929</v>
      </c>
      <c r="AT224" s="21">
        <f>AT204-Baseline!AT204</f>
        <v>68.061152903549086</v>
      </c>
      <c r="AU224" s="21">
        <f>AU204-Baseline!AU204</f>
        <v>70.454116935830413</v>
      </c>
      <c r="AV224" s="21">
        <f>AV204-Baseline!AV204</f>
        <v>72.907385162089383</v>
      </c>
      <c r="AW224" s="21">
        <f>AW204-Baseline!AW204</f>
        <v>75.4230652343429</v>
      </c>
      <c r="AX224" s="21">
        <f>AX204-Baseline!AX204</f>
        <v>78.003340433620991</v>
      </c>
      <c r="AY224" s="21">
        <f>AY204-Baseline!AY204</f>
        <v>80.650472323650362</v>
      </c>
      <c r="AZ224" s="21">
        <f>AZ204-Baseline!AZ204</f>
        <v>83.366803480452049</v>
      </c>
      <c r="BA224" s="21">
        <f>BA204-Baseline!BA204</f>
        <v>86.154758057828786</v>
      </c>
      <c r="BB224" s="21">
        <f>BB204-Baseline!BB204</f>
        <v>89.373681254305325</v>
      </c>
    </row>
    <row r="225" spans="1:54" outlineLevel="2">
      <c r="A225" s="466"/>
      <c r="B225" s="150" t="s">
        <v>487</v>
      </c>
      <c r="C225" s="19"/>
      <c r="D225" s="135" t="s">
        <v>377</v>
      </c>
      <c r="E225" s="21">
        <f>E205-Baseline!E205</f>
        <v>0.98743425337151658</v>
      </c>
      <c r="F225" s="21">
        <f>F205-Baseline!F205</f>
        <v>1.9867421276252839</v>
      </c>
      <c r="G225" s="21">
        <f>G205-Baseline!G205</f>
        <v>2.998443230766267</v>
      </c>
      <c r="H225" s="21">
        <f>H205-Baseline!H205</f>
        <v>4.0230697527071637</v>
      </c>
      <c r="I225" s="21">
        <f>I205-Baseline!I205</f>
        <v>5.0611669710217377</v>
      </c>
      <c r="J225" s="21">
        <f>J205-Baseline!J205</f>
        <v>6.1132937724464105</v>
      </c>
      <c r="K225" s="21">
        <f>K205-Baseline!K205</f>
        <v>7.1800231899816325</v>
      </c>
      <c r="L225" s="21">
        <f>L205-Baseline!L205</f>
        <v>8.2619429572408425</v>
      </c>
      <c r="M225" s="21">
        <f>M205-Baseline!M205</f>
        <v>9.3596560797990112</v>
      </c>
      <c r="N225" s="21">
        <f>N205-Baseline!N205</f>
        <v>10.473781424507358</v>
      </c>
      <c r="O225" s="21">
        <f>O205-Baseline!O205</f>
        <v>11.60495432758708</v>
      </c>
      <c r="P225" s="21">
        <f>P205-Baseline!P205</f>
        <v>12.753827222191626</v>
      </c>
      <c r="Q225" s="21">
        <f>Q205-Baseline!Q205</f>
        <v>13.921070285908083</v>
      </c>
      <c r="R225" s="21">
        <f>R205-Baseline!R205</f>
        <v>15.107372109092911</v>
      </c>
      <c r="S225" s="21">
        <f>S205-Baseline!S205</f>
        <v>16.313394859051549</v>
      </c>
      <c r="T225" s="21">
        <f>T205-Baseline!T205</f>
        <v>17.539866877064014</v>
      </c>
      <c r="U225" s="21">
        <f>U205-Baseline!U205</f>
        <v>18.787537042991286</v>
      </c>
      <c r="V225" s="21">
        <f>V205-Baseline!V205</f>
        <v>20.057175535603694</v>
      </c>
      <c r="W225" s="21">
        <f>W205-Baseline!W205</f>
        <v>21.349574617253911</v>
      </c>
      <c r="X225" s="21">
        <f>X205-Baseline!X205</f>
        <v>22.665549445357481</v>
      </c>
      <c r="Y225" s="21">
        <f>Y205-Baseline!Y205</f>
        <v>24.005938910208766</v>
      </c>
      <c r="Z225" s="21">
        <f>Z205-Baseline!Z205</f>
        <v>25.371606500887044</v>
      </c>
      <c r="AA225" s="21">
        <f>AA205-Baseline!AA205</f>
        <v>26.763441200057102</v>
      </c>
      <c r="AB225" s="21">
        <f>AB205-Baseline!AB205</f>
        <v>28.182358409006888</v>
      </c>
      <c r="AC225" s="21">
        <f>AC205-Baseline!AC205</f>
        <v>29.629182317553056</v>
      </c>
      <c r="AD225" s="21">
        <f>AD205-Baseline!AD205</f>
        <v>31.104871433164387</v>
      </c>
      <c r="AE225" s="21">
        <f>AE205-Baseline!AE205</f>
        <v>32.610402484770908</v>
      </c>
      <c r="AF225" s="21">
        <f>AF205-Baseline!AF205</f>
        <v>34.146775689008834</v>
      </c>
      <c r="AG225" s="21">
        <f>AG205-Baseline!AG205</f>
        <v>35.715020017871652</v>
      </c>
      <c r="AH225" s="21">
        <f>AH205-Baseline!AH205</f>
        <v>37.316199403263518</v>
      </c>
      <c r="AI225" s="21">
        <f>AI205-Baseline!AI205</f>
        <v>38.951420659676806</v>
      </c>
      <c r="AJ225" s="21">
        <f>AJ205-Baseline!AJ205</f>
        <v>40.627700412738847</v>
      </c>
      <c r="AK225" s="21">
        <f>AK205-Baseline!AK205</f>
        <v>42.34643371625728</v>
      </c>
      <c r="AL225" s="21">
        <f>AL205-Baseline!AL205</f>
        <v>44.109065313637551</v>
      </c>
      <c r="AM225" s="21">
        <f>AM205-Baseline!AM205</f>
        <v>45.917091583698941</v>
      </c>
      <c r="AN225" s="21">
        <f>AN205-Baseline!AN205</f>
        <v>47.772061863573029</v>
      </c>
      <c r="AO225" s="21">
        <f>AO205-Baseline!AO205</f>
        <v>49.675579735183348</v>
      </c>
      <c r="AP225" s="21">
        <f>AP205-Baseline!AP205</f>
        <v>51.629305417562179</v>
      </c>
      <c r="AQ225" s="21">
        <f>AQ205-Baseline!AQ205</f>
        <v>53.634957798126834</v>
      </c>
      <c r="AR225" s="21">
        <f>AR205-Baseline!AR205</f>
        <v>55.694316403754605</v>
      </c>
      <c r="AS225" s="21">
        <f>AS205-Baseline!AS205</f>
        <v>57.809223475530857</v>
      </c>
      <c r="AT225" s="21">
        <f>AT205-Baseline!AT205</f>
        <v>59.981586198639569</v>
      </c>
      <c r="AU225" s="21">
        <f>AU205-Baseline!AU205</f>
        <v>62.213379041883037</v>
      </c>
      <c r="AV225" s="21">
        <f>AV205-Baseline!AV205</f>
        <v>64.50664612523272</v>
      </c>
      <c r="AW225" s="21">
        <f>AW205-Baseline!AW205</f>
        <v>66.863503680723937</v>
      </c>
      <c r="AX225" s="21">
        <f>AX205-Baseline!AX205</f>
        <v>69.286142619541778</v>
      </c>
      <c r="AY225" s="21">
        <f>AY205-Baseline!AY205</f>
        <v>71.776831199225981</v>
      </c>
      <c r="AZ225" s="21">
        <f>AZ205-Baseline!AZ205</f>
        <v>74.337917786178323</v>
      </c>
      <c r="BA225" s="21">
        <f>BA205-Baseline!BA205</f>
        <v>76.971831456674877</v>
      </c>
      <c r="BB225" s="21">
        <f>BB205-Baseline!BB205</f>
        <v>80.037878229388326</v>
      </c>
    </row>
    <row r="226" spans="1:54" outlineLevel="2">
      <c r="A226" s="467"/>
      <c r="B226" s="150" t="s">
        <v>488</v>
      </c>
      <c r="C226" s="19"/>
      <c r="D226" s="135" t="s">
        <v>377</v>
      </c>
      <c r="E226" s="21">
        <f>E206-Baseline!E206</f>
        <v>1.447267919712099</v>
      </c>
      <c r="F226" s="21">
        <f>F206-Baseline!F206</f>
        <v>2.9022141040982747</v>
      </c>
      <c r="G226" s="21">
        <f>G206-Baseline!G206</f>
        <v>4.3653986941283884</v>
      </c>
      <c r="H226" s="21">
        <f>H206-Baseline!H206</f>
        <v>5.8373940920638629</v>
      </c>
      <c r="I226" s="21">
        <f>I206-Baseline!I206</f>
        <v>7.3187854721339782</v>
      </c>
      <c r="J226" s="21">
        <f>J206-Baseline!J206</f>
        <v>8.8101713067509024</v>
      </c>
      <c r="K226" s="21">
        <f>K206-Baseline!K206</f>
        <v>10.312163908282391</v>
      </c>
      <c r="L226" s="21">
        <f>L206-Baseline!L206</f>
        <v>11.825389987758122</v>
      </c>
      <c r="M226" s="21">
        <f>M206-Baseline!M206</f>
        <v>13.350491231247302</v>
      </c>
      <c r="N226" s="21">
        <f>N206-Baseline!N206</f>
        <v>14.888124893991613</v>
      </c>
      <c r="O226" s="21">
        <f>O206-Baseline!O206</f>
        <v>16.438964413004811</v>
      </c>
      <c r="P226" s="21">
        <f>P206-Baseline!P206</f>
        <v>18.003700039497918</v>
      </c>
      <c r="Q226" s="21">
        <f>Q206-Baseline!Q206</f>
        <v>19.583039490940553</v>
      </c>
      <c r="R226" s="21">
        <f>R206-Baseline!R206</f>
        <v>21.177708624650215</v>
      </c>
      <c r="S226" s="21">
        <f>S206-Baseline!S206</f>
        <v>22.788315554413025</v>
      </c>
      <c r="T226" s="21">
        <f>T206-Baseline!T206</f>
        <v>24.415627021860107</v>
      </c>
      <c r="U226" s="21">
        <f>U206-Baseline!U206</f>
        <v>26.060430023432367</v>
      </c>
      <c r="V226" s="21">
        <f>V206-Baseline!V206</f>
        <v>27.723532575607813</v>
      </c>
      <c r="W226" s="21">
        <f>W206-Baseline!W206</f>
        <v>29.405764505313826</v>
      </c>
      <c r="X226" s="21">
        <f>X206-Baseline!X206</f>
        <v>31.107978266221519</v>
      </c>
      <c r="Y226" s="21">
        <f>Y206-Baseline!Y206</f>
        <v>32.831049781989435</v>
      </c>
      <c r="Z226" s="21">
        <f>Z206-Baseline!Z206</f>
        <v>34.575879317245438</v>
      </c>
      <c r="AA226" s="21">
        <f>AA206-Baseline!AA206</f>
        <v>36.343392378122275</v>
      </c>
      <c r="AB226" s="21">
        <f>AB206-Baseline!AB206</f>
        <v>38.134540642102579</v>
      </c>
      <c r="AC226" s="21">
        <f>AC206-Baseline!AC206</f>
        <v>39.949947162287501</v>
      </c>
      <c r="AD226" s="21">
        <f>AD206-Baseline!AD206</f>
        <v>41.79058098346259</v>
      </c>
      <c r="AE226" s="21">
        <f>AE206-Baseline!AE206</f>
        <v>43.657406816080353</v>
      </c>
      <c r="AF226" s="21">
        <f>AF206-Baseline!AF206</f>
        <v>45.551398728291559</v>
      </c>
      <c r="AG226" s="21">
        <f>AG206-Baseline!AG206</f>
        <v>47.473553770511579</v>
      </c>
      <c r="AH226" s="21">
        <f>AH206-Baseline!AH206</f>
        <v>49.424908336490489</v>
      </c>
      <c r="AI226" s="21">
        <f>AI206-Baseline!AI206</f>
        <v>51.406559601722542</v>
      </c>
      <c r="AJ226" s="21">
        <f>AJ206-Baseline!AJ206</f>
        <v>53.427174088364431</v>
      </c>
      <c r="AK226" s="21">
        <f>AK206-Baseline!AK206</f>
        <v>55.488105888398358</v>
      </c>
      <c r="AL226" s="21">
        <f>AL206-Baseline!AL206</f>
        <v>57.590762017526124</v>
      </c>
      <c r="AM226" s="21">
        <f>AM206-Baseline!AM206</f>
        <v>59.73660476280736</v>
      </c>
      <c r="AN226" s="21">
        <f>AN206-Baseline!AN206</f>
        <v>61.927152033982217</v>
      </c>
      <c r="AO226" s="21">
        <f>AO206-Baseline!AO206</f>
        <v>64.163977473208988</v>
      </c>
      <c r="AP226" s="21">
        <f>AP206-Baseline!AP206</f>
        <v>66.448713745029124</v>
      </c>
      <c r="AQ226" s="21">
        <f>AQ206-Baseline!AQ206</f>
        <v>68.7830546007918</v>
      </c>
      <c r="AR226" s="21">
        <f>AR206-Baseline!AR206</f>
        <v>71.168756614726561</v>
      </c>
      <c r="AS226" s="21">
        <f>AS206-Baseline!AS206</f>
        <v>73.607641077758657</v>
      </c>
      <c r="AT226" s="21">
        <f>AT206-Baseline!AT206</f>
        <v>76.101596197738999</v>
      </c>
      <c r="AU226" s="21">
        <f>AU206-Baseline!AU206</f>
        <v>78.652579463596439</v>
      </c>
      <c r="AV226" s="21">
        <f>AV206-Baseline!AV206</f>
        <v>81.262619922444017</v>
      </c>
      <c r="AW226" s="21">
        <f>AW206-Baseline!AW206</f>
        <v>83.933820559169845</v>
      </c>
      <c r="AX226" s="21">
        <f>AX206-Baseline!AX206</f>
        <v>86.668360810407307</v>
      </c>
      <c r="AY226" s="21">
        <f>AY206-Baseline!AY206</f>
        <v>89.468499187770064</v>
      </c>
      <c r="AZ226" s="21">
        <f>AZ206-Baseline!AZ206</f>
        <v>92.336575988746617</v>
      </c>
      <c r="BA226" s="21">
        <f>BA206-Baseline!BA206</f>
        <v>95.275013840846583</v>
      </c>
      <c r="BB226" s="21">
        <f>BB206-Baseline!BB206</f>
        <v>98.643199380962812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493</v>
      </c>
      <c r="C229" s="57"/>
      <c r="D229" s="56" t="s">
        <v>377</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D37:G37"/>
    <mergeCell ref="D38:G38"/>
    <mergeCell ref="D39:G39"/>
    <mergeCell ref="D40:G40"/>
    <mergeCell ref="D32:G32"/>
    <mergeCell ref="D33:G33"/>
    <mergeCell ref="D34:G34"/>
    <mergeCell ref="D35:G35"/>
    <mergeCell ref="D36:G36"/>
    <mergeCell ref="A220:A222"/>
    <mergeCell ref="A224:A226"/>
    <mergeCell ref="A190:A198"/>
    <mergeCell ref="A200:A202"/>
    <mergeCell ref="A143:A154"/>
    <mergeCell ref="A158:A169"/>
    <mergeCell ref="A172:A174"/>
    <mergeCell ref="A176:A178"/>
    <mergeCell ref="A186:A187"/>
    <mergeCell ref="A204:A206"/>
    <mergeCell ref="A210:A218"/>
    <mergeCell ref="AI51:AM51"/>
    <mergeCell ref="AN51:AR51"/>
    <mergeCell ref="AS51:AW51"/>
    <mergeCell ref="AX51:BB51"/>
    <mergeCell ref="A54:A64"/>
    <mergeCell ref="J51:N51"/>
    <mergeCell ref="O51:S51"/>
    <mergeCell ref="T51:X51"/>
    <mergeCell ref="Y51:AC51"/>
    <mergeCell ref="AD51:AH51"/>
    <mergeCell ref="E51:I51"/>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37" customFormat="1" ht="56.9" customHeight="1"/>
    <row r="2" spans="1:14">
      <c r="A2" s="40"/>
    </row>
    <row r="3" spans="1:14">
      <c r="A3" s="40"/>
    </row>
    <row r="4" spans="1:14">
      <c r="A4" s="42" t="s">
        <v>77</v>
      </c>
      <c r="B4" s="42" t="s">
        <v>78</v>
      </c>
      <c r="C4" s="338" t="s">
        <v>79</v>
      </c>
      <c r="D4" s="338"/>
      <c r="E4" s="338"/>
      <c r="F4" s="338"/>
      <c r="G4" s="338"/>
      <c r="H4" s="338"/>
      <c r="I4" s="338"/>
      <c r="J4" s="338"/>
      <c r="K4" s="338"/>
      <c r="L4" s="338"/>
      <c r="M4" s="338"/>
      <c r="N4" s="338"/>
    </row>
    <row r="5" spans="1:14" ht="72.400000000000006" customHeight="1">
      <c r="A5" s="94" t="s">
        <v>80</v>
      </c>
      <c r="B5" s="43" t="s">
        <v>81</v>
      </c>
      <c r="C5" s="340" t="s">
        <v>82</v>
      </c>
      <c r="D5" s="343"/>
      <c r="E5" s="343"/>
      <c r="F5" s="343"/>
      <c r="G5" s="343"/>
      <c r="H5" s="343"/>
      <c r="I5" s="343"/>
      <c r="J5" s="343"/>
      <c r="K5" s="343"/>
      <c r="L5" s="343"/>
      <c r="M5" s="343"/>
      <c r="N5" s="344"/>
    </row>
    <row r="6" spans="1:14" ht="83.65" customHeight="1">
      <c r="A6" s="95" t="s">
        <v>83</v>
      </c>
      <c r="B6" s="43" t="s">
        <v>84</v>
      </c>
      <c r="C6" s="339" t="s">
        <v>85</v>
      </c>
      <c r="D6" s="335"/>
      <c r="E6" s="335"/>
      <c r="F6" s="335"/>
      <c r="G6" s="335"/>
      <c r="H6" s="335"/>
      <c r="I6" s="335"/>
      <c r="J6" s="335"/>
      <c r="K6" s="335"/>
      <c r="L6" s="335"/>
      <c r="M6" s="335"/>
      <c r="N6" s="335"/>
    </row>
    <row r="7" spans="1:14" ht="70.900000000000006" customHeight="1">
      <c r="A7" s="96" t="s">
        <v>13</v>
      </c>
      <c r="B7" s="43" t="s">
        <v>86</v>
      </c>
      <c r="C7" s="335" t="s">
        <v>87</v>
      </c>
      <c r="D7" s="335"/>
      <c r="E7" s="335"/>
      <c r="F7" s="335"/>
      <c r="G7" s="335"/>
      <c r="H7" s="335"/>
      <c r="I7" s="335"/>
      <c r="J7" s="335"/>
      <c r="K7" s="335"/>
      <c r="L7" s="335"/>
      <c r="M7" s="335"/>
      <c r="N7" s="335"/>
    </row>
    <row r="8" spans="1:14" ht="158.65" customHeight="1">
      <c r="A8" s="95" t="s">
        <v>88</v>
      </c>
      <c r="B8" s="43" t="s">
        <v>89</v>
      </c>
      <c r="C8" s="335" t="s">
        <v>90</v>
      </c>
      <c r="D8" s="335"/>
      <c r="E8" s="335"/>
      <c r="F8" s="335"/>
      <c r="G8" s="335"/>
      <c r="H8" s="335"/>
      <c r="I8" s="335"/>
      <c r="J8" s="335"/>
      <c r="K8" s="335"/>
      <c r="L8" s="335"/>
      <c r="M8" s="335"/>
      <c r="N8" s="335"/>
    </row>
    <row r="9" spans="1:14" ht="105" customHeight="1">
      <c r="A9" s="97" t="s">
        <v>91</v>
      </c>
      <c r="B9" s="43" t="s">
        <v>92</v>
      </c>
      <c r="C9" s="335" t="s">
        <v>93</v>
      </c>
      <c r="D9" s="335"/>
      <c r="E9" s="335"/>
      <c r="F9" s="335"/>
      <c r="G9" s="335"/>
      <c r="H9" s="335"/>
      <c r="I9" s="335"/>
      <c r="J9" s="335"/>
      <c r="K9" s="335"/>
      <c r="L9" s="335"/>
      <c r="M9" s="335"/>
      <c r="N9" s="335"/>
    </row>
    <row r="10" spans="1:14" ht="105" customHeight="1">
      <c r="A10" s="157" t="s">
        <v>94</v>
      </c>
      <c r="B10" s="43" t="s">
        <v>95</v>
      </c>
      <c r="C10" s="340"/>
      <c r="D10" s="341"/>
      <c r="E10" s="341"/>
      <c r="F10" s="341"/>
      <c r="G10" s="341"/>
      <c r="H10" s="341"/>
      <c r="I10" s="341"/>
      <c r="J10" s="341"/>
      <c r="K10" s="341"/>
      <c r="L10" s="341"/>
      <c r="M10" s="341"/>
      <c r="N10" s="342"/>
    </row>
    <row r="11" spans="1:14" ht="384" customHeight="1">
      <c r="A11" s="98" t="s">
        <v>96</v>
      </c>
      <c r="B11" s="43" t="s">
        <v>97</v>
      </c>
      <c r="C11" s="335" t="s">
        <v>98</v>
      </c>
      <c r="D11" s="336"/>
      <c r="E11" s="336"/>
      <c r="F11" s="336"/>
      <c r="G11" s="336"/>
      <c r="H11" s="336"/>
      <c r="I11" s="336"/>
      <c r="J11" s="336"/>
      <c r="K11" s="336"/>
      <c r="L11" s="336"/>
      <c r="M11" s="336"/>
      <c r="N11" s="336"/>
    </row>
    <row r="12" spans="1:14" ht="122.25" customHeight="1">
      <c r="A12" s="229" t="s">
        <v>99</v>
      </c>
      <c r="B12" s="156" t="s">
        <v>100</v>
      </c>
      <c r="C12" s="333" t="s">
        <v>101</v>
      </c>
      <c r="D12" s="334"/>
      <c r="E12" s="334"/>
      <c r="F12" s="334"/>
      <c r="G12" s="334"/>
      <c r="H12" s="334"/>
      <c r="I12" s="334"/>
      <c r="J12" s="334"/>
      <c r="K12" s="334"/>
      <c r="L12" s="334"/>
      <c r="M12" s="334"/>
      <c r="N12" s="334"/>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494</v>
      </c>
    </row>
    <row r="2" spans="1:19">
      <c r="A2" s="459" t="s">
        <v>495</v>
      </c>
      <c r="B2" s="459"/>
      <c r="C2" s="459"/>
      <c r="D2" s="459"/>
      <c r="E2" s="459"/>
      <c r="F2" s="459"/>
      <c r="G2" s="459"/>
      <c r="H2" s="459"/>
      <c r="I2" s="459"/>
      <c r="J2" s="459"/>
      <c r="K2" s="459"/>
      <c r="L2" s="459"/>
      <c r="M2" s="459"/>
      <c r="N2" s="459"/>
      <c r="O2" s="459"/>
      <c r="P2" s="459"/>
      <c r="Q2" s="459"/>
      <c r="R2" s="459"/>
      <c r="S2" s="459"/>
    </row>
    <row r="3" spans="1:19">
      <c r="A3" s="459"/>
      <c r="B3" s="459"/>
      <c r="C3" s="459"/>
      <c r="D3" s="459"/>
      <c r="E3" s="459"/>
      <c r="F3" s="459"/>
      <c r="G3" s="459"/>
      <c r="H3" s="459"/>
      <c r="I3" s="459"/>
      <c r="J3" s="459"/>
      <c r="K3" s="459"/>
      <c r="L3" s="459"/>
      <c r="M3" s="459"/>
      <c r="N3" s="459"/>
      <c r="O3" s="459"/>
      <c r="P3" s="459"/>
      <c r="Q3" s="459"/>
      <c r="R3" s="459"/>
      <c r="S3" s="459"/>
    </row>
    <row r="4" spans="1:19">
      <c r="A4" s="459"/>
      <c r="B4" s="459"/>
      <c r="C4" s="459"/>
      <c r="D4" s="459"/>
      <c r="E4" s="459"/>
      <c r="F4" s="459"/>
      <c r="G4" s="459"/>
      <c r="H4" s="459"/>
      <c r="I4" s="459"/>
      <c r="J4" s="459"/>
      <c r="K4" s="459"/>
      <c r="L4" s="459"/>
      <c r="M4" s="459"/>
      <c r="N4" s="459"/>
      <c r="O4" s="459"/>
      <c r="P4" s="459"/>
      <c r="Q4" s="459"/>
      <c r="R4" s="459"/>
      <c r="S4" s="459"/>
    </row>
    <row r="19" spans="1:19">
      <c r="A19" s="4" t="s">
        <v>497</v>
      </c>
    </row>
    <row r="20" spans="1:19">
      <c r="A20" s="459" t="s">
        <v>498</v>
      </c>
      <c r="B20" s="459"/>
      <c r="C20" s="459"/>
      <c r="D20" s="459"/>
      <c r="E20" s="459"/>
      <c r="F20" s="459"/>
      <c r="G20" s="459"/>
      <c r="H20" s="459"/>
      <c r="I20" s="459"/>
      <c r="J20" s="459"/>
      <c r="K20" s="459"/>
      <c r="L20" s="459"/>
      <c r="M20" s="459"/>
      <c r="N20" s="459"/>
      <c r="O20" s="459"/>
      <c r="P20" s="459"/>
      <c r="Q20" s="459"/>
      <c r="R20" s="459"/>
      <c r="S20" s="459"/>
    </row>
    <row r="21" spans="1:19" ht="25.5" customHeight="1">
      <c r="A21" s="459"/>
      <c r="B21" s="459"/>
      <c r="C21" s="459"/>
      <c r="D21" s="459"/>
      <c r="E21" s="459"/>
      <c r="F21" s="459"/>
      <c r="G21" s="459"/>
      <c r="H21" s="459"/>
      <c r="I21" s="459"/>
      <c r="J21" s="459"/>
      <c r="K21" s="459"/>
      <c r="L21" s="459"/>
      <c r="M21" s="459"/>
      <c r="N21" s="459"/>
      <c r="O21" s="459"/>
      <c r="P21" s="459"/>
      <c r="Q21" s="459"/>
      <c r="R21" s="459"/>
      <c r="S21" s="459"/>
    </row>
    <row r="23" spans="1:19">
      <c r="A23" s="158" t="s">
        <v>480</v>
      </c>
      <c r="B23" s="393"/>
      <c r="C23" s="393"/>
      <c r="D23" s="393"/>
      <c r="E23" s="393"/>
      <c r="F23" s="393"/>
      <c r="G23" s="393"/>
      <c r="H23" s="393"/>
      <c r="I23" s="393"/>
      <c r="J23" s="393"/>
      <c r="K23" s="393"/>
      <c r="L23" s="393"/>
      <c r="M23" s="393"/>
      <c r="N23" s="393"/>
      <c r="O23" s="393"/>
      <c r="P23" s="393"/>
      <c r="Q23" s="393"/>
      <c r="R23" s="393"/>
      <c r="S23" s="393"/>
    </row>
    <row r="24" spans="1:19">
      <c r="A24" s="158" t="s">
        <v>481</v>
      </c>
      <c r="B24" s="393"/>
      <c r="C24" s="393"/>
      <c r="D24" s="393"/>
      <c r="E24" s="393"/>
      <c r="F24" s="393"/>
      <c r="G24" s="393"/>
      <c r="H24" s="393"/>
      <c r="I24" s="393"/>
      <c r="J24" s="393"/>
      <c r="K24" s="393"/>
      <c r="L24" s="393"/>
      <c r="M24" s="393"/>
      <c r="N24" s="393"/>
      <c r="O24" s="393"/>
      <c r="P24" s="393"/>
      <c r="Q24" s="393"/>
      <c r="R24" s="393"/>
      <c r="S24" s="393"/>
    </row>
    <row r="25" spans="1:19">
      <c r="A25" s="159" t="s">
        <v>383</v>
      </c>
      <c r="B25" s="393"/>
      <c r="C25" s="393"/>
      <c r="D25" s="393"/>
      <c r="E25" s="393"/>
      <c r="F25" s="393"/>
      <c r="G25" s="393"/>
      <c r="H25" s="393"/>
      <c r="I25" s="393"/>
      <c r="J25" s="393"/>
      <c r="K25" s="393"/>
      <c r="L25" s="393"/>
      <c r="M25" s="393"/>
      <c r="N25" s="393"/>
      <c r="O25" s="393"/>
      <c r="P25" s="393"/>
      <c r="Q25" s="393"/>
      <c r="R25" s="393"/>
      <c r="S25" s="393"/>
    </row>
    <row r="26" spans="1:19">
      <c r="A26" s="159" t="s">
        <v>459</v>
      </c>
      <c r="B26" s="393"/>
      <c r="C26" s="393"/>
      <c r="D26" s="393"/>
      <c r="E26" s="393"/>
      <c r="F26" s="393"/>
      <c r="G26" s="393"/>
      <c r="H26" s="393"/>
      <c r="I26" s="393"/>
      <c r="J26" s="393"/>
      <c r="K26" s="393"/>
      <c r="L26" s="393"/>
      <c r="M26" s="393"/>
      <c r="N26" s="393"/>
      <c r="O26" s="393"/>
      <c r="P26" s="393"/>
      <c r="Q26" s="393"/>
      <c r="R26" s="393"/>
      <c r="S26" s="393"/>
    </row>
    <row r="27" spans="1:19">
      <c r="A27" s="159" t="s">
        <v>460</v>
      </c>
      <c r="B27" s="393"/>
      <c r="C27" s="393"/>
      <c r="D27" s="393"/>
      <c r="E27" s="393"/>
      <c r="F27" s="393"/>
      <c r="G27" s="393"/>
      <c r="H27" s="393"/>
      <c r="I27" s="393"/>
      <c r="J27" s="393"/>
      <c r="K27" s="393"/>
      <c r="L27" s="393"/>
      <c r="M27" s="393"/>
      <c r="N27" s="393"/>
      <c r="O27" s="393"/>
      <c r="P27" s="393"/>
      <c r="Q27" s="393"/>
      <c r="R27" s="393"/>
      <c r="S27" s="393"/>
    </row>
    <row r="31" spans="1:19">
      <c r="A31" s="4" t="s">
        <v>502</v>
      </c>
    </row>
    <row r="32" spans="1:19">
      <c r="A32" t="s">
        <v>503</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opLeftCell="Y1" zoomScale="80" zoomScaleNormal="80" workbookViewId="0">
      <selection activeCell="AD9" sqref="AD9:AF12"/>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45" t="s">
        <v>110</v>
      </c>
      <c r="J4" s="337"/>
      <c r="K4" s="337"/>
      <c r="L4" s="337"/>
      <c r="M4" s="337"/>
      <c r="N4" s="337"/>
      <c r="O4" s="41"/>
      <c r="P4" s="345" t="s">
        <v>111</v>
      </c>
      <c r="Q4" s="337"/>
      <c r="R4" s="337"/>
      <c r="S4" s="337"/>
      <c r="T4" s="337"/>
      <c r="U4" s="337"/>
      <c r="V4" s="41"/>
      <c r="W4" s="345" t="s">
        <v>112</v>
      </c>
      <c r="X4" s="337"/>
      <c r="Y4" s="337"/>
      <c r="Z4" s="337"/>
      <c r="AA4" s="337"/>
      <c r="AB4" s="337"/>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49" t="s">
        <v>114</v>
      </c>
      <c r="J6" s="350"/>
      <c r="K6" s="350"/>
      <c r="L6" s="350"/>
      <c r="M6" s="350"/>
      <c r="N6" s="351"/>
      <c r="O6" s="76"/>
      <c r="P6" s="349" t="s">
        <v>114</v>
      </c>
      <c r="Q6" s="350"/>
      <c r="R6" s="350"/>
      <c r="S6" s="350"/>
      <c r="T6" s="350"/>
      <c r="U6" s="351"/>
      <c r="V6" s="76"/>
      <c r="W6" s="349" t="s">
        <v>114</v>
      </c>
      <c r="X6" s="350"/>
      <c r="Y6" s="350"/>
      <c r="Z6" s="350"/>
      <c r="AA6" s="350"/>
      <c r="AB6" s="351"/>
      <c r="AC6" s="41"/>
      <c r="AD6" s="41"/>
      <c r="AG6" s="66"/>
    </row>
    <row r="7" spans="2:33" ht="33.75" customHeight="1">
      <c r="B7" s="64"/>
      <c r="C7" s="69" t="s">
        <v>115</v>
      </c>
      <c r="D7" s="69" t="s">
        <v>116</v>
      </c>
      <c r="E7" s="70" t="s">
        <v>117</v>
      </c>
      <c r="F7" s="346" t="s">
        <v>118</v>
      </c>
      <c r="G7" s="348"/>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-0.39290685427579408</v>
      </c>
      <c r="H9" s="37" t="str" cm="1">
        <f t="array" aca="1" ref="H9" ca="1">INDIRECT("'" &amp; $C9 &amp;"'!" &amp; "B8")</f>
        <v>CV6.09</v>
      </c>
      <c r="I9" s="37" cm="1">
        <f t="array" aca="1" ref="I9" ca="1">INDIRECT("'" &amp; $C9 &amp;"'!" &amp; "B13")</f>
        <v>-11.355077465321548</v>
      </c>
      <c r="J9" s="37" cm="1">
        <f t="array" aca="1" ref="J9" ca="1">INDIRECT("'" &amp; $C9 &amp;"'!" &amp; "B14")</f>
        <v>-18.141082302659093</v>
      </c>
      <c r="K9" s="37" cm="1">
        <f t="array" aca="1" ref="K9" ca="1">INDIRECT("'" &amp; $C9 &amp;"'!" &amp; "B15")</f>
        <v>-25.376914044724128</v>
      </c>
      <c r="L9" s="37" cm="1">
        <f t="array" aca="1" ref="L9" ca="1">INDIRECT("'" &amp; $C9 &amp;"'!" &amp; "B16")</f>
        <v>-33.158842115756286</v>
      </c>
      <c r="M9" s="277" cm="1">
        <f t="array" aca="1" ref="M9" ca="1">INDIRECT("'" &amp; $C9 &amp;"'!" &amp; "B17")</f>
        <v>-50.858509552131828</v>
      </c>
      <c r="N9" s="277" cm="1">
        <f t="array" aca="1" ref="N9" ca="1">INDIRECT("'" &amp; $C9 &amp;"'!" &amp; "B18")</f>
        <v>-72.907385162089383</v>
      </c>
      <c r="O9" s="76"/>
      <c r="P9" s="37" cm="1">
        <f t="array" aca="1" ref="P9" ca="1">INDIRECT("'" &amp; $C9 &amp;"'!" &amp; "D13")</f>
        <v>-9.3596560797990112</v>
      </c>
      <c r="Q9" s="37" cm="1">
        <f t="array" aca="1" ref="Q9" ca="1">INDIRECT("'" &amp; $C9 &amp;"'!" &amp; "D14")</f>
        <v>-15.107372109092911</v>
      </c>
      <c r="R9" s="37" cm="1">
        <f t="array" aca="1" ref="R9" ca="1">INDIRECT("'" &amp; $C9 &amp;"'!" &amp; "D15")</f>
        <v>-21.349574617253911</v>
      </c>
      <c r="S9" s="37" cm="1">
        <f t="array" aca="1" ref="S9" ca="1">INDIRECT("'" &amp; $C9 &amp;"'!" &amp; "D16")</f>
        <v>-28.182358409006888</v>
      </c>
      <c r="T9" s="277" cm="1">
        <f t="array" aca="1" ref="T9" ca="1">INDIRECT("'" &amp; $C9 &amp;"'!" &amp; "D17")</f>
        <v>-44.109065313637551</v>
      </c>
      <c r="U9" s="277" cm="1">
        <f t="array" aca="1" ref="U9" ca="1">INDIRECT("'" &amp; $C9 &amp;"'!" &amp; "D18")</f>
        <v>-64.50664612523272</v>
      </c>
      <c r="V9" s="76"/>
      <c r="W9" s="37" cm="1">
        <f t="array" aca="1" ref="W9" ca="1">INDIRECT("'" &amp; $C9 &amp;"'!" &amp; "F13")</f>
        <v>-13.350491231247302</v>
      </c>
      <c r="X9" s="37" cm="1">
        <f t="array" aca="1" ref="X9" ca="1">INDIRECT("'" &amp; $C9 &amp;"'!" &amp; "F14")</f>
        <v>-21.177708624650215</v>
      </c>
      <c r="Y9" s="37" cm="1">
        <f t="array" aca="1" ref="Y9" ca="1">INDIRECT("'" &amp; $C9 &amp;"'!" &amp; "F15")</f>
        <v>-29.405764505313826</v>
      </c>
      <c r="Z9" s="37" cm="1">
        <f t="array" aca="1" ref="Z9" ca="1">INDIRECT("'" &amp; $C9 &amp;"'!" &amp; "F16")</f>
        <v>-38.134540642102579</v>
      </c>
      <c r="AA9" s="277" cm="1">
        <f t="array" aca="1" ref="AA9" ca="1">INDIRECT("'" &amp; $C9 &amp;"'!" &amp; "F17")</f>
        <v>-57.590762017526124</v>
      </c>
      <c r="AB9" s="277" cm="1">
        <f t="array" aca="1" ref="AB9" ca="1">INDIRECT("'" &amp; $C9 &amp;"'!" &amp; "F18")</f>
        <v>-81.262619922444017</v>
      </c>
      <c r="AC9" s="41"/>
      <c r="AD9" s="84" t="s">
        <v>126</v>
      </c>
      <c r="AE9" s="84" t="s">
        <v>127</v>
      </c>
      <c r="AF9" s="84" t="s">
        <v>128</v>
      </c>
      <c r="AG9" s="66"/>
    </row>
    <row r="10" spans="2:33">
      <c r="B10" s="64"/>
      <c r="C10" s="72" t="s">
        <v>129</v>
      </c>
      <c r="D10" s="37" t="str" cm="1">
        <f t="array" aca="1" ref="D10" ca="1">INDIRECT("'" &amp; $C10 &amp;"'!" &amp; "B4")</f>
        <v>Prefered</v>
      </c>
      <c r="E10" s="37" t="str" cm="1">
        <f t="array" aca="1" ref="E10" ca="1">IF(ISTEXT($D10),INDIRECT("'" &amp; $C10 &amp;"'!" &amp; "B7"),"")</f>
        <v>Y</v>
      </c>
      <c r="F10" s="37">
        <f t="shared" ref="F10:F19" ca="1" si="0">IF(ISTEXT($D10),SUM(INDIRECT("'" &amp; $C10 &amp;"'!" &amp; "B26:f26")),"")</f>
        <v>-7.4</v>
      </c>
      <c r="G10" s="37">
        <f t="shared" ref="G10:G19" ca="1" si="1">IF(ISTEXT($D10),SUM(INDIRECT("'" &amp; $C10 &amp;"'!" &amp; "B27:f27")),"")</f>
        <v>-0.38749610243337501</v>
      </c>
      <c r="H10" s="37" t="str" cm="1">
        <f t="array" aca="1" ref="H10" ca="1">IF(ISTEXT($D10),INDIRECT("'" &amp; $C10 &amp;"'!" &amp; "B8"),"")</f>
        <v>CV6.09</v>
      </c>
      <c r="I10" s="37" cm="1">
        <f t="array" aca="1" ref="I10" ca="1">IF(ISTEXT($D10),INDIRECT("'" &amp; $C10 &amp;"'!" &amp; "B13"),"")</f>
        <v>-15.169536503303702</v>
      </c>
      <c r="J10" s="37" cm="1">
        <f t="array" aca="1" ref="J10" ca="1">IF(ISTEXT($D10),INDIRECT("'" &amp; $C10 &amp;"'!" &amp; "B14"),"")</f>
        <v>-23.54054594821773</v>
      </c>
      <c r="K10" s="37" cm="1">
        <f t="array" aca="1" ref="K10" ca="1">IF(ISTEXT($D10),INDIRECT("'" &amp; $C10 &amp;"'!" &amp; "B15"),"")</f>
        <v>-31.403186687395777</v>
      </c>
      <c r="L10" s="37" cm="1">
        <f t="array" aca="1" ref="L10" ca="1">IF(ISTEXT($D10),INDIRECT("'" &amp; $C10 &amp;"'!" &amp; "B16"),"")</f>
        <v>-39.181070966846335</v>
      </c>
      <c r="M10" s="277" cm="1">
        <f t="array" aca="1" ref="M10" ca="1">IF(ISTEXT($D10),INDIRECT("'" &amp; $C10 &amp;"'!" &amp; "B17"),"")</f>
        <v>-56.301804784317156</v>
      </c>
      <c r="N10" s="277" cm="1">
        <f t="array" aca="1" ref="N10" ca="1">IF(ISTEXT($D10),INDIRECT("'" &amp; $C10 &amp;"'!" &amp; "B18"),"")</f>
        <v>-77.661178397223921</v>
      </c>
      <c r="O10" s="76"/>
      <c r="P10" s="37" cm="1">
        <f t="array" aca="1" ref="P10" ca="1">IF(ISTEXT($D10),INDIRECT("'" &amp; $C10 &amp;"'!" &amp; "D13"),"")</f>
        <v>-13.224075827008319</v>
      </c>
      <c r="Q10" s="37" cm="1">
        <f t="array" aca="1" ref="Q10" ca="1">IF(ISTEXT($D10),INDIRECT("'" &amp; $C10 &amp;"'!" &amp; "D14"),"")</f>
        <v>-20.59835300099785</v>
      </c>
      <c r="R10" s="37" cm="1">
        <f t="array" aca="1" ref="R10" ca="1">IF(ISTEXT($D10),INDIRECT("'" &amp; $C10 &amp;"'!" &amp; "D15"),"")</f>
        <v>-27.507105546033866</v>
      </c>
      <c r="S10" s="37" cm="1">
        <f t="array" aca="1" ref="S10" ca="1">IF(ISTEXT($D10),INDIRECT("'" &amp; $C10 &amp;"'!" &amp; "D16"),"")</f>
        <v>-34.373774702091026</v>
      </c>
      <c r="T10" s="277" cm="1">
        <f t="array" aca="1" ref="T10" ca="1">IF(ISTEXT($D10),INDIRECT("'" &amp; $C10 &amp;"'!" &amp; "D17"),"")</f>
        <v>-49.792279424470806</v>
      </c>
      <c r="U10" s="277" cm="1">
        <f t="array" aca="1" ref="U10" ca="1">IF(ISTEXT($D10),INDIRECT("'" &amp; $C10 &amp;"'!" &amp; "D18"),"")</f>
        <v>-69.566028966322705</v>
      </c>
      <c r="V10" s="76"/>
      <c r="W10" s="37" cm="1">
        <f t="array" aca="1" ref="W10" ca="1">IF(ISTEXT($D10),INDIRECT("'" &amp; $C10 &amp;"'!" &amp; "F13"),"")</f>
        <v>-17.115059211849605</v>
      </c>
      <c r="X10" s="37" cm="1">
        <f t="array" aca="1" ref="X10" ca="1">IF(ISTEXT($D10),INDIRECT("'" &amp; $C10 &amp;"'!" &amp; "F14"),"")</f>
        <v>-26.485607632516299</v>
      </c>
      <c r="Y10" s="37" cm="1">
        <f t="array" aca="1" ref="Y10" ca="1">IF(ISTEXT($D10),INDIRECT("'" &amp; $C10 &amp;"'!" &amp; "F15"),"")</f>
        <v>-35.300787673436972</v>
      </c>
      <c r="Z10" s="37" cm="1">
        <f t="array" aca="1" ref="Z10" ca="1">IF(ISTEXT($D10),INDIRECT("'" &amp; $C10 &amp;"'!" &amp; "F16"),"")</f>
        <v>-43.987682615282203</v>
      </c>
      <c r="AA10" s="277" cm="1">
        <f t="array" aca="1" ref="AA10" ca="1">IF(ISTEXT($D10),INDIRECT("'" &amp; $C10 &amp;"'!" &amp; "F17"),"")</f>
        <v>-62.794893333914786</v>
      </c>
      <c r="AB10" s="277" cm="1">
        <f t="array" aca="1" ref="AB10" ca="1">IF(ISTEXT($D10),INDIRECT("'" &amp; $C10 &amp;"'!" &amp; "F18"),"")</f>
        <v>-85.712704339809022</v>
      </c>
      <c r="AC10" s="41"/>
      <c r="AD10" s="84" t="s">
        <v>130</v>
      </c>
      <c r="AE10" s="84" t="s">
        <v>131</v>
      </c>
      <c r="AF10" s="84" t="s">
        <v>132</v>
      </c>
      <c r="AG10" s="66"/>
    </row>
    <row r="11" spans="2:33">
      <c r="B11" s="64"/>
      <c r="C11" s="72" t="s">
        <v>133</v>
      </c>
      <c r="D11" s="37" t="str" cm="1">
        <f t="array" aca="1" ref="D11" ca="1">INDIRECT("'" &amp; $C11 &amp;"'!" &amp; "B4")</f>
        <v>Max</v>
      </c>
      <c r="E11" s="37" t="str" cm="1">
        <f t="array" aca="1" ref="E11" ca="1">IF(ISTEXT($D11),INDIRECT("'" &amp; $C11 &amp;"'!" &amp; "B7"),"")</f>
        <v>N</v>
      </c>
      <c r="F11" s="37">
        <f t="shared" ca="1" si="0"/>
        <v>-9.9</v>
      </c>
      <c r="G11" s="37">
        <f t="shared" ca="1" si="1"/>
        <v>-0.3823303014200769</v>
      </c>
      <c r="H11" s="37" t="str" cm="1">
        <f t="array" aca="1" ref="H11" ca="1">IF(ISTEXT($D11),INDIRECT("'" &amp; $C11 &amp;"'!" &amp; "B8"),"")</f>
        <v>CV6.09</v>
      </c>
      <c r="I11" s="37" cm="1">
        <f t="array" aca="1" ref="I11" ca="1">IF(ISTEXT($D11),INDIRECT("'" &amp; $C11 &amp;"'!" &amp; "B13"),"")</f>
        <v>-16.387644635297463</v>
      </c>
      <c r="J11" s="37" cm="1">
        <f t="array" aca="1" ref="J11" ca="1">IF(ISTEXT($D11),INDIRECT("'" &amp; $C11 &amp;"'!" &amp; "B14"),"")</f>
        <v>-25.217557539498785</v>
      </c>
      <c r="K11" s="37" cm="1">
        <f t="array" aca="1" ref="K11" ca="1">IF(ISTEXT($D11),INDIRECT("'" &amp; $C11 &amp;"'!" &amp; "B15"),"")</f>
        <v>-33.214648485394775</v>
      </c>
      <c r="L11" s="37" cm="1">
        <f t="array" aca="1" ref="L11" ca="1">IF(ISTEXT($D11),INDIRECT("'" &amp; $C11 &amp;"'!" &amp; "B16"),"")</f>
        <v>-40.912550404832565</v>
      </c>
      <c r="M11" s="277" cm="1">
        <f t="array" aca="1" ref="M11" ca="1">IF(ISTEXT($D11),INDIRECT("'" &amp; $C11 &amp;"'!" &amp; "B17"),"")</f>
        <v>-57.673638597168491</v>
      </c>
      <c r="N11" s="277" cm="1">
        <f t="array" aca="1" ref="N11" ca="1">IF(ISTEXT($D11),INDIRECT("'" &amp; $C11 &amp;"'!" &amp; "B18"),"")</f>
        <v>-78.616916406671805</v>
      </c>
      <c r="O11" s="76"/>
      <c r="P11" s="37" cm="1">
        <f t="array" aca="1" ref="P11" ca="1">IF(ISTEXT($D11),INDIRECT("'" &amp; $C11 &amp;"'!" &amp; "D13"),"")</f>
        <v>-14.486338833442975</v>
      </c>
      <c r="Q11" s="37" cm="1">
        <f t="array" aca="1" ref="Q11" ca="1">IF(ISTEXT($D11),INDIRECT("'" &amp; $C11 &amp;"'!" &amp; "D14"),"")</f>
        <v>-22.354940721192449</v>
      </c>
      <c r="R11" s="37" cm="1">
        <f t="array" aca="1" ref="R11" ca="1">IF(ISTEXT($D11),INDIRECT("'" &amp; $C11 &amp;"'!" &amp; "D15"),"")</f>
        <v>-29.432026725142993</v>
      </c>
      <c r="S11" s="37" cm="1">
        <f t="array" aca="1" ref="S11" ca="1">IF(ISTEXT($D11),INDIRECT("'" &amp; $C11 &amp;"'!" &amp; "D16"),"")</f>
        <v>-36.251062976443208</v>
      </c>
      <c r="T11" s="277" cm="1">
        <f t="array" aca="1" ref="T11" ca="1">IF(ISTEXT($D11),INDIRECT("'" &amp; $C11 &amp;"'!" &amp; "D17"),"")</f>
        <v>-51.370288291179769</v>
      </c>
      <c r="U11" s="277" cm="1">
        <f t="array" aca="1" ref="U11" ca="1">IF(ISTEXT($D11),INDIRECT("'" &amp; $C11 &amp;"'!" &amp; "D18"),"")</f>
        <v>-70.784058941081497</v>
      </c>
      <c r="V11" s="76"/>
      <c r="W11" s="37" cm="1">
        <f t="array" aca="1" ref="W11" ca="1">IF(ISTEXT($D11),INDIRECT("'" &amp; $C11 &amp;"'!" &amp; "F13"),"")</f>
        <v>-18.289062552285948</v>
      </c>
      <c r="X11" s="37" cm="1">
        <f t="array" aca="1" ref="X11" ca="1">IF(ISTEXT($D11),INDIRECT("'" &amp; $C11 &amp;"'!" &amp; "F14"),"")</f>
        <v>-28.082993422217204</v>
      </c>
      <c r="Y11" s="37" cm="1">
        <f t="array" aca="1" ref="Y11" ca="1">IF(ISTEXT($D11),INDIRECT("'" &amp; $C11 &amp;"'!" &amp; "F15"),"")</f>
        <v>-36.998788334650982</v>
      </c>
      <c r="Z11" s="37" cm="1">
        <f t="array" aca="1" ref="Z11" ca="1">IF(ISTEXT($D11),INDIRECT("'" &amp; $C11 &amp;"'!" &amp; "F16"),"")</f>
        <v>-45.57342971868443</v>
      </c>
      <c r="AA11" s="277" cm="1">
        <f t="array" aca="1" ref="AA11" ca="1">IF(ISTEXT($D11),INDIRECT("'" &amp; $C11 &amp;"'!" &amp; "F17"),"")</f>
        <v>-63.961187141129642</v>
      </c>
      <c r="AB11" s="277" cm="1">
        <f t="array" aca="1" ref="AB11" ca="1">IF(ISTEXT($D11),INDIRECT("'" &amp; $C11 &amp;"'!" &amp; "F18"),"")</f>
        <v>-86.407747519529835</v>
      </c>
      <c r="AC11" s="41"/>
      <c r="AD11" s="84" t="s">
        <v>134</v>
      </c>
      <c r="AE11" s="84" t="s">
        <v>135</v>
      </c>
      <c r="AF11" s="84" t="s">
        <v>136</v>
      </c>
      <c r="AG11" s="66"/>
    </row>
    <row r="12" spans="2:33">
      <c r="B12" s="64"/>
      <c r="C12" s="72" t="s">
        <v>137</v>
      </c>
      <c r="D12" s="37" t="str" cm="1">
        <f t="array" aca="1" ref="D12" ca="1">INDIRECT("'" &amp; $C12 &amp;"'!" &amp; "B4")</f>
        <v>MIN</v>
      </c>
      <c r="E12" s="37" t="str" cm="1">
        <f t="array" aca="1" ref="E12" ca="1">IF(ISTEXT($D12),INDIRECT("'" &amp; $C12 &amp;"'!" &amp; "B7"),"")</f>
        <v>N</v>
      </c>
      <c r="F12" s="37">
        <f t="shared" ca="1" si="0"/>
        <v>-5</v>
      </c>
      <c r="G12" s="37">
        <f t="shared" ca="1" si="1"/>
        <v>-0.38809641080195606</v>
      </c>
      <c r="H12" s="37" t="str" cm="1">
        <f t="array" aca="1" ref="H12" ca="1">IF(ISTEXT($D12),INDIRECT("'" &amp; $C12 &amp;"'!" &amp; "B8"),"")</f>
        <v>CV6.09</v>
      </c>
      <c r="I12" s="37" cm="1">
        <f t="array" aca="1" ref="I12" ca="1">IF(ISTEXT($D12),INDIRECT("'" &amp; $C12 &amp;"'!" &amp; "B13"),"")</f>
        <v>-13.79983612754763</v>
      </c>
      <c r="J12" s="37" cm="1">
        <f t="array" aca="1" ref="J12" ca="1">IF(ISTEXT($D12),INDIRECT("'" &amp; $C12 &amp;"'!" &amp; "B14"),"")</f>
        <v>-21.530252122592447</v>
      </c>
      <c r="K12" s="37" cm="1">
        <f t="array" aca="1" ref="K12" ca="1">IF(ISTEXT($D12),INDIRECT("'" &amp; $C12 &amp;"'!" &amp; "B15"),"")</f>
        <v>-29.055626697841927</v>
      </c>
      <c r="L12" s="37" cm="1">
        <f t="array" aca="1" ref="L12" ca="1">IF(ISTEXT($D12),INDIRECT("'" &amp; $C12 &amp;"'!" &amp; "B16"),"")</f>
        <v>-36.692257690876374</v>
      </c>
      <c r="M12" s="277" cm="1">
        <f t="array" aca="1" ref="M12" ca="1">IF(ISTEXT($D12),INDIRECT("'" &amp; $C12 &amp;"'!" &amp; "B17"),"")</f>
        <v>-53.683731542782631</v>
      </c>
      <c r="N12" s="277" cm="1">
        <f t="array" aca="1" ref="N12" ca="1">IF(ISTEXT($D12),INDIRECT("'" &amp; $C12 &amp;"'!" &amp; "B18"),"")</f>
        <v>-74.885112165414483</v>
      </c>
      <c r="O12" s="76"/>
      <c r="P12" s="37" cm="1">
        <f t="array" aca="1" ref="P12" ca="1">IF(ISTEXT($D12),INDIRECT("'" &amp; $C12 &amp;"'!" &amp; "D13"),"")</f>
        <v>-11.854396602785604</v>
      </c>
      <c r="Q12" s="37" cm="1">
        <f t="array" aca="1" ref="Q12" ca="1">IF(ISTEXT($D12),INDIRECT("'" &amp; $C12 &amp;"'!" &amp; "D14"),"")</f>
        <v>-18.590129672971109</v>
      </c>
      <c r="R12" s="37" cm="1">
        <f t="array" aca="1" ref="R12" ca="1">IF(ISTEXT($D12),INDIRECT("'" &amp; $C12 &amp;"'!" &amp; "D15"),"")</f>
        <v>-25.163588401334014</v>
      </c>
      <c r="S12" s="37" cm="1">
        <f t="array" aca="1" ref="S12" ca="1">IF(ISTEXT($D12),INDIRECT("'" &amp; $C12 &amp;"'!" &amp; "D16"),"")</f>
        <v>-31.890901289204749</v>
      </c>
      <c r="T12" s="277" cm="1">
        <f t="array" aca="1" ref="T12" ca="1">IF(ISTEXT($D12),INDIRECT("'" &amp; $C12 &amp;"'!" &amp; "D17"),"")</f>
        <v>-47.183736622734315</v>
      </c>
      <c r="U12" s="277" cm="1">
        <f t="array" aca="1" ref="U12" ca="1">IF(ISTEXT($D12),INDIRECT("'" &amp; $C12 &amp;"'!" &amp; "D18"),"")</f>
        <v>-66.802919315630859</v>
      </c>
      <c r="V12" s="76"/>
      <c r="W12" s="37" cm="1">
        <f t="array" aca="1" ref="W12" ca="1">IF(ISTEXT($D12),INDIRECT("'" &amp; $C12 &amp;"'!" &amp; "F13"),"")</f>
        <v>-15.745345550686553</v>
      </c>
      <c r="X12" s="37" cm="1">
        <f t="array" aca="1" ref="X12" ca="1">IF(ISTEXT($D12),INDIRECT("'" &amp; $C12 &amp;"'!" &amp; "F14"),"")</f>
        <v>-24.473245413723269</v>
      </c>
      <c r="Y12" s="37" cm="1">
        <f t="array" aca="1" ref="Y12" ca="1">IF(ISTEXT($D12),INDIRECT("'" &amp; $C12 &amp;"'!" &amp; "F15"),"")</f>
        <v>-32.949189730603877</v>
      </c>
      <c r="Z12" s="37" cm="1">
        <f t="array" aca="1" ref="Z12" ca="1">IF(ISTEXT($D12),INDIRECT("'" &amp; $C12 &amp;"'!" &amp; "F16"),"")</f>
        <v>-41.492938960107331</v>
      </c>
      <c r="AA12" s="277" cm="1">
        <f t="array" aca="1" ref="AA12" ca="1">IF(ISTEXT($D12),INDIRECT("'" &amp; $C12 &amp;"'!" &amp; "F17"),"")</f>
        <v>-60.167332416241656</v>
      </c>
      <c r="AB12" s="277" cm="1">
        <f t="array" aca="1" ref="AB12" ca="1">IF(ISTEXT($D12),INDIRECT("'" &amp; $C12 &amp;"'!" &amp; "F18"),"")</f>
        <v>-82.923783089828206</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49" t="s">
        <v>149</v>
      </c>
      <c r="J22" s="350"/>
      <c r="K22" s="350"/>
      <c r="L22" s="350"/>
      <c r="M22" s="350"/>
      <c r="N22" s="351"/>
      <c r="O22" s="76"/>
      <c r="P22" s="349" t="s">
        <v>149</v>
      </c>
      <c r="Q22" s="350"/>
      <c r="R22" s="350"/>
      <c r="S22" s="350"/>
      <c r="T22" s="350"/>
      <c r="U22" s="351"/>
      <c r="V22" s="76"/>
      <c r="W22" s="349" t="s">
        <v>149</v>
      </c>
      <c r="X22" s="350"/>
      <c r="Y22" s="350"/>
      <c r="Z22" s="350"/>
      <c r="AA22" s="350"/>
      <c r="AB22" s="351"/>
      <c r="AC22" s="41"/>
      <c r="AD22" s="76"/>
      <c r="AE22" s="76"/>
      <c r="AF22" s="76"/>
      <c r="AG22" s="66"/>
    </row>
    <row r="23" spans="2:33" ht="33.75" customHeight="1">
      <c r="B23" s="64"/>
      <c r="C23" s="69" t="s">
        <v>115</v>
      </c>
      <c r="D23" s="69" t="s">
        <v>116</v>
      </c>
      <c r="E23" s="70" t="s">
        <v>117</v>
      </c>
      <c r="F23" s="346" t="s">
        <v>118</v>
      </c>
      <c r="G23" s="347"/>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Prefered</v>
      </c>
      <c r="E25" s="37" t="str">
        <f ca="1">E10</f>
        <v>Y</v>
      </c>
      <c r="F25" s="59">
        <f ca="1">IF(ISNUMBER(F10-F$9),F10-F$9,"")</f>
        <v>-7.4</v>
      </c>
      <c r="G25" s="59">
        <f ca="1">IF(ISNUMBER(G10-G$9),G10-G$9,"")</f>
        <v>5.4107518424190704E-3</v>
      </c>
      <c r="H25" s="87" t="str">
        <f ca="1">H10</f>
        <v>CV6.09</v>
      </c>
      <c r="I25" s="59">
        <f t="shared" ref="I25:N34" ca="1" si="2">IF(ISNUMBER(I10-I$9),I10-I$9,"")</f>
        <v>-3.8144590379821537</v>
      </c>
      <c r="J25" s="59">
        <f t="shared" ca="1" si="2"/>
        <v>-5.3994636455586367</v>
      </c>
      <c r="K25" s="316">
        <f t="shared" ca="1" si="2"/>
        <v>-6.0262726426716497</v>
      </c>
      <c r="L25" s="59">
        <f t="shared" ca="1" si="2"/>
        <v>-6.0222288510900484</v>
      </c>
      <c r="M25" s="59">
        <f t="shared" ca="1" si="2"/>
        <v>-5.4432952321853278</v>
      </c>
      <c r="N25" s="59">
        <f t="shared" ca="1" si="2"/>
        <v>-4.7537932351345376</v>
      </c>
      <c r="O25" s="76"/>
      <c r="P25" s="59">
        <f t="shared" ref="P25:U34" ca="1" si="3">IF(ISNUMBER(P10-P$9),P10-P$9,"")</f>
        <v>-3.8644197472093076</v>
      </c>
      <c r="Q25" s="59">
        <f t="shared" ca="1" si="3"/>
        <v>-5.4909808919049397</v>
      </c>
      <c r="R25" s="59">
        <f t="shared" ca="1" si="3"/>
        <v>-6.1575309287799556</v>
      </c>
      <c r="S25" s="59">
        <f t="shared" ca="1" si="3"/>
        <v>-6.1914162930841385</v>
      </c>
      <c r="T25" s="59">
        <f t="shared" ca="1" si="3"/>
        <v>-5.683214110833255</v>
      </c>
      <c r="U25" s="59">
        <f t="shared" ca="1" si="3"/>
        <v>-5.0593828410899846</v>
      </c>
      <c r="V25" s="76"/>
      <c r="W25" s="59">
        <f t="shared" ref="W25:AB34" ca="1" si="4">IF(ISNUMBER(W10-W$9),W10-W$9,"")</f>
        <v>-3.7645679806023029</v>
      </c>
      <c r="X25" s="59">
        <f t="shared" ca="1" si="4"/>
        <v>-5.3078990078660837</v>
      </c>
      <c r="Y25" s="59">
        <f t="shared" ca="1" si="4"/>
        <v>-5.8950231681231458</v>
      </c>
      <c r="Z25" s="59">
        <f t="shared" ca="1" si="4"/>
        <v>-5.8531419731796248</v>
      </c>
      <c r="AA25" s="59">
        <f t="shared" ca="1" si="4"/>
        <v>-5.2041313163886613</v>
      </c>
      <c r="AB25" s="59">
        <f t="shared" ca="1" si="4"/>
        <v>-4.4500844173650052</v>
      </c>
      <c r="AC25" s="41"/>
      <c r="AD25" s="76"/>
      <c r="AE25" s="76"/>
      <c r="AF25" s="76"/>
      <c r="AG25" s="66"/>
    </row>
    <row r="26" spans="2:33">
      <c r="B26" s="64"/>
      <c r="C26" s="72" t="s">
        <v>133</v>
      </c>
      <c r="D26" s="87" t="str">
        <f t="shared" ref="D26:E34" ca="1" si="5">D11</f>
        <v>Max</v>
      </c>
      <c r="E26" s="37" t="str">
        <f t="shared" ca="1" si="5"/>
        <v>N</v>
      </c>
      <c r="F26" s="59">
        <f t="shared" ref="F26:G34" ca="1" si="6">IF(ISNUMBER(F11-F$9),F11-F$9,"")</f>
        <v>-9.9</v>
      </c>
      <c r="G26" s="59">
        <f t="shared" ca="1" si="6"/>
        <v>1.0576552855717181E-2</v>
      </c>
      <c r="H26" s="87" t="str">
        <f t="shared" ref="H26:H34" ca="1" si="7">H11</f>
        <v>CV6.09</v>
      </c>
      <c r="I26" s="59">
        <f t="shared" ca="1" si="2"/>
        <v>-5.0325671699759145</v>
      </c>
      <c r="J26" s="59">
        <f t="shared" ca="1" si="2"/>
        <v>-7.0764752368396913</v>
      </c>
      <c r="K26" s="59">
        <f t="shared" ca="1" si="2"/>
        <v>-7.8377344406706477</v>
      </c>
      <c r="L26" s="59">
        <f t="shared" ca="1" si="2"/>
        <v>-7.753708289076279</v>
      </c>
      <c r="M26" s="59">
        <f t="shared" ca="1" si="2"/>
        <v>-6.8151290450366631</v>
      </c>
      <c r="N26" s="59">
        <f t="shared" ca="1" si="2"/>
        <v>-5.709531244582422</v>
      </c>
      <c r="O26" s="76"/>
      <c r="P26" s="59">
        <f t="shared" ca="1" si="3"/>
        <v>-5.1266827536439639</v>
      </c>
      <c r="Q26" s="59">
        <f t="shared" ca="1" si="3"/>
        <v>-7.2475686120995384</v>
      </c>
      <c r="R26" s="59">
        <f t="shared" ca="1" si="3"/>
        <v>-8.0824521078890825</v>
      </c>
      <c r="S26" s="59">
        <f t="shared" ca="1" si="3"/>
        <v>-8.0687045674363205</v>
      </c>
      <c r="T26" s="59">
        <f t="shared" ca="1" si="3"/>
        <v>-7.2612229775422179</v>
      </c>
      <c r="U26" s="59">
        <f t="shared" ca="1" si="3"/>
        <v>-6.277412815848777</v>
      </c>
      <c r="V26" s="76"/>
      <c r="W26" s="59">
        <f t="shared" ca="1" si="4"/>
        <v>-4.9385713210386459</v>
      </c>
      <c r="X26" s="59">
        <f t="shared" ca="1" si="4"/>
        <v>-6.9052847975669884</v>
      </c>
      <c r="Y26" s="59">
        <f t="shared" ca="1" si="4"/>
        <v>-7.5930238293371559</v>
      </c>
      <c r="Z26" s="59">
        <f t="shared" ca="1" si="4"/>
        <v>-7.4388890765818516</v>
      </c>
      <c r="AA26" s="59">
        <f t="shared" ca="1" si="4"/>
        <v>-6.3704251236035176</v>
      </c>
      <c r="AB26" s="59">
        <f t="shared" ca="1" si="4"/>
        <v>-5.1451275970858177</v>
      </c>
      <c r="AC26" s="41"/>
      <c r="AD26" s="76"/>
      <c r="AE26" s="76"/>
      <c r="AF26" s="76"/>
      <c r="AG26" s="66"/>
    </row>
    <row r="27" spans="2:33">
      <c r="B27" s="64"/>
      <c r="C27" s="72" t="s">
        <v>137</v>
      </c>
      <c r="D27" s="87" t="str">
        <f t="shared" ca="1" si="5"/>
        <v>MIN</v>
      </c>
      <c r="E27" s="37" t="str">
        <f t="shared" ca="1" si="5"/>
        <v>N</v>
      </c>
      <c r="F27" s="59">
        <f t="shared" ca="1" si="6"/>
        <v>-5</v>
      </c>
      <c r="G27" s="59">
        <f t="shared" ca="1" si="6"/>
        <v>4.810443473838022E-3</v>
      </c>
      <c r="H27" s="87" t="str">
        <f t="shared" ca="1" si="7"/>
        <v>CV6.09</v>
      </c>
      <c r="I27" s="59">
        <f t="shared" ca="1" si="2"/>
        <v>-2.4447586622260822</v>
      </c>
      <c r="J27" s="59">
        <f t="shared" ca="1" si="2"/>
        <v>-3.389169819933354</v>
      </c>
      <c r="K27" s="59">
        <f t="shared" ca="1" si="2"/>
        <v>-3.6787126531177989</v>
      </c>
      <c r="L27" s="59">
        <f t="shared" ca="1" si="2"/>
        <v>-3.5334155751200882</v>
      </c>
      <c r="M27" s="59">
        <f t="shared" ca="1" si="2"/>
        <v>-2.8252219906508031</v>
      </c>
      <c r="N27" s="59">
        <f t="shared" ca="1" si="2"/>
        <v>-1.9777270033251</v>
      </c>
      <c r="O27" s="76"/>
      <c r="P27" s="59">
        <f t="shared" ca="1" si="3"/>
        <v>-2.4947405229865929</v>
      </c>
      <c r="Q27" s="59">
        <f t="shared" ca="1" si="3"/>
        <v>-3.4827575638781987</v>
      </c>
      <c r="R27" s="59">
        <f t="shared" ca="1" si="3"/>
        <v>-3.8140137840801032</v>
      </c>
      <c r="S27" s="59">
        <f t="shared" ca="1" si="3"/>
        <v>-3.7085428801978608</v>
      </c>
      <c r="T27" s="59">
        <f t="shared" ca="1" si="3"/>
        <v>-3.0746713090967646</v>
      </c>
      <c r="U27" s="59">
        <f t="shared" ca="1" si="3"/>
        <v>-2.2962731903981393</v>
      </c>
      <c r="V27" s="76"/>
      <c r="W27" s="59">
        <f t="shared" ca="1" si="4"/>
        <v>-2.3948543194392506</v>
      </c>
      <c r="X27" s="59">
        <f t="shared" ca="1" si="4"/>
        <v>-3.2955367890730543</v>
      </c>
      <c r="Y27" s="59">
        <f t="shared" ca="1" si="4"/>
        <v>-3.5434252252900507</v>
      </c>
      <c r="Z27" s="59">
        <f t="shared" ca="1" si="4"/>
        <v>-3.3583983180047525</v>
      </c>
      <c r="AA27" s="59">
        <f t="shared" ca="1" si="4"/>
        <v>-2.576570398715532</v>
      </c>
      <c r="AB27" s="59">
        <f t="shared" ca="1" si="4"/>
        <v>-1.6611631673841885</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52"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90" zoomScaleNormal="90" workbookViewId="0">
      <selection activeCell="J14" sqref="J14:L14"/>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52" customFormat="1" ht="56.9" customHeight="1"/>
    <row r="2" spans="1:12">
      <c r="A2" s="1"/>
    </row>
    <row r="3" spans="1:12">
      <c r="A3" s="44" t="s">
        <v>150</v>
      </c>
      <c r="B3" s="45"/>
      <c r="C3" s="45"/>
    </row>
    <row r="4" spans="1:12" ht="12.75" customHeight="1">
      <c r="A4" s="362" t="s">
        <v>151</v>
      </c>
      <c r="B4" s="363"/>
      <c r="C4" s="363"/>
      <c r="D4" s="363"/>
      <c r="E4" s="363"/>
      <c r="F4" s="363"/>
      <c r="G4" s="363"/>
      <c r="H4" s="363"/>
      <c r="I4" s="363"/>
      <c r="J4" s="363"/>
      <c r="K4" s="363"/>
      <c r="L4" s="364"/>
    </row>
    <row r="5" spans="1:12" ht="12.75" customHeight="1">
      <c r="A5" s="365"/>
      <c r="B5" s="366"/>
      <c r="C5" s="366"/>
      <c r="D5" s="366"/>
      <c r="E5" s="366"/>
      <c r="F5" s="366"/>
      <c r="G5" s="366"/>
      <c r="H5" s="366"/>
      <c r="I5" s="366"/>
      <c r="J5" s="366"/>
      <c r="K5" s="366"/>
      <c r="L5" s="367"/>
    </row>
    <row r="6" spans="1:12">
      <c r="A6" s="44" t="s">
        <v>152</v>
      </c>
      <c r="B6" s="46"/>
      <c r="C6" s="46"/>
    </row>
    <row r="7" spans="1:12">
      <c r="A7" s="356" t="s">
        <v>153</v>
      </c>
      <c r="B7" s="357"/>
      <c r="C7" s="357"/>
      <c r="D7" s="357"/>
      <c r="E7" s="357"/>
      <c r="F7" s="357"/>
      <c r="G7" s="357"/>
      <c r="H7" s="357"/>
      <c r="I7" s="357"/>
      <c r="J7" s="357"/>
      <c r="K7" s="357"/>
      <c r="L7" s="358"/>
    </row>
    <row r="8" spans="1:12">
      <c r="A8" s="46"/>
      <c r="B8" s="46"/>
      <c r="C8" s="46"/>
    </row>
    <row r="9" spans="1:12">
      <c r="A9" s="44" t="s">
        <v>154</v>
      </c>
      <c r="B9" s="45"/>
      <c r="C9" s="45"/>
    </row>
    <row r="10" spans="1:12" s="38" customFormat="1" ht="23">
      <c r="A10" s="47" t="s">
        <v>115</v>
      </c>
      <c r="B10" s="48" t="s">
        <v>155</v>
      </c>
      <c r="C10" s="47" t="s">
        <v>156</v>
      </c>
      <c r="D10" s="359" t="s">
        <v>157</v>
      </c>
      <c r="E10" s="360"/>
      <c r="F10" s="361"/>
      <c r="G10" s="359" t="s">
        <v>158</v>
      </c>
      <c r="H10" s="360"/>
      <c r="I10" s="361"/>
      <c r="J10" s="359" t="s">
        <v>159</v>
      </c>
      <c r="K10" s="360"/>
      <c r="L10" s="361"/>
    </row>
    <row r="11" spans="1:12" ht="138" customHeight="1">
      <c r="A11" s="49">
        <v>1</v>
      </c>
      <c r="B11" s="50" t="s">
        <v>160</v>
      </c>
      <c r="C11" s="51" t="s">
        <v>125</v>
      </c>
      <c r="D11" s="353" t="s">
        <v>161</v>
      </c>
      <c r="E11" s="354"/>
      <c r="F11" s="355"/>
      <c r="G11" s="353" t="s">
        <v>162</v>
      </c>
      <c r="H11" s="354"/>
      <c r="I11" s="355"/>
      <c r="J11" s="353" t="s">
        <v>163</v>
      </c>
      <c r="K11" s="354"/>
      <c r="L11" s="355"/>
    </row>
    <row r="12" spans="1:12" ht="139.5" customHeight="1">
      <c r="A12" s="49">
        <v>2</v>
      </c>
      <c r="B12" s="50" t="s">
        <v>160</v>
      </c>
      <c r="C12" s="51" t="s">
        <v>129</v>
      </c>
      <c r="D12" s="353" t="s">
        <v>164</v>
      </c>
      <c r="E12" s="354"/>
      <c r="F12" s="355"/>
      <c r="G12" s="353" t="s">
        <v>165</v>
      </c>
      <c r="H12" s="354"/>
      <c r="I12" s="355"/>
      <c r="J12" s="353" t="s">
        <v>166</v>
      </c>
      <c r="K12" s="354"/>
      <c r="L12" s="355"/>
    </row>
    <row r="13" spans="1:12" ht="255.65" customHeight="1">
      <c r="A13" s="49">
        <v>3</v>
      </c>
      <c r="B13" s="50" t="s">
        <v>160</v>
      </c>
      <c r="C13" s="51" t="s">
        <v>133</v>
      </c>
      <c r="D13" s="353" t="s">
        <v>167</v>
      </c>
      <c r="E13" s="354"/>
      <c r="F13" s="355"/>
      <c r="G13" s="353" t="s">
        <v>168</v>
      </c>
      <c r="H13" s="354"/>
      <c r="I13" s="355"/>
      <c r="J13" s="353" t="s">
        <v>169</v>
      </c>
      <c r="K13" s="354"/>
      <c r="L13" s="355"/>
    </row>
    <row r="14" spans="1:12" ht="174.65" customHeight="1">
      <c r="A14" s="49">
        <v>4</v>
      </c>
      <c r="B14" s="50" t="s">
        <v>160</v>
      </c>
      <c r="C14" s="51" t="s">
        <v>137</v>
      </c>
      <c r="D14" s="353" t="s">
        <v>170</v>
      </c>
      <c r="E14" s="354"/>
      <c r="F14" s="355"/>
      <c r="G14" s="353" t="s">
        <v>171</v>
      </c>
      <c r="H14" s="354"/>
      <c r="I14" s="355"/>
      <c r="J14" s="353" t="s">
        <v>172</v>
      </c>
      <c r="K14" s="354"/>
      <c r="L14" s="355"/>
    </row>
    <row r="15" spans="1:12" ht="158.5" customHeight="1">
      <c r="A15" s="49">
        <v>5</v>
      </c>
      <c r="B15" s="50" t="s">
        <v>173</v>
      </c>
      <c r="C15" s="51" t="s">
        <v>174</v>
      </c>
      <c r="D15" s="353" t="s">
        <v>175</v>
      </c>
      <c r="E15" s="354"/>
      <c r="F15" s="355"/>
      <c r="G15" s="353" t="s">
        <v>176</v>
      </c>
      <c r="H15" s="354"/>
      <c r="I15" s="355"/>
      <c r="J15" s="353" t="s">
        <v>163</v>
      </c>
      <c r="K15" s="354"/>
      <c r="L15" s="355"/>
    </row>
    <row r="16" spans="1:12">
      <c r="A16" s="49">
        <v>6</v>
      </c>
      <c r="B16" s="50"/>
      <c r="C16" s="51"/>
      <c r="D16" s="353"/>
      <c r="E16" s="354"/>
      <c r="F16" s="355"/>
      <c r="G16" s="353"/>
      <c r="H16" s="354"/>
      <c r="I16" s="355"/>
      <c r="J16" s="353"/>
      <c r="K16" s="354"/>
      <c r="L16" s="355"/>
    </row>
    <row r="17" spans="1:12">
      <c r="A17" s="49">
        <v>7</v>
      </c>
      <c r="B17" s="50"/>
      <c r="C17" s="51"/>
      <c r="D17" s="353"/>
      <c r="E17" s="354"/>
      <c r="F17" s="355"/>
      <c r="G17" s="353"/>
      <c r="H17" s="354"/>
      <c r="I17" s="355"/>
      <c r="J17" s="353"/>
      <c r="K17" s="354"/>
      <c r="L17" s="355"/>
    </row>
    <row r="18" spans="1:12">
      <c r="A18" s="49">
        <v>8</v>
      </c>
      <c r="B18" s="50"/>
      <c r="C18" s="51"/>
      <c r="D18" s="353"/>
      <c r="E18" s="354"/>
      <c r="F18" s="355"/>
      <c r="G18" s="353"/>
      <c r="H18" s="354"/>
      <c r="I18" s="355"/>
      <c r="J18" s="353"/>
      <c r="K18" s="354"/>
      <c r="L18" s="355"/>
    </row>
    <row r="19" spans="1:12">
      <c r="A19" s="49">
        <v>9</v>
      </c>
      <c r="B19" s="50"/>
      <c r="C19" s="51"/>
      <c r="D19" s="353"/>
      <c r="E19" s="354"/>
      <c r="F19" s="355"/>
      <c r="G19" s="353"/>
      <c r="H19" s="354"/>
      <c r="I19" s="355"/>
      <c r="J19" s="353"/>
      <c r="K19" s="354"/>
      <c r="L19" s="355"/>
    </row>
    <row r="20" spans="1:12">
      <c r="A20" s="49">
        <v>10</v>
      </c>
      <c r="B20" s="50"/>
      <c r="C20" s="51"/>
      <c r="D20" s="353"/>
      <c r="E20" s="354"/>
      <c r="F20" s="355"/>
      <c r="G20" s="353"/>
      <c r="H20" s="354"/>
      <c r="I20" s="355"/>
      <c r="J20" s="353"/>
      <c r="K20" s="354"/>
      <c r="L20" s="355"/>
    </row>
    <row r="21" spans="1:12">
      <c r="A21" s="49">
        <v>11</v>
      </c>
      <c r="B21" s="50"/>
      <c r="C21" s="51"/>
      <c r="D21" s="353"/>
      <c r="E21" s="354"/>
      <c r="F21" s="355"/>
      <c r="G21" s="353"/>
      <c r="H21" s="354"/>
      <c r="I21" s="355"/>
      <c r="J21" s="353"/>
      <c r="K21" s="354"/>
      <c r="L21" s="355"/>
    </row>
    <row r="22" spans="1:12">
      <c r="A22" s="49">
        <v>12</v>
      </c>
      <c r="B22" s="50"/>
      <c r="C22" s="51"/>
      <c r="D22" s="353"/>
      <c r="E22" s="354"/>
      <c r="F22" s="355"/>
      <c r="G22" s="353"/>
      <c r="H22" s="354"/>
      <c r="I22" s="355"/>
      <c r="J22" s="353"/>
      <c r="K22" s="354"/>
      <c r="L22" s="355"/>
    </row>
    <row r="23" spans="1:12">
      <c r="A23" s="49">
        <v>13</v>
      </c>
      <c r="B23" s="50"/>
      <c r="C23" s="51"/>
      <c r="D23" s="353"/>
      <c r="E23" s="354"/>
      <c r="F23" s="355"/>
      <c r="G23" s="353"/>
      <c r="H23" s="354"/>
      <c r="I23" s="355"/>
      <c r="J23" s="353"/>
      <c r="K23" s="354"/>
      <c r="L23" s="355"/>
    </row>
    <row r="24" spans="1:12">
      <c r="A24" s="49">
        <v>14</v>
      </c>
      <c r="B24" s="50"/>
      <c r="C24" s="51"/>
      <c r="D24" s="353"/>
      <c r="E24" s="354"/>
      <c r="F24" s="355"/>
      <c r="G24" s="353"/>
      <c r="H24" s="354"/>
      <c r="I24" s="355"/>
      <c r="J24" s="353"/>
      <c r="K24" s="354"/>
      <c r="L24" s="355"/>
    </row>
    <row r="25" spans="1:12">
      <c r="A25" s="49">
        <v>15</v>
      </c>
      <c r="B25" s="50"/>
      <c r="C25" s="51"/>
      <c r="D25" s="353"/>
      <c r="E25" s="354"/>
      <c r="F25" s="355"/>
      <c r="G25" s="353"/>
      <c r="H25" s="354"/>
      <c r="I25" s="355"/>
      <c r="J25" s="353"/>
      <c r="K25" s="354"/>
      <c r="L25" s="355"/>
    </row>
    <row r="26" spans="1:12">
      <c r="A26" s="49">
        <v>16</v>
      </c>
      <c r="B26" s="50"/>
      <c r="C26" s="51"/>
      <c r="D26" s="353"/>
      <c r="E26" s="354"/>
      <c r="F26" s="355"/>
      <c r="G26" s="353"/>
      <c r="H26" s="354"/>
      <c r="I26" s="355"/>
      <c r="J26" s="353"/>
      <c r="K26" s="354"/>
      <c r="L26" s="355"/>
    </row>
    <row r="27" spans="1:12">
      <c r="A27" s="49">
        <v>17</v>
      </c>
      <c r="B27" s="50"/>
      <c r="C27" s="51"/>
      <c r="D27" s="353"/>
      <c r="E27" s="354"/>
      <c r="F27" s="355"/>
      <c r="G27" s="353"/>
      <c r="H27" s="354"/>
      <c r="I27" s="355"/>
      <c r="J27" s="353"/>
      <c r="K27" s="354"/>
      <c r="L27" s="355"/>
    </row>
    <row r="28" spans="1:12">
      <c r="A28" s="49">
        <v>18</v>
      </c>
      <c r="B28" s="50"/>
      <c r="C28" s="51"/>
      <c r="D28" s="353"/>
      <c r="E28" s="354"/>
      <c r="F28" s="355"/>
      <c r="G28" s="353"/>
      <c r="H28" s="354"/>
      <c r="I28" s="355"/>
      <c r="J28" s="353"/>
      <c r="K28" s="354"/>
      <c r="L28" s="355"/>
    </row>
    <row r="29" spans="1:12">
      <c r="A29" s="49">
        <v>19</v>
      </c>
      <c r="B29" s="50"/>
      <c r="C29" s="51"/>
      <c r="D29" s="353"/>
      <c r="E29" s="354"/>
      <c r="F29" s="355"/>
      <c r="G29" s="353"/>
      <c r="H29" s="354"/>
      <c r="I29" s="355"/>
      <c r="J29" s="353"/>
      <c r="K29" s="354"/>
      <c r="L29" s="355"/>
    </row>
    <row r="30" spans="1:12">
      <c r="A30" s="49">
        <v>20</v>
      </c>
      <c r="B30" s="50"/>
      <c r="C30" s="51"/>
      <c r="D30" s="353"/>
      <c r="E30" s="354"/>
      <c r="F30" s="355"/>
      <c r="G30" s="353"/>
      <c r="H30" s="354"/>
      <c r="I30" s="355"/>
      <c r="J30" s="353"/>
      <c r="K30" s="354"/>
      <c r="L30" s="355"/>
    </row>
    <row r="31" spans="1:12">
      <c r="A31" s="49">
        <v>21</v>
      </c>
      <c r="B31" s="50"/>
      <c r="C31" s="51"/>
      <c r="D31" s="353"/>
      <c r="E31" s="354"/>
      <c r="F31" s="355"/>
      <c r="G31" s="353"/>
      <c r="H31" s="354"/>
      <c r="I31" s="355"/>
      <c r="J31" s="353"/>
      <c r="K31" s="354"/>
      <c r="L31" s="355"/>
    </row>
    <row r="32" spans="1:12">
      <c r="A32" s="49">
        <v>22</v>
      </c>
      <c r="B32" s="50"/>
      <c r="C32" s="51"/>
      <c r="D32" s="353"/>
      <c r="E32" s="354"/>
      <c r="F32" s="355"/>
      <c r="G32" s="353"/>
      <c r="H32" s="354"/>
      <c r="I32" s="355"/>
      <c r="J32" s="353"/>
      <c r="K32" s="354"/>
      <c r="L32" s="355"/>
    </row>
    <row r="33" spans="1:12">
      <c r="A33" s="49">
        <v>23</v>
      </c>
      <c r="B33" s="50"/>
      <c r="C33" s="51"/>
      <c r="D33" s="353"/>
      <c r="E33" s="354"/>
      <c r="F33" s="355"/>
      <c r="G33" s="353"/>
      <c r="H33" s="354"/>
      <c r="I33" s="355"/>
      <c r="J33" s="353"/>
      <c r="K33" s="354"/>
      <c r="L33" s="355"/>
    </row>
    <row r="34" spans="1:12">
      <c r="A34" s="49">
        <v>24</v>
      </c>
      <c r="B34" s="50"/>
      <c r="C34" s="51"/>
      <c r="D34" s="353"/>
      <c r="E34" s="354"/>
      <c r="F34" s="355"/>
      <c r="G34" s="353"/>
      <c r="H34" s="354"/>
      <c r="I34" s="355"/>
      <c r="J34" s="353"/>
      <c r="K34" s="354"/>
      <c r="L34" s="355"/>
    </row>
    <row r="35" spans="1:12">
      <c r="A35" s="49">
        <v>25</v>
      </c>
      <c r="B35" s="50"/>
      <c r="C35" s="51"/>
      <c r="D35" s="353"/>
      <c r="E35" s="354"/>
      <c r="F35" s="355"/>
      <c r="G35" s="353"/>
      <c r="H35" s="354"/>
      <c r="I35" s="355"/>
      <c r="J35" s="353"/>
      <c r="K35" s="354"/>
      <c r="L35" s="355"/>
    </row>
    <row r="36" spans="1:12">
      <c r="A36" s="49">
        <v>26</v>
      </c>
      <c r="B36" s="50"/>
      <c r="C36" s="51"/>
      <c r="D36" s="353"/>
      <c r="E36" s="354"/>
      <c r="F36" s="355"/>
      <c r="G36" s="353"/>
      <c r="H36" s="354"/>
      <c r="I36" s="355"/>
      <c r="J36" s="353"/>
      <c r="K36" s="354"/>
      <c r="L36" s="355"/>
    </row>
    <row r="37" spans="1:12">
      <c r="A37" s="49">
        <v>27</v>
      </c>
      <c r="B37" s="50"/>
      <c r="C37" s="51"/>
      <c r="D37" s="353"/>
      <c r="E37" s="354"/>
      <c r="F37" s="355"/>
      <c r="G37" s="353"/>
      <c r="H37" s="354"/>
      <c r="I37" s="355"/>
      <c r="J37" s="353"/>
      <c r="K37" s="354"/>
      <c r="L37" s="355"/>
    </row>
    <row r="38" spans="1:12">
      <c r="A38" s="49">
        <v>28</v>
      </c>
      <c r="B38" s="50"/>
      <c r="C38" s="51"/>
      <c r="D38" s="353"/>
      <c r="E38" s="354"/>
      <c r="F38" s="355"/>
      <c r="G38" s="353"/>
      <c r="H38" s="354"/>
      <c r="I38" s="355"/>
      <c r="J38" s="353"/>
      <c r="K38" s="354"/>
      <c r="L38" s="355"/>
    </row>
    <row r="39" spans="1:12">
      <c r="A39" s="49">
        <v>29</v>
      </c>
      <c r="B39" s="50"/>
      <c r="C39" s="51"/>
      <c r="D39" s="353"/>
      <c r="E39" s="354"/>
      <c r="F39" s="355"/>
      <c r="G39" s="353"/>
      <c r="H39" s="354"/>
      <c r="I39" s="355"/>
      <c r="J39" s="353"/>
      <c r="K39" s="354"/>
      <c r="L39" s="355"/>
    </row>
    <row r="40" spans="1:12">
      <c r="A40" s="49">
        <v>30</v>
      </c>
      <c r="B40" s="50"/>
      <c r="C40" s="51"/>
      <c r="D40" s="353"/>
      <c r="E40" s="354"/>
      <c r="F40" s="355"/>
      <c r="G40" s="353"/>
      <c r="H40" s="354"/>
      <c r="I40" s="355"/>
      <c r="J40" s="353"/>
      <c r="K40" s="354"/>
      <c r="L40" s="355"/>
    </row>
    <row r="41" spans="1:12">
      <c r="A41" s="49">
        <v>31</v>
      </c>
      <c r="B41" s="50"/>
      <c r="C41" s="51"/>
      <c r="D41" s="353"/>
      <c r="E41" s="354"/>
      <c r="F41" s="355"/>
      <c r="G41" s="353"/>
      <c r="H41" s="354"/>
      <c r="I41" s="355"/>
      <c r="J41" s="353"/>
      <c r="K41" s="354"/>
      <c r="L41" s="355"/>
    </row>
    <row r="42" spans="1:12">
      <c r="A42" s="49">
        <v>32</v>
      </c>
      <c r="B42" s="50"/>
      <c r="C42" s="51"/>
      <c r="D42" s="353"/>
      <c r="E42" s="354"/>
      <c r="F42" s="355"/>
      <c r="G42" s="353"/>
      <c r="H42" s="354"/>
      <c r="I42" s="355"/>
      <c r="J42" s="353"/>
      <c r="K42" s="354"/>
      <c r="L42" s="355"/>
    </row>
    <row r="43" spans="1:12">
      <c r="A43" s="49">
        <v>33</v>
      </c>
      <c r="B43" s="50"/>
      <c r="C43" s="51"/>
      <c r="D43" s="353"/>
      <c r="E43" s="354"/>
      <c r="F43" s="355"/>
      <c r="G43" s="353"/>
      <c r="H43" s="354"/>
      <c r="I43" s="355"/>
      <c r="J43" s="353"/>
      <c r="K43" s="354"/>
      <c r="L43" s="355"/>
    </row>
    <row r="44" spans="1:12">
      <c r="A44" s="49">
        <v>34</v>
      </c>
      <c r="B44" s="50"/>
      <c r="C44" s="51"/>
      <c r="D44" s="353"/>
      <c r="E44" s="354"/>
      <c r="F44" s="355"/>
      <c r="G44" s="353"/>
      <c r="H44" s="354"/>
      <c r="I44" s="355"/>
      <c r="J44" s="353"/>
      <c r="K44" s="354"/>
      <c r="L44" s="355"/>
    </row>
    <row r="45" spans="1:12">
      <c r="A45" s="49">
        <v>35</v>
      </c>
      <c r="B45" s="50"/>
      <c r="C45" s="51"/>
      <c r="D45" s="353"/>
      <c r="E45" s="354"/>
      <c r="F45" s="355"/>
      <c r="G45" s="353"/>
      <c r="H45" s="354"/>
      <c r="I45" s="355"/>
      <c r="J45" s="353"/>
      <c r="K45" s="354"/>
      <c r="L45" s="355"/>
    </row>
    <row r="46" spans="1:12">
      <c r="A46" s="49">
        <v>36</v>
      </c>
      <c r="B46" s="50"/>
      <c r="C46" s="51"/>
      <c r="D46" s="353"/>
      <c r="E46" s="354"/>
      <c r="F46" s="355"/>
      <c r="G46" s="353"/>
      <c r="H46" s="354"/>
      <c r="I46" s="355"/>
      <c r="J46" s="353"/>
      <c r="K46" s="354"/>
      <c r="L46" s="355"/>
    </row>
    <row r="47" spans="1:12">
      <c r="A47" s="49">
        <v>37</v>
      </c>
      <c r="B47" s="50"/>
      <c r="C47" s="51"/>
      <c r="D47" s="353"/>
      <c r="E47" s="354"/>
      <c r="F47" s="355"/>
      <c r="G47" s="353"/>
      <c r="H47" s="354"/>
      <c r="I47" s="355"/>
      <c r="J47" s="353"/>
      <c r="K47" s="354"/>
      <c r="L47" s="355"/>
    </row>
    <row r="48" spans="1:12">
      <c r="A48" s="49">
        <v>38</v>
      </c>
      <c r="B48" s="50"/>
      <c r="C48" s="51"/>
      <c r="D48" s="353"/>
      <c r="E48" s="354"/>
      <c r="F48" s="355"/>
      <c r="G48" s="353"/>
      <c r="H48" s="354"/>
      <c r="I48" s="355"/>
      <c r="J48" s="353"/>
      <c r="K48" s="354"/>
      <c r="L48" s="355"/>
    </row>
    <row r="49" spans="1:12">
      <c r="A49" s="49">
        <v>39</v>
      </c>
      <c r="B49" s="50"/>
      <c r="C49" s="51"/>
      <c r="D49" s="353"/>
      <c r="E49" s="354"/>
      <c r="F49" s="355"/>
      <c r="G49" s="353"/>
      <c r="H49" s="354"/>
      <c r="I49" s="355"/>
      <c r="J49" s="353"/>
      <c r="K49" s="354"/>
      <c r="L49" s="355"/>
    </row>
    <row r="50" spans="1:12">
      <c r="A50" s="49">
        <v>40</v>
      </c>
      <c r="B50" s="50"/>
      <c r="C50" s="51"/>
      <c r="D50" s="353"/>
      <c r="E50" s="354"/>
      <c r="F50" s="355"/>
      <c r="G50" s="353"/>
      <c r="H50" s="354"/>
      <c r="I50" s="355"/>
      <c r="J50" s="353"/>
      <c r="K50" s="354"/>
      <c r="L50" s="355"/>
    </row>
    <row r="51" spans="1:12">
      <c r="A51" s="49">
        <v>41</v>
      </c>
      <c r="B51" s="50"/>
      <c r="C51" s="51"/>
      <c r="D51" s="353"/>
      <c r="E51" s="354"/>
      <c r="F51" s="355"/>
      <c r="G51" s="353"/>
      <c r="H51" s="354"/>
      <c r="I51" s="355"/>
      <c r="J51" s="353"/>
      <c r="K51" s="354"/>
      <c r="L51" s="355"/>
    </row>
    <row r="52" spans="1:12">
      <c r="A52" s="49">
        <v>42</v>
      </c>
      <c r="B52" s="50"/>
      <c r="C52" s="51"/>
      <c r="D52" s="353"/>
      <c r="E52" s="354"/>
      <c r="F52" s="355"/>
      <c r="G52" s="353"/>
      <c r="H52" s="354"/>
      <c r="I52" s="355"/>
      <c r="J52" s="353"/>
      <c r="K52" s="354"/>
      <c r="L52" s="355"/>
    </row>
    <row r="53" spans="1:12">
      <c r="A53" s="49">
        <v>43</v>
      </c>
      <c r="B53" s="50"/>
      <c r="C53" s="51"/>
      <c r="D53" s="353"/>
      <c r="E53" s="354"/>
      <c r="F53" s="355"/>
      <c r="G53" s="353"/>
      <c r="H53" s="354"/>
      <c r="I53" s="355"/>
      <c r="J53" s="353"/>
      <c r="K53" s="354"/>
      <c r="L53" s="355"/>
    </row>
    <row r="54" spans="1:12">
      <c r="A54" s="49">
        <v>44</v>
      </c>
      <c r="B54" s="50"/>
      <c r="C54" s="51"/>
      <c r="D54" s="353"/>
      <c r="E54" s="354"/>
      <c r="F54" s="355"/>
      <c r="G54" s="353"/>
      <c r="H54" s="354"/>
      <c r="I54" s="355"/>
      <c r="J54" s="353"/>
      <c r="K54" s="354"/>
      <c r="L54" s="355"/>
    </row>
    <row r="55" spans="1:12">
      <c r="A55" s="49">
        <v>45</v>
      </c>
      <c r="B55" s="50"/>
      <c r="C55" s="51"/>
      <c r="D55" s="353"/>
      <c r="E55" s="354"/>
      <c r="F55" s="355"/>
      <c r="G55" s="353"/>
      <c r="H55" s="354"/>
      <c r="I55" s="355"/>
      <c r="J55" s="353"/>
      <c r="K55" s="354"/>
      <c r="L55" s="355"/>
    </row>
    <row r="99" spans="1:1">
      <c r="A99" s="52"/>
    </row>
    <row r="100" spans="1:1">
      <c r="A100" s="24"/>
    </row>
    <row r="101" spans="1:1">
      <c r="A101" s="24"/>
    </row>
  </sheetData>
  <mergeCells count="141">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 ref="D18:F18"/>
    <mergeCell ref="G18:I18"/>
    <mergeCell ref="D19:F19"/>
    <mergeCell ref="G19:I19"/>
    <mergeCell ref="D20:F20"/>
    <mergeCell ref="G20:I20"/>
    <mergeCell ref="D15:F15"/>
    <mergeCell ref="G15:I15"/>
    <mergeCell ref="D16:F16"/>
    <mergeCell ref="G16:I16"/>
    <mergeCell ref="D17:F17"/>
    <mergeCell ref="G17:I17"/>
    <mergeCell ref="D24:F24"/>
    <mergeCell ref="G24:I24"/>
    <mergeCell ref="D25:F25"/>
    <mergeCell ref="G25:I25"/>
    <mergeCell ref="D26:F26"/>
    <mergeCell ref="G26:I26"/>
    <mergeCell ref="D21:F21"/>
    <mergeCell ref="G21:I21"/>
    <mergeCell ref="D22:F22"/>
    <mergeCell ref="G22:I22"/>
    <mergeCell ref="D23:F23"/>
    <mergeCell ref="G23:I23"/>
    <mergeCell ref="D30:F30"/>
    <mergeCell ref="G30:I30"/>
    <mergeCell ref="D31:F31"/>
    <mergeCell ref="G31:I31"/>
    <mergeCell ref="D32:F32"/>
    <mergeCell ref="G32:I32"/>
    <mergeCell ref="D27:F27"/>
    <mergeCell ref="G27:I27"/>
    <mergeCell ref="D28:F28"/>
    <mergeCell ref="G28:I28"/>
    <mergeCell ref="D29:F29"/>
    <mergeCell ref="G29:I29"/>
    <mergeCell ref="D36:F36"/>
    <mergeCell ref="G36:I36"/>
    <mergeCell ref="D37:F37"/>
    <mergeCell ref="G37:I37"/>
    <mergeCell ref="D38:F38"/>
    <mergeCell ref="G38:I38"/>
    <mergeCell ref="D33:F33"/>
    <mergeCell ref="G33:I33"/>
    <mergeCell ref="D34:F34"/>
    <mergeCell ref="G34:I34"/>
    <mergeCell ref="D35:F35"/>
    <mergeCell ref="G35:I35"/>
    <mergeCell ref="D42:F42"/>
    <mergeCell ref="G42:I42"/>
    <mergeCell ref="D43:F43"/>
    <mergeCell ref="G43:I43"/>
    <mergeCell ref="D44:F44"/>
    <mergeCell ref="G44:I44"/>
    <mergeCell ref="D39:F39"/>
    <mergeCell ref="G39:I39"/>
    <mergeCell ref="D40:F40"/>
    <mergeCell ref="G40:I40"/>
    <mergeCell ref="D41:F41"/>
    <mergeCell ref="G41:I41"/>
    <mergeCell ref="D48:F48"/>
    <mergeCell ref="G48:I48"/>
    <mergeCell ref="D49:F49"/>
    <mergeCell ref="G49:I49"/>
    <mergeCell ref="D50:F50"/>
    <mergeCell ref="G50:I50"/>
    <mergeCell ref="D45:F45"/>
    <mergeCell ref="G45:I45"/>
    <mergeCell ref="D46:F46"/>
    <mergeCell ref="G46:I46"/>
    <mergeCell ref="D47:F47"/>
    <mergeCell ref="G47:I47"/>
    <mergeCell ref="D54:F54"/>
    <mergeCell ref="G54:I54"/>
    <mergeCell ref="D55:F55"/>
    <mergeCell ref="G55:I55"/>
    <mergeCell ref="D51:F51"/>
    <mergeCell ref="G51:I51"/>
    <mergeCell ref="D52:F52"/>
    <mergeCell ref="G52:I52"/>
    <mergeCell ref="D53:F53"/>
    <mergeCell ref="G53:I53"/>
    <mergeCell ref="J17:L17"/>
    <mergeCell ref="J18:L18"/>
    <mergeCell ref="J19:L19"/>
    <mergeCell ref="J20:L20"/>
    <mergeCell ref="J21:L21"/>
    <mergeCell ref="J12:L12"/>
    <mergeCell ref="J13:L13"/>
    <mergeCell ref="J14:L14"/>
    <mergeCell ref="J15:L15"/>
    <mergeCell ref="J16:L16"/>
    <mergeCell ref="J36:L36"/>
    <mergeCell ref="J27:L27"/>
    <mergeCell ref="J28:L28"/>
    <mergeCell ref="J29:L29"/>
    <mergeCell ref="J30:L30"/>
    <mergeCell ref="J31:L31"/>
    <mergeCell ref="J22:L22"/>
    <mergeCell ref="J23:L23"/>
    <mergeCell ref="J24:L24"/>
    <mergeCell ref="J25:L25"/>
    <mergeCell ref="J26:L26"/>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369" t="s">
        <v>177</v>
      </c>
      <c r="B6" s="186" t="s">
        <v>178</v>
      </c>
      <c r="C6" s="371" t="s">
        <v>179</v>
      </c>
      <c r="D6" s="368" t="s">
        <v>180</v>
      </c>
      <c r="E6" s="369" t="s">
        <v>181</v>
      </c>
      <c r="F6" s="369"/>
      <c r="G6" s="369"/>
      <c r="H6" s="369" t="s">
        <v>182</v>
      </c>
      <c r="I6" s="369"/>
      <c r="J6" s="369"/>
      <c r="K6" s="188"/>
    </row>
    <row r="7" spans="1:53" s="113" customFormat="1" ht="16.5" customHeight="1">
      <c r="A7" s="369"/>
      <c r="B7" s="187" t="s">
        <v>183</v>
      </c>
      <c r="C7" s="371"/>
      <c r="D7" s="368"/>
      <c r="E7" s="369"/>
      <c r="F7" s="369"/>
      <c r="G7" s="369"/>
      <c r="H7" s="369"/>
      <c r="I7" s="369"/>
      <c r="J7" s="369"/>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184</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185</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186</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187</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188</v>
      </c>
      <c r="B13" s="114">
        <v>3.5000000000000003E-2</v>
      </c>
      <c r="C13" s="163">
        <v>3.5000000000000003E-2</v>
      </c>
      <c r="D13" s="163" t="s">
        <v>189</v>
      </c>
      <c r="E13" s="370" t="s">
        <v>190</v>
      </c>
      <c r="F13" s="370"/>
      <c r="G13" s="370"/>
      <c r="H13" s="372" t="s">
        <v>191</v>
      </c>
      <c r="I13" s="373"/>
      <c r="J13" s="374"/>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192</v>
      </c>
      <c r="B14" s="114">
        <v>0.03</v>
      </c>
      <c r="C14" s="163">
        <v>0.03</v>
      </c>
      <c r="D14" s="163" t="s">
        <v>189</v>
      </c>
      <c r="E14" s="370" t="s">
        <v>190</v>
      </c>
      <c r="F14" s="370"/>
      <c r="G14" s="370"/>
      <c r="H14" s="372" t="s">
        <v>191</v>
      </c>
      <c r="I14" s="373"/>
      <c r="J14" s="374"/>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193</v>
      </c>
      <c r="B15" s="114">
        <v>1.4999999999999999E-2</v>
      </c>
      <c r="C15" s="163">
        <v>1.4999999999999999E-2</v>
      </c>
      <c r="D15" s="163" t="s">
        <v>189</v>
      </c>
      <c r="E15" s="370" t="s">
        <v>190</v>
      </c>
      <c r="F15" s="370"/>
      <c r="G15" s="370"/>
      <c r="H15" s="372" t="s">
        <v>191</v>
      </c>
      <c r="I15" s="373"/>
      <c r="J15" s="374"/>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194</v>
      </c>
      <c r="B16" s="114">
        <v>1.286E-2</v>
      </c>
      <c r="C16" s="163">
        <v>1.286E-2</v>
      </c>
      <c r="D16" s="163" t="s">
        <v>189</v>
      </c>
      <c r="E16" s="370" t="s">
        <v>190</v>
      </c>
      <c r="F16" s="370"/>
      <c r="G16" s="370"/>
      <c r="H16" s="372" t="s">
        <v>191</v>
      </c>
      <c r="I16" s="373"/>
      <c r="J16" s="374"/>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81"/>
      <c r="F17" s="381"/>
      <c r="G17" s="381"/>
      <c r="H17" s="372"/>
      <c r="I17" s="373"/>
      <c r="J17" s="374"/>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195</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195</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196</v>
      </c>
      <c r="B20" s="116">
        <f>C20*_xlfn.XLOOKUP($D20,$B$32:$AD$32,$B$33:$AD$33,,0)</f>
        <v>2.2401506466810659</v>
      </c>
      <c r="C20" s="163">
        <v>1.9512195121951219</v>
      </c>
      <c r="D20" s="163" t="s">
        <v>197</v>
      </c>
      <c r="E20" s="385" t="s">
        <v>198</v>
      </c>
      <c r="F20" s="386"/>
      <c r="G20" s="167" t="s">
        <v>199</v>
      </c>
      <c r="H20" s="372" t="s">
        <v>200</v>
      </c>
      <c r="I20" s="373"/>
      <c r="J20" s="374"/>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201</v>
      </c>
      <c r="B21" s="116">
        <f>C21*_xlfn.XLOOKUP($D21,$B$32:$AD$32,$B$33:$AD$33,,0)</f>
        <v>1.5067243337405847E-2</v>
      </c>
      <c r="C21" s="163">
        <v>1.3123893805309735E-2</v>
      </c>
      <c r="D21" s="163" t="s">
        <v>197</v>
      </c>
      <c r="E21" s="385" t="s">
        <v>202</v>
      </c>
      <c r="F21" s="386"/>
      <c r="G21" s="167" t="s">
        <v>203</v>
      </c>
      <c r="H21" s="387" t="s">
        <v>204</v>
      </c>
      <c r="I21" s="388"/>
      <c r="J21" s="389"/>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205</v>
      </c>
      <c r="B22" s="115">
        <v>10</v>
      </c>
      <c r="C22" s="163">
        <v>10</v>
      </c>
      <c r="D22" s="163" t="s">
        <v>206</v>
      </c>
      <c r="E22" s="281" t="s">
        <v>207</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208</v>
      </c>
      <c r="B23" s="132">
        <v>28</v>
      </c>
      <c r="C23" s="163">
        <v>28</v>
      </c>
      <c r="D23" s="163">
        <v>2014</v>
      </c>
      <c r="E23" s="164" t="s">
        <v>209</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210</v>
      </c>
      <c r="B24" s="120">
        <v>6.5600000000000001E-4</v>
      </c>
      <c r="C24" s="163"/>
      <c r="D24" s="163"/>
      <c r="E24" s="280" t="s">
        <v>211</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212</v>
      </c>
      <c r="B25" s="131">
        <v>90909.1</v>
      </c>
      <c r="C25" s="163"/>
      <c r="D25" s="163"/>
      <c r="E25" s="280" t="s">
        <v>211</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213</v>
      </c>
      <c r="B26" s="116">
        <v>4.32</v>
      </c>
      <c r="C26" s="163"/>
      <c r="D26" s="163"/>
      <c r="E26" s="280" t="s">
        <v>211</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214</v>
      </c>
      <c r="B27" s="278">
        <f>C27*Y31</f>
        <v>6.8298167477239984</v>
      </c>
      <c r="C27" s="163">
        <v>6.01</v>
      </c>
      <c r="D27" s="163" t="s">
        <v>215</v>
      </c>
      <c r="E27" s="166" t="s">
        <v>216</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217</v>
      </c>
      <c r="B29" s="170" t="s">
        <v>218</v>
      </c>
      <c r="C29" s="206" t="s">
        <v>219</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220</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221</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222</v>
      </c>
      <c r="B32" s="176" t="s">
        <v>223</v>
      </c>
      <c r="C32" s="176" t="s">
        <v>224</v>
      </c>
      <c r="D32" s="176" t="s">
        <v>225</v>
      </c>
      <c r="E32" s="176" t="s">
        <v>226</v>
      </c>
      <c r="F32" s="176" t="s">
        <v>227</v>
      </c>
      <c r="G32" s="176" t="s">
        <v>228</v>
      </c>
      <c r="H32" s="176" t="s">
        <v>229</v>
      </c>
      <c r="I32" s="176" t="s">
        <v>230</v>
      </c>
      <c r="J32" s="176" t="s">
        <v>231</v>
      </c>
      <c r="K32" s="176" t="s">
        <v>232</v>
      </c>
      <c r="L32" s="176" t="s">
        <v>233</v>
      </c>
      <c r="M32" s="176" t="s">
        <v>234</v>
      </c>
      <c r="N32" s="176" t="s">
        <v>235</v>
      </c>
      <c r="O32" s="176" t="s">
        <v>236</v>
      </c>
      <c r="P32" s="176" t="s">
        <v>237</v>
      </c>
      <c r="Q32" s="176" t="s">
        <v>238</v>
      </c>
      <c r="R32" s="176" t="s">
        <v>239</v>
      </c>
      <c r="S32" s="176" t="s">
        <v>240</v>
      </c>
      <c r="T32" s="176" t="s">
        <v>241</v>
      </c>
      <c r="U32" s="176" t="s">
        <v>242</v>
      </c>
      <c r="V32" s="176" t="s">
        <v>243</v>
      </c>
      <c r="W32" s="176" t="s">
        <v>206</v>
      </c>
      <c r="X32" s="176" t="s">
        <v>197</v>
      </c>
      <c r="Y32" s="176" t="s">
        <v>244</v>
      </c>
      <c r="Z32" s="176" t="s">
        <v>189</v>
      </c>
      <c r="AA32" s="176" t="s">
        <v>245</v>
      </c>
      <c r="AB32" s="176" t="s">
        <v>246</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247</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248</v>
      </c>
      <c r="B38" s="382" t="s">
        <v>249</v>
      </c>
      <c r="C38" s="382"/>
      <c r="D38" s="214" t="s">
        <v>250</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251</v>
      </c>
      <c r="B39" s="383" t="s">
        <v>252</v>
      </c>
      <c r="C39" s="384"/>
      <c r="D39" s="177" t="s">
        <v>189</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253</v>
      </c>
      <c r="B40" s="379" t="s">
        <v>254</v>
      </c>
      <c r="C40" s="379"/>
      <c r="D40" s="177" t="s">
        <v>189</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255</v>
      </c>
      <c r="B41" s="380" t="s">
        <v>256</v>
      </c>
      <c r="C41" s="380"/>
      <c r="D41" s="177" t="s">
        <v>244</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257</v>
      </c>
      <c r="B42" s="377" t="s">
        <v>258</v>
      </c>
      <c r="C42" s="378"/>
      <c r="D42" s="180" t="s">
        <v>189</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259</v>
      </c>
      <c r="B43" s="380" t="s">
        <v>260</v>
      </c>
      <c r="C43" s="380"/>
      <c r="D43" s="177" t="s">
        <v>244</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261</v>
      </c>
      <c r="B44" s="377" t="s">
        <v>258</v>
      </c>
      <c r="C44" s="378"/>
      <c r="D44" s="180" t="s">
        <v>189</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262</v>
      </c>
      <c r="B45" s="380" t="s">
        <v>263</v>
      </c>
      <c r="C45" s="380"/>
      <c r="D45" s="177" t="s">
        <v>244</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264</v>
      </c>
      <c r="B46" s="377" t="s">
        <v>258</v>
      </c>
      <c r="C46" s="378"/>
      <c r="D46" s="180" t="s">
        <v>189</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265</v>
      </c>
      <c r="B47" s="375" t="s">
        <v>266</v>
      </c>
      <c r="C47" s="376"/>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267</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268</v>
      </c>
      <c r="B50" s="117" t="s">
        <v>269</v>
      </c>
      <c r="C50" s="117"/>
      <c r="D50" s="117"/>
      <c r="E50" s="117"/>
      <c r="F50" s="184"/>
      <c r="G50" s="161" t="s">
        <v>270</v>
      </c>
      <c r="L50" s="161" t="s">
        <v>271</v>
      </c>
      <c r="Q50" s="161" t="s">
        <v>272</v>
      </c>
      <c r="V50" s="161" t="s">
        <v>273</v>
      </c>
    </row>
    <row r="51" spans="1:74">
      <c r="A51" s="301" t="s">
        <v>274</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275</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276</v>
      </c>
      <c r="B54" s="25"/>
      <c r="C54" s="264" t="s">
        <v>277</v>
      </c>
      <c r="D54" s="25"/>
      <c r="E54" s="265" t="s">
        <v>278</v>
      </c>
    </row>
    <row r="55" spans="1:74">
      <c r="A55" s="147" t="s">
        <v>279</v>
      </c>
      <c r="B55"/>
      <c r="C55" s="148" t="s">
        <v>280</v>
      </c>
      <c r="D55"/>
      <c r="E55" s="128" t="s">
        <v>281</v>
      </c>
    </row>
    <row r="56" spans="1:74">
      <c r="A56" s="147" t="s">
        <v>282</v>
      </c>
      <c r="B56"/>
      <c r="C56" s="148" t="s">
        <v>283</v>
      </c>
      <c r="D56"/>
      <c r="E56" s="128" t="s">
        <v>284</v>
      </c>
    </row>
    <row r="57" spans="1:74">
      <c r="A57" s="147" t="s">
        <v>285</v>
      </c>
      <c r="B57"/>
      <c r="C57" s="148" t="s">
        <v>286</v>
      </c>
      <c r="D57"/>
      <c r="E57" s="128" t="s">
        <v>287</v>
      </c>
    </row>
    <row r="58" spans="1:74">
      <c r="A58" s="147" t="s">
        <v>288</v>
      </c>
      <c r="B58"/>
      <c r="C58" s="148" t="s">
        <v>289</v>
      </c>
      <c r="D58"/>
      <c r="E58" s="128" t="s">
        <v>290</v>
      </c>
    </row>
    <row r="59" spans="1:74">
      <c r="A59" s="147" t="s">
        <v>291</v>
      </c>
      <c r="B59"/>
      <c r="C59" s="148" t="s">
        <v>292</v>
      </c>
      <c r="D59"/>
      <c r="E59" s="128"/>
    </row>
    <row r="60" spans="1:74">
      <c r="A60" s="147" t="s">
        <v>293</v>
      </c>
      <c r="B60"/>
      <c r="C60" s="148" t="s">
        <v>294</v>
      </c>
      <c r="D60"/>
      <c r="E60" s="128"/>
    </row>
    <row r="61" spans="1:74">
      <c r="A61" s="147" t="s">
        <v>295</v>
      </c>
      <c r="B61"/>
      <c r="C61" s="148" t="s">
        <v>296</v>
      </c>
      <c r="D61"/>
      <c r="E61" s="128"/>
    </row>
    <row r="62" spans="1:74">
      <c r="A62" s="147" t="s">
        <v>297</v>
      </c>
      <c r="B62"/>
      <c r="D62"/>
      <c r="E62" s="128"/>
    </row>
    <row r="63" spans="1:74">
      <c r="A63" s="147" t="s">
        <v>298</v>
      </c>
      <c r="B63"/>
      <c r="C63" s="4" t="s">
        <v>299</v>
      </c>
      <c r="D63"/>
      <c r="E63" s="128"/>
    </row>
    <row r="64" spans="1:74">
      <c r="A64" s="147" t="s">
        <v>300</v>
      </c>
      <c r="B64"/>
      <c r="C64" s="148" t="s">
        <v>301</v>
      </c>
      <c r="D64"/>
      <c r="E64" s="128"/>
    </row>
    <row r="65" spans="1:5">
      <c r="A65" s="147" t="s">
        <v>302</v>
      </c>
      <c r="B65"/>
      <c r="C65" s="148" t="s">
        <v>303</v>
      </c>
      <c r="D65"/>
      <c r="E65" s="128"/>
    </row>
    <row r="66" spans="1:5">
      <c r="A66" s="147" t="s">
        <v>304</v>
      </c>
      <c r="B66"/>
      <c r="C66"/>
      <c r="D66"/>
      <c r="E66" s="128"/>
    </row>
    <row r="67" spans="1:5">
      <c r="A67" s="147" t="s">
        <v>305</v>
      </c>
      <c r="B67"/>
      <c r="C67"/>
      <c r="D67"/>
      <c r="E67" s="128"/>
    </row>
    <row r="68" spans="1:5">
      <c r="A68" s="147" t="s">
        <v>306</v>
      </c>
      <c r="B68"/>
      <c r="C68"/>
      <c r="D68"/>
      <c r="E68" s="128"/>
    </row>
    <row r="69" spans="1:5">
      <c r="A69" s="147" t="s">
        <v>307</v>
      </c>
      <c r="B69"/>
      <c r="C69"/>
      <c r="D69"/>
      <c r="E69" s="128"/>
    </row>
    <row r="70" spans="1:5">
      <c r="A70" s="147" t="s">
        <v>308</v>
      </c>
      <c r="B70"/>
      <c r="C70"/>
      <c r="D70"/>
      <c r="E70" s="128"/>
    </row>
    <row r="71" spans="1:5">
      <c r="A71" s="147" t="s">
        <v>309</v>
      </c>
      <c r="B71"/>
      <c r="C71"/>
      <c r="D71"/>
      <c r="E71" s="128"/>
    </row>
    <row r="72" spans="1:5">
      <c r="A72" s="147" t="s">
        <v>310</v>
      </c>
      <c r="B72"/>
      <c r="C72"/>
      <c r="D72"/>
      <c r="E72" s="128"/>
    </row>
    <row r="73" spans="1:5">
      <c r="A73" s="147" t="s">
        <v>311</v>
      </c>
      <c r="B73"/>
      <c r="C73"/>
      <c r="D73"/>
      <c r="E73" s="128"/>
    </row>
    <row r="74" spans="1:5">
      <c r="A74" s="147" t="s">
        <v>312</v>
      </c>
      <c r="B74"/>
      <c r="C74"/>
      <c r="D74"/>
      <c r="E74" s="128"/>
    </row>
    <row r="75" spans="1:5">
      <c r="A75" s="147" t="s">
        <v>313</v>
      </c>
      <c r="B75"/>
      <c r="C75"/>
      <c r="D75"/>
      <c r="E75" s="128"/>
    </row>
    <row r="76" spans="1:5">
      <c r="A76" s="147" t="s">
        <v>314</v>
      </c>
      <c r="B76"/>
      <c r="C76"/>
      <c r="D76"/>
      <c r="E76" s="128"/>
    </row>
    <row r="77" spans="1:5">
      <c r="A77" s="147" t="s">
        <v>315</v>
      </c>
      <c r="B77"/>
      <c r="C77"/>
      <c r="D77"/>
      <c r="E77" s="128"/>
    </row>
    <row r="78" spans="1:5" ht="14" thickBot="1">
      <c r="A78" s="149" t="s">
        <v>316</v>
      </c>
      <c r="B78" s="7"/>
      <c r="C78" s="7"/>
      <c r="D78" s="7"/>
      <c r="E78" s="126"/>
    </row>
  </sheetData>
  <mergeCells count="29">
    <mergeCell ref="E17:G17"/>
    <mergeCell ref="H17:J17"/>
    <mergeCell ref="B42:C42"/>
    <mergeCell ref="B38:C38"/>
    <mergeCell ref="B39:C39"/>
    <mergeCell ref="E20:F20"/>
    <mergeCell ref="H20:J20"/>
    <mergeCell ref="E21:F21"/>
    <mergeCell ref="H21:J21"/>
    <mergeCell ref="E14:G14"/>
    <mergeCell ref="H14:J14"/>
    <mergeCell ref="E15:G15"/>
    <mergeCell ref="H15:J15"/>
    <mergeCell ref="E16:G16"/>
    <mergeCell ref="H16:J16"/>
    <mergeCell ref="B47:C47"/>
    <mergeCell ref="B46:C46"/>
    <mergeCell ref="B40:C40"/>
    <mergeCell ref="B41:C41"/>
    <mergeCell ref="B43:C43"/>
    <mergeCell ref="B44:C44"/>
    <mergeCell ref="B45:C45"/>
    <mergeCell ref="D6:D7"/>
    <mergeCell ref="E6:G7"/>
    <mergeCell ref="H6:J7"/>
    <mergeCell ref="E13:G13"/>
    <mergeCell ref="A6:A7"/>
    <mergeCell ref="C6:C7"/>
    <mergeCell ref="H13:J13"/>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D11" sqref="D11"/>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52" customFormat="1" ht="56.9" customHeight="1"/>
    <row r="2" spans="1:7">
      <c r="A2" s="1"/>
    </row>
    <row r="3" spans="1:7">
      <c r="A3" s="393" t="s">
        <v>317</v>
      </c>
      <c r="B3" s="393"/>
      <c r="C3" s="393"/>
      <c r="D3" s="393"/>
      <c r="E3" s="393"/>
      <c r="F3" s="393"/>
      <c r="G3" s="393"/>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318</v>
      </c>
      <c r="B8" s="5" t="s">
        <v>319</v>
      </c>
      <c r="C8" s="5" t="s">
        <v>320</v>
      </c>
      <c r="D8" s="5" t="s">
        <v>321</v>
      </c>
      <c r="E8" s="394" t="s">
        <v>322</v>
      </c>
      <c r="F8" s="394"/>
      <c r="G8" s="394"/>
    </row>
    <row r="9" spans="1:7" ht="160.5" customHeight="1">
      <c r="A9" s="60" t="s">
        <v>323</v>
      </c>
      <c r="B9" s="60" t="s">
        <v>324</v>
      </c>
      <c r="C9" s="60" t="s">
        <v>325</v>
      </c>
      <c r="D9" s="60" t="s">
        <v>326</v>
      </c>
      <c r="E9" s="390" t="s">
        <v>327</v>
      </c>
      <c r="F9" s="391"/>
      <c r="G9" s="392"/>
    </row>
    <row r="10" spans="1:7" ht="67.5" customHeight="1">
      <c r="A10" s="60" t="s">
        <v>328</v>
      </c>
      <c r="B10" s="60" t="s">
        <v>324</v>
      </c>
      <c r="C10" s="60" t="s">
        <v>325</v>
      </c>
      <c r="D10" s="60" t="s">
        <v>329</v>
      </c>
      <c r="E10" s="390"/>
      <c r="F10" s="391"/>
      <c r="G10" s="392"/>
    </row>
    <row r="11" spans="1:7" ht="166" customHeight="1">
      <c r="A11" s="60" t="s">
        <v>330</v>
      </c>
      <c r="B11" s="60" t="s">
        <v>324</v>
      </c>
      <c r="C11" s="60" t="s">
        <v>325</v>
      </c>
      <c r="D11" s="60" t="s">
        <v>331</v>
      </c>
      <c r="E11" s="390"/>
      <c r="F11" s="391"/>
      <c r="G11" s="392"/>
    </row>
    <row r="12" spans="1:7">
      <c r="A12" s="60"/>
      <c r="B12" s="60"/>
      <c r="C12" s="60"/>
      <c r="D12" s="60"/>
      <c r="E12" s="390"/>
      <c r="F12" s="391"/>
      <c r="G12" s="392"/>
    </row>
    <row r="13" spans="1:7">
      <c r="A13" s="60"/>
      <c r="B13" s="60"/>
      <c r="C13" s="60"/>
      <c r="D13" s="60"/>
      <c r="E13" s="390"/>
      <c r="F13" s="391"/>
      <c r="G13" s="392"/>
    </row>
    <row r="14" spans="1:7">
      <c r="A14" s="60"/>
      <c r="B14" s="60"/>
      <c r="C14" s="60"/>
      <c r="D14" s="60"/>
      <c r="E14" s="390"/>
      <c r="F14" s="391"/>
      <c r="G14" s="392"/>
    </row>
    <row r="15" spans="1:7">
      <c r="A15" s="60"/>
      <c r="B15" s="60"/>
      <c r="C15" s="60"/>
      <c r="D15" s="60"/>
      <c r="E15" s="390"/>
      <c r="F15" s="391"/>
      <c r="G15" s="392"/>
    </row>
    <row r="16" spans="1:7">
      <c r="A16" s="60"/>
      <c r="B16" s="60"/>
      <c r="C16" s="60"/>
      <c r="D16" s="60"/>
      <c r="E16" s="390"/>
      <c r="F16" s="391"/>
      <c r="G16" s="392"/>
    </row>
    <row r="17" spans="1:7">
      <c r="A17" s="60"/>
      <c r="B17" s="60"/>
      <c r="C17" s="60"/>
      <c r="D17" s="60"/>
      <c r="E17" s="390"/>
      <c r="F17" s="391"/>
      <c r="G17" s="392"/>
    </row>
    <row r="18" spans="1:7">
      <c r="A18" s="60"/>
      <c r="B18" s="60"/>
      <c r="C18" s="60"/>
      <c r="D18" s="60"/>
      <c r="E18" s="390"/>
      <c r="F18" s="391"/>
      <c r="G18" s="392"/>
    </row>
    <row r="19" spans="1:7">
      <c r="A19" s="60"/>
      <c r="B19" s="60"/>
      <c r="C19" s="60"/>
      <c r="D19" s="60"/>
      <c r="E19" s="390"/>
      <c r="F19" s="391"/>
      <c r="G19" s="392"/>
    </row>
    <row r="20" spans="1:7">
      <c r="A20" s="60"/>
      <c r="B20" s="60"/>
      <c r="C20" s="60"/>
      <c r="D20" s="60"/>
      <c r="E20" s="390"/>
      <c r="F20" s="391"/>
      <c r="G20" s="392"/>
    </row>
    <row r="21" spans="1:7">
      <c r="A21" s="60"/>
      <c r="B21" s="60"/>
      <c r="C21" s="60"/>
      <c r="D21" s="60"/>
      <c r="E21" s="390"/>
      <c r="F21" s="391"/>
      <c r="G21" s="392"/>
    </row>
    <row r="22" spans="1:7">
      <c r="A22" s="60"/>
      <c r="B22" s="60"/>
      <c r="C22" s="60"/>
      <c r="D22" s="60"/>
      <c r="E22" s="390"/>
      <c r="F22" s="391"/>
      <c r="G22" s="392"/>
    </row>
    <row r="23" spans="1:7">
      <c r="A23" s="60"/>
      <c r="B23" s="60"/>
      <c r="C23" s="60"/>
      <c r="D23" s="60"/>
      <c r="E23" s="390"/>
      <c r="F23" s="391"/>
      <c r="G23" s="392"/>
    </row>
    <row r="24" spans="1:7">
      <c r="A24" s="60"/>
      <c r="B24" s="60"/>
      <c r="C24" s="60"/>
      <c r="D24" s="60"/>
      <c r="E24" s="390"/>
      <c r="F24" s="391"/>
      <c r="G24" s="392"/>
    </row>
    <row r="25" spans="1:7">
      <c r="A25" s="60"/>
      <c r="B25" s="60"/>
      <c r="C25" s="60"/>
      <c r="D25" s="60"/>
      <c r="E25" s="390"/>
      <c r="F25" s="391"/>
      <c r="G25" s="392"/>
    </row>
    <row r="26" spans="1:7">
      <c r="A26" s="60"/>
      <c r="B26" s="60"/>
      <c r="C26" s="60"/>
      <c r="D26" s="60"/>
      <c r="E26" s="390"/>
      <c r="F26" s="391"/>
      <c r="G26" s="392"/>
    </row>
    <row r="27" spans="1:7">
      <c r="A27" s="60"/>
      <c r="B27" s="60"/>
      <c r="C27" s="60"/>
      <c r="D27" s="60"/>
      <c r="E27" s="390"/>
      <c r="F27" s="391"/>
      <c r="G27" s="392"/>
    </row>
    <row r="28" spans="1:7">
      <c r="A28" s="60"/>
      <c r="B28" s="60"/>
      <c r="C28" s="60"/>
      <c r="D28" s="60"/>
      <c r="E28" s="390"/>
      <c r="F28" s="391"/>
      <c r="G28" s="392"/>
    </row>
    <row r="29" spans="1:7">
      <c r="A29" s="60"/>
      <c r="B29" s="60"/>
      <c r="C29" s="60"/>
      <c r="D29" s="60"/>
      <c r="E29" s="390"/>
      <c r="F29" s="391"/>
      <c r="G29" s="392"/>
    </row>
    <row r="30" spans="1:7">
      <c r="A30" s="60"/>
      <c r="B30" s="60"/>
      <c r="C30" s="60"/>
      <c r="D30" s="60"/>
      <c r="E30" s="390"/>
      <c r="F30" s="391"/>
      <c r="G30" s="392"/>
    </row>
    <row r="31" spans="1:7">
      <c r="A31" s="60"/>
      <c r="B31" s="60"/>
      <c r="C31" s="60"/>
      <c r="D31" s="60"/>
      <c r="E31" s="390"/>
      <c r="F31" s="391"/>
      <c r="G31" s="392"/>
    </row>
    <row r="32" spans="1:7">
      <c r="A32" s="60"/>
      <c r="B32" s="60"/>
      <c r="C32" s="60"/>
      <c r="D32" s="60"/>
      <c r="E32" s="390"/>
      <c r="F32" s="391"/>
      <c r="G32" s="392"/>
    </row>
    <row r="33" spans="1:7">
      <c r="A33" s="60"/>
      <c r="B33" s="60"/>
      <c r="C33" s="60"/>
      <c r="D33" s="60"/>
      <c r="E33" s="390"/>
      <c r="F33" s="391"/>
      <c r="G33" s="392"/>
    </row>
  </sheetData>
  <mergeCells count="28">
    <mergeCell ref="E30:G30"/>
    <mergeCell ref="E31:G31"/>
    <mergeCell ref="E32:G32"/>
    <mergeCell ref="E33:G33"/>
    <mergeCell ref="E24:G24"/>
    <mergeCell ref="E25:G25"/>
    <mergeCell ref="E26:G26"/>
    <mergeCell ref="E27:G27"/>
    <mergeCell ref="E28:G28"/>
    <mergeCell ref="E29:G29"/>
    <mergeCell ref="E23:G23"/>
    <mergeCell ref="E12:G12"/>
    <mergeCell ref="E13:G13"/>
    <mergeCell ref="E14:G14"/>
    <mergeCell ref="E15:G15"/>
    <mergeCell ref="E16:G16"/>
    <mergeCell ref="E17:G17"/>
    <mergeCell ref="E18:G18"/>
    <mergeCell ref="E19:G19"/>
    <mergeCell ref="E20:G20"/>
    <mergeCell ref="E21:G21"/>
    <mergeCell ref="E22:G22"/>
    <mergeCell ref="E11:G11"/>
    <mergeCell ref="A1:XFD1"/>
    <mergeCell ref="A3:G3"/>
    <mergeCell ref="E8:G8"/>
    <mergeCell ref="E9:G9"/>
    <mergeCell ref="E10:G1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opLeftCell="A181" zoomScale="70" zoomScaleNormal="70" workbookViewId="0">
      <selection activeCell="D219" sqref="D219"/>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399" t="s">
        <v>332</v>
      </c>
      <c r="J2" s="400"/>
      <c r="K2" s="400"/>
      <c r="L2" s="400"/>
      <c r="M2" s="400"/>
      <c r="N2" s="400"/>
      <c r="O2" s="400"/>
      <c r="P2" s="400"/>
      <c r="Q2" s="400"/>
      <c r="R2" s="400"/>
      <c r="S2" s="400"/>
      <c r="T2" s="400"/>
      <c r="U2" s="401"/>
    </row>
    <row r="3" spans="1:21" ht="13.5" customHeight="1" outlineLevel="1" thickBot="1">
      <c r="A3" s="3"/>
      <c r="B3" s="7"/>
      <c r="F3" s="24"/>
      <c r="G3" s="10"/>
      <c r="I3" s="402" t="s">
        <v>333</v>
      </c>
      <c r="J3" s="403"/>
      <c r="K3" s="403"/>
      <c r="L3" s="403"/>
      <c r="M3" s="403"/>
      <c r="N3" s="404"/>
      <c r="O3" s="1"/>
      <c r="P3" s="408" t="s">
        <v>334</v>
      </c>
      <c r="Q3" s="409"/>
      <c r="R3" s="409"/>
      <c r="S3" s="409"/>
      <c r="T3" s="409"/>
      <c r="U3" s="410"/>
    </row>
    <row r="4" spans="1:21" ht="56.25" customHeight="1" outlineLevel="1">
      <c r="A4" s="31" t="s">
        <v>157</v>
      </c>
      <c r="B4" s="86" t="s">
        <v>125</v>
      </c>
      <c r="E4" s="53" t="s">
        <v>335</v>
      </c>
      <c r="F4" s="91">
        <v>45632</v>
      </c>
      <c r="G4" s="28"/>
      <c r="H4" s="10"/>
      <c r="I4" s="405"/>
      <c r="J4" s="406"/>
      <c r="K4" s="406"/>
      <c r="L4" s="406"/>
      <c r="M4" s="406"/>
      <c r="N4" s="407"/>
      <c r="P4" s="411"/>
      <c r="Q4" s="412"/>
      <c r="R4" s="412"/>
      <c r="S4" s="412"/>
      <c r="T4" s="412"/>
      <c r="U4" s="413"/>
    </row>
    <row r="5" spans="1:21" outlineLevel="1">
      <c r="A5" s="13" t="s">
        <v>336</v>
      </c>
      <c r="B5" s="88" t="s">
        <v>337</v>
      </c>
      <c r="E5" s="14"/>
      <c r="H5" s="10"/>
      <c r="I5" s="414" t="s">
        <v>162</v>
      </c>
      <c r="J5" s="415"/>
      <c r="K5" s="415"/>
      <c r="L5" s="415"/>
      <c r="M5" s="415"/>
      <c r="N5" s="416"/>
      <c r="P5" s="414" t="s">
        <v>338</v>
      </c>
      <c r="Q5" s="426"/>
      <c r="R5" s="426"/>
      <c r="S5" s="426"/>
      <c r="T5" s="426"/>
      <c r="U5" s="427"/>
    </row>
    <row r="6" spans="1:21" outlineLevel="1">
      <c r="A6" s="13" t="s">
        <v>339</v>
      </c>
      <c r="B6" s="88" t="s">
        <v>340</v>
      </c>
      <c r="E6" s="53" t="s">
        <v>341</v>
      </c>
      <c r="F6" s="90" t="s">
        <v>342</v>
      </c>
      <c r="H6" s="10"/>
      <c r="I6" s="417"/>
      <c r="J6" s="418"/>
      <c r="K6" s="418"/>
      <c r="L6" s="418"/>
      <c r="M6" s="418"/>
      <c r="N6" s="419"/>
      <c r="P6" s="428"/>
      <c r="Q6" s="429"/>
      <c r="R6" s="429"/>
      <c r="S6" s="429"/>
      <c r="T6" s="429"/>
      <c r="U6" s="430"/>
    </row>
    <row r="7" spans="1:21" outlineLevel="1">
      <c r="A7" s="13" t="s">
        <v>343</v>
      </c>
      <c r="B7" s="88" t="s">
        <v>173</v>
      </c>
      <c r="E7" s="14"/>
      <c r="H7" s="10"/>
      <c r="I7" s="417"/>
      <c r="J7" s="418"/>
      <c r="K7" s="418"/>
      <c r="L7" s="418"/>
      <c r="M7" s="418"/>
      <c r="N7" s="419"/>
      <c r="P7" s="428"/>
      <c r="Q7" s="429"/>
      <c r="R7" s="429"/>
      <c r="S7" s="429"/>
      <c r="T7" s="429"/>
      <c r="U7" s="430"/>
    </row>
    <row r="8" spans="1:21" ht="41" outlineLevel="1" thickBot="1">
      <c r="A8" s="34" t="s">
        <v>344</v>
      </c>
      <c r="B8" s="89" t="s">
        <v>345</v>
      </c>
      <c r="E8" s="14"/>
      <c r="H8" s="10"/>
      <c r="I8" s="417"/>
      <c r="J8" s="418"/>
      <c r="K8" s="418"/>
      <c r="L8" s="418"/>
      <c r="M8" s="418"/>
      <c r="N8" s="419"/>
      <c r="P8" s="428"/>
      <c r="Q8" s="429"/>
      <c r="R8" s="429"/>
      <c r="S8" s="429"/>
      <c r="T8" s="429"/>
      <c r="U8" s="430"/>
    </row>
    <row r="9" spans="1:21" outlineLevel="1">
      <c r="E9" s="14"/>
      <c r="H9" s="10"/>
      <c r="I9" s="417"/>
      <c r="J9" s="418"/>
      <c r="K9" s="418"/>
      <c r="L9" s="418"/>
      <c r="M9" s="418"/>
      <c r="N9" s="419"/>
      <c r="P9" s="428"/>
      <c r="Q9" s="429"/>
      <c r="R9" s="429"/>
      <c r="S9" s="429"/>
      <c r="T9" s="429"/>
      <c r="U9" s="430"/>
    </row>
    <row r="10" spans="1:21" ht="14" outlineLevel="1" thickBot="1">
      <c r="A10" s="32" t="s">
        <v>346</v>
      </c>
      <c r="B10" s="35">
        <v>2027</v>
      </c>
      <c r="E10" s="14"/>
      <c r="H10" s="10"/>
      <c r="I10" s="417"/>
      <c r="J10" s="418"/>
      <c r="K10" s="418"/>
      <c r="L10" s="418"/>
      <c r="M10" s="418"/>
      <c r="N10" s="419"/>
      <c r="P10" s="428"/>
      <c r="Q10" s="429"/>
      <c r="R10" s="429"/>
      <c r="S10" s="429"/>
      <c r="T10" s="429"/>
      <c r="U10" s="430"/>
    </row>
    <row r="11" spans="1:21" outlineLevel="1">
      <c r="A11" s="16"/>
      <c r="H11" s="10"/>
      <c r="I11" s="417"/>
      <c r="J11" s="418"/>
      <c r="K11" s="418"/>
      <c r="L11" s="418"/>
      <c r="M11" s="418"/>
      <c r="N11" s="419"/>
      <c r="P11" s="428"/>
      <c r="Q11" s="429"/>
      <c r="R11" s="429"/>
      <c r="S11" s="429"/>
      <c r="T11" s="429"/>
      <c r="U11" s="430"/>
    </row>
    <row r="12" spans="1:21" ht="40.5" outlineLevel="1">
      <c r="A12" s="26" t="s">
        <v>347</v>
      </c>
      <c r="B12" s="26" t="s">
        <v>348</v>
      </c>
      <c r="C12" s="26" t="s">
        <v>349</v>
      </c>
      <c r="D12" s="26" t="s">
        <v>350</v>
      </c>
      <c r="E12" s="26" t="s">
        <v>351</v>
      </c>
      <c r="F12" s="26" t="s">
        <v>352</v>
      </c>
      <c r="G12" s="26" t="s">
        <v>353</v>
      </c>
      <c r="I12" s="417"/>
      <c r="J12" s="418"/>
      <c r="K12" s="418"/>
      <c r="L12" s="418"/>
      <c r="M12" s="418"/>
      <c r="N12" s="419"/>
      <c r="P12" s="428"/>
      <c r="Q12" s="429"/>
      <c r="R12" s="429"/>
      <c r="S12" s="429"/>
      <c r="T12" s="429"/>
      <c r="U12" s="430"/>
    </row>
    <row r="13" spans="1:21" outlineLevel="1">
      <c r="A13" s="58">
        <v>2035</v>
      </c>
      <c r="B13" s="21">
        <f t="shared" ref="B13:B18" si="0">INDEX($E$204:$AW$204,1,MATCH($A13,$E$53:$BB$53,0))</f>
        <v>-11.355077465321548</v>
      </c>
      <c r="C13" s="21">
        <f>B13-Baseline!B13</f>
        <v>0</v>
      </c>
      <c r="D13" s="21">
        <f t="shared" ref="D13:D18" si="1">INDEX($E$205:$AW$205,1,MATCH($A13,$E$53:$BB$53,0))</f>
        <v>-9.3596560797990112</v>
      </c>
      <c r="E13" s="21">
        <f>D13-Baseline!D13</f>
        <v>0</v>
      </c>
      <c r="F13" s="21">
        <f t="shared" ref="F13:F18" si="2">INDEX($E$206:$AW$206,1,MATCH($A13,$E$53:$BB$53,0))</f>
        <v>-13.350491231247302</v>
      </c>
      <c r="G13" s="21">
        <f>F13-Baseline!F13</f>
        <v>0</v>
      </c>
      <c r="H13" s="298"/>
      <c r="I13" s="417"/>
      <c r="J13" s="418"/>
      <c r="K13" s="418"/>
      <c r="L13" s="418"/>
      <c r="M13" s="418"/>
      <c r="N13" s="419"/>
      <c r="P13" s="428"/>
      <c r="Q13" s="429"/>
      <c r="R13" s="429"/>
      <c r="S13" s="429"/>
      <c r="T13" s="429"/>
      <c r="U13" s="430"/>
    </row>
    <row r="14" spans="1:21" outlineLevel="1">
      <c r="A14" s="58">
        <v>2040</v>
      </c>
      <c r="B14" s="21">
        <f t="shared" si="0"/>
        <v>-18.141082302659093</v>
      </c>
      <c r="C14" s="21">
        <f>B14-Baseline!B14</f>
        <v>0</v>
      </c>
      <c r="D14" s="21">
        <f t="shared" si="1"/>
        <v>-15.107372109092911</v>
      </c>
      <c r="E14" s="21">
        <f>D14-Baseline!D14</f>
        <v>0</v>
      </c>
      <c r="F14" s="21">
        <f t="shared" si="2"/>
        <v>-21.177708624650215</v>
      </c>
      <c r="G14" s="21">
        <f>F14-Baseline!F14</f>
        <v>0</v>
      </c>
      <c r="I14" s="417"/>
      <c r="J14" s="418"/>
      <c r="K14" s="418"/>
      <c r="L14" s="418"/>
      <c r="M14" s="418"/>
      <c r="N14" s="419"/>
      <c r="P14" s="428"/>
      <c r="Q14" s="429"/>
      <c r="R14" s="429"/>
      <c r="S14" s="429"/>
      <c r="T14" s="429"/>
      <c r="U14" s="430"/>
    </row>
    <row r="15" spans="1:21" outlineLevel="1">
      <c r="A15" s="58">
        <v>2045</v>
      </c>
      <c r="B15" s="21">
        <f t="shared" si="0"/>
        <v>-25.376914044724128</v>
      </c>
      <c r="C15" s="21">
        <f>B15-Baseline!B15</f>
        <v>0</v>
      </c>
      <c r="D15" s="21">
        <f t="shared" si="1"/>
        <v>-21.349574617253911</v>
      </c>
      <c r="E15" s="21">
        <f>D15-Baseline!D15</f>
        <v>0</v>
      </c>
      <c r="F15" s="21">
        <f t="shared" si="2"/>
        <v>-29.405764505313826</v>
      </c>
      <c r="G15" s="21">
        <f>F15-Baseline!F15</f>
        <v>0</v>
      </c>
      <c r="I15" s="417"/>
      <c r="J15" s="418"/>
      <c r="K15" s="418"/>
      <c r="L15" s="418"/>
      <c r="M15" s="418"/>
      <c r="N15" s="419"/>
      <c r="P15" s="428"/>
      <c r="Q15" s="429"/>
      <c r="R15" s="429"/>
      <c r="S15" s="429"/>
      <c r="T15" s="429"/>
      <c r="U15" s="430"/>
    </row>
    <row r="16" spans="1:21" outlineLevel="1">
      <c r="A16" s="58">
        <v>2050</v>
      </c>
      <c r="B16" s="21">
        <f t="shared" si="0"/>
        <v>-33.158842115756286</v>
      </c>
      <c r="C16" s="21">
        <f>B16-Baseline!B16</f>
        <v>0</v>
      </c>
      <c r="D16" s="21">
        <f t="shared" si="1"/>
        <v>-28.182358409006888</v>
      </c>
      <c r="E16" s="21">
        <f>D16-Baseline!D16</f>
        <v>0</v>
      </c>
      <c r="F16" s="21">
        <f t="shared" si="2"/>
        <v>-38.134540642102579</v>
      </c>
      <c r="G16" s="21">
        <f>F16-Baseline!F16</f>
        <v>0</v>
      </c>
      <c r="I16" s="417"/>
      <c r="J16" s="418"/>
      <c r="K16" s="418"/>
      <c r="L16" s="418"/>
      <c r="M16" s="418"/>
      <c r="N16" s="419"/>
      <c r="P16" s="428"/>
      <c r="Q16" s="429"/>
      <c r="R16" s="429"/>
      <c r="S16" s="429"/>
      <c r="T16" s="429"/>
      <c r="U16" s="430"/>
    </row>
    <row r="17" spans="1:21" outlineLevel="1">
      <c r="A17" s="58">
        <v>2060</v>
      </c>
      <c r="B17" s="21">
        <f t="shared" si="0"/>
        <v>-50.858509552131828</v>
      </c>
      <c r="C17" s="21">
        <f>B17-Baseline!B17</f>
        <v>0</v>
      </c>
      <c r="D17" s="21">
        <f t="shared" si="1"/>
        <v>-44.109065313637551</v>
      </c>
      <c r="E17" s="21">
        <f>D17-Baseline!D17</f>
        <v>0</v>
      </c>
      <c r="F17" s="21">
        <f t="shared" si="2"/>
        <v>-57.590762017526124</v>
      </c>
      <c r="G17" s="21">
        <f>F17-Baseline!F17</f>
        <v>0</v>
      </c>
      <c r="I17" s="417"/>
      <c r="J17" s="418"/>
      <c r="K17" s="418"/>
      <c r="L17" s="418"/>
      <c r="M17" s="418"/>
      <c r="N17" s="419"/>
      <c r="P17" s="428"/>
      <c r="Q17" s="429"/>
      <c r="R17" s="429"/>
      <c r="S17" s="429"/>
      <c r="T17" s="429"/>
      <c r="U17" s="430"/>
    </row>
    <row r="18" spans="1:21" outlineLevel="1">
      <c r="A18" s="58">
        <v>2070</v>
      </c>
      <c r="B18" s="21">
        <f t="shared" si="0"/>
        <v>-72.907385162089383</v>
      </c>
      <c r="C18" s="21">
        <f>B18-Baseline!B18</f>
        <v>0</v>
      </c>
      <c r="D18" s="21">
        <f t="shared" si="1"/>
        <v>-64.50664612523272</v>
      </c>
      <c r="E18" s="21">
        <f>D18-Baseline!D18</f>
        <v>0</v>
      </c>
      <c r="F18" s="21">
        <f t="shared" si="2"/>
        <v>-81.262619922444017</v>
      </c>
      <c r="G18" s="21">
        <f>F18-Baseline!F18</f>
        <v>0</v>
      </c>
      <c r="I18" s="420"/>
      <c r="J18" s="421"/>
      <c r="K18" s="421"/>
      <c r="L18" s="421"/>
      <c r="M18" s="421"/>
      <c r="N18" s="422"/>
      <c r="P18" s="431"/>
      <c r="Q18" s="432"/>
      <c r="R18" s="432"/>
      <c r="S18" s="432"/>
      <c r="T18" s="432"/>
      <c r="U18" s="433"/>
    </row>
    <row r="19" spans="1:21" ht="14" outlineLevel="1" thickBot="1">
      <c r="A19" s="434"/>
      <c r="B19" s="434"/>
      <c r="I19" s="250"/>
      <c r="J19" s="251"/>
      <c r="K19" s="251"/>
      <c r="L19" s="251"/>
      <c r="M19" s="251"/>
      <c r="N19" s="251"/>
      <c r="P19" s="249"/>
      <c r="Q19" s="249"/>
      <c r="R19" s="249"/>
      <c r="S19" s="249"/>
      <c r="T19" s="249"/>
      <c r="U19" s="232"/>
    </row>
    <row r="20" spans="1:21" ht="26.25" customHeight="1" outlineLevel="1">
      <c r="A20" s="54" t="s">
        <v>354</v>
      </c>
      <c r="B20" s="55">
        <v>1</v>
      </c>
      <c r="E20" s="154"/>
      <c r="I20" s="423" t="s">
        <v>355</v>
      </c>
      <c r="J20" s="424"/>
      <c r="K20" s="424"/>
      <c r="L20" s="424"/>
      <c r="M20" s="424"/>
      <c r="N20" s="425"/>
      <c r="P20" s="423" t="s">
        <v>356</v>
      </c>
      <c r="Q20" s="424"/>
      <c r="R20" s="424"/>
      <c r="S20" s="424"/>
      <c r="T20" s="424"/>
      <c r="U20" s="425"/>
    </row>
    <row r="21" spans="1:21" ht="12.75" customHeight="1" outlineLevel="1">
      <c r="A21" s="154"/>
      <c r="B21" s="155"/>
      <c r="I21" s="414" t="s">
        <v>357</v>
      </c>
      <c r="J21" s="415"/>
      <c r="K21" s="415"/>
      <c r="L21" s="415"/>
      <c r="M21" s="415"/>
      <c r="N21" s="416"/>
      <c r="P21" s="414" t="s">
        <v>163</v>
      </c>
      <c r="Q21" s="415"/>
      <c r="R21" s="415"/>
      <c r="S21" s="415"/>
      <c r="T21" s="415"/>
      <c r="U21" s="416"/>
    </row>
    <row r="22" spans="1:21" ht="12.75" customHeight="1" outlineLevel="1">
      <c r="A22" s="154"/>
      <c r="B22" s="155"/>
      <c r="I22" s="417"/>
      <c r="J22" s="418"/>
      <c r="K22" s="418"/>
      <c r="L22" s="418"/>
      <c r="M22" s="418"/>
      <c r="N22" s="419"/>
      <c r="P22" s="417"/>
      <c r="Q22" s="418"/>
      <c r="R22" s="418"/>
      <c r="S22" s="418"/>
      <c r="T22" s="418"/>
      <c r="U22" s="419"/>
    </row>
    <row r="23" spans="1:21" outlineLevel="1">
      <c r="A23" s="154"/>
      <c r="B23" s="449" t="s">
        <v>358</v>
      </c>
      <c r="C23" s="450"/>
      <c r="D23" s="450"/>
      <c r="E23" s="450"/>
      <c r="F23" s="450"/>
      <c r="G23" s="451"/>
      <c r="I23" s="417"/>
      <c r="J23" s="418"/>
      <c r="K23" s="418"/>
      <c r="L23" s="418"/>
      <c r="M23" s="418"/>
      <c r="N23" s="419"/>
      <c r="P23" s="417"/>
      <c r="Q23" s="418"/>
      <c r="R23" s="418"/>
      <c r="S23" s="418"/>
      <c r="T23" s="418"/>
      <c r="U23" s="419"/>
    </row>
    <row r="24" spans="1:21" outlineLevel="1">
      <c r="B24" s="17">
        <v>2027</v>
      </c>
      <c r="C24" s="17">
        <v>2028</v>
      </c>
      <c r="D24" s="17">
        <v>2029</v>
      </c>
      <c r="E24" s="17">
        <v>2030</v>
      </c>
      <c r="F24" s="17">
        <v>2031</v>
      </c>
      <c r="G24" s="17" t="s">
        <v>359</v>
      </c>
      <c r="I24" s="417"/>
      <c r="J24" s="418"/>
      <c r="K24" s="418"/>
      <c r="L24" s="418"/>
      <c r="M24" s="418"/>
      <c r="N24" s="419"/>
      <c r="P24" s="417"/>
      <c r="Q24" s="418"/>
      <c r="R24" s="418"/>
      <c r="S24" s="418"/>
      <c r="T24" s="418"/>
      <c r="U24" s="419"/>
    </row>
    <row r="25" spans="1:21" ht="14" outlineLevel="1" thickBot="1">
      <c r="B25" s="30" t="s">
        <v>360</v>
      </c>
      <c r="C25" s="30" t="s">
        <v>360</v>
      </c>
      <c r="D25" s="30" t="s">
        <v>360</v>
      </c>
      <c r="E25" s="30" t="s">
        <v>360</v>
      </c>
      <c r="F25" s="30" t="s">
        <v>360</v>
      </c>
      <c r="G25" s="30" t="s">
        <v>360</v>
      </c>
      <c r="I25" s="417"/>
      <c r="J25" s="418"/>
      <c r="K25" s="418"/>
      <c r="L25" s="418"/>
      <c r="M25" s="418"/>
      <c r="N25" s="419"/>
      <c r="P25" s="417"/>
      <c r="Q25" s="418"/>
      <c r="R25" s="418"/>
      <c r="S25" s="418"/>
      <c r="T25" s="418"/>
      <c r="U25" s="419"/>
    </row>
    <row r="26" spans="1:21" outlineLevel="1">
      <c r="A26" s="54" t="s">
        <v>361</v>
      </c>
      <c r="B26" s="21">
        <f>E64</f>
        <v>0</v>
      </c>
      <c r="C26" s="21">
        <f>F64</f>
        <v>0</v>
      </c>
      <c r="D26" s="21">
        <f>G64</f>
        <v>0</v>
      </c>
      <c r="E26" s="21">
        <f>H64</f>
        <v>0</v>
      </c>
      <c r="F26" s="21">
        <f>I64</f>
        <v>0</v>
      </c>
      <c r="G26" s="21">
        <f>SUM(J64:BB64)</f>
        <v>0</v>
      </c>
      <c r="I26" s="417"/>
      <c r="J26" s="418"/>
      <c r="K26" s="418"/>
      <c r="L26" s="418"/>
      <c r="M26" s="418"/>
      <c r="N26" s="419"/>
      <c r="P26" s="417"/>
      <c r="Q26" s="418"/>
      <c r="R26" s="418"/>
      <c r="S26" s="418"/>
      <c r="T26" s="418"/>
      <c r="U26" s="419"/>
    </row>
    <row r="27" spans="1:21" outlineLevel="1">
      <c r="A27" s="54" t="s">
        <v>362</v>
      </c>
      <c r="B27" s="21">
        <f>E71+E77</f>
        <v>-7.6997834474017507E-2</v>
      </c>
      <c r="C27" s="21">
        <f>F71+F77</f>
        <v>-7.778118568952333E-2</v>
      </c>
      <c r="D27" s="21">
        <f>G71+G77</f>
        <v>-7.8572899075984845E-2</v>
      </c>
      <c r="E27" s="21">
        <f>H71+H77</f>
        <v>-7.9373083764977176E-2</v>
      </c>
      <c r="F27" s="21">
        <f>I71+I77</f>
        <v>-8.0181851271291169E-2</v>
      </c>
      <c r="G27" s="21">
        <f>SUM(J71:BB71)+SUM(J77:BB77)</f>
        <v>-4.6127150905353282</v>
      </c>
      <c r="I27" s="417"/>
      <c r="J27" s="418"/>
      <c r="K27" s="418"/>
      <c r="L27" s="418"/>
      <c r="M27" s="418"/>
      <c r="N27" s="419"/>
      <c r="P27" s="417"/>
      <c r="Q27" s="418"/>
      <c r="R27" s="418"/>
      <c r="S27" s="418"/>
      <c r="T27" s="418"/>
      <c r="U27" s="419"/>
    </row>
    <row r="28" spans="1:21" outlineLevel="1">
      <c r="A28" s="154"/>
      <c r="B28" s="248"/>
      <c r="C28" s="248"/>
      <c r="D28" s="248"/>
      <c r="E28" s="248"/>
      <c r="F28" s="248"/>
      <c r="G28" s="248"/>
      <c r="I28" s="417"/>
      <c r="J28" s="418"/>
      <c r="K28" s="418"/>
      <c r="L28" s="418"/>
      <c r="M28" s="418"/>
      <c r="N28" s="419"/>
      <c r="P28" s="417"/>
      <c r="Q28" s="418"/>
      <c r="R28" s="418"/>
      <c r="S28" s="418"/>
      <c r="T28" s="418"/>
      <c r="U28" s="419"/>
    </row>
    <row r="29" spans="1:21" ht="14" outlineLevel="1" thickBot="1">
      <c r="A29" s="154"/>
      <c r="B29" s="248"/>
      <c r="C29" s="248"/>
      <c r="D29" s="248"/>
      <c r="E29" s="248"/>
      <c r="F29" s="248"/>
      <c r="G29" s="248"/>
      <c r="I29" s="417"/>
      <c r="J29" s="418"/>
      <c r="K29" s="418"/>
      <c r="L29" s="418"/>
      <c r="M29" s="418"/>
      <c r="N29" s="419"/>
      <c r="P29" s="417"/>
      <c r="Q29" s="418"/>
      <c r="R29" s="418"/>
      <c r="S29" s="418"/>
      <c r="T29" s="418"/>
      <c r="U29" s="419"/>
    </row>
    <row r="30" spans="1:21" ht="14" outlineLevel="1" thickBot="1">
      <c r="A30" s="308"/>
      <c r="B30" s="309" t="s">
        <v>363</v>
      </c>
      <c r="C30" s="310" t="s">
        <v>364</v>
      </c>
      <c r="D30" s="453" t="s">
        <v>322</v>
      </c>
      <c r="E30" s="454"/>
      <c r="F30" s="454"/>
      <c r="G30" s="455"/>
      <c r="I30" s="417"/>
      <c r="J30" s="418"/>
      <c r="K30" s="418"/>
      <c r="L30" s="418"/>
      <c r="M30" s="418"/>
      <c r="N30" s="419"/>
      <c r="P30" s="417"/>
      <c r="Q30" s="418"/>
      <c r="R30" s="418"/>
      <c r="S30" s="418"/>
      <c r="T30" s="418"/>
      <c r="U30" s="419"/>
    </row>
    <row r="31" spans="1:21" outlineLevel="1">
      <c r="A31" s="446" t="s">
        <v>365</v>
      </c>
      <c r="B31" s="317" t="s">
        <v>302</v>
      </c>
      <c r="C31" s="307">
        <v>0</v>
      </c>
      <c r="D31" s="397" t="s">
        <v>366</v>
      </c>
      <c r="E31" s="397"/>
      <c r="F31" s="397"/>
      <c r="G31" s="398"/>
      <c r="I31" s="417"/>
      <c r="J31" s="418"/>
      <c r="K31" s="418"/>
      <c r="L31" s="418"/>
      <c r="M31" s="418"/>
      <c r="N31" s="419"/>
      <c r="P31" s="417"/>
      <c r="Q31" s="418"/>
      <c r="R31" s="418"/>
      <c r="S31" s="418"/>
      <c r="T31" s="418"/>
      <c r="U31" s="419"/>
    </row>
    <row r="32" spans="1:21" outlineLevel="1">
      <c r="A32" s="446"/>
      <c r="B32" s="312"/>
      <c r="C32" s="252"/>
      <c r="D32" s="395"/>
      <c r="E32" s="395"/>
      <c r="F32" s="395"/>
      <c r="G32" s="396"/>
      <c r="I32" s="417"/>
      <c r="J32" s="418"/>
      <c r="K32" s="418"/>
      <c r="L32" s="418"/>
      <c r="M32" s="418"/>
      <c r="N32" s="419"/>
      <c r="P32" s="417"/>
      <c r="Q32" s="418"/>
      <c r="R32" s="418"/>
      <c r="S32" s="418"/>
      <c r="T32" s="418"/>
      <c r="U32" s="419"/>
    </row>
    <row r="33" spans="1:21" outlineLevel="1">
      <c r="A33" s="446"/>
      <c r="B33" s="312"/>
      <c r="C33" s="252"/>
      <c r="D33" s="395"/>
      <c r="E33" s="395"/>
      <c r="F33" s="395"/>
      <c r="G33" s="396"/>
      <c r="I33" s="417"/>
      <c r="J33" s="418"/>
      <c r="K33" s="418"/>
      <c r="L33" s="418"/>
      <c r="M33" s="418"/>
      <c r="N33" s="419"/>
      <c r="P33" s="417"/>
      <c r="Q33" s="418"/>
      <c r="R33" s="418"/>
      <c r="S33" s="418"/>
      <c r="T33" s="418"/>
      <c r="U33" s="419"/>
    </row>
    <row r="34" spans="1:21" outlineLevel="1">
      <c r="A34" s="446"/>
      <c r="B34" s="312"/>
      <c r="C34" s="252"/>
      <c r="D34" s="395"/>
      <c r="E34" s="395"/>
      <c r="F34" s="395"/>
      <c r="G34" s="396"/>
      <c r="I34" s="417"/>
      <c r="J34" s="418"/>
      <c r="K34" s="418"/>
      <c r="L34" s="418"/>
      <c r="M34" s="418"/>
      <c r="N34" s="419"/>
      <c r="P34" s="417"/>
      <c r="Q34" s="418"/>
      <c r="R34" s="418"/>
      <c r="S34" s="418"/>
      <c r="T34" s="418"/>
      <c r="U34" s="419"/>
    </row>
    <row r="35" spans="1:21" outlineLevel="1">
      <c r="A35" s="446"/>
      <c r="B35" s="312"/>
      <c r="C35" s="252"/>
      <c r="D35" s="395"/>
      <c r="E35" s="395"/>
      <c r="F35" s="395"/>
      <c r="G35" s="396"/>
      <c r="I35" s="417"/>
      <c r="J35" s="418"/>
      <c r="K35" s="418"/>
      <c r="L35" s="418"/>
      <c r="M35" s="418"/>
      <c r="N35" s="419"/>
      <c r="P35" s="417"/>
      <c r="Q35" s="418"/>
      <c r="R35" s="418"/>
      <c r="S35" s="418"/>
      <c r="T35" s="418"/>
      <c r="U35" s="419"/>
    </row>
    <row r="36" spans="1:21" outlineLevel="1">
      <c r="A36" s="446"/>
      <c r="B36" s="312"/>
      <c r="C36" s="252"/>
      <c r="D36" s="395"/>
      <c r="E36" s="395"/>
      <c r="F36" s="395"/>
      <c r="G36" s="396"/>
      <c r="I36" s="417"/>
      <c r="J36" s="418"/>
      <c r="K36" s="418"/>
      <c r="L36" s="418"/>
      <c r="M36" s="418"/>
      <c r="N36" s="419"/>
      <c r="P36" s="417"/>
      <c r="Q36" s="418"/>
      <c r="R36" s="418"/>
      <c r="S36" s="418"/>
      <c r="T36" s="418"/>
      <c r="U36" s="419"/>
    </row>
    <row r="37" spans="1:21" outlineLevel="1">
      <c r="A37" s="446"/>
      <c r="B37" s="312"/>
      <c r="C37" s="252"/>
      <c r="D37" s="395"/>
      <c r="E37" s="395"/>
      <c r="F37" s="395"/>
      <c r="G37" s="396"/>
      <c r="I37" s="417"/>
      <c r="J37" s="418"/>
      <c r="K37" s="418"/>
      <c r="L37" s="418"/>
      <c r="M37" s="418"/>
      <c r="N37" s="419"/>
      <c r="P37" s="417"/>
      <c r="Q37" s="418"/>
      <c r="R37" s="418"/>
      <c r="S37" s="418"/>
      <c r="T37" s="418"/>
      <c r="U37" s="419"/>
    </row>
    <row r="38" spans="1:21" outlineLevel="1">
      <c r="A38" s="446"/>
      <c r="B38" s="312"/>
      <c r="C38" s="252"/>
      <c r="D38" s="395"/>
      <c r="E38" s="395"/>
      <c r="F38" s="395"/>
      <c r="G38" s="396"/>
      <c r="I38" s="417"/>
      <c r="J38" s="418"/>
      <c r="K38" s="418"/>
      <c r="L38" s="418"/>
      <c r="M38" s="418"/>
      <c r="N38" s="419"/>
      <c r="P38" s="417"/>
      <c r="Q38" s="418"/>
      <c r="R38" s="418"/>
      <c r="S38" s="418"/>
      <c r="T38" s="418"/>
      <c r="U38" s="419"/>
    </row>
    <row r="39" spans="1:21" outlineLevel="1">
      <c r="A39" s="446"/>
      <c r="B39" s="312"/>
      <c r="C39" s="252"/>
      <c r="D39" s="395"/>
      <c r="E39" s="395"/>
      <c r="F39" s="395"/>
      <c r="G39" s="396"/>
      <c r="I39" s="417"/>
      <c r="J39" s="418"/>
      <c r="K39" s="418"/>
      <c r="L39" s="418"/>
      <c r="M39" s="418"/>
      <c r="N39" s="419"/>
      <c r="P39" s="417"/>
      <c r="Q39" s="418"/>
      <c r="R39" s="418"/>
      <c r="S39" s="418"/>
      <c r="T39" s="418"/>
      <c r="U39" s="419"/>
    </row>
    <row r="40" spans="1:21" ht="14" outlineLevel="1" thickBot="1">
      <c r="A40" s="447"/>
      <c r="B40" s="313"/>
      <c r="C40" s="314"/>
      <c r="D40" s="456"/>
      <c r="E40" s="456"/>
      <c r="F40" s="456"/>
      <c r="G40" s="457"/>
      <c r="I40" s="417"/>
      <c r="J40" s="418"/>
      <c r="K40" s="418"/>
      <c r="L40" s="418"/>
      <c r="M40" s="418"/>
      <c r="N40" s="419"/>
      <c r="P40" s="417"/>
      <c r="Q40" s="418"/>
      <c r="R40" s="418"/>
      <c r="S40" s="418"/>
      <c r="T40" s="418"/>
      <c r="U40" s="419"/>
    </row>
    <row r="41" spans="1:21" outlineLevel="1">
      <c r="A41" s="154"/>
      <c r="B41" s="248"/>
      <c r="C41" s="248"/>
      <c r="D41" s="248"/>
      <c r="E41" s="248"/>
      <c r="F41" s="248"/>
      <c r="G41" s="248"/>
      <c r="I41" s="417"/>
      <c r="J41" s="418"/>
      <c r="K41" s="418"/>
      <c r="L41" s="418"/>
      <c r="M41" s="418"/>
      <c r="N41" s="419"/>
      <c r="P41" s="417"/>
      <c r="Q41" s="418"/>
      <c r="R41" s="418"/>
      <c r="S41" s="418"/>
      <c r="T41" s="418"/>
      <c r="U41" s="419"/>
    </row>
    <row r="42" spans="1:21" outlineLevel="1">
      <c r="A42" s="154"/>
      <c r="B42" s="248"/>
      <c r="C42" s="248"/>
      <c r="D42" s="248"/>
      <c r="E42" s="248"/>
      <c r="F42" s="248"/>
      <c r="G42" s="248"/>
      <c r="I42" s="417"/>
      <c r="J42" s="418"/>
      <c r="K42" s="418"/>
      <c r="L42" s="418"/>
      <c r="M42" s="418"/>
      <c r="N42" s="419"/>
      <c r="P42" s="417"/>
      <c r="Q42" s="418"/>
      <c r="R42" s="418"/>
      <c r="S42" s="418"/>
      <c r="T42" s="418"/>
      <c r="U42" s="419"/>
    </row>
    <row r="43" spans="1:21" outlineLevel="1">
      <c r="A43" s="154"/>
      <c r="B43" s="248"/>
      <c r="C43" s="248"/>
      <c r="D43" s="248"/>
      <c r="E43" s="248"/>
      <c r="F43" s="248"/>
      <c r="G43" s="248"/>
      <c r="I43" s="417"/>
      <c r="J43" s="418"/>
      <c r="K43" s="418"/>
      <c r="L43" s="418"/>
      <c r="M43" s="418"/>
      <c r="N43" s="419"/>
      <c r="P43" s="417"/>
      <c r="Q43" s="418"/>
      <c r="R43" s="418"/>
      <c r="S43" s="418"/>
      <c r="T43" s="418"/>
      <c r="U43" s="419"/>
    </row>
    <row r="44" spans="1:21" outlineLevel="1">
      <c r="A44" s="154"/>
      <c r="B44" s="248"/>
      <c r="C44" s="248"/>
      <c r="D44" s="248"/>
      <c r="E44" s="248"/>
      <c r="F44" s="248"/>
      <c r="G44" s="248"/>
      <c r="I44" s="417"/>
      <c r="J44" s="418"/>
      <c r="K44" s="418"/>
      <c r="L44" s="418"/>
      <c r="M44" s="418"/>
      <c r="N44" s="419"/>
      <c r="P44" s="417"/>
      <c r="Q44" s="418"/>
      <c r="R44" s="418"/>
      <c r="S44" s="418"/>
      <c r="T44" s="418"/>
      <c r="U44" s="419"/>
    </row>
    <row r="45" spans="1:21" outlineLevel="1">
      <c r="A45" s="154"/>
      <c r="B45" s="248"/>
      <c r="C45" s="248"/>
      <c r="D45" s="248"/>
      <c r="E45" s="248"/>
      <c r="F45" s="248"/>
      <c r="G45" s="248"/>
      <c r="I45" s="420"/>
      <c r="J45" s="421"/>
      <c r="K45" s="421"/>
      <c r="L45" s="421"/>
      <c r="M45" s="421"/>
      <c r="N45" s="422"/>
      <c r="P45" s="420"/>
      <c r="Q45" s="421"/>
      <c r="R45" s="421"/>
      <c r="S45" s="421"/>
      <c r="T45" s="421"/>
      <c r="U45" s="422"/>
    </row>
    <row r="46" spans="1:21" outlineLevel="1">
      <c r="A46" s="154"/>
      <c r="B46" s="248"/>
      <c r="C46" s="248"/>
      <c r="D46" s="248"/>
      <c r="E46" s="248"/>
      <c r="F46" s="248"/>
      <c r="G46" s="248"/>
    </row>
    <row r="47" spans="1:21">
      <c r="A47" s="154"/>
      <c r="B47" s="155"/>
    </row>
    <row r="48" spans="1:21" ht="15">
      <c r="A48" s="12" t="s">
        <v>367</v>
      </c>
    </row>
    <row r="49" spans="1:54" ht="15" outlineLevel="1">
      <c r="A49" s="12"/>
    </row>
    <row r="50" spans="1:54" ht="14" outlineLevel="1" thickBot="1">
      <c r="A50" s="4" t="s">
        <v>368</v>
      </c>
    </row>
    <row r="51" spans="1:54" outlineLevel="2">
      <c r="B51" s="19"/>
      <c r="C51" s="19"/>
      <c r="D51" s="19"/>
      <c r="E51" s="458" t="s">
        <v>269</v>
      </c>
      <c r="F51" s="448"/>
      <c r="G51" s="448"/>
      <c r="H51" s="448"/>
      <c r="I51" s="448"/>
      <c r="J51" s="448" t="s">
        <v>270</v>
      </c>
      <c r="K51" s="448"/>
      <c r="L51" s="448"/>
      <c r="M51" s="448"/>
      <c r="N51" s="448"/>
      <c r="O51" s="448" t="s">
        <v>271</v>
      </c>
      <c r="P51" s="448"/>
      <c r="Q51" s="448"/>
      <c r="R51" s="448"/>
      <c r="S51" s="448"/>
      <c r="T51" s="448" t="s">
        <v>272</v>
      </c>
      <c r="U51" s="448"/>
      <c r="V51" s="448"/>
      <c r="W51" s="448"/>
      <c r="X51" s="448"/>
      <c r="Y51" s="448" t="s">
        <v>369</v>
      </c>
      <c r="Z51" s="448"/>
      <c r="AA51" s="448"/>
      <c r="AB51" s="448"/>
      <c r="AC51" s="448"/>
      <c r="AD51" s="448" t="s">
        <v>370</v>
      </c>
      <c r="AE51" s="448"/>
      <c r="AF51" s="448"/>
      <c r="AG51" s="448"/>
      <c r="AH51" s="448"/>
      <c r="AI51" s="448" t="s">
        <v>371</v>
      </c>
      <c r="AJ51" s="448"/>
      <c r="AK51" s="448"/>
      <c r="AL51" s="448"/>
      <c r="AM51" s="448"/>
      <c r="AN51" s="448" t="s">
        <v>372</v>
      </c>
      <c r="AO51" s="448"/>
      <c r="AP51" s="448"/>
      <c r="AQ51" s="448"/>
      <c r="AR51" s="448"/>
      <c r="AS51" s="448" t="s">
        <v>373</v>
      </c>
      <c r="AT51" s="448"/>
      <c r="AU51" s="448"/>
      <c r="AV51" s="448"/>
      <c r="AW51" s="448"/>
      <c r="AX51" s="448" t="s">
        <v>374</v>
      </c>
      <c r="AY51" s="448"/>
      <c r="AZ51" s="448"/>
      <c r="BA51" s="448"/>
      <c r="BB51" s="45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363</v>
      </c>
      <c r="C53" s="19" t="s">
        <v>375</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5" t="s">
        <v>376</v>
      </c>
      <c r="B54" s="127"/>
      <c r="C54" s="127"/>
      <c r="D54" s="124" t="s">
        <v>377</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36"/>
      <c r="B55" s="36"/>
      <c r="C55" s="121"/>
      <c r="D55" s="2" t="s">
        <v>377</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6"/>
      <c r="B56" s="36"/>
      <c r="C56" s="121"/>
      <c r="D56" s="2" t="s">
        <v>377</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6"/>
      <c r="B57" s="36"/>
      <c r="C57" s="121"/>
      <c r="D57" s="2" t="s">
        <v>377</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6"/>
      <c r="B58" s="36"/>
      <c r="C58" s="121"/>
      <c r="D58" s="2" t="s">
        <v>377</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6"/>
      <c r="B59" s="36"/>
      <c r="C59" s="121"/>
      <c r="D59" s="2" t="s">
        <v>377</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6"/>
      <c r="B60" s="36"/>
      <c r="C60" s="121"/>
      <c r="D60" s="2" t="s">
        <v>377</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6"/>
      <c r="B61" s="36"/>
      <c r="C61" s="121"/>
      <c r="D61" s="2" t="s">
        <v>377</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6"/>
      <c r="B62" s="36"/>
      <c r="C62" s="121"/>
      <c r="D62" s="2" t="s">
        <v>377</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6"/>
      <c r="B63" s="36"/>
      <c r="C63" s="121"/>
      <c r="D63" s="2" t="s">
        <v>377</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7"/>
      <c r="B64" s="122" t="s">
        <v>378</v>
      </c>
      <c r="C64" s="296" t="s">
        <v>379</v>
      </c>
      <c r="D64" s="123" t="s">
        <v>377</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43" t="s">
        <v>380</v>
      </c>
      <c r="B66" s="266"/>
      <c r="C66" s="267"/>
      <c r="D66" s="268" t="s">
        <v>377</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44"/>
      <c r="B67" s="252"/>
      <c r="C67" s="267"/>
      <c r="D67" s="269" t="s">
        <v>377</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44"/>
      <c r="B68" s="252"/>
      <c r="C68" s="267"/>
      <c r="D68" s="269" t="s">
        <v>377</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44"/>
      <c r="B69" s="252"/>
      <c r="C69" s="267"/>
      <c r="D69" s="269" t="s">
        <v>377</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44"/>
      <c r="B70" s="252"/>
      <c r="C70" s="267"/>
      <c r="D70" s="269" t="s">
        <v>377</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45"/>
      <c r="B71" s="122" t="s">
        <v>381</v>
      </c>
      <c r="C71" s="123"/>
      <c r="D71" s="270" t="s">
        <v>377</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43" t="s">
        <v>382</v>
      </c>
      <c r="B75" s="127" t="s">
        <v>383</v>
      </c>
      <c r="C75" s="274"/>
      <c r="D75" s="124" t="s">
        <v>377</v>
      </c>
      <c r="E75" s="275">
        <f>-E158*'Fixed Data'!$B$27/10^2</f>
        <v>-7.6997834474017507E-2</v>
      </c>
      <c r="F75" s="275">
        <f>-F158*'Fixed Data'!$B$27/10^2</f>
        <v>-7.778118568952333E-2</v>
      </c>
      <c r="G75" s="275">
        <f>-G158*'Fixed Data'!$B$27/10^2</f>
        <v>-7.8572899075984845E-2</v>
      </c>
      <c r="H75" s="275">
        <f>-H158*'Fixed Data'!$B$27/10^2</f>
        <v>-7.9373083764977176E-2</v>
      </c>
      <c r="I75" s="275">
        <f>-I158*'Fixed Data'!$B$27/10^2</f>
        <v>-8.0181851271291169E-2</v>
      </c>
      <c r="J75" s="275">
        <f>-J158*'Fixed Data'!$B$27/10^2</f>
        <v>-8.0999315582817311E-2</v>
      </c>
      <c r="K75" s="275">
        <f>-K158*'Fixed Data'!$B$27/10^2</f>
        <v>-8.18255932547544E-2</v>
      </c>
      <c r="L75" s="275">
        <f>-L158*'Fixed Data'!$B$27/10^2</f>
        <v>-8.2660803508303612E-2</v>
      </c>
      <c r="M75" s="275">
        <f>-M158*'Fixed Data'!$B$27/10^2</f>
        <v>-8.3505068334074284E-2</v>
      </c>
      <c r="N75" s="275">
        <f>-N158*'Fixed Data'!$B$27/10^2</f>
        <v>-8.4358512600498883E-2</v>
      </c>
      <c r="O75" s="275">
        <f>-O158*'Fixed Data'!$B$27/10^2</f>
        <v>-8.5221264167426647E-2</v>
      </c>
      <c r="P75" s="275">
        <f>-P158*'Fixed Data'!$B$27/10^2</f>
        <v>-8.6093454005225847E-2</v>
      </c>
      <c r="Q75" s="275">
        <f>-Q158*'Fixed Data'!$B$27/10^2</f>
        <v>-8.6975216319644749E-2</v>
      </c>
      <c r="R75" s="275">
        <f>-R158*'Fixed Data'!$B$27/10^2</f>
        <v>-8.7866688682714675E-2</v>
      </c>
      <c r="S75" s="275">
        <f>-S158*'Fixed Data'!$B$27/10^2</f>
        <v>-8.8768012170025223E-2</v>
      </c>
      <c r="T75" s="275">
        <f>-T158*'Fixed Data'!$B$27/10^2</f>
        <v>-8.9679331504678786E-2</v>
      </c>
      <c r="U75" s="275">
        <f>-U158*'Fixed Data'!$B$27/10^2</f>
        <v>-9.060079520826006E-2</v>
      </c>
      <c r="V75" s="275">
        <f>-V158*'Fixed Data'!$B$27/10^2</f>
        <v>-9.1532555759204617E-2</v>
      </c>
      <c r="W75" s="275">
        <f>-W158*'Fixed Data'!$B$27/10^2</f>
        <v>-9.247476975888487E-2</v>
      </c>
      <c r="X75" s="275">
        <f>-X158*'Fixed Data'!$B$27/10^2</f>
        <v>-9.3427598105892087E-2</v>
      </c>
      <c r="Y75" s="275">
        <f>-Y158*'Fixed Data'!$B$27/10^2</f>
        <v>-9.4391206178830803E-2</v>
      </c>
      <c r="Z75" s="275">
        <f>-Z158*'Fixed Data'!$B$27/10^2</f>
        <v>-9.5365764028145478E-2</v>
      </c>
      <c r="AA75" s="275">
        <f>-AA158*'Fixed Data'!$B$27/10^2</f>
        <v>-9.6351446577367911E-2</v>
      </c>
      <c r="AB75" s="275">
        <f>-AB158*'Fixed Data'!$B$27/10^2</f>
        <v>-9.7348433834335571E-2</v>
      </c>
      <c r="AC75" s="275">
        <f>-AC158*'Fixed Data'!$B$27/10^2</f>
        <v>-9.8356911112832859E-2</v>
      </c>
      <c r="AD75" s="275">
        <f>-AD158*'Fixed Data'!$B$27/10^2</f>
        <v>-9.9377069265191409E-2</v>
      </c>
      <c r="AE75" s="275">
        <f>-AE158*'Fixed Data'!$B$27/10^2</f>
        <v>-0.10040910492642872</v>
      </c>
      <c r="AF75" s="275">
        <f>-AF158*'Fixed Data'!$B$27/10^2</f>
        <v>-0.10145322077052801</v>
      </c>
      <c r="AG75" s="275">
        <f>-AG158*'Fixed Data'!$B$27/10^2</f>
        <v>-0.10250962577941049</v>
      </c>
      <c r="AH75" s="275">
        <f>-AH158*'Fixed Data'!$B$27/10^2</f>
        <v>-0.10357853552533031</v>
      </c>
      <c r="AI75" s="275">
        <f>-AI158*'Fixed Data'!$B$27/10^2</f>
        <v>-0.10466017246730328</v>
      </c>
      <c r="AJ75" s="275">
        <f>-AJ158*'Fixed Data'!$B$27/10^2</f>
        <v>-0.10575476626231672</v>
      </c>
      <c r="AK75" s="275">
        <f>-AK158*'Fixed Data'!$B$27/10^2</f>
        <v>-0.10686255409214657</v>
      </c>
      <c r="AL75" s="275">
        <f>-AL158*'Fixed Data'!$B$27/10^2</f>
        <v>-0.10798378100638073</v>
      </c>
      <c r="AM75" s="275">
        <f>-AM158*'Fixed Data'!$B$27/10^2</f>
        <v>-0.10911870028269938</v>
      </c>
      <c r="AN75" s="275">
        <f>-AN158*'Fixed Data'!$B$27/10^2</f>
        <v>-0.11026757380516999</v>
      </c>
      <c r="AO75" s="275">
        <f>-AO158*'Fixed Data'!$B$27/10^2</f>
        <v>-0.11143067246146571</v>
      </c>
      <c r="AP75" s="275">
        <f>-AP158*'Fixed Data'!$B$27/10^2</f>
        <v>-0.11260827656006769</v>
      </c>
      <c r="AQ75" s="275">
        <f>-AQ158*'Fixed Data'!$B$27/10^2</f>
        <v>-0.1138006762683484</v>
      </c>
      <c r="AR75" s="275">
        <f>-AR158*'Fixed Data'!$B$27/10^2</f>
        <v>-0.11500817207269654</v>
      </c>
      <c r="AS75" s="275">
        <f>-AS158*'Fixed Data'!$B$27/10^2</f>
        <v>-0.11623107526178927</v>
      </c>
      <c r="AT75" s="275">
        <f>-AT158*'Fixed Data'!$B$27/10^2</f>
        <v>-0.11746970843415439</v>
      </c>
      <c r="AU75" s="275">
        <f>-AU158*'Fixed Data'!$B$27/10^2</f>
        <v>-0.11872440603131695</v>
      </c>
      <c r="AV75" s="275">
        <f>-AV158*'Fixed Data'!$B$27/10^2</f>
        <v>-0.11999551489776747</v>
      </c>
      <c r="AW75" s="275">
        <f>-AW158*'Fixed Data'!$B$27/10^2</f>
        <v>-0.12128339486922524</v>
      </c>
      <c r="AX75" s="275">
        <f>-AX158*'Fixed Data'!$B$27/10^2</f>
        <v>-0.12258841939054392</v>
      </c>
      <c r="AY75" s="275">
        <f>-AY158*'Fixed Data'!$B$27/10^2</f>
        <v>-0.12391097616482476</v>
      </c>
      <c r="AZ75" s="275">
        <f>-AZ158*'Fixed Data'!$B$27/10^2</f>
        <v>-0.12525146783530333</v>
      </c>
      <c r="BA75" s="275">
        <f>-BA158*'Fixed Data'!$B$27/10^2</f>
        <v>-0.12661031270176065</v>
      </c>
      <c r="BB75" s="275">
        <f>-BB158*'Fixed Data'!$B$27/10^2</f>
        <v>-0.12802417270924038</v>
      </c>
    </row>
    <row r="76" spans="1:54" ht="19.5" customHeight="1" outlineLevel="2">
      <c r="A76" s="444"/>
      <c r="B76" s="121"/>
      <c r="C76" s="272"/>
      <c r="D76" s="2" t="s">
        <v>377</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45"/>
      <c r="B77" s="273" t="s">
        <v>384</v>
      </c>
      <c r="C77" s="271"/>
      <c r="D77" s="123" t="s">
        <v>377</v>
      </c>
      <c r="E77" s="23">
        <f t="shared" ref="E77:AJ77" si="5">SUM(E75:E76)</f>
        <v>-7.6997834474017507E-2</v>
      </c>
      <c r="F77" s="23">
        <f t="shared" si="5"/>
        <v>-7.778118568952333E-2</v>
      </c>
      <c r="G77" s="23">
        <f t="shared" si="5"/>
        <v>-7.8572899075984845E-2</v>
      </c>
      <c r="H77" s="23">
        <f t="shared" si="5"/>
        <v>-7.9373083764977176E-2</v>
      </c>
      <c r="I77" s="23">
        <f t="shared" si="5"/>
        <v>-8.0181851271291169E-2</v>
      </c>
      <c r="J77" s="23">
        <f t="shared" si="5"/>
        <v>-8.0999315582817311E-2</v>
      </c>
      <c r="K77" s="23">
        <f t="shared" si="5"/>
        <v>-8.18255932547544E-2</v>
      </c>
      <c r="L77" s="23">
        <f t="shared" si="5"/>
        <v>-8.2660803508303612E-2</v>
      </c>
      <c r="M77" s="23">
        <f t="shared" si="5"/>
        <v>-8.3505068334074284E-2</v>
      </c>
      <c r="N77" s="23">
        <f t="shared" si="5"/>
        <v>-8.4358512600498883E-2</v>
      </c>
      <c r="O77" s="23">
        <f t="shared" si="5"/>
        <v>-8.5221264167426647E-2</v>
      </c>
      <c r="P77" s="23">
        <f t="shared" si="5"/>
        <v>-8.6093454005225847E-2</v>
      </c>
      <c r="Q77" s="23">
        <f t="shared" si="5"/>
        <v>-8.6975216319644749E-2</v>
      </c>
      <c r="R77" s="23">
        <f t="shared" si="5"/>
        <v>-8.7866688682714675E-2</v>
      </c>
      <c r="S77" s="23">
        <f t="shared" si="5"/>
        <v>-8.8768012170025223E-2</v>
      </c>
      <c r="T77" s="23">
        <f t="shared" si="5"/>
        <v>-8.9679331504678786E-2</v>
      </c>
      <c r="U77" s="23">
        <f t="shared" si="5"/>
        <v>-9.060079520826006E-2</v>
      </c>
      <c r="V77" s="23">
        <f t="shared" si="5"/>
        <v>-9.1532555759204617E-2</v>
      </c>
      <c r="W77" s="23">
        <f t="shared" si="5"/>
        <v>-9.247476975888487E-2</v>
      </c>
      <c r="X77" s="23">
        <f t="shared" si="5"/>
        <v>-9.3427598105892087E-2</v>
      </c>
      <c r="Y77" s="23">
        <f t="shared" si="5"/>
        <v>-9.4391206178830803E-2</v>
      </c>
      <c r="Z77" s="23">
        <f t="shared" si="5"/>
        <v>-9.5365764028145478E-2</v>
      </c>
      <c r="AA77" s="23">
        <f t="shared" si="5"/>
        <v>-9.6351446577367911E-2</v>
      </c>
      <c r="AB77" s="23">
        <f t="shared" si="5"/>
        <v>-9.7348433834335571E-2</v>
      </c>
      <c r="AC77" s="23">
        <f t="shared" si="5"/>
        <v>-9.8356911112832859E-2</v>
      </c>
      <c r="AD77" s="23">
        <f t="shared" si="5"/>
        <v>-9.9377069265191409E-2</v>
      </c>
      <c r="AE77" s="23">
        <f t="shared" si="5"/>
        <v>-0.10040910492642872</v>
      </c>
      <c r="AF77" s="23">
        <f t="shared" si="5"/>
        <v>-0.10145322077052801</v>
      </c>
      <c r="AG77" s="23">
        <f t="shared" si="5"/>
        <v>-0.10250962577941049</v>
      </c>
      <c r="AH77" s="23">
        <f t="shared" si="5"/>
        <v>-0.10357853552533031</v>
      </c>
      <c r="AI77" s="23">
        <f t="shared" si="5"/>
        <v>-0.10466017246730328</v>
      </c>
      <c r="AJ77" s="23">
        <f t="shared" si="5"/>
        <v>-0.10575476626231672</v>
      </c>
      <c r="AK77" s="23">
        <f t="shared" ref="AK77:BB77" si="6">SUM(AK75:AK76)</f>
        <v>-0.10686255409214657</v>
      </c>
      <c r="AL77" s="23">
        <f t="shared" si="6"/>
        <v>-0.10798378100638073</v>
      </c>
      <c r="AM77" s="23">
        <f t="shared" si="6"/>
        <v>-0.10911870028269938</v>
      </c>
      <c r="AN77" s="23">
        <f t="shared" si="6"/>
        <v>-0.11026757380516999</v>
      </c>
      <c r="AO77" s="23">
        <f t="shared" si="6"/>
        <v>-0.11143067246146571</v>
      </c>
      <c r="AP77" s="23">
        <f t="shared" si="6"/>
        <v>-0.11260827656006769</v>
      </c>
      <c r="AQ77" s="23">
        <f t="shared" si="6"/>
        <v>-0.1138006762683484</v>
      </c>
      <c r="AR77" s="23">
        <f t="shared" si="6"/>
        <v>-0.11500817207269654</v>
      </c>
      <c r="AS77" s="23">
        <f t="shared" si="6"/>
        <v>-0.11623107526178927</v>
      </c>
      <c r="AT77" s="23">
        <f t="shared" si="6"/>
        <v>-0.11746970843415439</v>
      </c>
      <c r="AU77" s="23">
        <f t="shared" si="6"/>
        <v>-0.11872440603131695</v>
      </c>
      <c r="AV77" s="23">
        <f t="shared" si="6"/>
        <v>-0.11999551489776747</v>
      </c>
      <c r="AW77" s="23">
        <f t="shared" si="6"/>
        <v>-0.12128339486922524</v>
      </c>
      <c r="AX77" s="23">
        <f t="shared" si="6"/>
        <v>-0.12258841939054392</v>
      </c>
      <c r="AY77" s="23">
        <f t="shared" si="6"/>
        <v>-0.12391097616482476</v>
      </c>
      <c r="AZ77" s="23">
        <f t="shared" si="6"/>
        <v>-0.12525146783530333</v>
      </c>
      <c r="BA77" s="23">
        <f t="shared" si="6"/>
        <v>-0.12661031270176065</v>
      </c>
      <c r="BB77" s="255">
        <f t="shared" si="6"/>
        <v>-0.12802417270924038</v>
      </c>
    </row>
    <row r="78" spans="1:54" outlineLevel="2">
      <c r="B78" s="19"/>
      <c r="C78" s="19"/>
      <c r="D78" s="19"/>
      <c r="E78" s="15"/>
    </row>
    <row r="79" spans="1:54" s="7" customFormat="1" ht="14" outlineLevel="1" thickBot="1">
      <c r="B79" s="125"/>
      <c r="C79" s="125"/>
      <c r="D79" s="125"/>
      <c r="E79" s="247"/>
    </row>
    <row r="80" spans="1:54" outlineLevel="1">
      <c r="A80" s="4" t="s">
        <v>385</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386</v>
      </c>
      <c r="C81" s="6" t="s">
        <v>387</v>
      </c>
      <c r="D81" t="s">
        <v>388</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389</v>
      </c>
      <c r="C82" t="s">
        <v>390</v>
      </c>
      <c r="D82" t="s">
        <v>377</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391</v>
      </c>
      <c r="C83" t="s">
        <v>392</v>
      </c>
      <c r="D83" t="s">
        <v>377</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393</v>
      </c>
      <c r="C84" t="s">
        <v>394</v>
      </c>
      <c r="D84" t="s">
        <v>377</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395</v>
      </c>
      <c r="C85" t="s">
        <v>396</v>
      </c>
      <c r="D85" t="s">
        <v>377</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397</v>
      </c>
      <c r="C86" t="s">
        <v>398</v>
      </c>
      <c r="D86" t="s">
        <v>377</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399</v>
      </c>
      <c r="C87" t="s">
        <v>400</v>
      </c>
      <c r="D87" t="s">
        <v>377</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401</v>
      </c>
      <c r="C88" t="s">
        <v>402</v>
      </c>
      <c r="D88" t="s">
        <v>377</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403</v>
      </c>
      <c r="C89" t="s">
        <v>404</v>
      </c>
      <c r="D89" t="s">
        <v>377</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405</v>
      </c>
      <c r="C90" t="s">
        <v>406</v>
      </c>
      <c r="D90" t="s">
        <v>377</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407</v>
      </c>
      <c r="C91" t="s">
        <v>408</v>
      </c>
      <c r="D91" t="s">
        <v>377</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409</v>
      </c>
      <c r="C92" t="s">
        <v>410</v>
      </c>
      <c r="D92" t="s">
        <v>377</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411</v>
      </c>
      <c r="C93" t="s">
        <v>412</v>
      </c>
      <c r="D93" t="s">
        <v>377</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413</v>
      </c>
      <c r="C94" t="s">
        <v>414</v>
      </c>
      <c r="D94" t="s">
        <v>377</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415</v>
      </c>
      <c r="C95" t="s">
        <v>416</v>
      </c>
      <c r="D95" t="s">
        <v>377</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417</v>
      </c>
      <c r="C96" t="s">
        <v>418</v>
      </c>
      <c r="D96" t="s">
        <v>377</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419</v>
      </c>
      <c r="C97" t="s">
        <v>420</v>
      </c>
      <c r="D97" t="s">
        <v>377</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421</v>
      </c>
      <c r="C98" t="s">
        <v>422</v>
      </c>
      <c r="D98" t="s">
        <v>377</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423</v>
      </c>
      <c r="C99" t="s">
        <v>424</v>
      </c>
      <c r="D99" t="s">
        <v>377</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425</v>
      </c>
      <c r="C100" t="s">
        <v>426</v>
      </c>
      <c r="D100" t="s">
        <v>377</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427</v>
      </c>
      <c r="C101" t="s">
        <v>428</v>
      </c>
      <c r="D101" t="s">
        <v>377</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429</v>
      </c>
      <c r="C102" t="s">
        <v>430</v>
      </c>
      <c r="D102" t="s">
        <v>377</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431</v>
      </c>
      <c r="C103" t="s">
        <v>432</v>
      </c>
      <c r="D103" t="s">
        <v>377</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433</v>
      </c>
      <c r="C104" t="s">
        <v>434</v>
      </c>
      <c r="D104" t="s">
        <v>377</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435</v>
      </c>
      <c r="C105" t="s">
        <v>436</v>
      </c>
      <c r="D105" t="s">
        <v>377</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437</v>
      </c>
      <c r="C106" t="s">
        <v>438</v>
      </c>
      <c r="D106" t="s">
        <v>377</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439</v>
      </c>
      <c r="C107" t="s">
        <v>440</v>
      </c>
      <c r="D107" t="s">
        <v>377</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441</v>
      </c>
      <c r="C128" t="s">
        <v>442</v>
      </c>
      <c r="D128" t="s">
        <v>377</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443</v>
      </c>
      <c r="C129" t="s">
        <v>444</v>
      </c>
      <c r="D129" t="s">
        <v>377</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445</v>
      </c>
      <c r="C130" t="s">
        <v>446</v>
      </c>
      <c r="D130" t="s">
        <v>377</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447</v>
      </c>
      <c r="C131" t="s">
        <v>448</v>
      </c>
      <c r="D131" t="s">
        <v>377</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449</v>
      </c>
      <c r="C132" t="s">
        <v>450</v>
      </c>
      <c r="D132" t="s">
        <v>377</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451</v>
      </c>
      <c r="C133" s="7" t="s">
        <v>452</v>
      </c>
      <c r="D133" s="7" t="s">
        <v>377</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453</v>
      </c>
      <c r="C134" s="143"/>
      <c r="D134" s="243"/>
      <c r="E134" s="245">
        <f t="shared" ref="E134:AJ134" si="17">E83+E77+E71</f>
        <v>-7.6997834474017507E-2</v>
      </c>
      <c r="F134" s="245">
        <f t="shared" si="17"/>
        <v>-7.778118568952333E-2</v>
      </c>
      <c r="G134" s="245">
        <f t="shared" si="17"/>
        <v>-7.8572899075984845E-2</v>
      </c>
      <c r="H134" s="245">
        <f t="shared" si="17"/>
        <v>-7.9373083764977176E-2</v>
      </c>
      <c r="I134" s="245">
        <f t="shared" si="17"/>
        <v>-8.0181851271291169E-2</v>
      </c>
      <c r="J134" s="245">
        <f t="shared" si="17"/>
        <v>-8.0999315582817311E-2</v>
      </c>
      <c r="K134" s="245">
        <f t="shared" si="17"/>
        <v>-8.18255932547544E-2</v>
      </c>
      <c r="L134" s="245">
        <f t="shared" si="17"/>
        <v>-8.2660803508303612E-2</v>
      </c>
      <c r="M134" s="245">
        <f t="shared" si="17"/>
        <v>-8.3505068334074284E-2</v>
      </c>
      <c r="N134" s="245">
        <f t="shared" si="17"/>
        <v>-8.4358512600498883E-2</v>
      </c>
      <c r="O134" s="245">
        <f t="shared" si="17"/>
        <v>-8.5221264167426647E-2</v>
      </c>
      <c r="P134" s="245">
        <f t="shared" si="17"/>
        <v>-8.6093454005225847E-2</v>
      </c>
      <c r="Q134" s="245">
        <f t="shared" si="17"/>
        <v>-8.6975216319644749E-2</v>
      </c>
      <c r="R134" s="245">
        <f t="shared" si="17"/>
        <v>-8.7866688682714675E-2</v>
      </c>
      <c r="S134" s="245">
        <f t="shared" si="17"/>
        <v>-8.8768012170025223E-2</v>
      </c>
      <c r="T134" s="245">
        <f t="shared" si="17"/>
        <v>-8.9679331504678786E-2</v>
      </c>
      <c r="U134" s="245">
        <f t="shared" si="17"/>
        <v>-9.060079520826006E-2</v>
      </c>
      <c r="V134" s="245">
        <f t="shared" si="17"/>
        <v>-9.1532555759204617E-2</v>
      </c>
      <c r="W134" s="245">
        <f t="shared" si="17"/>
        <v>-9.247476975888487E-2</v>
      </c>
      <c r="X134" s="245">
        <f t="shared" si="17"/>
        <v>-9.3427598105892087E-2</v>
      </c>
      <c r="Y134" s="245">
        <f t="shared" si="17"/>
        <v>-9.4391206178830803E-2</v>
      </c>
      <c r="Z134" s="245">
        <f t="shared" si="17"/>
        <v>-9.5365764028145478E-2</v>
      </c>
      <c r="AA134" s="245">
        <f t="shared" si="17"/>
        <v>-9.6351446577367911E-2</v>
      </c>
      <c r="AB134" s="245">
        <f t="shared" si="17"/>
        <v>-9.7348433834335571E-2</v>
      </c>
      <c r="AC134" s="245">
        <f t="shared" si="17"/>
        <v>-9.8356911112832859E-2</v>
      </c>
      <c r="AD134" s="245">
        <f t="shared" si="17"/>
        <v>-9.9377069265191409E-2</v>
      </c>
      <c r="AE134" s="245">
        <f t="shared" si="17"/>
        <v>-0.10040910492642872</v>
      </c>
      <c r="AF134" s="245">
        <f t="shared" si="17"/>
        <v>-0.10145322077052801</v>
      </c>
      <c r="AG134" s="245">
        <f t="shared" si="17"/>
        <v>-0.10250962577941049</v>
      </c>
      <c r="AH134" s="245">
        <f t="shared" si="17"/>
        <v>-0.10357853552533031</v>
      </c>
      <c r="AI134" s="245">
        <f t="shared" si="17"/>
        <v>-0.10466017246730328</v>
      </c>
      <c r="AJ134" s="245">
        <f t="shared" si="17"/>
        <v>-0.10575476626231672</v>
      </c>
      <c r="AK134" s="245">
        <f t="shared" ref="AK134:BB134" si="18">AK83+AK77+AK71</f>
        <v>-0.10686255409214657</v>
      </c>
      <c r="AL134" s="245">
        <f t="shared" si="18"/>
        <v>-0.10798378100638073</v>
      </c>
      <c r="AM134" s="245">
        <f t="shared" si="18"/>
        <v>-0.10911870028269938</v>
      </c>
      <c r="AN134" s="245">
        <f t="shared" si="18"/>
        <v>-0.11026757380516999</v>
      </c>
      <c r="AO134" s="245">
        <f t="shared" si="18"/>
        <v>-0.11143067246146571</v>
      </c>
      <c r="AP134" s="245">
        <f t="shared" si="18"/>
        <v>-0.11260827656006769</v>
      </c>
      <c r="AQ134" s="245">
        <f t="shared" si="18"/>
        <v>-0.1138006762683484</v>
      </c>
      <c r="AR134" s="245">
        <f t="shared" si="18"/>
        <v>-0.11500817207269654</v>
      </c>
      <c r="AS134" s="245">
        <f t="shared" si="18"/>
        <v>-0.11623107526178927</v>
      </c>
      <c r="AT134" s="245">
        <f t="shared" si="18"/>
        <v>-0.11746970843415439</v>
      </c>
      <c r="AU134" s="245">
        <f t="shared" si="18"/>
        <v>-0.11872440603131695</v>
      </c>
      <c r="AV134" s="245">
        <f t="shared" si="18"/>
        <v>-0.11999551489776747</v>
      </c>
      <c r="AW134" s="245">
        <f t="shared" si="18"/>
        <v>-0.12128339486922524</v>
      </c>
      <c r="AX134" s="245">
        <f t="shared" si="18"/>
        <v>-0.12258841939054392</v>
      </c>
      <c r="AY134" s="245">
        <f t="shared" si="18"/>
        <v>-0.12391097616482476</v>
      </c>
      <c r="AZ134" s="245">
        <f t="shared" si="18"/>
        <v>-0.12525146783530333</v>
      </c>
      <c r="BA134" s="245">
        <f t="shared" si="18"/>
        <v>-0.12661031270176065</v>
      </c>
      <c r="BB134" s="245">
        <f t="shared" si="18"/>
        <v>-0.12802417270924038</v>
      </c>
    </row>
    <row r="135" spans="1:54" ht="14" outlineLevel="2" thickBot="1">
      <c r="A135" s="138"/>
      <c r="B135" s="140" t="s">
        <v>454</v>
      </c>
      <c r="C135" s="141"/>
      <c r="D135" s="244"/>
      <c r="E135" s="245">
        <f>E133+E134</f>
        <v>-7.6997834474017507E-2</v>
      </c>
      <c r="F135" s="245">
        <f t="shared" ref="F135:AW135" si="19">F133+F134</f>
        <v>-7.778118568952333E-2</v>
      </c>
      <c r="G135" s="245">
        <f t="shared" si="19"/>
        <v>-7.8572899075984845E-2</v>
      </c>
      <c r="H135" s="245">
        <f t="shared" si="19"/>
        <v>-7.9373083764977176E-2</v>
      </c>
      <c r="I135" s="245">
        <f t="shared" si="19"/>
        <v>-8.0181851271291169E-2</v>
      </c>
      <c r="J135" s="245">
        <f t="shared" si="19"/>
        <v>-8.0999315582817311E-2</v>
      </c>
      <c r="K135" s="245">
        <f t="shared" si="19"/>
        <v>-8.18255932547544E-2</v>
      </c>
      <c r="L135" s="245">
        <f t="shared" si="19"/>
        <v>-8.2660803508303612E-2</v>
      </c>
      <c r="M135" s="245">
        <f t="shared" si="19"/>
        <v>-8.3505068334074284E-2</v>
      </c>
      <c r="N135" s="245">
        <f t="shared" si="19"/>
        <v>-8.4358512600498883E-2</v>
      </c>
      <c r="O135" s="245">
        <f t="shared" si="19"/>
        <v>-8.5221264167426647E-2</v>
      </c>
      <c r="P135" s="245">
        <f t="shared" si="19"/>
        <v>-8.6093454005225847E-2</v>
      </c>
      <c r="Q135" s="245">
        <f t="shared" si="19"/>
        <v>-8.6975216319644749E-2</v>
      </c>
      <c r="R135" s="245">
        <f t="shared" si="19"/>
        <v>-8.7866688682714675E-2</v>
      </c>
      <c r="S135" s="245">
        <f t="shared" si="19"/>
        <v>-8.8768012170025223E-2</v>
      </c>
      <c r="T135" s="245">
        <f t="shared" si="19"/>
        <v>-8.9679331504678786E-2</v>
      </c>
      <c r="U135" s="245">
        <f t="shared" si="19"/>
        <v>-9.060079520826006E-2</v>
      </c>
      <c r="V135" s="245">
        <f t="shared" si="19"/>
        <v>-9.1532555759204617E-2</v>
      </c>
      <c r="W135" s="245">
        <f t="shared" si="19"/>
        <v>-9.247476975888487E-2</v>
      </c>
      <c r="X135" s="245">
        <f t="shared" si="19"/>
        <v>-9.3427598105892087E-2</v>
      </c>
      <c r="Y135" s="245">
        <f t="shared" si="19"/>
        <v>-9.4391206178830803E-2</v>
      </c>
      <c r="Z135" s="245">
        <f t="shared" si="19"/>
        <v>-9.5365764028145478E-2</v>
      </c>
      <c r="AA135" s="245">
        <f t="shared" si="19"/>
        <v>-9.6351446577367911E-2</v>
      </c>
      <c r="AB135" s="245">
        <f t="shared" si="19"/>
        <v>-9.7348433834335571E-2</v>
      </c>
      <c r="AC135" s="245">
        <f t="shared" si="19"/>
        <v>-9.8356911112832859E-2</v>
      </c>
      <c r="AD135" s="245">
        <f t="shared" si="19"/>
        <v>-9.9377069265191409E-2</v>
      </c>
      <c r="AE135" s="245">
        <f t="shared" si="19"/>
        <v>-0.10040910492642872</v>
      </c>
      <c r="AF135" s="245">
        <f t="shared" si="19"/>
        <v>-0.10145322077052801</v>
      </c>
      <c r="AG135" s="245">
        <f t="shared" si="19"/>
        <v>-0.10250962577941049</v>
      </c>
      <c r="AH135" s="245">
        <f t="shared" si="19"/>
        <v>-0.10357853552533031</v>
      </c>
      <c r="AI135" s="245">
        <f t="shared" si="19"/>
        <v>-0.10466017246730328</v>
      </c>
      <c r="AJ135" s="245">
        <f t="shared" si="19"/>
        <v>-0.10575476626231672</v>
      </c>
      <c r="AK135" s="245">
        <f t="shared" si="19"/>
        <v>-0.10686255409214657</v>
      </c>
      <c r="AL135" s="245">
        <f t="shared" si="19"/>
        <v>-0.10798378100638073</v>
      </c>
      <c r="AM135" s="245">
        <f t="shared" si="19"/>
        <v>-0.10911870028269938</v>
      </c>
      <c r="AN135" s="245">
        <f t="shared" si="19"/>
        <v>-0.11026757380516999</v>
      </c>
      <c r="AO135" s="245">
        <f t="shared" si="19"/>
        <v>-0.11143067246146571</v>
      </c>
      <c r="AP135" s="245">
        <f t="shared" si="19"/>
        <v>-0.11260827656006769</v>
      </c>
      <c r="AQ135" s="245">
        <f t="shared" si="19"/>
        <v>-0.1138006762683484</v>
      </c>
      <c r="AR135" s="245">
        <f t="shared" si="19"/>
        <v>-0.11500817207269654</v>
      </c>
      <c r="AS135" s="245">
        <f t="shared" si="19"/>
        <v>-0.11623107526178927</v>
      </c>
      <c r="AT135" s="245">
        <f t="shared" si="19"/>
        <v>-0.11746970843415439</v>
      </c>
      <c r="AU135" s="245">
        <f t="shared" si="19"/>
        <v>-0.11872440603131695</v>
      </c>
      <c r="AV135" s="245">
        <f t="shared" si="19"/>
        <v>-0.11999551489776747</v>
      </c>
      <c r="AW135" s="245">
        <f t="shared" si="19"/>
        <v>-0.12128339486922524</v>
      </c>
      <c r="AX135" s="245">
        <f>AX133+AX134</f>
        <v>-0.12258841939054392</v>
      </c>
      <c r="AY135" s="245">
        <f>AY133+AY134</f>
        <v>-0.12391097616482476</v>
      </c>
      <c r="AZ135" s="245">
        <f>AZ133+AZ134</f>
        <v>-0.12525146783530333</v>
      </c>
      <c r="BA135" s="245">
        <f>BA133+BA134</f>
        <v>-0.12661031270176065</v>
      </c>
      <c r="BB135" s="245">
        <f>BB133+BB134</f>
        <v>-0.12802417270924038</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455</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456</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457</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38" t="s">
        <v>458</v>
      </c>
      <c r="B143" s="135" t="s">
        <v>281</v>
      </c>
      <c r="C143" s="135" t="s">
        <v>383</v>
      </c>
      <c r="D143" s="135" t="s">
        <v>377</v>
      </c>
      <c r="E143" s="21">
        <f>-(E$158*'Fixed Data'!$B$25*'Fixed Data'!E$47*'Fixed Data'!$B$24*'Fixed Data'!$B$23+E$158*'Fixed Data'!$B$26)*'Fixed Data'!L42/10^6</f>
        <v>-0.45910706732089385</v>
      </c>
      <c r="F143" s="21">
        <f>-(F$158*'Fixed Data'!$B$25*'Fixed Data'!F$47*'Fixed Data'!$B$24*'Fixed Data'!$B$23+F$158*'Fixed Data'!$B$26)*'Fixed Data'!M42/10^6</f>
        <v>-0.47203015039152657</v>
      </c>
      <c r="G143" s="21">
        <f>-(G$158*'Fixed Data'!$B$25*'Fixed Data'!G$47*'Fixed Data'!$B$24*'Fixed Data'!$B$23+G$158*'Fixed Data'!$B$26)*'Fixed Data'!N42/10^6</f>
        <v>-0.48350383441875711</v>
      </c>
      <c r="H143" s="21">
        <f>-(H$158*'Fixed Data'!$B$25*'Fixed Data'!H$47*'Fixed Data'!$B$24*'Fixed Data'!$B$23+H$158*'Fixed Data'!$B$26)*'Fixed Data'!O42/10^6</f>
        <v>-0.49516476245752972</v>
      </c>
      <c r="I143" s="21">
        <f>-(I$158*'Fixed Data'!$B$25*'Fixed Data'!I$47*'Fixed Data'!$B$24*'Fixed Data'!$B$23+I$158*'Fixed Data'!$B$26)*'Fixed Data'!P42/10^6</f>
        <v>-0.50871719199476384</v>
      </c>
      <c r="J143" s="21">
        <f>-(J$158*'Fixed Data'!$B$25*'Fixed Data'!J$47*'Fixed Data'!$B$24*'Fixed Data'!$B$23+J$158*'Fixed Data'!$B$26)*'Fixed Data'!Q42/10^6</f>
        <v>-0.52249733553238253</v>
      </c>
      <c r="K143" s="21">
        <f>-(K$158*'Fixed Data'!$B$25*'Fixed Data'!K$47*'Fixed Data'!$B$24*'Fixed Data'!$B$23+K$158*'Fixed Data'!$B$26)*'Fixed Data'!R42/10^6</f>
        <v>-0.5347724511893911</v>
      </c>
      <c r="L143" s="21">
        <f>-(L$158*'Fixed Data'!$B$25*'Fixed Data'!L$47*'Fixed Data'!$B$24*'Fixed Data'!$B$23+L$158*'Fixed Data'!$B$26)*'Fixed Data'!S42/10^6</f>
        <v>-0.5490009643894499</v>
      </c>
      <c r="M143" s="21">
        <f>-(M$158*'Fixed Data'!$B$25*'Fixed Data'!M$47*'Fixed Data'!$B$24*'Fixed Data'!$B$23+M$158*'Fixed Data'!$B$26)*'Fixed Data'!T42/10^6</f>
        <v>-0.56346780018869946</v>
      </c>
      <c r="N143" s="21">
        <f>-(N$158*'Fixed Data'!$B$25*'Fixed Data'!N$47*'Fixed Data'!$B$24*'Fixed Data'!$B$23+N$158*'Fixed Data'!$B$26)*'Fixed Data'!U42/10^6</f>
        <v>-0.57638667564169266</v>
      </c>
      <c r="O143" s="21">
        <f>-(O$158*'Fixed Data'!$B$25*'Fixed Data'!O$47*'Fixed Data'!$B$24*'Fixed Data'!$B$23+O$158*'Fixed Data'!$B$26)*'Fixed Data'!V42/10^6</f>
        <v>-0.59132313690655092</v>
      </c>
      <c r="P143" s="21">
        <f>-(P$158*'Fixed Data'!$B$25*'Fixed Data'!P$47*'Fixed Data'!$B$24*'Fixed Data'!$B$23+P$158*'Fixed Data'!$B$26)*'Fixed Data'!W42/10^6</f>
        <v>-0.60650915772194824</v>
      </c>
      <c r="Q143" s="21">
        <f>-(Q$158*'Fixed Data'!$B$25*'Fixed Data'!Q$47*'Fixed Data'!$B$24*'Fixed Data'!$B$23+Q$158*'Fixed Data'!$B$26)*'Fixed Data'!X42/10^6</f>
        <v>-0.62194870186544338</v>
      </c>
      <c r="R143" s="21">
        <f>-(R$158*'Fixed Data'!$B$25*'Fixed Data'!R$47*'Fixed Data'!$B$24*'Fixed Data'!$B$23+R$158*'Fixed Data'!$B$26)*'Fixed Data'!Y42/10^6</f>
        <v>-0.63951027594429855</v>
      </c>
      <c r="S143" s="21">
        <f>-(S$158*'Fixed Data'!$B$25*'Fixed Data'!S$47*'Fixed Data'!$B$24*'Fixed Data'!$B$23+S$158*'Fixed Data'!$B$26)*'Fixed Data'!Z42/10^6</f>
        <v>-0.65548821177793803</v>
      </c>
      <c r="T143" s="21">
        <f>-(T$158*'Fixed Data'!$B$25*'Fixed Data'!T$47*'Fixed Data'!$B$24*'Fixed Data'!$B$23+T$158*'Fixed Data'!$B$26)*'Fixed Data'!AA42/10^6</f>
        <v>-0.67173227400244129</v>
      </c>
      <c r="U143" s="21">
        <f>-(U$158*'Fixed Data'!$B$25*'Fixed Data'!U$47*'Fixed Data'!$B$24*'Fixed Data'!$B$23+U$158*'Fixed Data'!$B$26)*'Fixed Data'!AB42/10^6</f>
        <v>-0.68824677241776433</v>
      </c>
      <c r="V143" s="21">
        <f>-(V$158*'Fixed Data'!$B$25*'Fixed Data'!V$47*'Fixed Data'!$B$24*'Fixed Data'!$B$23+V$158*'Fixed Data'!$B$26)*'Fixed Data'!AC42/10^6</f>
        <v>-0.7069783585698256</v>
      </c>
      <c r="W143" s="21">
        <f>-(W$158*'Fixed Data'!$B$25*'Fixed Data'!W$47*'Fixed Data'!$B$24*'Fixed Data'!$B$23+W$158*'Fixed Data'!$B$26)*'Fixed Data'!AD42/10^6</f>
        <v>-0.72406702922892541</v>
      </c>
      <c r="X143" s="21">
        <f>-(X$158*'Fixed Data'!$B$25*'Fixed Data'!X$47*'Fixed Data'!$B$24*'Fixed Data'!$B$23+X$158*'Fixed Data'!$B$26)*'Fixed Data'!AE42/10^6</f>
        <v>-0.74342232504335637</v>
      </c>
      <c r="Y143" s="21">
        <f>-(Y$158*'Fixed Data'!$B$25*'Fixed Data'!Y$47*'Fixed Data'!$B$24*'Fixed Data'!$B$23+Y$158*'Fixed Data'!$B$26)*'Fixed Data'!AF42/10^6</f>
        <v>-0.76110448235363093</v>
      </c>
      <c r="Z143" s="21">
        <f>-(Z$158*'Fixed Data'!$B$25*'Fixed Data'!Z$47*'Fixed Data'!$B$24*'Fixed Data'!$B$23+Z$158*'Fixed Data'!$B$26)*'Fixed Data'!AG42/10^6</f>
        <v>-0.78110414857622557</v>
      </c>
      <c r="AA143" s="21">
        <f>-(AA$158*'Fixed Data'!$B$25*'Fixed Data'!AA$47*'Fixed Data'!$B$24*'Fixed Data'!$B$23+AA$158*'Fixed Data'!$B$26)*'Fixed Data'!AH42/10^6</f>
        <v>-0.80144450139949297</v>
      </c>
      <c r="AB143" s="21">
        <f>-(AB$158*'Fixed Data'!$B$25*'Fixed Data'!AB$47*'Fixed Data'!$B$24*'Fixed Data'!$B$23+AB$158*'Fixed Data'!$B$26)*'Fixed Data'!AI42/10^6</f>
        <v>-0.82213131006516471</v>
      </c>
      <c r="AC143" s="21">
        <f>-(AC$158*'Fixed Data'!$B$25*'Fixed Data'!AC$47*'Fixed Data'!$B$24*'Fixed Data'!$B$23+AC$158*'Fixed Data'!$B$26)*'Fixed Data'!AJ42/10^6</f>
        <v>-0.84269343968097643</v>
      </c>
      <c r="AD143" s="21">
        <f>-(AD$158*'Fixed Data'!$B$25*'Fixed Data'!AD$47*'Fixed Data'!$B$24*'Fixed Data'!$B$23+AD$158*'Fixed Data'!$B$26)*'Fixed Data'!AK42/10^6</f>
        <v>-0.86371597508793274</v>
      </c>
      <c r="AE143" s="21">
        <f>-(AE$158*'Fixed Data'!$B$25*'Fixed Data'!AE$47*'Fixed Data'!$B$24*'Fixed Data'!$B$23+AE$158*'Fixed Data'!$B$26)*'Fixed Data'!AL42/10^6</f>
        <v>-0.88530458321453942</v>
      </c>
      <c r="AF143" s="21">
        <f>-(AF$158*'Fixed Data'!$B$25*'Fixed Data'!AF$47*'Fixed Data'!$B$24*'Fixed Data'!$B$23+AF$158*'Fixed Data'!$B$26)*'Fixed Data'!AM42/10^6</f>
        <v>-0.90719039918971023</v>
      </c>
      <c r="AG143" s="21">
        <f>-(AG$158*'Fixed Data'!$B$25*'Fixed Data'!AG$47*'Fixed Data'!$B$24*'Fixed Data'!$B$23+AG$158*'Fixed Data'!$B$26)*'Fixed Data'!AN42/10^6</f>
        <v>-0.92940335297853194</v>
      </c>
      <c r="AH143" s="21">
        <f>-(AH$158*'Fixed Data'!$B$25*'Fixed Data'!AH$47*'Fixed Data'!$B$24*'Fixed Data'!$B$23+AH$158*'Fixed Data'!$B$26)*'Fixed Data'!AO42/10^6</f>
        <v>-0.95198183038181972</v>
      </c>
      <c r="AI143" s="21">
        <f>-(AI$158*'Fixed Data'!$B$25*'Fixed Data'!AI$47*'Fixed Data'!$B$24*'Fixed Data'!$B$23+AI$158*'Fixed Data'!$B$26)*'Fixed Data'!AP42/10^6</f>
        <v>-0.97498052587434592</v>
      </c>
      <c r="AJ143" s="21">
        <f>-(AJ$158*'Fixed Data'!$B$25*'Fixed Data'!AJ$47*'Fixed Data'!$B$24*'Fixed Data'!$B$23+AJ$158*'Fixed Data'!$B$26)*'Fixed Data'!AQ42/10^6</f>
        <v>-0.9983763890157864</v>
      </c>
      <c r="AK143" s="21">
        <f>-(AK$158*'Fixed Data'!$B$25*'Fixed Data'!AK$47*'Fixed Data'!$B$24*'Fixed Data'!$B$23+AK$158*'Fixed Data'!$B$26)*'Fixed Data'!AR42/10^6</f>
        <v>-1.0221560427144205</v>
      </c>
      <c r="AL143" s="21">
        <f>-(AL$158*'Fixed Data'!$B$25*'Fixed Data'!AL$47*'Fixed Data'!$B$24*'Fixed Data'!$B$23+AL$158*'Fixed Data'!$B$26)*'Fixed Data'!AS42/10^6</f>
        <v>-1.0463406763517493</v>
      </c>
      <c r="AM143" s="21">
        <f>-(AM$158*'Fixed Data'!$B$25*'Fixed Data'!AM$47*'Fixed Data'!$B$24*'Fixed Data'!$B$23+AM$158*'Fixed Data'!$B$26)*'Fixed Data'!AT42/10^6</f>
        <v>-1.0709432810894772</v>
      </c>
      <c r="AN143" s="21">
        <f>-(AN$158*'Fixed Data'!$B$25*'Fixed Data'!AN$47*'Fixed Data'!$B$24*'Fixed Data'!$B$23+AN$158*'Fixed Data'!$B$26)*'Fixed Data'!AU42/10^6</f>
        <v>-1.0959702470461088</v>
      </c>
      <c r="AO143" s="21">
        <f>-(AO$158*'Fixed Data'!$B$25*'Fixed Data'!AO$47*'Fixed Data'!$B$24*'Fixed Data'!$B$23+AO$158*'Fixed Data'!$B$26)*'Fixed Data'!AV42/10^6</f>
        <v>-1.1214248932993487</v>
      </c>
      <c r="AP143" s="21">
        <f>-(AP$158*'Fixed Data'!$B$25*'Fixed Data'!AP$47*'Fixed Data'!$B$24*'Fixed Data'!$B$23+AP$158*'Fixed Data'!$B$26)*'Fixed Data'!AW42/10^6</f>
        <v>-1.1473160940515308</v>
      </c>
      <c r="AQ143" s="21">
        <f>-(AQ$158*'Fixed Data'!$B$25*'Fixed Data'!AQ$47*'Fixed Data'!$B$24*'Fixed Data'!$B$23+AQ$158*'Fixed Data'!$B$26)*'Fixed Data'!AX42/10^6</f>
        <v>-1.1736543292396668</v>
      </c>
      <c r="AR143" s="21">
        <f>-(AR$158*'Fixed Data'!$B$25*'Fixed Data'!AR$47*'Fixed Data'!$B$24*'Fixed Data'!$B$23+AR$158*'Fixed Data'!$B$26)*'Fixed Data'!AY42/10^6</f>
        <v>-1.2004480091100898</v>
      </c>
      <c r="AS143" s="21">
        <f>-(AS$158*'Fixed Data'!$B$25*'Fixed Data'!AS$47*'Fixed Data'!$B$24*'Fixed Data'!$B$23+AS$158*'Fixed Data'!$B$26)*'Fixed Data'!AZ42/10^6</f>
        <v>-1.2277053933335615</v>
      </c>
      <c r="AT143" s="21">
        <f>-(AT$158*'Fixed Data'!$B$25*'Fixed Data'!AT$47*'Fixed Data'!$B$24*'Fixed Data'!$B$23+AT$158*'Fixed Data'!$B$26)*'Fixed Data'!BA42/10^6</f>
        <v>-1.2554355511663426</v>
      </c>
      <c r="AU143" s="21">
        <f>-(AU$158*'Fixed Data'!$B$25*'Fixed Data'!AU$47*'Fixed Data'!$B$24*'Fixed Data'!$B$23+AU$158*'Fixed Data'!$B$26)*'Fixed Data'!BB42/10^6</f>
        <v>-1.2836483317178233</v>
      </c>
      <c r="AV143" s="21">
        <f>-(AV$158*'Fixed Data'!$B$25*'Fixed Data'!AV$47*'Fixed Data'!$B$24*'Fixed Data'!$B$23+AV$158*'Fixed Data'!$B$26)*'Fixed Data'!BC42/10^6</f>
        <v>-1.3123536238215738</v>
      </c>
      <c r="AW143" s="21">
        <f>-(AW$158*'Fixed Data'!$B$25*'Fixed Data'!AW$47*'Fixed Data'!$B$24*'Fixed Data'!$B$23+AW$158*'Fixed Data'!$B$26)*'Fixed Data'!BD42/10^6</f>
        <v>-1.3415614026878266</v>
      </c>
      <c r="AX143" s="21">
        <f>-(AX$158*'Fixed Data'!$B$25*'Fixed Data'!AX$47*'Fixed Data'!$B$24*'Fixed Data'!$B$23+AX$158*'Fixed Data'!$B$26)*'Fixed Data'!BE42/10^6</f>
        <v>-1.3712820756777933</v>
      </c>
      <c r="AY143" s="21">
        <f>-(AY$158*'Fixed Data'!$B$25*'Fixed Data'!AY$47*'Fixed Data'!$B$24*'Fixed Data'!$B$23+AY$158*'Fixed Data'!$B$26)*'Fixed Data'!BF42/10^6</f>
        <v>-1.4015264861008898</v>
      </c>
      <c r="AZ143" s="21">
        <f>-(AZ$158*'Fixed Data'!$B$25*'Fixed Data'!AZ$47*'Fixed Data'!$B$24*'Fixed Data'!$B$23+AZ$158*'Fixed Data'!$B$26)*'Fixed Data'!BG42/10^6</f>
        <v>-1.4323058278729834</v>
      </c>
      <c r="BA143" s="21">
        <f>-(BA$158*'Fixed Data'!$B$25*'Fixed Data'!BA$47*'Fixed Data'!$B$24*'Fixed Data'!$B$23+BA$158*'Fixed Data'!$B$26)*'Fixed Data'!BH42/10^6</f>
        <v>-1.4636316275505254</v>
      </c>
      <c r="BB143" s="21">
        <f>-(BB$158*'Fixed Data'!$B$25*'Fixed Data'!BB$47*'Fixed Data'!$B$24*'Fixed Data'!$B$23+BB$158*'Fixed Data'!$B$26)*'Fixed Data'!BI42/10^6</f>
        <v>-1.4959391231536356</v>
      </c>
    </row>
    <row r="144" spans="1:54" outlineLevel="2">
      <c r="A144" s="439"/>
      <c r="B144" s="135" t="s">
        <v>281</v>
      </c>
      <c r="C144" s="135"/>
      <c r="D144" s="135" t="s">
        <v>377</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39"/>
      <c r="B145" s="135" t="s">
        <v>281</v>
      </c>
      <c r="C145" s="135"/>
      <c r="D145" s="135" t="s">
        <v>377</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39"/>
      <c r="B146" s="135" t="s">
        <v>284</v>
      </c>
      <c r="C146" s="135" t="s">
        <v>459</v>
      </c>
      <c r="D146" s="135" t="s">
        <v>377</v>
      </c>
      <c r="E146" s="21">
        <f>-E$161*'Fixed Data'!$B$20*'Fixed Data'!$B$22</f>
        <v>-0.26047875481048161</v>
      </c>
      <c r="F146" s="21">
        <f>-F$161*'Fixed Data'!$B$20*'Fixed Data'!$B$22</f>
        <v>-0.2737001398259517</v>
      </c>
      <c r="G146" s="21">
        <f>-G$161*'Fixed Data'!$B$20*'Fixed Data'!$B$22</f>
        <v>-0.28759939107058918</v>
      </c>
      <c r="H146" s="21">
        <f>-H$161*'Fixed Data'!$B$20*'Fixed Data'!$B$22</f>
        <v>-0.30221126344566701</v>
      </c>
      <c r="I146" s="21">
        <f>-I$161*'Fixed Data'!$B$20*'Fixed Data'!$B$22</f>
        <v>-0.31757229377413759</v>
      </c>
      <c r="J146" s="21">
        <f>-J$161*'Fixed Data'!$B$20*'Fixed Data'!$B$22</f>
        <v>-0.33372089216170459</v>
      </c>
      <c r="K146" s="21">
        <f>-K$161*'Fixed Data'!$B$20*'Fixed Data'!$B$22</f>
        <v>-0.35069743804208303</v>
      </c>
      <c r="L146" s="21">
        <f>-L$161*'Fixed Data'!$B$20*'Fixed Data'!$B$22</f>
        <v>-0.3685443811465961</v>
      </c>
      <c r="M146" s="21">
        <f>-M$161*'Fixed Data'!$B$20*'Fixed Data'!$B$22</f>
        <v>-0.38730634765062394</v>
      </c>
      <c r="N146" s="21">
        <f>-N$161*'Fixed Data'!$B$20*'Fixed Data'!$B$22</f>
        <v>-0.40703025176225288</v>
      </c>
      <c r="O146" s="21">
        <f>-O$161*'Fixed Data'!$B$20*'Fixed Data'!$B$22</f>
        <v>-0.42776541303223231</v>
      </c>
      <c r="P146" s="21">
        <f>-P$161*'Fixed Data'!$B$20*'Fixed Data'!$B$22</f>
        <v>-0.44956367967852512</v>
      </c>
      <c r="Q146" s="21">
        <f>-Q$161*'Fixed Data'!$B$20*'Fixed Data'!$B$22</f>
        <v>-0.47247955823384347</v>
      </c>
      <c r="R146" s="21">
        <f>-R$161*'Fixed Data'!$B$20*'Fixed Data'!$B$22</f>
        <v>-0.49657034984037313</v>
      </c>
      <c r="S146" s="21">
        <f>-S$161*'Fixed Data'!$B$20*'Fixed Data'!$B$22</f>
        <v>-0.52189629353243971</v>
      </c>
      <c r="T146" s="21">
        <f>-T$161*'Fixed Data'!$B$20*'Fixed Data'!$B$22</f>
        <v>-0.54852071686548809</v>
      </c>
      <c r="U146" s="21">
        <f>-U$161*'Fixed Data'!$B$20*'Fixed Data'!$B$22</f>
        <v>-0.57651019426791805</v>
      </c>
      <c r="V146" s="21">
        <f>-V$161*'Fixed Data'!$B$20*'Fixed Data'!$B$22</f>
        <v>-0.60593471351183437</v>
      </c>
      <c r="W146" s="21">
        <f>-W$161*'Fixed Data'!$B$20*'Fixed Data'!$B$22</f>
        <v>-0.63686785071892948</v>
      </c>
      <c r="X146" s="21">
        <f>-X$161*'Fixed Data'!$B$20*'Fixed Data'!$B$22</f>
        <v>-0.66938695433906648</v>
      </c>
      <c r="Y146" s="21">
        <f>-Y$161*'Fixed Data'!$B$20*'Fixed Data'!$B$22</f>
        <v>-0.70357333856171178</v>
      </c>
      <c r="Z146" s="21">
        <f>-Z$161*'Fixed Data'!$B$20*'Fixed Data'!$B$22</f>
        <v>-0.73951248664374325</v>
      </c>
      <c r="AA146" s="21">
        <f>-AA$161*'Fixed Data'!$B$20*'Fixed Data'!$B$22</f>
        <v>-0.77729426466208529</v>
      </c>
      <c r="AB146" s="21">
        <f>-AB$161*'Fixed Data'!$B$20*'Fixed Data'!$B$22</f>
        <v>-0.81701314622572796</v>
      </c>
      <c r="AC146" s="21">
        <f>-AC$161*'Fixed Data'!$B$20*'Fixed Data'!$B$22</f>
        <v>-0.85876844870893709</v>
      </c>
      <c r="AD146" s="21">
        <f>-AD$161*'Fixed Data'!$B$20*'Fixed Data'!$B$22</f>
        <v>-0.90266458159639285</v>
      </c>
      <c r="AE146" s="21">
        <f>-AE$161*'Fixed Data'!$B$20*'Fixed Data'!$B$22</f>
        <v>-0.94881130756127541</v>
      </c>
      <c r="AF146" s="21">
        <f>-AF$161*'Fixed Data'!$B$20*'Fixed Data'!$B$22</f>
        <v>-0.99732401692914419</v>
      </c>
      <c r="AG146" s="21">
        <f>-AG$161*'Fixed Data'!$B$20*'Fixed Data'!$B$22</f>
        <v>-1.0483240162137699</v>
      </c>
      <c r="AH146" s="21">
        <f>-AH$161*'Fixed Data'!$B$20*'Fixed Data'!$B$22</f>
        <v>-1.1019388314466905</v>
      </c>
      <c r="AI146" s="21">
        <f>-AI$161*'Fixed Data'!$B$20*'Fixed Data'!$B$22</f>
        <v>-1.1583025270586107</v>
      </c>
      <c r="AJ146" s="21">
        <f>-AJ$161*'Fixed Data'!$B$20*'Fixed Data'!$B$22</f>
        <v>-1.2175560411103483</v>
      </c>
      <c r="AK146" s="21">
        <f>-AK$161*'Fixed Data'!$B$20*'Fixed Data'!$B$22</f>
        <v>-1.2798475377113483</v>
      </c>
      <c r="AL146" s="21">
        <f>-AL$161*'Fixed Data'!$B$20*'Fixed Data'!$B$22</f>
        <v>-1.3453327775071608</v>
      </c>
      <c r="AM146" s="21">
        <f>-AM$161*'Fixed Data'!$B$20*'Fixed Data'!$B$22</f>
        <v>-1.4141755071621755</v>
      </c>
      <c r="AN146" s="21">
        <f>-AN$161*'Fixed Data'!$B$20*'Fixed Data'!$B$22</f>
        <v>-1.4865478688114677</v>
      </c>
      <c r="AO146" s="21">
        <f>-AO$161*'Fixed Data'!$B$20*'Fixed Data'!$B$22</f>
        <v>-1.5626308305059122</v>
      </c>
      <c r="AP146" s="21">
        <f>-AP$161*'Fixed Data'!$B$20*'Fixed Data'!$B$22</f>
        <v>-1.6426146387265026</v>
      </c>
      <c r="AQ146" s="21">
        <f>-AQ$161*'Fixed Data'!$B$20*'Fixed Data'!$B$22</f>
        <v>-1.7266992940996031</v>
      </c>
      <c r="AR146" s="21">
        <f>-AR$161*'Fixed Data'!$B$20*'Fixed Data'!$B$22</f>
        <v>-1.8150950515027438</v>
      </c>
      <c r="AS146" s="21">
        <f>-AS$161*'Fixed Data'!$B$20*'Fixed Data'!$B$22</f>
        <v>-1.9080229458112608</v>
      </c>
      <c r="AT146" s="21">
        <f>-AT$161*'Fixed Data'!$B$20*'Fixed Data'!$B$22</f>
        <v>-2.005715344600612</v>
      </c>
      <c r="AU146" s="21">
        <f>-AU$161*'Fixed Data'!$B$20*'Fixed Data'!$B$22</f>
        <v>-2.1084165291863703</v>
      </c>
      <c r="AV146" s="21">
        <f>-AV$161*'Fixed Data'!$B$20*'Fixed Data'!$B$22</f>
        <v>-2.2163833054547357</v>
      </c>
      <c r="AW146" s="21">
        <f>-AW$161*'Fixed Data'!$B$20*'Fixed Data'!$B$22</f>
        <v>-2.3298856460109501</v>
      </c>
      <c r="AX146" s="21">
        <f>-AX$161*'Fixed Data'!$B$20*'Fixed Data'!$B$22</f>
        <v>-2.4492073652514406</v>
      </c>
      <c r="AY146" s="21">
        <f>-AY$161*'Fixed Data'!$B$20*'Fixed Data'!$B$22</f>
        <v>-2.5746468290476776</v>
      </c>
      <c r="AZ146" s="21">
        <f>-AZ$161*'Fixed Data'!$B$20*'Fixed Data'!$B$22</f>
        <v>-2.7065177008161889</v>
      </c>
      <c r="BA146" s="21">
        <f>-BA$161*'Fixed Data'!$B$20*'Fixed Data'!$B$22</f>
        <v>-2.8451497258404594</v>
      </c>
      <c r="BB146" s="21">
        <f>-BB$161*'Fixed Data'!$B$20*'Fixed Data'!$B$22</f>
        <v>-2.9887865912954297</v>
      </c>
    </row>
    <row r="147" spans="1:54" outlineLevel="2">
      <c r="A147" s="439"/>
      <c r="B147" s="135" t="s">
        <v>284</v>
      </c>
      <c r="C147" s="135" t="s">
        <v>460</v>
      </c>
      <c r="D147" s="135" t="s">
        <v>377</v>
      </c>
      <c r="E147" s="21">
        <f>-E$162*'Fixed Data'!$B$21*'Fixed Data'!$B$22</f>
        <v>-1.5867602459682748E-2</v>
      </c>
      <c r="F147" s="21">
        <f>-F$162*'Fixed Data'!$B$21*'Fixed Data'!$B$22</f>
        <v>-1.6673012641994184E-2</v>
      </c>
      <c r="G147" s="21">
        <f>-G$162*'Fixed Data'!$B$21*'Fixed Data'!$B$22</f>
        <v>-1.7519716560754052E-2</v>
      </c>
      <c r="H147" s="21">
        <f>-H$162*'Fixed Data'!$B$21*'Fixed Data'!$B$22</f>
        <v>-1.8409831388463849E-2</v>
      </c>
      <c r="I147" s="21">
        <f>-I$162*'Fixed Data'!$B$21*'Fixed Data'!$B$22</f>
        <v>-1.9345582847367294E-2</v>
      </c>
      <c r="J147" s="21">
        <f>-J$162*'Fixed Data'!$B$21*'Fixed Data'!$B$22</f>
        <v>-2.0329310774914032E-2</v>
      </c>
      <c r="K147" s="21">
        <f>-K$162*'Fixed Data'!$B$21*'Fixed Data'!$B$22</f>
        <v>-2.1363474974572159E-2</v>
      </c>
      <c r="L147" s="21">
        <f>-L$162*'Fixed Data'!$B$21*'Fixed Data'!$B$22</f>
        <v>-2.2450661366616772E-2</v>
      </c>
      <c r="M147" s="21">
        <f>-M$162*'Fixed Data'!$B$21*'Fixed Data'!$B$22</f>
        <v>-2.359358845427734E-2</v>
      </c>
      <c r="N147" s="21">
        <f>-N$162*'Fixed Data'!$B$21*'Fixed Data'!$B$22</f>
        <v>-2.4795114121410607E-2</v>
      </c>
      <c r="O147" s="21">
        <f>-O$162*'Fixed Data'!$B$21*'Fixed Data'!$B$22</f>
        <v>-2.6058242778698653E-2</v>
      </c>
      <c r="P147" s="21">
        <f>-P$162*'Fixed Data'!$B$21*'Fixed Data'!$B$22</f>
        <v>-2.7386132876239151E-2</v>
      </c>
      <c r="Q147" s="21">
        <f>-Q$162*'Fixed Data'!$B$21*'Fixed Data'!$B$22</f>
        <v>-2.8782104801314996E-2</v>
      </c>
      <c r="R147" s="21">
        <f>-R$162*'Fixed Data'!$B$21*'Fixed Data'!$B$22</f>
        <v>-3.0249649181093061E-2</v>
      </c>
      <c r="S147" s="21">
        <f>-S$162*'Fixed Data'!$B$21*'Fixed Data'!$B$22</f>
        <v>-3.179243561100667E-2</v>
      </c>
      <c r="T147" s="21">
        <f>-T$162*'Fixed Data'!$B$21*'Fixed Data'!$B$22</f>
        <v>-3.3414321830656596E-2</v>
      </c>
      <c r="U147" s="21">
        <f>-U$162*'Fixed Data'!$B$21*'Fixed Data'!$B$22</f>
        <v>-3.5119363370169646E-2</v>
      </c>
      <c r="V147" s="21">
        <f>-V$162*'Fixed Data'!$B$21*'Fixed Data'!$B$22</f>
        <v>-3.6911823691132467E-2</v>
      </c>
      <c r="W147" s="21">
        <f>-W$162*'Fixed Data'!$B$21*'Fixed Data'!$B$22</f>
        <v>-3.879618484746921E-2</v>
      </c>
      <c r="X147" s="21">
        <f>-X$162*'Fixed Data'!$B$21*'Fixed Data'!$B$22</f>
        <v>-4.0777158692907635E-2</v>
      </c>
      <c r="Y147" s="21">
        <f>-Y$162*'Fixed Data'!$B$21*'Fixed Data'!$B$22</f>
        <v>-4.2859698663067276E-2</v>
      </c>
      <c r="Z147" s="21">
        <f>-Z$162*'Fixed Data'!$B$21*'Fixed Data'!$B$22</f>
        <v>-4.5049012161630167E-2</v>
      </c>
      <c r="AA147" s="21">
        <f>-AA$162*'Fixed Data'!$B$21*'Fixed Data'!$B$22</f>
        <v>-4.7350573581557913E-2</v>
      </c>
      <c r="AB147" s="21">
        <f>-AB$162*'Fixed Data'!$B$21*'Fixed Data'!$B$22</f>
        <v>-4.9770137993927002E-2</v>
      </c>
      <c r="AC147" s="21">
        <f>-AC$162*'Fixed Data'!$B$21*'Fixed Data'!$B$22</f>
        <v>-5.2313755538604387E-2</v>
      </c>
      <c r="AD147" s="21">
        <f>-AD$162*'Fixed Data'!$B$21*'Fixed Data'!$B$22</f>
        <v>-5.4987786552744708E-2</v>
      </c>
      <c r="AE147" s="21">
        <f>-AE$162*'Fixed Data'!$B$21*'Fixed Data'!$B$22</f>
        <v>-5.7798917474949071E-2</v>
      </c>
      <c r="AF147" s="21">
        <f>-AF$162*'Fixed Data'!$B$21*'Fixed Data'!$B$22</f>
        <v>-6.0754177564840833E-2</v>
      </c>
      <c r="AG147" s="21">
        <f>-AG$162*'Fixed Data'!$B$21*'Fixed Data'!$B$22</f>
        <v>-6.3860956479874442E-2</v>
      </c>
      <c r="AH147" s="21">
        <f>-AH$162*'Fixed Data'!$B$21*'Fixed Data'!$B$22</f>
        <v>-6.7127022753331433E-2</v>
      </c>
      <c r="AI147" s="21">
        <f>-AI$162*'Fixed Data'!$B$21*'Fixed Data'!$B$22</f>
        <v>-7.0560543219695626E-2</v>
      </c>
      <c r="AJ147" s="21">
        <f>-AJ$162*'Fixed Data'!$B$21*'Fixed Data'!$B$22</f>
        <v>-7.4170103435993701E-2</v>
      </c>
      <c r="AK147" s="21">
        <f>-AK$162*'Fixed Data'!$B$21*'Fixed Data'!$B$22</f>
        <v>-7.7964729150157952E-2</v>
      </c>
      <c r="AL147" s="21">
        <f>-AL$162*'Fixed Data'!$B$21*'Fixed Data'!$B$22</f>
        <v>-8.1953908870099818E-2</v>
      </c>
      <c r="AM147" s="21">
        <f>-AM$162*'Fixed Data'!$B$21*'Fixed Data'!$B$22</f>
        <v>-8.6147617589916861E-2</v>
      </c>
      <c r="AN147" s="21">
        <f>-AN$162*'Fixed Data'!$B$21*'Fixed Data'!$B$22</f>
        <v>-9.0556341732576207E-2</v>
      </c>
      <c r="AO147" s="21">
        <f>-AO$162*'Fixed Data'!$B$21*'Fixed Data'!$B$22</f>
        <v>-9.5191105371429052E-2</v>
      </c>
      <c r="AP147" s="21">
        <f>-AP$162*'Fixed Data'!$B$21*'Fixed Data'!$B$22</f>
        <v>-0.10006349779614351</v>
      </c>
      <c r="AQ147" s="21">
        <f>-AQ$162*'Fixed Data'!$B$21*'Fixed Data'!$B$22</f>
        <v>-0.10518570249195572</v>
      </c>
      <c r="AR147" s="21">
        <f>-AR$162*'Fixed Data'!$B$21*'Fixed Data'!$B$22</f>
        <v>-0.11057052760473279</v>
      </c>
      <c r="AS147" s="21">
        <f>-AS$162*'Fixed Data'!$B$21*'Fixed Data'!$B$22</f>
        <v>-0.11623143796800525</v>
      </c>
      <c r="AT147" s="21">
        <f>-AT$162*'Fixed Data'!$B$21*'Fixed Data'!$B$22</f>
        <v>-0.12218258877206992</v>
      </c>
      <c r="AU147" s="21">
        <f>-AU$162*'Fixed Data'!$B$21*'Fixed Data'!$B$22</f>
        <v>-0.12843886095932974</v>
      </c>
      <c r="AV147" s="21">
        <f>-AV$162*'Fixed Data'!$B$21*'Fixed Data'!$B$22</f>
        <v>-0.13501589843440284</v>
      </c>
      <c r="AW147" s="21">
        <f>-AW$162*'Fixed Data'!$B$21*'Fixed Data'!$B$22</f>
        <v>-0.14193014718203736</v>
      </c>
      <c r="AX147" s="21">
        <f>-AX$162*'Fixed Data'!$B$21*'Fixed Data'!$B$22</f>
        <v>-0.14919889639062883</v>
      </c>
      <c r="AY147" s="21">
        <f>-AY$162*'Fixed Data'!$B$21*'Fixed Data'!$B$22</f>
        <v>-0.15684032168420597</v>
      </c>
      <c r="AZ147" s="21">
        <f>-AZ$162*'Fixed Data'!$B$21*'Fixed Data'!$B$22</f>
        <v>-0.16487353057094684</v>
      </c>
      <c r="BA147" s="21">
        <f>-BA$162*'Fixed Data'!$B$21*'Fixed Data'!$B$22</f>
        <v>-0.17331861022191208</v>
      </c>
      <c r="BB147" s="21">
        <f>-BB$162*'Fixed Data'!$B$21*'Fixed Data'!$B$22</f>
        <v>-0.18219664723809562</v>
      </c>
    </row>
    <row r="148" spans="1:54" outlineLevel="2">
      <c r="A148" s="439"/>
      <c r="B148" s="135" t="s">
        <v>284</v>
      </c>
      <c r="C148" s="135"/>
      <c r="D148" s="135" t="s">
        <v>377</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39"/>
      <c r="B149" s="135" t="s">
        <v>284</v>
      </c>
      <c r="C149" s="135"/>
      <c r="D149" s="135" t="s">
        <v>377</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39"/>
      <c r="B150" s="135" t="s">
        <v>287</v>
      </c>
      <c r="C150" s="135" t="s">
        <v>461</v>
      </c>
      <c r="D150" s="135" t="s">
        <v>377</v>
      </c>
      <c r="E150" s="279">
        <v>-6.5029976283496174E-2</v>
      </c>
      <c r="F150" s="279">
        <v>-6.8313748586203343E-2</v>
      </c>
      <c r="G150" s="279">
        <v>-7.1765865636765167E-2</v>
      </c>
      <c r="H150" s="279">
        <v>-7.5394958565460843E-2</v>
      </c>
      <c r="I150" s="279">
        <v>-7.921010102963108E-2</v>
      </c>
      <c r="J150" s="279">
        <v>-8.3220831902528866E-2</v>
      </c>
      <c r="K150" s="279">
        <v>-8.7437179125434236E-2</v>
      </c>
      <c r="L150" s="279">
        <v>-9.186968478271626E-2</v>
      </c>
      <c r="M150" s="279">
        <v>-9.6529431462528084E-2</v>
      </c>
      <c r="N150" s="279">
        <v>-0.10142806996898908</v>
      </c>
      <c r="O150" s="279">
        <v>-0.10657784845525958</v>
      </c>
      <c r="P150" s="279">
        <v>-0.11199164305028174</v>
      </c>
      <c r="Q150" s="279">
        <v>-0.11768299005577945</v>
      </c>
      <c r="R150" s="279">
        <v>-0.12366611979402707</v>
      </c>
      <c r="S150" s="279">
        <v>-0.1299559921910676</v>
      </c>
      <c r="T150" s="279">
        <v>-0.1365683341842677</v>
      </c>
      <c r="U150" s="279">
        <v>-0.14351967904785337</v>
      </c>
      <c r="V150" s="279">
        <v>-0.15082740773464604</v>
      </c>
      <c r="W150" s="279">
        <v>-0.15850979233750598</v>
      </c>
      <c r="X150" s="279">
        <v>-0.16658604177904399</v>
      </c>
      <c r="Y150" s="279">
        <v>-0.17507634984391185</v>
      </c>
      <c r="Z150" s="279">
        <v>-0.18400194567374034</v>
      </c>
      <c r="AA150" s="279">
        <v>-0.19338514685104075</v>
      </c>
      <c r="AB150" s="279">
        <v>-0.20324941520476328</v>
      </c>
      <c r="AC150" s="279">
        <v>-0.21361941547704433</v>
      </c>
      <c r="AD150" s="279">
        <v>-0.22452107699788848</v>
      </c>
      <c r="AE150" s="279">
        <v>-0.23598165852200428</v>
      </c>
      <c r="AF150" s="279">
        <v>-0.24802981638977761</v>
      </c>
      <c r="AG150" s="279">
        <v>-0.26069567618317591</v>
      </c>
      <c r="AH150" s="279">
        <v>-0.27401090805517586</v>
      </c>
      <c r="AI150" s="279">
        <v>-0.28800880592175176</v>
      </c>
      <c r="AJ150" s="279">
        <v>-0.30272437071396313</v>
      </c>
      <c r="AK150" s="279">
        <v>-0.31819439789842013</v>
      </c>
      <c r="AL150" s="279">
        <v>-0.33445756948513794</v>
      </c>
      <c r="AM150" s="279">
        <v>-0.35155455075268821</v>
      </c>
      <c r="AN150" s="279">
        <v>-0.36952809193253039</v>
      </c>
      <c r="AO150" s="279">
        <v>-0.3884231351068364</v>
      </c>
      <c r="AP150" s="279">
        <v>-0.40828692658706511</v>
      </c>
      <c r="AQ150" s="279">
        <v>-0.42916913505434984</v>
      </c>
      <c r="AR150" s="279">
        <v>-0.4511219757569972</v>
      </c>
      <c r="AS150" s="279">
        <v>-0.47420034107579789</v>
      </c>
      <c r="AT150" s="279">
        <v>-0.49846193778365816</v>
      </c>
      <c r="AU150" s="279">
        <v>-0.52396743134233592</v>
      </c>
      <c r="AV150" s="279">
        <v>-0.55078059759781106</v>
      </c>
      <c r="AW150" s="279">
        <v>-0.57896848225302711</v>
      </c>
      <c r="AX150" s="279">
        <v>-0.60860156851714109</v>
      </c>
      <c r="AY150" s="279">
        <v>-0.63975395335015373</v>
      </c>
      <c r="AZ150" s="279">
        <v>-0.67250353274388541</v>
      </c>
      <c r="BA150" s="279">
        <v>-0.70693219650247219</v>
      </c>
      <c r="BB150" s="279">
        <v>-2.020855757799874</v>
      </c>
    </row>
    <row r="151" spans="1:54" outlineLevel="2">
      <c r="A151" s="439"/>
      <c r="B151" s="135" t="s">
        <v>287</v>
      </c>
      <c r="C151" s="135" t="s">
        <v>462</v>
      </c>
      <c r="D151" s="135" t="s">
        <v>377</v>
      </c>
      <c r="E151" s="279">
        <v>-0.29706439889019726</v>
      </c>
      <c r="F151" s="279">
        <v>-0.31208599827363781</v>
      </c>
      <c r="G151" s="279">
        <v>-0.32787770234611535</v>
      </c>
      <c r="H151" s="279">
        <v>-0.34447899487259492</v>
      </c>
      <c r="I151" s="279">
        <v>-0.36193138399220787</v>
      </c>
      <c r="J151" s="279">
        <v>-0.38027850601016755</v>
      </c>
      <c r="K151" s="279">
        <v>-0.39956623451111106</v>
      </c>
      <c r="L151" s="279">
        <v>-0.41984279506692257</v>
      </c>
      <c r="M151" s="279">
        <v>-0.44115888582561236</v>
      </c>
      <c r="N151" s="279">
        <v>-0.46356780428308436</v>
      </c>
      <c r="O151" s="279">
        <v>-0.48712558055448218</v>
      </c>
      <c r="P151" s="279">
        <v>-0.51189111747858318</v>
      </c>
      <c r="Q151" s="279">
        <v>-0.53792633790549416</v>
      </c>
      <c r="R151" s="279">
        <v>-0.56529633953588443</v>
      </c>
      <c r="S151" s="279">
        <v>-0.59406955769911318</v>
      </c>
      <c r="T151" s="279">
        <v>-0.62431793647704836</v>
      </c>
      <c r="U151" s="279">
        <v>-0.65611710860169237</v>
      </c>
      <c r="V151" s="279">
        <v>-0.68954658457626594</v>
      </c>
      <c r="W151" s="279">
        <v>-0.72468995149281157</v>
      </c>
      <c r="X151" s="279">
        <v>-0.76163508204333064</v>
      </c>
      <c r="Y151" s="279">
        <v>-0.8004743542472057</v>
      </c>
      <c r="Z151" s="279">
        <v>-0.84130488244428236</v>
      </c>
      <c r="AA151" s="279">
        <v>-0.88422876013117124</v>
      </c>
      <c r="AB151" s="279">
        <v>-0.9293533152480743</v>
      </c>
      <c r="AC151" s="279">
        <v>-0.9767913785544351</v>
      </c>
      <c r="AD151" s="279">
        <v>-1.0266615657644789</v>
      </c>
      <c r="AE151" s="279">
        <v>-1.0790885741483212</v>
      </c>
      <c r="AF151" s="279">
        <v>-1.1342034943396992</v>
      </c>
      <c r="AG151" s="279">
        <v>-1.1921441381310751</v>
      </c>
      <c r="AH151" s="279">
        <v>-1.2530553830745397</v>
      </c>
      <c r="AI151" s="279">
        <v>-1.3170895347511553</v>
      </c>
      <c r="AJ151" s="279">
        <v>-1.3844067076141597</v>
      </c>
      <c r="AK151" s="279">
        <v>-1.4551752253582901</v>
      </c>
      <c r="AL151" s="279">
        <v>-1.5295720418167051</v>
      </c>
      <c r="AM151" s="279">
        <v>-1.6077831834376044</v>
      </c>
      <c r="AN151" s="279">
        <v>-1.6900042144469718</v>
      </c>
      <c r="AO151" s="279">
        <v>-1.7764407258611603</v>
      </c>
      <c r="AP151" s="279">
        <v>-1.8673088495712677</v>
      </c>
      <c r="AQ151" s="279">
        <v>-1.9628357987853551</v>
      </c>
      <c r="AR151" s="279">
        <v>-2.063260436179601</v>
      </c>
      <c r="AS151" s="279">
        <v>-2.1688338711795518</v>
      </c>
      <c r="AT151" s="279">
        <v>-2.279820087864044</v>
      </c>
      <c r="AU151" s="279">
        <v>-2.3964966050631258</v>
      </c>
      <c r="AV151" s="279">
        <v>-2.5191551702993746</v>
      </c>
      <c r="AW151" s="279">
        <v>-2.648102489308553</v>
      </c>
      <c r="AX151" s="279">
        <v>-2.7836609929634766</v>
      </c>
      <c r="AY151" s="279">
        <v>-2.9261696435195468</v>
      </c>
      <c r="AZ151" s="279">
        <v>-3.0759847821961284</v>
      </c>
      <c r="BA151" s="279">
        <v>-3.2334702129305848</v>
      </c>
      <c r="BB151" s="279">
        <v>-3.3990186422329045</v>
      </c>
    </row>
    <row r="152" spans="1:54" outlineLevel="2">
      <c r="A152" s="439"/>
      <c r="B152" s="135" t="s">
        <v>287</v>
      </c>
      <c r="C152" s="135" t="s">
        <v>463</v>
      </c>
      <c r="D152" s="135" t="s">
        <v>377</v>
      </c>
      <c r="E152" s="279">
        <v>-4.2078853201658509E-2</v>
      </c>
      <c r="F152" s="279">
        <v>-4.4215100787019672E-2</v>
      </c>
      <c r="G152" s="279">
        <v>-4.6460875091663606E-2</v>
      </c>
      <c r="H152" s="279">
        <v>-4.882179166537428E-2</v>
      </c>
      <c r="I152" s="279">
        <v>-5.1303753973305131E-2</v>
      </c>
      <c r="J152" s="279">
        <v>-5.3912968157712224E-2</v>
      </c>
      <c r="K152" s="279">
        <v>-5.6655958556545351E-2</v>
      </c>
      <c r="L152" s="279">
        <v>-5.9539584017685679E-2</v>
      </c>
      <c r="M152" s="279">
        <v>-6.2571055049639349E-2</v>
      </c>
      <c r="N152" s="279">
        <v>-6.5757951851562899E-2</v>
      </c>
      <c r="O152" s="279">
        <v>-6.9108243267706981E-2</v>
      </c>
      <c r="P152" s="279">
        <v>-7.2630306713676096E-2</v>
      </c>
      <c r="Q152" s="279">
        <v>-7.6332949124331306E-2</v>
      </c>
      <c r="R152" s="279">
        <v>-8.0225428975713761E-2</v>
      </c>
      <c r="S152" s="279">
        <v>-8.4317479436051182E-2</v>
      </c>
      <c r="T152" s="279">
        <v>-8.8619332703753814E-2</v>
      </c>
      <c r="U152" s="279">
        <v>-9.3141745593232975E-2</v>
      </c>
      <c r="V152" s="279">
        <v>-9.7896026432540001E-2</v>
      </c>
      <c r="W152" s="279">
        <v>-0.102894063340078</v>
      </c>
      <c r="X152" s="279">
        <v>-0.10814835395108388</v>
      </c>
      <c r="Y152" s="279">
        <v>-0.11367203666822905</v>
      </c>
      <c r="Z152" s="279">
        <v>-0.1194789235144656</v>
      </c>
      <c r="AA152" s="279">
        <v>-0.12558353467027411</v>
      </c>
      <c r="AB152" s="279">
        <v>-0.13200113478168629</v>
      </c>
      <c r="AC152" s="279">
        <v>-0.13874777112983555</v>
      </c>
      <c r="AD152" s="279">
        <v>-0.14584031375752673</v>
      </c>
      <c r="AE152" s="279">
        <v>-0.15329649765312742</v>
      </c>
      <c r="AF152" s="279">
        <v>-0.1611349670972726</v>
      </c>
      <c r="AG152" s="279">
        <v>-0.1693753222832777</v>
      </c>
      <c r="AH152" s="279">
        <v>-0.17803816832782893</v>
      </c>
      <c r="AI152" s="279">
        <v>-0.18714516679450563</v>
      </c>
      <c r="AJ152" s="279">
        <v>-0.1967190898589708</v>
      </c>
      <c r="AK152" s="279">
        <v>-0.2067838772512724</v>
      </c>
      <c r="AL152" s="279">
        <v>-0.21736469611763432</v>
      </c>
      <c r="AM152" s="279">
        <v>-0.2284880039514279</v>
      </c>
      <c r="AN152" s="279">
        <v>-0.24018161475069019</v>
      </c>
      <c r="AO152" s="279">
        <v>-0.25247476856759632</v>
      </c>
      <c r="AP152" s="279">
        <v>-0.2653982046238334</v>
      </c>
      <c r="AQ152" s="279">
        <v>-0.27898423817463985</v>
      </c>
      <c r="AR152" s="279">
        <v>-0.29326684131380287</v>
      </c>
      <c r="AS152" s="279">
        <v>-0.30828172792157088</v>
      </c>
      <c r="AT152" s="279">
        <v>-0.32406644296794712</v>
      </c>
      <c r="AU152" s="279">
        <v>-0.34066045639469222</v>
      </c>
      <c r="AV152" s="279">
        <v>-0.35810526181071228</v>
      </c>
      <c r="AW152" s="279">
        <v>-0.37644448024771399</v>
      </c>
      <c r="AX152" s="279">
        <v>-0.39572396923548198</v>
      </c>
      <c r="AY152" s="279">
        <v>-0.41599193746959767</v>
      </c>
      <c r="AZ152" s="279">
        <v>-0.43729906535829893</v>
      </c>
      <c r="BA152" s="279">
        <v>-0.45969863174987963</v>
      </c>
      <c r="BB152" s="279">
        <v>-0.96649371159999109</v>
      </c>
    </row>
    <row r="153" spans="1:54" outlineLevel="2">
      <c r="A153" s="439"/>
      <c r="B153" s="135" t="s">
        <v>464</v>
      </c>
      <c r="C153" s="135"/>
      <c r="D153" s="135" t="s">
        <v>377</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40"/>
      <c r="B154" s="135" t="s">
        <v>464</v>
      </c>
      <c r="C154" s="135"/>
      <c r="D154" s="135" t="s">
        <v>377</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368</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457</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38" t="s">
        <v>465</v>
      </c>
      <c r="B158" s="135" t="s">
        <v>281</v>
      </c>
      <c r="C158" s="135" t="s">
        <v>383</v>
      </c>
      <c r="D158" s="135" t="s">
        <v>466</v>
      </c>
      <c r="E158" s="238">
        <v>1.1273777513822263</v>
      </c>
      <c r="F158" s="36">
        <v>1.1388473302075566</v>
      </c>
      <c r="G158" s="36">
        <v>1.1504393452748036</v>
      </c>
      <c r="H158" s="36">
        <v>1.1621553944537071</v>
      </c>
      <c r="I158" s="36">
        <v>1.1739971105082923</v>
      </c>
      <c r="J158" s="36">
        <v>1.1859661624129216</v>
      </c>
      <c r="K158" s="36">
        <v>1.1980642567316664</v>
      </c>
      <c r="L158" s="36">
        <v>1.2102931390633562</v>
      </c>
      <c r="M158" s="36">
        <v>1.2226545955556116</v>
      </c>
      <c r="N158" s="36">
        <v>1.2351504544922225</v>
      </c>
      <c r="O158" s="36">
        <v>1.2477825879563491</v>
      </c>
      <c r="P158" s="36">
        <v>1.2605529135743805</v>
      </c>
      <c r="Q158" s="36">
        <v>1.2734633963441084</v>
      </c>
      <c r="R158" s="36">
        <v>1.2865160505513682</v>
      </c>
      <c r="S158" s="36">
        <v>1.2997129417799784</v>
      </c>
      <c r="T158" s="36">
        <v>1.3130561890194778</v>
      </c>
      <c r="U158" s="36">
        <v>1.3265479668755726</v>
      </c>
      <c r="V158" s="36">
        <v>1.3401905078889176</v>
      </c>
      <c r="W158" s="36">
        <v>1.3539861049668955</v>
      </c>
      <c r="X158" s="36">
        <v>1.3679371139353975</v>
      </c>
      <c r="Y158" s="36">
        <v>1.382045956215241</v>
      </c>
      <c r="Z158" s="36">
        <v>1.3963151216308349</v>
      </c>
      <c r="AA158" s="36">
        <v>1.4107471713567798</v>
      </c>
      <c r="AB158" s="36">
        <v>1.4253447410104589</v>
      </c>
      <c r="AC158" s="36">
        <v>1.4401105438972399</v>
      </c>
      <c r="AD158" s="36">
        <v>1.4550473744161336</v>
      </c>
      <c r="AE158" s="36">
        <v>1.470158111634394</v>
      </c>
      <c r="AF158" s="36">
        <v>1.4854457230398865</v>
      </c>
      <c r="AG158" s="36">
        <v>1.5009132684792941</v>
      </c>
      <c r="AH158" s="36">
        <v>1.5165639042928543</v>
      </c>
      <c r="AI158" s="36">
        <v>1.5324008876545736</v>
      </c>
      <c r="AJ158" s="36">
        <v>1.5484275811288635</v>
      </c>
      <c r="AK158" s="36">
        <v>1.5646474574556919</v>
      </c>
      <c r="AL158" s="36">
        <v>1.581064104573022</v>
      </c>
      <c r="AM158" s="36">
        <v>1.5976812308919215</v>
      </c>
      <c r="AN158" s="36">
        <v>1.614502670835438</v>
      </c>
      <c r="AO158" s="36">
        <v>1.6315323906545429</v>
      </c>
      <c r="AP158" s="36">
        <v>1.6487744945366773</v>
      </c>
      <c r="AQ158" s="36">
        <v>1.6662332310200254</v>
      </c>
      <c r="AR158" s="36">
        <v>1.6839129997305187</v>
      </c>
      <c r="AS158" s="36">
        <v>1.7018183584577535</v>
      </c>
      <c r="AT158" s="36">
        <v>1.7199540305865537</v>
      </c>
      <c r="AU158" s="36">
        <v>1.7383249129031355</v>
      </c>
      <c r="AV158" s="36">
        <v>1.7569360837939814</v>
      </c>
      <c r="AW158" s="36">
        <v>1.7757928118590049</v>
      </c>
      <c r="AX158" s="36">
        <v>1.7949005649587289</v>
      </c>
      <c r="AY158" s="36">
        <v>1.8142650197183909</v>
      </c>
      <c r="AZ158" s="36">
        <v>1.8338920715119149</v>
      </c>
      <c r="BA158" s="36">
        <v>1.8537878449513727</v>
      </c>
      <c r="BB158" s="36">
        <v>1.874489132551086</v>
      </c>
    </row>
    <row r="159" spans="1:54" outlineLevel="2">
      <c r="A159" s="439"/>
      <c r="B159" s="135" t="s">
        <v>281</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39"/>
      <c r="B160" s="135" t="s">
        <v>281</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39"/>
      <c r="B161" s="135" t="s">
        <v>284</v>
      </c>
      <c r="C161" s="135" t="s">
        <v>459</v>
      </c>
      <c r="D161" s="135" t="s">
        <v>467</v>
      </c>
      <c r="E161" s="238">
        <v>1.1627733839971809E-2</v>
      </c>
      <c r="F161" s="36">
        <v>1.221793454969008E-2</v>
      </c>
      <c r="G161" s="36">
        <v>1.2838395109573861E-2</v>
      </c>
      <c r="H161" s="36">
        <v>1.3490666973375802E-2</v>
      </c>
      <c r="I161" s="36">
        <v>1.4176381139573908E-2</v>
      </c>
      <c r="J161" s="36">
        <v>1.4897252229716539E-2</v>
      </c>
      <c r="K161" s="36">
        <v>1.5655082775868887E-2</v>
      </c>
      <c r="L161" s="36">
        <v>1.6451767727881133E-2</v>
      </c>
      <c r="M161" s="36">
        <v>1.7289299191750537E-2</v>
      </c>
      <c r="N161" s="36">
        <v>1.8169771410922547E-2</v>
      </c>
      <c r="O161" s="36">
        <v>1.9095386002990274E-2</v>
      </c>
      <c r="P161" s="36">
        <v>2.0068457464884514E-2</v>
      </c>
      <c r="Q161" s="36">
        <v>2.1091418960320983E-2</v>
      </c>
      <c r="R161" s="36">
        <v>2.2166828403977008E-2</v>
      </c>
      <c r="S161" s="36">
        <v>2.3297374857608983E-2</v>
      </c>
      <c r="T161" s="36">
        <v>2.4485885254108178E-2</v>
      </c>
      <c r="U161" s="36">
        <v>2.5735331466303694E-2</v>
      </c>
      <c r="V161" s="36">
        <v>2.7048837738192628E-2</v>
      </c>
      <c r="W161" s="36">
        <v>2.842968849717728E-2</v>
      </c>
      <c r="X161" s="36">
        <v>2.9881336566842432E-2</v>
      </c>
      <c r="Y161" s="36">
        <v>3.1407411800813627E-2</v>
      </c>
      <c r="Z161" s="36">
        <v>3.3011730159281071E-2</v>
      </c>
      <c r="AA161" s="36">
        <v>3.4698303250886235E-2</v>
      </c>
      <c r="AB161" s="36">
        <v>3.6471348363833832E-2</v>
      </c>
      <c r="AC161" s="36">
        <v>3.8335299011308034E-2</v>
      </c>
      <c r="AD161" s="36">
        <v>4.0294816017563427E-2</v>
      </c>
      <c r="AE161" s="36">
        <v>4.2354799172412951E-2</v>
      </c>
      <c r="AF161" s="36">
        <v>4.4520399483255597E-2</v>
      </c>
      <c r="AG161" s="36">
        <v>4.6797032055274163E-2</v>
      </c>
      <c r="AH161" s="36">
        <v>4.9190389632022609E-2</v>
      </c>
      <c r="AI161" s="36">
        <v>5.1706456830245502E-2</v>
      </c>
      <c r="AJ161" s="36">
        <v>5.435152510453882E-2</v>
      </c>
      <c r="AK161" s="36">
        <v>5.7132208479261364E-2</v>
      </c>
      <c r="AL161" s="36">
        <v>6.0055460087041997E-2</v>
      </c>
      <c r="AM161" s="36">
        <v>6.3128589555232456E-2</v>
      </c>
      <c r="AN161" s="36">
        <v>6.6359281283778326E-2</v>
      </c>
      <c r="AO161" s="36">
        <v>6.9755613660226604E-2</v>
      </c>
      <c r="AP161" s="36">
        <v>7.3326079259899188E-2</v>
      </c>
      <c r="AQ161" s="36">
        <v>7.707960608175278E-2</v>
      </c>
      <c r="AR161" s="36">
        <v>8.1025579873029038E-2</v>
      </c>
      <c r="AS161" s="36">
        <v>8.5173867598508396E-2</v>
      </c>
      <c r="AT161" s="36">
        <v>8.9534842113061217E-2</v>
      </c>
      <c r="AU161" s="36">
        <v>9.4119408099188839E-2</v>
      </c>
      <c r="AV161" s="36">
        <v>9.8939029334409137E-2</v>
      </c>
      <c r="AW161" s="36">
        <v>0.10400575735666852</v>
      </c>
      <c r="AX161" s="36">
        <v>0.10933226159946458</v>
      </c>
      <c r="AY161" s="36">
        <v>0.11493186107203059</v>
      </c>
      <c r="AZ161" s="36">
        <v>0.12081855766379271</v>
      </c>
      <c r="BA161" s="36">
        <v>0.12700707115638588</v>
      </c>
      <c r="BB161" s="36">
        <v>0.13341900000000081</v>
      </c>
    </row>
    <row r="162" spans="1:54" outlineLevel="2">
      <c r="A162" s="439"/>
      <c r="B162" s="135" t="s">
        <v>284</v>
      </c>
      <c r="C162" s="135" t="s">
        <v>460</v>
      </c>
      <c r="D162" s="135" t="s">
        <v>468</v>
      </c>
      <c r="E162" s="238">
        <v>0.10531191475676201</v>
      </c>
      <c r="F162" s="36">
        <v>0.11065735296516958</v>
      </c>
      <c r="G162" s="36">
        <v>0.11627685415592719</v>
      </c>
      <c r="H162" s="36">
        <v>0.12218446982109669</v>
      </c>
      <c r="I162" s="36">
        <v>0.12839497188805643</v>
      </c>
      <c r="J162" s="36">
        <v>0.13492388965700586</v>
      </c>
      <c r="K162" s="36">
        <v>0.14178754863230572</v>
      </c>
      <c r="L162" s="36">
        <v>0.14900311134473349</v>
      </c>
      <c r="M162" s="36">
        <v>0.15658862026674808</v>
      </c>
      <c r="N162" s="36">
        <v>0.16456304292806107</v>
      </c>
      <c r="O162" s="36">
        <v>0.17294631934433963</v>
      </c>
      <c r="P162" s="36">
        <v>0.18175941187762265</v>
      </c>
      <c r="Q162" s="36">
        <v>0.19102435765313963</v>
      </c>
      <c r="R162" s="36">
        <v>0.20076432366360916</v>
      </c>
      <c r="S162" s="36">
        <v>0.21100366469876383</v>
      </c>
      <c r="T162" s="36">
        <v>0.22176798424501715</v>
      </c>
      <c r="U162" s="36">
        <v>0.23308419850751683</v>
      </c>
      <c r="V162" s="36">
        <v>0.24498060371465161</v>
      </c>
      <c r="W162" s="36">
        <v>0.25748694687338086</v>
      </c>
      <c r="X162" s="36">
        <v>0.27063450015222429</v>
      </c>
      <c r="Y162" s="36">
        <v>0.28445613907796952</v>
      </c>
      <c r="Z162" s="36">
        <v>0.29898642474162318</v>
      </c>
      <c r="AA162" s="36">
        <v>0.31426169021911038</v>
      </c>
      <c r="AB162" s="36">
        <v>0.33032013142289907</v>
      </c>
      <c r="AC162" s="36">
        <v>0.34720190261167794</v>
      </c>
      <c r="AD162" s="36">
        <v>0.36494921679689318</v>
      </c>
      <c r="AE162" s="36">
        <v>0.38360645129728427</v>
      </c>
      <c r="AF162" s="36">
        <v>0.40322025870527278</v>
      </c>
      <c r="AG162" s="36">
        <v>0.42383968354273288</v>
      </c>
      <c r="AH162" s="36">
        <v>0.44551628489786371</v>
      </c>
      <c r="AI162" s="36">
        <v>0.4683042653497369</v>
      </c>
      <c r="AJ162" s="36">
        <v>0.49226060650297881</v>
      </c>
      <c r="AK162" s="36">
        <v>0.51744521147145206</v>
      </c>
      <c r="AL162" s="36">
        <v>0.54392105466725649</v>
      </c>
      <c r="AM162" s="36">
        <v>0.57175433926952846</v>
      </c>
      <c r="AN162" s="36">
        <v>0.60101466276688831</v>
      </c>
      <c r="AO162" s="36">
        <v>0.63177519098737989</v>
      </c>
      <c r="AP162" s="36">
        <v>0.66411284105119939</v>
      </c>
      <c r="AQ162" s="36">
        <v>0.69810847370349638</v>
      </c>
      <c r="AR162" s="36">
        <v>0.73384709550838056</v>
      </c>
      <c r="AS162" s="36">
        <v>0.77141807140958418</v>
      </c>
      <c r="AT162" s="36">
        <v>0.81091534818940747</v>
      </c>
      <c r="AU162" s="36">
        <v>0.85243768938454856</v>
      </c>
      <c r="AV162" s="36">
        <v>0.8960889222464018</v>
      </c>
      <c r="AW162" s="36">
        <v>0.94197819736329891</v>
      </c>
      <c r="AX162" s="36">
        <v>0.99022026159376197</v>
      </c>
      <c r="AY162" s="36">
        <v>1.0409357449934795</v>
      </c>
      <c r="AZ162" s="36">
        <v>1.0942514624532067</v>
      </c>
      <c r="BA162" s="36">
        <v>1.1503007308021125</v>
      </c>
      <c r="BB162" s="36">
        <v>1.2092234999999987</v>
      </c>
    </row>
    <row r="163" spans="1:54" outlineLevel="2">
      <c r="A163" s="439"/>
      <c r="B163" s="135" t="s">
        <v>284</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39"/>
      <c r="B164" s="135" t="s">
        <v>284</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39"/>
      <c r="B165" s="135" t="s">
        <v>464</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39"/>
      <c r="B166" s="135" t="s">
        <v>464</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39"/>
      <c r="B167" s="135" t="s">
        <v>464</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39"/>
      <c r="B168" s="135" t="s">
        <v>464</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40"/>
      <c r="B169" s="135" t="s">
        <v>464</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469</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38" t="s">
        <v>470</v>
      </c>
      <c r="B172" s="135" t="s">
        <v>281</v>
      </c>
      <c r="C172" s="135" t="s">
        <v>383</v>
      </c>
      <c r="D172" s="135" t="s">
        <v>377</v>
      </c>
      <c r="E172" s="262">
        <f>-(E$158*'Fixed Data'!$B$25*'Fixed Data'!E$47*'Fixed Data'!$B$24*'Fixed Data'!$B$23+E$158*'Fixed Data'!$B$26)*'Fixed Data'!L44/10^6</f>
        <v>-0.22991683325198281</v>
      </c>
      <c r="F172" s="262">
        <f>-(F$158*'Fixed Data'!$B$25*'Fixed Data'!F$47*'Fixed Data'!$B$24*'Fixed Data'!$B$23+F$158*'Fixed Data'!$B$26)*'Fixed Data'!M44/10^6</f>
        <v>-0.23579282557604425</v>
      </c>
      <c r="G172" s="262">
        <f>-(G$158*'Fixed Data'!$B$25*'Fixed Data'!G$47*'Fixed Data'!$B$24*'Fixed Data'!$B$23+G$158*'Fixed Data'!$B$26)*'Fixed Data'!N44/10^6</f>
        <v>-0.24182019912140426</v>
      </c>
      <c r="H172" s="262">
        <f>-(H$158*'Fixed Data'!$B$25*'Fixed Data'!H$47*'Fixed Data'!$B$24*'Fixed Data'!$B$23+H$158*'Fixed Data'!$B$26)*'Fixed Data'!O44/10^6</f>
        <v>-0.24800293476692337</v>
      </c>
      <c r="I172" s="262">
        <f>-(I$158*'Fixed Data'!$B$25*'Fixed Data'!I$47*'Fixed Data'!$B$24*'Fixed Data'!$B$23+I$158*'Fixed Data'!$B$26)*'Fixed Data'!P44/10^6</f>
        <v>-0.25434512332863096</v>
      </c>
      <c r="J172" s="262">
        <f>-(J$158*'Fixed Data'!$B$25*'Fixed Data'!J$47*'Fixed Data'!$B$24*'Fixed Data'!$B$23+J$158*'Fixed Data'!$B$26)*'Fixed Data'!Q44/10^6</f>
        <v>-0.260850969262999</v>
      </c>
      <c r="K172" s="262">
        <f>-(K$158*'Fixed Data'!$B$25*'Fixed Data'!K$47*'Fixed Data'!$B$24*'Fixed Data'!$B$23+K$158*'Fixed Data'!$B$26)*'Fixed Data'!R44/10^6</f>
        <v>-0.26752479364454229</v>
      </c>
      <c r="L172" s="262">
        <f>-(L$158*'Fixed Data'!$B$25*'Fixed Data'!L$47*'Fixed Data'!$B$24*'Fixed Data'!$B$23+L$158*'Fixed Data'!$B$26)*'Fixed Data'!S44/10^6</f>
        <v>-0.27437103846670174</v>
      </c>
      <c r="M172" s="262">
        <f>-(M$158*'Fixed Data'!$B$25*'Fixed Data'!M$47*'Fixed Data'!$B$24*'Fixed Data'!$B$23+M$158*'Fixed Data'!$B$26)*'Fixed Data'!T44/10^6</f>
        <v>-0.28139427005497714</v>
      </c>
      <c r="N172" s="262">
        <f>-(N$158*'Fixed Data'!$B$25*'Fixed Data'!N$47*'Fixed Data'!$B$24*'Fixed Data'!$B$23+N$158*'Fixed Data'!$B$26)*'Fixed Data'!U44/10^6</f>
        <v>-0.28859918295629633</v>
      </c>
      <c r="O172" s="262">
        <f>-(O$158*'Fixed Data'!$B$25*'Fixed Data'!O$47*'Fixed Data'!$B$24*'Fixed Data'!$B$23+O$158*'Fixed Data'!$B$26)*'Fixed Data'!V44/10^6</f>
        <v>-0.29599060415490958</v>
      </c>
      <c r="P172" s="262">
        <f>-(P$158*'Fixed Data'!$B$25*'Fixed Data'!P$47*'Fixed Data'!$B$24*'Fixed Data'!$B$23+P$158*'Fixed Data'!$B$26)*'Fixed Data'!W44/10^6</f>
        <v>-0.30357349745225071</v>
      </c>
      <c r="Q172" s="262">
        <f>-(Q$158*'Fixed Data'!$B$25*'Fixed Data'!Q$47*'Fixed Data'!$B$24*'Fixed Data'!$B$23+Q$158*'Fixed Data'!$B$26)*'Fixed Data'!X44/10^6</f>
        <v>-0.31135296764934028</v>
      </c>
      <c r="R172" s="262">
        <f>-(R$158*'Fixed Data'!$B$25*'Fixed Data'!R$47*'Fixed Data'!$B$24*'Fixed Data'!$B$23+R$158*'Fixed Data'!$B$26)*'Fixed Data'!Y44/10^6</f>
        <v>-0.31933426507278173</v>
      </c>
      <c r="S172" s="262">
        <f>-(S$158*'Fixed Data'!$B$25*'Fixed Data'!S$47*'Fixed Data'!$B$24*'Fixed Data'!$B$23+S$158*'Fixed Data'!$B$26)*'Fixed Data'!Z44/10^6</f>
        <v>-0.32744909795685662</v>
      </c>
      <c r="T172" s="262">
        <f>-(T$158*'Fixed Data'!$B$25*'Fixed Data'!T$47*'Fixed Data'!$B$24*'Fixed Data'!$B$23+T$158*'Fixed Data'!$B$26)*'Fixed Data'!AA44/10^6</f>
        <v>-0.33577295155996006</v>
      </c>
      <c r="U172" s="262">
        <f>-(U$158*'Fixed Data'!$B$25*'Fixed Data'!U$47*'Fixed Data'!$B$24*'Fixed Data'!$B$23+U$158*'Fixed Data'!$B$26)*'Fixed Data'!AB44/10^6</f>
        <v>-0.34431139638683189</v>
      </c>
      <c r="V172" s="262">
        <f>-(V$158*'Fixed Data'!$B$25*'Fixed Data'!V$47*'Fixed Data'!$B$24*'Fixed Data'!$B$23+V$158*'Fixed Data'!$B$26)*'Fixed Data'!AC44/10^6</f>
        <v>-0.35307016408837866</v>
      </c>
      <c r="W172" s="262">
        <f>-(W$158*'Fixed Data'!$B$25*'Fixed Data'!W$47*'Fixed Data'!$B$24*'Fixed Data'!$B$23+W$158*'Fixed Data'!$B$26)*'Fixed Data'!AD44/10^6</f>
        <v>-0.36205515166029245</v>
      </c>
      <c r="X172" s="262">
        <f>-(X$158*'Fixed Data'!$B$25*'Fixed Data'!X$47*'Fixed Data'!$B$24*'Fixed Data'!$B$23+X$158*'Fixed Data'!$B$26)*'Fixed Data'!AE44/10^6</f>
        <v>-0.37127242856549564</v>
      </c>
      <c r="Y172" s="262">
        <f>-(Y$158*'Fixed Data'!$B$25*'Fixed Data'!Y$47*'Fixed Data'!$B$24*'Fixed Data'!$B$23+Y$158*'Fixed Data'!$B$26)*'Fixed Data'!AF44/10^6</f>
        <v>-0.38072824158109347</v>
      </c>
      <c r="Z172" s="262">
        <f>-(Z$158*'Fixed Data'!$B$25*'Fixed Data'!Z$47*'Fixed Data'!$B$24*'Fixed Data'!$B$23+Z$158*'Fixed Data'!$B$26)*'Fixed Data'!AG44/10^6</f>
        <v>-0.39042902124507539</v>
      </c>
      <c r="AA172" s="262">
        <f>-(AA$158*'Fixed Data'!$B$25*'Fixed Data'!AA$47*'Fixed Data'!$B$24*'Fixed Data'!$B$23+AA$158*'Fixed Data'!$B$26)*'Fixed Data'!AH44/10^6</f>
        <v>-0.40038138817529623</v>
      </c>
      <c r="AB172" s="262">
        <f>-(AB$158*'Fixed Data'!$B$25*'Fixed Data'!AB$47*'Fixed Data'!$B$24*'Fixed Data'!$B$23+AB$158*'Fixed Data'!$B$26)*'Fixed Data'!AI44/10^6</f>
        <v>-0.41059216027879269</v>
      </c>
      <c r="AC172" s="262">
        <f>-(AC$158*'Fixed Data'!$B$25*'Fixed Data'!AC$47*'Fixed Data'!$B$24*'Fixed Data'!$B$23+AC$158*'Fixed Data'!$B$26)*'Fixed Data'!AJ44/10^6</f>
        <v>-0.4207975885173858</v>
      </c>
      <c r="AD172" s="262">
        <f>-(AD$158*'Fixed Data'!$B$25*'Fixed Data'!AD$47*'Fixed Data'!$B$24*'Fixed Data'!$B$23+AD$158*'Fixed Data'!$B$26)*'Fixed Data'!AK44/10^6</f>
        <v>-0.43122687246627417</v>
      </c>
      <c r="AE172" s="262">
        <f>-(AE$158*'Fixed Data'!$B$25*'Fixed Data'!AE$47*'Fixed Data'!$B$24*'Fixed Data'!$B$23+AE$158*'Fixed Data'!$B$26)*'Fixed Data'!AL44/10^6</f>
        <v>-0.44185603089548714</v>
      </c>
      <c r="AF172" s="262">
        <f>-(AF$158*'Fixed Data'!$B$25*'Fixed Data'!AF$47*'Fixed Data'!$B$24*'Fixed Data'!$B$23+AF$158*'Fixed Data'!$B$26)*'Fixed Data'!AM44/10^6</f>
        <v>-0.45266787917154089</v>
      </c>
      <c r="AG172" s="262">
        <f>-(AG$158*'Fixed Data'!$B$25*'Fixed Data'!AG$47*'Fixed Data'!$B$24*'Fixed Data'!$B$23+AG$158*'Fixed Data'!$B$26)*'Fixed Data'!AN44/10^6</f>
        <v>-0.46365346319714396</v>
      </c>
      <c r="AH172" s="262">
        <f>-(AH$158*'Fixed Data'!$B$25*'Fixed Data'!AH$47*'Fixed Data'!$B$24*'Fixed Data'!$B$23+AH$158*'Fixed Data'!$B$26)*'Fixed Data'!AO44/10^6</f>
        <v>-0.47481617988046249</v>
      </c>
      <c r="AI172" s="262">
        <f>-(AI$158*'Fixed Data'!$B$25*'Fixed Data'!AI$47*'Fixed Data'!$B$24*'Fixed Data'!$B$23+AI$158*'Fixed Data'!$B$26)*'Fixed Data'!AP44/10^6</f>
        <v>-0.48617878390122538</v>
      </c>
      <c r="AJ172" s="262">
        <f>-(AJ$158*'Fixed Data'!$B$25*'Fixed Data'!AJ$47*'Fixed Data'!$B$24*'Fixed Data'!$B$23+AJ$158*'Fixed Data'!$B$26)*'Fixed Data'!AQ44/10^6</f>
        <v>-0.49773542966007162</v>
      </c>
      <c r="AK172" s="262">
        <f>-(AK$158*'Fixed Data'!$B$25*'Fixed Data'!AK$47*'Fixed Data'!$B$24*'Fixed Data'!$B$23+AK$158*'Fixed Data'!$B$26)*'Fixed Data'!AR44/10^6</f>
        <v>-0.50948692668409234</v>
      </c>
      <c r="AL172" s="262">
        <f>-(AL$158*'Fixed Data'!$B$25*'Fixed Data'!AL$47*'Fixed Data'!$B$24*'Fixed Data'!$B$23+AL$158*'Fixed Data'!$B$26)*'Fixed Data'!AS44/10^6</f>
        <v>-0.52143769509163218</v>
      </c>
      <c r="AM172" s="262">
        <f>-(AM$158*'Fixed Data'!$B$25*'Fixed Data'!AM$47*'Fixed Data'!$B$24*'Fixed Data'!$B$23+AM$158*'Fixed Data'!$B$26)*'Fixed Data'!AT44/10^6</f>
        <v>-0.53359312222298139</v>
      </c>
      <c r="AN172" s="262">
        <f>-(AN$158*'Fixed Data'!$B$25*'Fixed Data'!AN$47*'Fixed Data'!$B$24*'Fixed Data'!$B$23+AN$158*'Fixed Data'!$B$26)*'Fixed Data'!AU44/10^6</f>
        <v>-0.54595745115577643</v>
      </c>
      <c r="AO172" s="262">
        <f>-(AO$158*'Fixed Data'!$B$25*'Fixed Data'!AO$47*'Fixed Data'!$B$24*'Fixed Data'!$B$23+AO$158*'Fixed Data'!$B$26)*'Fixed Data'!AV44/10^6</f>
        <v>-0.558533235074965</v>
      </c>
      <c r="AP172" s="262">
        <f>-(AP$158*'Fixed Data'!$B$25*'Fixed Data'!AP$47*'Fixed Data'!$B$24*'Fixed Data'!$B$23+AP$158*'Fixed Data'!$B$26)*'Fixed Data'!AW44/10^6</f>
        <v>-0.57132464524155102</v>
      </c>
      <c r="AQ172" s="262">
        <f>-(AQ$158*'Fixed Data'!$B$25*'Fixed Data'!AQ$47*'Fixed Data'!$B$24*'Fixed Data'!$B$23+AQ$158*'Fixed Data'!$B$26)*'Fixed Data'!AX44/10^6</f>
        <v>-0.58433617367855595</v>
      </c>
      <c r="AR172" s="262">
        <f>-(AR$158*'Fixed Data'!$B$25*'Fixed Data'!AR$47*'Fixed Data'!$B$24*'Fixed Data'!$B$23+AR$158*'Fixed Data'!$B$26)*'Fixed Data'!AY44/10^6</f>
        <v>-0.59757217271320895</v>
      </c>
      <c r="AS172" s="262">
        <f>-(AS$158*'Fixed Data'!$B$25*'Fixed Data'!AS$47*'Fixed Data'!$B$24*'Fixed Data'!$B$23+AS$158*'Fixed Data'!$B$26)*'Fixed Data'!AZ44/10^6</f>
        <v>-0.61103691612592514</v>
      </c>
      <c r="AT172" s="262">
        <f>-(AT$158*'Fixed Data'!$B$25*'Fixed Data'!AT$47*'Fixed Data'!$B$24*'Fixed Data'!$B$23+AT$158*'Fixed Data'!$B$26)*'Fixed Data'!BA44/10^6</f>
        <v>-0.62473486326179561</v>
      </c>
      <c r="AU172" s="262">
        <f>-(AU$158*'Fixed Data'!$B$25*'Fixed Data'!AU$47*'Fixed Data'!$B$24*'Fixed Data'!$B$23+AU$158*'Fixed Data'!$B$26)*'Fixed Data'!BB44/10^6</f>
        <v>-0.63867077883102896</v>
      </c>
      <c r="AV172" s="262">
        <f>-(AV$158*'Fixed Data'!$B$25*'Fixed Data'!AV$47*'Fixed Data'!$B$24*'Fixed Data'!$B$23+AV$158*'Fixed Data'!$B$26)*'Fixed Data'!BC44/10^6</f>
        <v>-0.65284952376717875</v>
      </c>
      <c r="AW172" s="262">
        <f>-(AW$158*'Fixed Data'!$B$25*'Fixed Data'!AW$47*'Fixed Data'!$B$24*'Fixed Data'!$B$23+AW$158*'Fixed Data'!$B$26)*'Fixed Data'!BD44/10^6</f>
        <v>-0.66727606913600412</v>
      </c>
      <c r="AX172" s="262">
        <f>-(AX$158*'Fixed Data'!$B$25*'Fixed Data'!AX$47*'Fixed Data'!$B$24*'Fixed Data'!$B$23+AX$158*'Fixed Data'!$B$26)*'Fixed Data'!BE44/10^6</f>
        <v>-0.68195555416146203</v>
      </c>
      <c r="AY172" s="262">
        <f>-(AY$158*'Fixed Data'!$B$25*'Fixed Data'!AY$47*'Fixed Data'!$B$24*'Fixed Data'!$B$23+AY$158*'Fixed Data'!$B$26)*'Fixed Data'!BF44/10^6</f>
        <v>-0.69689331161130397</v>
      </c>
      <c r="AZ172" s="262">
        <f>-(AZ$158*'Fixed Data'!$B$25*'Fixed Data'!AZ$47*'Fixed Data'!$B$24*'Fixed Data'!$B$23+AZ$158*'Fixed Data'!$B$26)*'Fixed Data'!BG44/10^6</f>
        <v>-0.71209485784888837</v>
      </c>
      <c r="BA172" s="262">
        <f>-(BA$158*'Fixed Data'!$B$25*'Fixed Data'!BA$47*'Fixed Data'!$B$24*'Fixed Data'!$B$23+BA$158*'Fixed Data'!$B$26)*'Fixed Data'!BH44/10^6</f>
        <v>-0.72756588555720092</v>
      </c>
      <c r="BB172" s="262">
        <f>-(BB$158*'Fixed Data'!$B$25*'Fixed Data'!BB$47*'Fixed Data'!$B$24*'Fixed Data'!$B$23+BB$158*'Fixed Data'!$B$26)*'Fixed Data'!BI44/10^6</f>
        <v>-0.74352268010233979</v>
      </c>
    </row>
    <row r="173" spans="1:54" outlineLevel="2">
      <c r="A173" s="439"/>
      <c r="B173" s="135" t="s">
        <v>281</v>
      </c>
      <c r="C173" s="135"/>
      <c r="D173" s="135" t="s">
        <v>377</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40"/>
      <c r="B174" s="135" t="s">
        <v>281</v>
      </c>
      <c r="C174" s="135"/>
      <c r="D174" s="135" t="s">
        <v>377</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38" t="s">
        <v>471</v>
      </c>
      <c r="B176" s="135" t="s">
        <v>281</v>
      </c>
      <c r="C176" s="135" t="s">
        <v>383</v>
      </c>
      <c r="D176" s="135" t="s">
        <v>377</v>
      </c>
      <c r="E176" s="262">
        <f>-(E$158*'Fixed Data'!$B$25*'Fixed Data'!E$47*'Fixed Data'!$B$24*'Fixed Data'!$B$23+E$158*'Fixed Data'!$B$26)*'Fixed Data'!L46/10^6</f>
        <v>-0.68975049959256518</v>
      </c>
      <c r="F176" s="262">
        <f>-(F$158*'Fixed Data'!$B$25*'Fixed Data'!F$47*'Fixed Data'!$B$24*'Fixed Data'!$B$23+F$158*'Fixed Data'!$B$26)*'Fixed Data'!M46/10^6</f>
        <v>-0.70737847656308706</v>
      </c>
      <c r="G176" s="262">
        <f>-(G$158*'Fixed Data'!$B$25*'Fixed Data'!G$47*'Fixed Data'!$B$24*'Fixed Data'!$B$23+G$158*'Fixed Data'!$B$26)*'Fixed Data'!N46/10^6</f>
        <v>-0.72546059736421298</v>
      </c>
      <c r="H176" s="262">
        <f>-(H$158*'Fixed Data'!$B$25*'Fixed Data'!H$47*'Fixed Data'!$B$24*'Fixed Data'!$B$23+H$158*'Fixed Data'!$B$26)*'Fixed Data'!O46/10^6</f>
        <v>-0.7440088043007701</v>
      </c>
      <c r="I176" s="262">
        <f>-(I$158*'Fixed Data'!$B$25*'Fixed Data'!I$47*'Fixed Data'!$B$24*'Fixed Data'!$B$23+I$158*'Fixed Data'!$B$26)*'Fixed Data'!P46/10^6</f>
        <v>-0.76303536998589294</v>
      </c>
      <c r="J176" s="262">
        <f>-(J$158*'Fixed Data'!$B$25*'Fixed Data'!J$47*'Fixed Data'!$B$24*'Fixed Data'!$B$23+J$158*'Fixed Data'!$B$26)*'Fixed Data'!Q46/10^6</f>
        <v>-0.78255290761712282</v>
      </c>
      <c r="K176" s="262">
        <f>-(K$158*'Fixed Data'!$B$25*'Fixed Data'!K$47*'Fixed Data'!$B$24*'Fixed Data'!$B$23+K$158*'Fixed Data'!$B$26)*'Fixed Data'!R46/10^6</f>
        <v>-0.80257438093362676</v>
      </c>
      <c r="L176" s="262">
        <f>-(L$158*'Fixed Data'!$B$25*'Fixed Data'!L$47*'Fixed Data'!$B$24*'Fixed Data'!$B$23+L$158*'Fixed Data'!$B$26)*'Fixed Data'!S46/10^6</f>
        <v>-0.82311311540010512</v>
      </c>
      <c r="M176" s="262">
        <f>-(M$158*'Fixed Data'!$B$25*'Fixed Data'!M$47*'Fixed Data'!$B$24*'Fixed Data'!$B$23+M$158*'Fixed Data'!$B$26)*'Fixed Data'!T46/10^6</f>
        <v>-0.84418280998774031</v>
      </c>
      <c r="N176" s="262">
        <f>-(N$158*'Fixed Data'!$B$25*'Fixed Data'!N$47*'Fixed Data'!$B$24*'Fixed Data'!$B$23+N$158*'Fixed Data'!$B$26)*'Fixed Data'!U46/10^6</f>
        <v>-0.86579754868988668</v>
      </c>
      <c r="O176" s="262">
        <f>-(O$158*'Fixed Data'!$B$25*'Fixed Data'!O$47*'Fixed Data'!$B$24*'Fixed Data'!$B$23+O$158*'Fixed Data'!$B$26)*'Fixed Data'!V46/10^6</f>
        <v>-0.88797181246472867</v>
      </c>
      <c r="P176" s="262">
        <f>-(P$158*'Fixed Data'!$B$25*'Fixed Data'!P$47*'Fixed Data'!$B$24*'Fixed Data'!$B$23+P$158*'Fixed Data'!$B$26)*'Fixed Data'!W46/10^6</f>
        <v>-0.91072049253943532</v>
      </c>
      <c r="Q176" s="262">
        <f>-(Q$158*'Fixed Data'!$B$25*'Fixed Data'!Q$47*'Fixed Data'!$B$24*'Fixed Data'!$B$23+Q$158*'Fixed Data'!$B$26)*'Fixed Data'!X46/10^6</f>
        <v>-0.93405890294802096</v>
      </c>
      <c r="R176" s="262">
        <f>-(R$158*'Fixed Data'!$B$25*'Fixed Data'!R$47*'Fixed Data'!$B$24*'Fixed Data'!$B$23+R$158*'Fixed Data'!$B$26)*'Fixed Data'!Y46/10^6</f>
        <v>-0.95800279521834497</v>
      </c>
      <c r="S176" s="262">
        <f>-(S$158*'Fixed Data'!$B$25*'Fixed Data'!S$47*'Fixed Data'!$B$24*'Fixed Data'!$B$23+S$158*'Fixed Data'!$B$26)*'Fixed Data'!Z46/10^6</f>
        <v>-0.98234729368221108</v>
      </c>
      <c r="T176" s="262">
        <f>-(T$158*'Fixed Data'!$B$25*'Fixed Data'!T$47*'Fixed Data'!$B$24*'Fixed Data'!$B$23+T$158*'Fixed Data'!$B$26)*'Fixed Data'!AA46/10^6</f>
        <v>-1.0073188544895877</v>
      </c>
      <c r="U176" s="262">
        <f>-(U$158*'Fixed Data'!$B$25*'Fixed Data'!U$47*'Fixed Data'!$B$24*'Fixed Data'!$B$23+U$158*'Fixed Data'!$B$26)*'Fixed Data'!AB46/10^6</f>
        <v>-1.0329341893527433</v>
      </c>
      <c r="V176" s="262">
        <f>-(V$158*'Fixed Data'!$B$25*'Fixed Data'!V$47*'Fixed Data'!$B$24*'Fixed Data'!$B$23+V$158*'Fixed Data'!$B$26)*'Fixed Data'!AC46/10^6</f>
        <v>-1.0592104920709111</v>
      </c>
      <c r="W176" s="262">
        <f>-(W$158*'Fixed Data'!$B$25*'Fixed Data'!W$47*'Fixed Data'!$B$24*'Fixed Data'!$B$23+W$158*'Fixed Data'!$B$26)*'Fixed Data'!AD46/10^6</f>
        <v>-1.0861654549808775</v>
      </c>
      <c r="X176" s="262">
        <f>-(X$158*'Fixed Data'!$B$25*'Fixed Data'!X$47*'Fixed Data'!$B$24*'Fixed Data'!$B$23+X$158*'Fixed Data'!$B$26)*'Fixed Data'!AE46/10^6</f>
        <v>-1.113817285696487</v>
      </c>
      <c r="Y176" s="262">
        <f>-(Y$158*'Fixed Data'!$B$25*'Fixed Data'!Y$47*'Fixed Data'!$B$24*'Fixed Data'!$B$23+Y$158*'Fixed Data'!$B$26)*'Fixed Data'!AF46/10^6</f>
        <v>-1.1421847247432804</v>
      </c>
      <c r="Z176" s="262">
        <f>-(Z$158*'Fixed Data'!$B$25*'Fixed Data'!Z$47*'Fixed Data'!$B$24*'Fixed Data'!$B$23+Z$158*'Fixed Data'!$B$26)*'Fixed Data'!AG46/10^6</f>
        <v>-1.1712870635328676</v>
      </c>
      <c r="AA176" s="262">
        <f>-(AA$158*'Fixed Data'!$B$25*'Fixed Data'!AA$47*'Fixed Data'!$B$24*'Fixed Data'!$B$23+AA$158*'Fixed Data'!$B$26)*'Fixed Data'!AH46/10^6</f>
        <v>-1.2011441647303389</v>
      </c>
      <c r="AB176" s="262">
        <f>-(AB$158*'Fixed Data'!$B$25*'Fixed Data'!AB$47*'Fixed Data'!$B$24*'Fixed Data'!$B$23+AB$158*'Fixed Data'!$B$26)*'Fixed Data'!AI46/10^6</f>
        <v>-1.231776480836378</v>
      </c>
      <c r="AC176" s="262">
        <f>-(AC$158*'Fixed Data'!$B$25*'Fixed Data'!AC$47*'Fixed Data'!$B$24*'Fixed Data'!$B$23+AC$158*'Fixed Data'!$B$26)*'Fixed Data'!AJ46/10^6</f>
        <v>-1.2623927655640836</v>
      </c>
      <c r="AD176" s="262">
        <f>-(AD$158*'Fixed Data'!$B$25*'Fixed Data'!AD$47*'Fixed Data'!$B$24*'Fixed Data'!$B$23+AD$158*'Fixed Data'!$B$26)*'Fixed Data'!AK46/10^6</f>
        <v>-1.2936806174246434</v>
      </c>
      <c r="AE176" s="262">
        <f>-(AE$158*'Fixed Data'!$B$25*'Fixed Data'!AE$47*'Fixed Data'!$B$24*'Fixed Data'!$B$23+AE$158*'Fixed Data'!$B$26)*'Fixed Data'!AL46/10^6</f>
        <v>-1.3255680927294959</v>
      </c>
      <c r="AF176" s="262">
        <f>-(AF$158*'Fixed Data'!$B$25*'Fixed Data'!AF$47*'Fixed Data'!$B$24*'Fixed Data'!$B$23+AF$158*'Fixed Data'!$B$26)*'Fixed Data'!AM46/10^6</f>
        <v>-1.3580036375792288</v>
      </c>
      <c r="AG176" s="262">
        <f>-(AG$158*'Fixed Data'!$B$25*'Fixed Data'!AG$47*'Fixed Data'!$B$24*'Fixed Data'!$B$23+AG$158*'Fixed Data'!$B$26)*'Fixed Data'!AN46/10^6</f>
        <v>-1.390960389639134</v>
      </c>
      <c r="AH176" s="262">
        <f>-(AH$158*'Fixed Data'!$B$25*'Fixed Data'!AH$47*'Fixed Data'!$B$24*'Fixed Data'!$B$23+AH$158*'Fixed Data'!$B$26)*'Fixed Data'!AO46/10^6</f>
        <v>-1.4244485397015489</v>
      </c>
      <c r="AI176" s="262">
        <f>-(AI$158*'Fixed Data'!$B$25*'Fixed Data'!AI$47*'Fixed Data'!$B$24*'Fixed Data'!$B$23+AI$158*'Fixed Data'!$B$26)*'Fixed Data'!AP46/10^6</f>
        <v>-1.4585363517738033</v>
      </c>
      <c r="AJ176" s="262">
        <f>-(AJ$158*'Fixed Data'!$B$25*'Fixed Data'!AJ$47*'Fixed Data'!$B$24*'Fixed Data'!$B$23+AJ$158*'Fixed Data'!$B$26)*'Fixed Data'!AQ46/10^6</f>
        <v>-1.4932062890581348</v>
      </c>
      <c r="AK176" s="262">
        <f>-(AK$158*'Fixed Data'!$B$25*'Fixed Data'!AK$47*'Fixed Data'!$B$24*'Fixed Data'!$B$23+AK$158*'Fixed Data'!$B$26)*'Fixed Data'!AR46/10^6</f>
        <v>-1.5284607801363752</v>
      </c>
      <c r="AL176" s="262">
        <f>-(AL$158*'Fixed Data'!$B$25*'Fixed Data'!AL$47*'Fixed Data'!$B$24*'Fixed Data'!$B$23+AL$158*'Fixed Data'!$B$26)*'Fixed Data'!AS46/10^6</f>
        <v>-1.5643130853649814</v>
      </c>
      <c r="AM176" s="262">
        <f>-(AM$158*'Fixed Data'!$B$25*'Fixed Data'!AM$47*'Fixed Data'!$B$24*'Fixed Data'!$B$23+AM$158*'Fixed Data'!$B$26)*'Fixed Data'!AT46/10^6</f>
        <v>-1.6007793667678625</v>
      </c>
      <c r="AN176" s="262">
        <f>-(AN$158*'Fixed Data'!$B$25*'Fixed Data'!AN$47*'Fixed Data'!$B$24*'Fixed Data'!$B$23+AN$158*'Fixed Data'!$B$26)*'Fixed Data'!AU46/10^6</f>
        <v>-1.6378723535741295</v>
      </c>
      <c r="AO176" s="262">
        <f>-(AO$158*'Fixed Data'!$B$25*'Fixed Data'!AO$47*'Fixed Data'!$B$24*'Fixed Data'!$B$23+AO$158*'Fixed Data'!$B$26)*'Fixed Data'!AV46/10^6</f>
        <v>-1.6755997053393452</v>
      </c>
      <c r="AP176" s="262">
        <f>-(AP$158*'Fixed Data'!$B$25*'Fixed Data'!AP$47*'Fixed Data'!$B$24*'Fixed Data'!$B$23+AP$158*'Fixed Data'!$B$26)*'Fixed Data'!AW46/10^6</f>
        <v>-1.7139739358469679</v>
      </c>
      <c r="AQ176" s="262">
        <f>-(AQ$158*'Fixed Data'!$B$25*'Fixed Data'!AQ$47*'Fixed Data'!$B$24*'Fixed Data'!$B$23+AQ$158*'Fixed Data'!$B$26)*'Fixed Data'!AX46/10^6</f>
        <v>-1.7530085211662252</v>
      </c>
      <c r="AR176" s="262">
        <f>-(AR$158*'Fixed Data'!$B$25*'Fixed Data'!AR$47*'Fixed Data'!$B$24*'Fixed Data'!$B$23+AR$158*'Fixed Data'!$B$26)*'Fixed Data'!AY46/10^6</f>
        <v>-1.792716518278676</v>
      </c>
      <c r="AS176" s="262">
        <f>-(AS$158*'Fixed Data'!$B$25*'Fixed Data'!AS$47*'Fixed Data'!$B$24*'Fixed Data'!$B$23+AS$158*'Fixed Data'!$B$26)*'Fixed Data'!AZ46/10^6</f>
        <v>-1.8331107485253026</v>
      </c>
      <c r="AT176" s="262">
        <f>-(AT$158*'Fixed Data'!$B$25*'Fixed Data'!AT$47*'Fixed Data'!$B$24*'Fixed Data'!$B$23+AT$158*'Fixed Data'!$B$26)*'Fixed Data'!BA46/10^6</f>
        <v>-1.8742045899415689</v>
      </c>
      <c r="AU176" s="262">
        <f>-(AU$158*'Fixed Data'!$B$25*'Fixed Data'!AU$47*'Fixed Data'!$B$24*'Fixed Data'!$B$23+AU$158*'Fixed Data'!$B$26)*'Fixed Data'!BB46/10^6</f>
        <v>-1.9160123366581394</v>
      </c>
      <c r="AV176" s="262">
        <f>-(AV$158*'Fixed Data'!$B$25*'Fixed Data'!AV$47*'Fixed Data'!$B$24*'Fixed Data'!$B$23+AV$158*'Fixed Data'!$B$26)*'Fixed Data'!BC46/10^6</f>
        <v>-1.9585485714756485</v>
      </c>
      <c r="AW176" s="262">
        <f>-(AW$158*'Fixed Data'!$B$25*'Fixed Data'!AW$47*'Fixed Data'!$B$24*'Fixed Data'!$B$23+AW$158*'Fixed Data'!$B$26)*'Fixed Data'!BD46/10^6</f>
        <v>-2.0018282075913487</v>
      </c>
      <c r="AX176" s="262">
        <f>-(AX$158*'Fixed Data'!$B$25*'Fixed Data'!AX$47*'Fixed Data'!$B$24*'Fixed Data'!$B$23+AX$158*'Fixed Data'!$B$26)*'Fixed Data'!BE46/10^6</f>
        <v>-2.045866662677116</v>
      </c>
      <c r="AY176" s="262">
        <f>-(AY$158*'Fixed Data'!$B$25*'Fixed Data'!AY$47*'Fixed Data'!$B$24*'Fixed Data'!$B$23+AY$158*'Fixed Data'!$B$26)*'Fixed Data'!BF46/10^6</f>
        <v>-2.0906799350362326</v>
      </c>
      <c r="AZ176" s="262">
        <f>-(AZ$158*'Fixed Data'!$B$25*'Fixed Data'!AZ$47*'Fixed Data'!$B$24*'Fixed Data'!$B$23+AZ$158*'Fixed Data'!$B$26)*'Fixed Data'!BG46/10^6</f>
        <v>-2.1362845737587706</v>
      </c>
      <c r="BA176" s="262">
        <f>-(BA$158*'Fixed Data'!$B$25*'Fixed Data'!BA$47*'Fixed Data'!$B$24*'Fixed Data'!$B$23+BA$158*'Fixed Data'!$B$26)*'Fixed Data'!BH46/10^6</f>
        <v>-2.1826976568936853</v>
      </c>
      <c r="BB176" s="262">
        <f>-(BB$158*'Fixed Data'!$B$25*'Fixed Data'!BB$47*'Fixed Data'!$B$24*'Fixed Data'!$B$23+BB$158*'Fixed Data'!$B$26)*'Fixed Data'!BI46/10^6</f>
        <v>-2.2305680405393424</v>
      </c>
    </row>
    <row r="177" spans="1:54" outlineLevel="2">
      <c r="A177" s="439"/>
      <c r="B177" s="135" t="s">
        <v>281</v>
      </c>
      <c r="C177" s="135"/>
      <c r="D177" s="135" t="s">
        <v>377</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40"/>
      <c r="B178" s="135" t="s">
        <v>281</v>
      </c>
      <c r="C178" s="135"/>
      <c r="D178" s="135" t="s">
        <v>377</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472</v>
      </c>
      <c r="B182" s="19"/>
      <c r="C182" s="19"/>
      <c r="D182" s="19"/>
      <c r="E182" s="15"/>
    </row>
    <row r="183" spans="1:54" ht="15" outlineLevel="1">
      <c r="A183" s="12"/>
      <c r="B183" s="19"/>
      <c r="C183" s="19"/>
      <c r="D183" s="19"/>
      <c r="E183" s="15"/>
    </row>
    <row r="184" spans="1:54" s="4" customFormat="1" outlineLevel="1">
      <c r="A184" s="4" t="s">
        <v>473</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41" t="s">
        <v>474</v>
      </c>
      <c r="B186" s="150" t="s">
        <v>475</v>
      </c>
      <c r="C186" s="6" t="s">
        <v>476</v>
      </c>
      <c r="D186" s="10" t="s">
        <v>388</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42"/>
      <c r="B187" s="150" t="s">
        <v>477</v>
      </c>
      <c r="C187" s="6" t="s">
        <v>478</v>
      </c>
      <c r="D187" s="10" t="s">
        <v>388</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38" t="s">
        <v>479</v>
      </c>
      <c r="B190" s="150" t="s">
        <v>480</v>
      </c>
      <c r="C190" s="19"/>
      <c r="D190" s="135" t="s">
        <v>377</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39"/>
      <c r="B191" s="150" t="s">
        <v>481</v>
      </c>
      <c r="C191" s="19"/>
      <c r="D191" s="135" t="s">
        <v>377</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39"/>
      <c r="B192" s="150" t="s">
        <v>382</v>
      </c>
      <c r="C192" s="19"/>
      <c r="D192" s="135" t="s">
        <v>377</v>
      </c>
      <c r="E192" s="21">
        <f>E77*E186</f>
        <v>-7.6997834474017507E-2</v>
      </c>
      <c r="F192" s="21">
        <f t="shared" ref="F192:BB192" si="22">F77*F186</f>
        <v>-7.5150904047848632E-2</v>
      </c>
      <c r="G192" s="21">
        <f t="shared" si="22"/>
        <v>-7.3348642046241322E-2</v>
      </c>
      <c r="H192" s="21">
        <f t="shared" si="22"/>
        <v>-7.1589973928198089E-2</v>
      </c>
      <c r="I192" s="21">
        <f t="shared" si="22"/>
        <v>-6.987385109284959E-2</v>
      </c>
      <c r="J192" s="21">
        <f t="shared" si="22"/>
        <v>-6.8199250254637703E-2</v>
      </c>
      <c r="K192" s="21">
        <f t="shared" si="22"/>
        <v>-6.6565172833606814E-2</v>
      </c>
      <c r="L192" s="21">
        <f t="shared" si="22"/>
        <v>-6.4970644360387964E-2</v>
      </c>
      <c r="M192" s="21">
        <f t="shared" si="22"/>
        <v>-6.3414713895523694E-2</v>
      </c>
      <c r="N192" s="21">
        <f t="shared" si="22"/>
        <v>-6.1896453462833859E-2</v>
      </c>
      <c r="O192" s="21">
        <f t="shared" si="22"/>
        <v>-6.0414957496419217E-2</v>
      </c>
      <c r="P192" s="21">
        <f t="shared" si="22"/>
        <v>-5.896934230102565E-2</v>
      </c>
      <c r="Q192" s="21">
        <f t="shared" si="22"/>
        <v>-5.7558745525424976E-2</v>
      </c>
      <c r="R192" s="21">
        <f t="shared" si="22"/>
        <v>-5.6182325648493736E-2</v>
      </c>
      <c r="S192" s="21">
        <f t="shared" si="22"/>
        <v>-5.4839261477699679E-2</v>
      </c>
      <c r="T192" s="21">
        <f t="shared" si="22"/>
        <v>-5.352875165968668E-2</v>
      </c>
      <c r="U192" s="21">
        <f t="shared" si="22"/>
        <v>-5.2250014202664369E-2</v>
      </c>
      <c r="V192" s="21">
        <f t="shared" si="22"/>
        <v>-5.1002286010334998E-2</v>
      </c>
      <c r="W192" s="21">
        <f t="shared" si="22"/>
        <v>-4.9784822427046384E-2</v>
      </c>
      <c r="X192" s="21">
        <f t="shared" si="22"/>
        <v>-4.8596896793948838E-2</v>
      </c>
      <c r="Y192" s="21">
        <f t="shared" si="22"/>
        <v>-4.7437800015836272E-2</v>
      </c>
      <c r="Z192" s="21">
        <f t="shared" si="22"/>
        <v>-4.6306840138460814E-2</v>
      </c>
      <c r="AA192" s="21">
        <f t="shared" si="22"/>
        <v>-4.5203341936031906E-2</v>
      </c>
      <c r="AB192" s="21">
        <f t="shared" si="22"/>
        <v>-4.4126646508689901E-2</v>
      </c>
      <c r="AC192" s="21">
        <f t="shared" si="22"/>
        <v>-4.3076110889686318E-2</v>
      </c>
      <c r="AD192" s="21">
        <f t="shared" si="22"/>
        <v>-4.2051107662040885E-2</v>
      </c>
      <c r="AE192" s="21">
        <f t="shared" si="22"/>
        <v>-4.1051024584456731E-2</v>
      </c>
      <c r="AF192" s="21">
        <f t="shared" si="22"/>
        <v>-4.0075264226275921E-2</v>
      </c>
      <c r="AG192" s="21">
        <f t="shared" si="22"/>
        <v>-3.9123243611230478E-2</v>
      </c>
      <c r="AH192" s="21">
        <f t="shared" si="22"/>
        <v>-3.8194393869810557E-2</v>
      </c>
      <c r="AI192" s="21">
        <f t="shared" si="22"/>
        <v>-3.7288159900013655E-2</v>
      </c>
      <c r="AJ192" s="21">
        <f t="shared" si="22"/>
        <v>-3.658071848306426E-2</v>
      </c>
      <c r="AK192" s="21">
        <f t="shared" si="22"/>
        <v>-3.5887285252948008E-2</v>
      </c>
      <c r="AL192" s="21">
        <f t="shared" si="22"/>
        <v>-3.5207595188716315E-2</v>
      </c>
      <c r="AM192" s="21">
        <f t="shared" si="22"/>
        <v>-3.4541388533164068E-2</v>
      </c>
      <c r="AN192" s="21">
        <f t="shared" si="22"/>
        <v>-3.3888410693562625E-2</v>
      </c>
      <c r="AO192" s="21">
        <f t="shared" si="22"/>
        <v>-3.3248412144360827E-2</v>
      </c>
      <c r="AP192" s="21">
        <f t="shared" si="22"/>
        <v>-3.2621148331845935E-2</v>
      </c>
      <c r="AQ192" s="21">
        <f t="shared" si="22"/>
        <v>-3.200637958069056E-2</v>
      </c>
      <c r="AR192" s="21">
        <f t="shared" si="22"/>
        <v>-3.1403871002378604E-2</v>
      </c>
      <c r="AS192" s="21">
        <f t="shared" si="22"/>
        <v>-3.081339240546848E-2</v>
      </c>
      <c r="AT192" s="21">
        <f t="shared" si="22"/>
        <v>-3.0234718207648673E-2</v>
      </c>
      <c r="AU192" s="21">
        <f t="shared" si="22"/>
        <v>-2.9667627349566583E-2</v>
      </c>
      <c r="AV192" s="21">
        <f t="shared" si="22"/>
        <v>-2.9111903210379746E-2</v>
      </c>
      <c r="AW192" s="21">
        <f t="shared" si="22"/>
        <v>-2.8567333525023175E-2</v>
      </c>
      <c r="AX192" s="21">
        <f t="shared" si="22"/>
        <v>-2.8033710303136269E-2</v>
      </c>
      <c r="AY192" s="21">
        <f t="shared" si="22"/>
        <v>-2.7510829749631111E-2</v>
      </c>
      <c r="AZ192" s="21">
        <f t="shared" si="22"/>
        <v>-2.6998492186865043E-2</v>
      </c>
      <c r="BA192" s="21">
        <f t="shared" si="22"/>
        <v>-2.6496501978404169E-2</v>
      </c>
      <c r="BB192" s="21">
        <f t="shared" si="22"/>
        <v>-2.6012028125868843E-2</v>
      </c>
    </row>
    <row r="193" spans="1:54" outlineLevel="2">
      <c r="A193" s="439"/>
      <c r="B193" s="150" t="s">
        <v>482</v>
      </c>
      <c r="C193" s="19"/>
      <c r="D193" s="135" t="s">
        <v>377</v>
      </c>
      <c r="E193" s="21">
        <f t="shared" ref="E193:AJ193" si="23">SUMIF($B$143:$B$154,"Environmental",E$143:E$154)*E186</f>
        <v>-0.45910706732089385</v>
      </c>
      <c r="F193" s="21">
        <f t="shared" si="23"/>
        <v>-0.45606777815606436</v>
      </c>
      <c r="G193" s="21">
        <f t="shared" si="23"/>
        <v>-0.45135600309809532</v>
      </c>
      <c r="H193" s="21">
        <f t="shared" si="23"/>
        <v>-0.44661024560240792</v>
      </c>
      <c r="I193" s="21">
        <f t="shared" si="23"/>
        <v>-0.44331764306047933</v>
      </c>
      <c r="J193" s="21">
        <f t="shared" si="23"/>
        <v>-0.439928736273341</v>
      </c>
      <c r="K193" s="21">
        <f t="shared" si="23"/>
        <v>-0.43503773360060594</v>
      </c>
      <c r="L193" s="21">
        <f t="shared" si="23"/>
        <v>-0.4315097954168069</v>
      </c>
      <c r="M193" s="21">
        <f t="shared" si="23"/>
        <v>-0.4279039590190476</v>
      </c>
      <c r="N193" s="21">
        <f t="shared" si="23"/>
        <v>-0.42291275587571892</v>
      </c>
      <c r="O193" s="21">
        <f t="shared" si="23"/>
        <v>-0.41920009673493325</v>
      </c>
      <c r="P193" s="21">
        <f t="shared" si="23"/>
        <v>-0.41542584791918519</v>
      </c>
      <c r="Q193" s="21">
        <f t="shared" si="23"/>
        <v>-0.41159526328715523</v>
      </c>
      <c r="R193" s="21">
        <f t="shared" si="23"/>
        <v>-0.40890552628425991</v>
      </c>
      <c r="S193" s="21">
        <f t="shared" si="23"/>
        <v>-0.40494868097742953</v>
      </c>
      <c r="T193" s="21">
        <f t="shared" si="23"/>
        <v>-0.40095069257956417</v>
      </c>
      <c r="U193" s="21">
        <f t="shared" si="23"/>
        <v>-0.39691598237194664</v>
      </c>
      <c r="V193" s="21">
        <f t="shared" si="23"/>
        <v>-0.39393101337356062</v>
      </c>
      <c r="W193" s="21">
        <f t="shared" si="23"/>
        <v>-0.38980955096649644</v>
      </c>
      <c r="X193" s="21">
        <f t="shared" si="23"/>
        <v>-0.38669535273187156</v>
      </c>
      <c r="Y193" s="21">
        <f t="shared" si="23"/>
        <v>-0.38250514731896135</v>
      </c>
      <c r="Z193" s="21">
        <f t="shared" si="23"/>
        <v>-0.37928144663039415</v>
      </c>
      <c r="AA193" s="21">
        <f t="shared" si="23"/>
        <v>-0.37599819334755591</v>
      </c>
      <c r="AB193" s="21">
        <f t="shared" si="23"/>
        <v>-0.37266031176945497</v>
      </c>
      <c r="AC193" s="21">
        <f t="shared" si="23"/>
        <v>-0.36906360359432627</v>
      </c>
      <c r="AD193" s="21">
        <f t="shared" si="23"/>
        <v>-0.36547881444285141</v>
      </c>
      <c r="AE193" s="21">
        <f t="shared" si="23"/>
        <v>-0.36194586374314458</v>
      </c>
      <c r="AF193" s="21">
        <f t="shared" si="23"/>
        <v>-0.35835131378726709</v>
      </c>
      <c r="AG193" s="21">
        <f t="shared" si="23"/>
        <v>-0.3547108236442012</v>
      </c>
      <c r="AH193" s="21">
        <f t="shared" si="23"/>
        <v>-0.35104154352148004</v>
      </c>
      <c r="AI193" s="21">
        <f t="shared" si="23"/>
        <v>-0.34736451212670888</v>
      </c>
      <c r="AJ193" s="21">
        <f t="shared" si="23"/>
        <v>-0.34533976025379637</v>
      </c>
      <c r="AK193" s="21">
        <f t="shared" ref="AK193:BB193" si="24">SUMIF($B$143:$B$154,"Environmental",AK$143:AK$154)*AK186</f>
        <v>-0.34326716022795062</v>
      </c>
      <c r="AL193" s="21">
        <f t="shared" si="24"/>
        <v>-0.34115437169497898</v>
      </c>
      <c r="AM193" s="21">
        <f t="shared" si="24"/>
        <v>-0.33900576045404179</v>
      </c>
      <c r="AN193" s="21">
        <f t="shared" si="24"/>
        <v>-0.33682331585028896</v>
      </c>
      <c r="AO193" s="21">
        <f t="shared" si="24"/>
        <v>-0.33460802324653022</v>
      </c>
      <c r="AP193" s="21">
        <f t="shared" si="24"/>
        <v>-0.33236250150409541</v>
      </c>
      <c r="AQ193" s="21">
        <f t="shared" si="24"/>
        <v>-0.33008965491194903</v>
      </c>
      <c r="AR193" s="21">
        <f t="shared" si="24"/>
        <v>-0.32779161466305329</v>
      </c>
      <c r="AS193" s="21">
        <f t="shared" si="24"/>
        <v>-0.32547034394969171</v>
      </c>
      <c r="AT193" s="21">
        <f t="shared" si="24"/>
        <v>-0.3231278992971624</v>
      </c>
      <c r="AU193" s="21">
        <f t="shared" si="24"/>
        <v>-0.32076640032422471</v>
      </c>
      <c r="AV193" s="21">
        <f t="shared" si="24"/>
        <v>-0.31838783063712311</v>
      </c>
      <c r="AW193" s="21">
        <f t="shared" si="24"/>
        <v>-0.31599405735801767</v>
      </c>
      <c r="AX193" s="21">
        <f t="shared" si="24"/>
        <v>-0.31358691664801697</v>
      </c>
      <c r="AY193" s="21">
        <f t="shared" si="24"/>
        <v>-0.31116820916197196</v>
      </c>
      <c r="AZ193" s="21">
        <f t="shared" si="24"/>
        <v>-0.30873967683858533</v>
      </c>
      <c r="BA193" s="21">
        <f t="shared" si="24"/>
        <v>-0.30630299765864272</v>
      </c>
      <c r="BB193" s="21">
        <f t="shared" si="24"/>
        <v>-0.30394580744087379</v>
      </c>
    </row>
    <row r="194" spans="1:54" outlineLevel="2">
      <c r="A194" s="439"/>
      <c r="B194" s="150" t="s">
        <v>483</v>
      </c>
      <c r="C194" s="19"/>
      <c r="D194" s="135" t="s">
        <v>377</v>
      </c>
      <c r="E194" s="21">
        <f t="shared" ref="E194:AJ194" si="25">SUM(E172:E174)*E186</f>
        <v>-0.22991683325198281</v>
      </c>
      <c r="F194" s="21">
        <f t="shared" si="25"/>
        <v>-0.22781915514593648</v>
      </c>
      <c r="G194" s="21">
        <f t="shared" si="25"/>
        <v>-0.22574174344456513</v>
      </c>
      <c r="H194" s="21">
        <f t="shared" si="25"/>
        <v>-0.2236844379972889</v>
      </c>
      <c r="I194" s="21">
        <f t="shared" si="25"/>
        <v>-0.2216470808777703</v>
      </c>
      <c r="J194" s="21">
        <f t="shared" si="25"/>
        <v>-0.21962951666848282</v>
      </c>
      <c r="K194" s="21">
        <f t="shared" si="25"/>
        <v>-0.21763159199813378</v>
      </c>
      <c r="L194" s="21">
        <f t="shared" si="25"/>
        <v>-0.21565315610826</v>
      </c>
      <c r="M194" s="21">
        <f t="shared" si="25"/>
        <v>-0.21369406053278606</v>
      </c>
      <c r="N194" s="21">
        <f t="shared" si="25"/>
        <v>-0.21175415908365164</v>
      </c>
      <c r="O194" s="21">
        <f t="shared" si="25"/>
        <v>-0.20983330796673727</v>
      </c>
      <c r="P194" s="21">
        <f t="shared" si="25"/>
        <v>-0.20793136588171607</v>
      </c>
      <c r="Q194" s="21">
        <f t="shared" si="25"/>
        <v>-0.20604819386308887</v>
      </c>
      <c r="R194" s="21">
        <f t="shared" si="25"/>
        <v>-0.204183655262416</v>
      </c>
      <c r="S194" s="21">
        <f t="shared" si="25"/>
        <v>-0.20229208996026854</v>
      </c>
      <c r="T194" s="21">
        <f t="shared" si="25"/>
        <v>-0.20041972477410125</v>
      </c>
      <c r="U194" s="21">
        <f t="shared" si="25"/>
        <v>-0.19856641776705947</v>
      </c>
      <c r="V194" s="21">
        <f t="shared" si="25"/>
        <v>-0.19673202983563096</v>
      </c>
      <c r="W194" s="21">
        <f t="shared" si="25"/>
        <v>-0.19491642402789763</v>
      </c>
      <c r="X194" s="21">
        <f t="shared" si="25"/>
        <v>-0.19311946640206151</v>
      </c>
      <c r="Y194" s="21">
        <f t="shared" si="25"/>
        <v>-0.19134102545831699</v>
      </c>
      <c r="Z194" s="21">
        <f t="shared" si="25"/>
        <v>-0.18958097233799312</v>
      </c>
      <c r="AA194" s="21">
        <f t="shared" si="25"/>
        <v>-0.18783918080543099</v>
      </c>
      <c r="AB194" s="21">
        <f t="shared" si="25"/>
        <v>-0.18611552751525878</v>
      </c>
      <c r="AC194" s="21">
        <f t="shared" si="25"/>
        <v>-0.18429130581676553</v>
      </c>
      <c r="AD194" s="21">
        <f t="shared" si="25"/>
        <v>-0.18247235277641735</v>
      </c>
      <c r="AE194" s="21">
        <f t="shared" si="25"/>
        <v>-0.18064739049682371</v>
      </c>
      <c r="AF194" s="21">
        <f t="shared" si="25"/>
        <v>-0.17880935397387906</v>
      </c>
      <c r="AG194" s="21">
        <f t="shared" si="25"/>
        <v>-0.17695535666949994</v>
      </c>
      <c r="AH194" s="21">
        <f t="shared" si="25"/>
        <v>-0.17508759028243048</v>
      </c>
      <c r="AI194" s="21">
        <f t="shared" si="25"/>
        <v>-0.17321500439688881</v>
      </c>
      <c r="AJ194" s="21">
        <f t="shared" si="25"/>
        <v>-0.17216736677645084</v>
      </c>
      <c r="AK194" s="21">
        <f t="shared" ref="AK194:BB194" si="26">SUM(AK172:AK174)*AK186</f>
        <v>-0.17109924824362349</v>
      </c>
      <c r="AL194" s="21">
        <f t="shared" si="26"/>
        <v>-0.17001226585906146</v>
      </c>
      <c r="AM194" s="21">
        <f t="shared" si="26"/>
        <v>-0.16890823759426979</v>
      </c>
      <c r="AN194" s="21">
        <f t="shared" si="26"/>
        <v>-0.16778849563397341</v>
      </c>
      <c r="AO194" s="21">
        <f t="shared" si="26"/>
        <v>-0.16665378379115045</v>
      </c>
      <c r="AP194" s="21">
        <f t="shared" si="26"/>
        <v>-0.16550529470293751</v>
      </c>
      <c r="AQ194" s="21">
        <f t="shared" si="26"/>
        <v>-0.16434423758065086</v>
      </c>
      <c r="AR194" s="21">
        <f t="shared" si="26"/>
        <v>-0.16317170413450882</v>
      </c>
      <c r="AS194" s="21">
        <f t="shared" si="26"/>
        <v>-0.16198869560836945</v>
      </c>
      <c r="AT194" s="21">
        <f t="shared" si="26"/>
        <v>-0.16079619841571363</v>
      </c>
      <c r="AU194" s="21">
        <f t="shared" si="26"/>
        <v>-0.15959521128636675</v>
      </c>
      <c r="AV194" s="21">
        <f t="shared" si="26"/>
        <v>-0.15838668772782794</v>
      </c>
      <c r="AW194" s="21">
        <f t="shared" si="26"/>
        <v>-0.1571715405957157</v>
      </c>
      <c r="AX194" s="21">
        <f t="shared" si="26"/>
        <v>-0.15595065618777251</v>
      </c>
      <c r="AY194" s="21">
        <f t="shared" si="26"/>
        <v>-0.15472489881681437</v>
      </c>
      <c r="AZ194" s="21">
        <f t="shared" si="26"/>
        <v>-0.15349510698924598</v>
      </c>
      <c r="BA194" s="21">
        <f t="shared" si="26"/>
        <v>-0.15226209077846845</v>
      </c>
      <c r="BB194" s="21">
        <f t="shared" si="26"/>
        <v>-0.15106938367778655</v>
      </c>
    </row>
    <row r="195" spans="1:54" outlineLevel="2">
      <c r="A195" s="439"/>
      <c r="B195" s="150" t="s">
        <v>484</v>
      </c>
      <c r="C195" s="19"/>
      <c r="D195" s="135" t="s">
        <v>377</v>
      </c>
      <c r="E195" s="21">
        <f t="shared" ref="E195:AJ195" si="27">SUM(E176:E178)*E186</f>
        <v>-0.68975049959256518</v>
      </c>
      <c r="F195" s="21">
        <f t="shared" si="27"/>
        <v>-0.68345746527834506</v>
      </c>
      <c r="G195" s="21">
        <f t="shared" si="27"/>
        <v>-0.67722523033369564</v>
      </c>
      <c r="H195" s="21">
        <f t="shared" si="27"/>
        <v>-0.67105331399186674</v>
      </c>
      <c r="I195" s="21">
        <f t="shared" si="27"/>
        <v>-0.66494124263331089</v>
      </c>
      <c r="J195" s="21">
        <f t="shared" si="27"/>
        <v>-0.65888854986073497</v>
      </c>
      <c r="K195" s="21">
        <f t="shared" si="27"/>
        <v>-0.65289477599440127</v>
      </c>
      <c r="L195" s="21">
        <f t="shared" si="27"/>
        <v>-0.64695946832477991</v>
      </c>
      <c r="M195" s="21">
        <f t="shared" si="27"/>
        <v>-0.64108218146379725</v>
      </c>
      <c r="N195" s="21">
        <f t="shared" si="27"/>
        <v>-0.63526247711961537</v>
      </c>
      <c r="O195" s="21">
        <f t="shared" si="27"/>
        <v>-0.6294999239002117</v>
      </c>
      <c r="P195" s="21">
        <f t="shared" si="27"/>
        <v>-0.62379409777027628</v>
      </c>
      <c r="Q195" s="21">
        <f t="shared" si="27"/>
        <v>-0.61814458158926677</v>
      </c>
      <c r="R195" s="21">
        <f t="shared" si="27"/>
        <v>-0.61255096578724777</v>
      </c>
      <c r="S195" s="21">
        <f t="shared" si="27"/>
        <v>-0.60687626976444109</v>
      </c>
      <c r="T195" s="21">
        <f t="shared" si="27"/>
        <v>-0.60125917420871988</v>
      </c>
      <c r="U195" s="21">
        <f t="shared" si="27"/>
        <v>-0.59569925341204877</v>
      </c>
      <c r="V195" s="21">
        <f t="shared" si="27"/>
        <v>-0.59019608939867008</v>
      </c>
      <c r="W195" s="21">
        <f t="shared" si="27"/>
        <v>-0.58474927208369298</v>
      </c>
      <c r="X195" s="21">
        <f t="shared" si="27"/>
        <v>-0.57935839920618459</v>
      </c>
      <c r="Y195" s="21">
        <f t="shared" si="27"/>
        <v>-0.57402307637495098</v>
      </c>
      <c r="Z195" s="21">
        <f t="shared" si="27"/>
        <v>-0.56874291691571999</v>
      </c>
      <c r="AA195" s="21">
        <f t="shared" si="27"/>
        <v>-0.56351754251221098</v>
      </c>
      <c r="AB195" s="21">
        <f t="shared" si="27"/>
        <v>-0.55834658254577629</v>
      </c>
      <c r="AC195" s="21">
        <f t="shared" si="27"/>
        <v>-0.55287391745551973</v>
      </c>
      <c r="AD195" s="21">
        <f t="shared" si="27"/>
        <v>-0.54741705834017806</v>
      </c>
      <c r="AE195" s="21">
        <f t="shared" si="27"/>
        <v>-0.54194217150806534</v>
      </c>
      <c r="AF195" s="21">
        <f t="shared" si="27"/>
        <v>-0.53642806194715742</v>
      </c>
      <c r="AG195" s="21">
        <f t="shared" si="27"/>
        <v>-0.53086607002670549</v>
      </c>
      <c r="AH195" s="21">
        <f t="shared" si="27"/>
        <v>-0.52526277086947581</v>
      </c>
      <c r="AI195" s="21">
        <f t="shared" si="27"/>
        <v>-0.51964501321565115</v>
      </c>
      <c r="AJ195" s="21">
        <f t="shared" si="27"/>
        <v>-0.51650210035630517</v>
      </c>
      <c r="AK195" s="21">
        <f t="shared" ref="AK195:BB195" si="28">SUM(AK176:AK178)*AK186</f>
        <v>-0.51329774475911294</v>
      </c>
      <c r="AL195" s="21">
        <f t="shared" si="28"/>
        <v>-0.51003679760655607</v>
      </c>
      <c r="AM195" s="21">
        <f t="shared" si="28"/>
        <v>-0.50672471281412179</v>
      </c>
      <c r="AN195" s="21">
        <f t="shared" si="28"/>
        <v>-0.50336548693474303</v>
      </c>
      <c r="AO195" s="21">
        <f t="shared" si="28"/>
        <v>-0.49996135140760073</v>
      </c>
      <c r="AP195" s="21">
        <f t="shared" si="28"/>
        <v>-0.49651588414424552</v>
      </c>
      <c r="AQ195" s="21">
        <f t="shared" si="28"/>
        <v>-0.49303271277867178</v>
      </c>
      <c r="AR195" s="21">
        <f t="shared" si="28"/>
        <v>-0.48951511244149493</v>
      </c>
      <c r="AS195" s="21">
        <f t="shared" si="28"/>
        <v>-0.48596608686421849</v>
      </c>
      <c r="AT195" s="21">
        <f t="shared" si="28"/>
        <v>-0.48238859528733952</v>
      </c>
      <c r="AU195" s="21">
        <f t="shared" si="28"/>
        <v>-0.47878563390034468</v>
      </c>
      <c r="AV195" s="21">
        <f t="shared" si="28"/>
        <v>-0.47516006322572485</v>
      </c>
      <c r="AW195" s="21">
        <f t="shared" si="28"/>
        <v>-0.47151462183033055</v>
      </c>
      <c r="AX195" s="21">
        <f t="shared" si="28"/>
        <v>-0.46785196860739137</v>
      </c>
      <c r="AY195" s="21">
        <f t="shared" si="28"/>
        <v>-0.46417469649536247</v>
      </c>
      <c r="AZ195" s="21">
        <f t="shared" si="28"/>
        <v>-0.46048532101345818</v>
      </c>
      <c r="BA195" s="21">
        <f t="shared" si="28"/>
        <v>-0.45678627238188185</v>
      </c>
      <c r="BB195" s="21">
        <f t="shared" si="28"/>
        <v>-0.45320815108056317</v>
      </c>
    </row>
    <row r="196" spans="1:54" outlineLevel="2">
      <c r="A196" s="439"/>
      <c r="B196" s="150" t="s">
        <v>284</v>
      </c>
      <c r="C196" s="19"/>
      <c r="D196" s="135" t="s">
        <v>377</v>
      </c>
      <c r="E196" s="21">
        <f t="shared" ref="E196:AJ196" si="29">SUMIF($B$143:$B$154,"Safety",E$143:E$154)*E187</f>
        <v>-0.27634635727016438</v>
      </c>
      <c r="F196" s="21">
        <f t="shared" si="29"/>
        <v>-0.2860819236137398</v>
      </c>
      <c r="G196" s="21">
        <f t="shared" si="29"/>
        <v>-0.29616744655909472</v>
      </c>
      <c r="H196" s="21">
        <f t="shared" si="29"/>
        <v>-0.30661540154173217</v>
      </c>
      <c r="I196" s="21">
        <f t="shared" si="29"/>
        <v>-0.31743871025447024</v>
      </c>
      <c r="J196" s="21">
        <f t="shared" si="29"/>
        <v>-0.32865075658787846</v>
      </c>
      <c r="K196" s="21">
        <f t="shared" si="29"/>
        <v>-0.34026540314045312</v>
      </c>
      <c r="L196" s="21">
        <f t="shared" si="29"/>
        <v>-0.35229700831886934</v>
      </c>
      <c r="M196" s="21">
        <f t="shared" si="29"/>
        <v>-0.36476044404943586</v>
      </c>
      <c r="N196" s="21">
        <f t="shared" si="29"/>
        <v>-0.37767111412252174</v>
      </c>
      <c r="O196" s="21">
        <f t="shared" si="29"/>
        <v>-0.39104497319264642</v>
      </c>
      <c r="P196" s="21">
        <f t="shared" si="29"/>
        <v>-0.40489854645761442</v>
      </c>
      <c r="Q196" s="21">
        <f t="shared" si="29"/>
        <v>-0.41924895004097523</v>
      </c>
      <c r="R196" s="21">
        <f t="shared" si="29"/>
        <v>-0.43411391210295514</v>
      </c>
      <c r="S196" s="21">
        <f t="shared" si="29"/>
        <v>-0.44951179470584168</v>
      </c>
      <c r="T196" s="21">
        <f t="shared" si="29"/>
        <v>-0.46546161646086115</v>
      </c>
      <c r="U196" s="21">
        <f t="shared" si="29"/>
        <v>-0.48198307598438145</v>
      </c>
      <c r="V196" s="21">
        <f t="shared" si="29"/>
        <v>-0.4990965761924383</v>
      </c>
      <c r="W196" s="21">
        <f t="shared" si="29"/>
        <v>-0.51682324946350833</v>
      </c>
      <c r="X196" s="21">
        <f t="shared" si="29"/>
        <v>-0.53518498370052003</v>
      </c>
      <c r="Y196" s="21">
        <f t="shared" si="29"/>
        <v>-0.55420444932432289</v>
      </c>
      <c r="Z196" s="21">
        <f t="shared" si="29"/>
        <v>-0.57390512723181863</v>
      </c>
      <c r="AA196" s="21">
        <f t="shared" si="29"/>
        <v>-0.59431133775324196</v>
      </c>
      <c r="AB196" s="21">
        <f t="shared" si="29"/>
        <v>-0.61544827064434904</v>
      </c>
      <c r="AC196" s="21">
        <f t="shared" si="29"/>
        <v>-0.63734201615042352</v>
      </c>
      <c r="AD196" s="21">
        <f t="shared" si="29"/>
        <v>-0.66001959718042191</v>
      </c>
      <c r="AE196" s="21">
        <f t="shared" si="29"/>
        <v>-0.68350900263095704</v>
      </c>
      <c r="AF196" s="21">
        <f t="shared" si="29"/>
        <v>-0.70783922190120296</v>
      </c>
      <c r="AG196" s="21">
        <f t="shared" si="29"/>
        <v>-0.73304028064119264</v>
      </c>
      <c r="AH196" s="21">
        <f t="shared" si="29"/>
        <v>-0.75914327777776924</v>
      </c>
      <c r="AI196" s="21">
        <f t="shared" si="29"/>
        <v>-0.78618042386360065</v>
      </c>
      <c r="AJ196" s="21">
        <f t="shared" si="29"/>
        <v>-0.81590531466215599</v>
      </c>
      <c r="AK196" s="21">
        <f t="shared" ref="AK196:BB196" si="30">SUMIF($B$143:$B$154,"Safety",AK$143:AK$154)*AK187</f>
        <v>-0.84675860722653229</v>
      </c>
      <c r="AL196" s="21">
        <f t="shared" si="30"/>
        <v>-0.87878308005870065</v>
      </c>
      <c r="AM196" s="21">
        <f t="shared" si="30"/>
        <v>-0.912023134148507</v>
      </c>
      <c r="AN196" s="21">
        <f t="shared" si="30"/>
        <v>-0.94652485450157253</v>
      </c>
      <c r="AO196" s="21">
        <f t="shared" si="30"/>
        <v>-0.98233607400070455</v>
      </c>
      <c r="AP196" s="21">
        <f t="shared" si="30"/>
        <v>-1.0195064396890676</v>
      </c>
      <c r="AQ196" s="21">
        <f t="shared" si="30"/>
        <v>-1.0580874815670769</v>
      </c>
      <c r="AR196" s="21">
        <f t="shared" si="30"/>
        <v>-1.0981326839983971</v>
      </c>
      <c r="AS196" s="21">
        <f t="shared" si="30"/>
        <v>-1.1396975598238492</v>
      </c>
      <c r="AT196" s="21">
        <f t="shared" si="30"/>
        <v>-1.182839727286042</v>
      </c>
      <c r="AU196" s="21">
        <f t="shared" si="30"/>
        <v>-1.2276189898712797</v>
      </c>
      <c r="AV196" s="21">
        <f t="shared" si="30"/>
        <v>-1.274097419179353</v>
      </c>
      <c r="AW196" s="21">
        <f t="shared" si="30"/>
        <v>-1.3223394409360427</v>
      </c>
      <c r="AX196" s="21">
        <f t="shared" si="30"/>
        <v>-1.3724119242675661</v>
      </c>
      <c r="AY196" s="21">
        <f t="shared" si="30"/>
        <v>-1.4243842743606625</v>
      </c>
      <c r="AZ196" s="21">
        <f t="shared" si="30"/>
        <v>-1.4783285286366208</v>
      </c>
      <c r="BA196" s="21">
        <f t="shared" si="30"/>
        <v>-1.5343194565726208</v>
      </c>
      <c r="BB196" s="21">
        <f t="shared" si="30"/>
        <v>-1.5913792611407385</v>
      </c>
    </row>
    <row r="197" spans="1:54" outlineLevel="2">
      <c r="A197" s="439"/>
      <c r="B197" s="150" t="s">
        <v>287</v>
      </c>
      <c r="C197" s="19"/>
      <c r="D197" s="135" t="s">
        <v>377</v>
      </c>
      <c r="E197" s="21">
        <f>SUMIF($B$143:$B$154,"Financial",E$143:E$154)*E186</f>
        <v>-0.40417322837535191</v>
      </c>
      <c r="F197" s="21">
        <f t="shared" ref="F197:BB197" si="31">SUMIF($B$143:$B$154,"Financial",F$143:F$154)*F186</f>
        <v>-0.41025589144624236</v>
      </c>
      <c r="G197" s="21">
        <f t="shared" si="31"/>
        <v>-0.41644327109108187</v>
      </c>
      <c r="H197" s="21">
        <f t="shared" si="31"/>
        <v>-0.42273670847367745</v>
      </c>
      <c r="I197" s="21">
        <f t="shared" si="31"/>
        <v>-0.42913757608948422</v>
      </c>
      <c r="J197" s="21">
        <f t="shared" si="31"/>
        <v>-0.43564727791367397</v>
      </c>
      <c r="K197" s="21">
        <f t="shared" si="31"/>
        <v>-0.44226724956302765</v>
      </c>
      <c r="L197" s="21">
        <f t="shared" si="31"/>
        <v>-0.4489989584716928</v>
      </c>
      <c r="M197" s="21">
        <f t="shared" si="31"/>
        <v>-0.45584390408042313</v>
      </c>
      <c r="N197" s="21">
        <f t="shared" si="31"/>
        <v>-0.46280361803933989</v>
      </c>
      <c r="O197" s="21">
        <f t="shared" si="31"/>
        <v>-0.46987966442391932</v>
      </c>
      <c r="P197" s="21">
        <f t="shared" si="31"/>
        <v>-0.47707363996419033</v>
      </c>
      <c r="Q197" s="21">
        <f t="shared" si="31"/>
        <v>-0.48438717428696715</v>
      </c>
      <c r="R197" s="21">
        <f t="shared" si="31"/>
        <v>-0.49182193017096321</v>
      </c>
      <c r="S197" s="21">
        <f t="shared" si="31"/>
        <v>-0.49937960381482877</v>
      </c>
      <c r="T197" s="21">
        <f t="shared" si="31"/>
        <v>-0.50706192511781478</v>
      </c>
      <c r="U197" s="21">
        <f t="shared" si="31"/>
        <v>-0.51487065797316733</v>
      </c>
      <c r="V197" s="21">
        <f t="shared" si="31"/>
        <v>-0.52280760057400311</v>
      </c>
      <c r="W197" s="21">
        <f t="shared" si="31"/>
        <v>-0.53087458573176394</v>
      </c>
      <c r="X197" s="21">
        <f t="shared" si="31"/>
        <v>-0.53907348120703902</v>
      </c>
      <c r="Y197" s="21">
        <f t="shared" si="31"/>
        <v>-0.54740619005280933</v>
      </c>
      <c r="Z197" s="21">
        <f t="shared" si="31"/>
        <v>-0.55587465097000621</v>
      </c>
      <c r="AA197" s="21">
        <f t="shared" si="31"/>
        <v>-0.56448083867535315</v>
      </c>
      <c r="AB197" s="21">
        <f t="shared" si="31"/>
        <v>-0.57322676428148855</v>
      </c>
      <c r="AC197" s="21">
        <f t="shared" si="31"/>
        <v>-0.58211447568929364</v>
      </c>
      <c r="AD197" s="21">
        <f t="shared" si="31"/>
        <v>-0.59114605799245179</v>
      </c>
      <c r="AE197" s="21">
        <f t="shared" si="31"/>
        <v>-0.60032363389428667</v>
      </c>
      <c r="AF197" s="21">
        <f t="shared" si="31"/>
        <v>-0.60964936413656956</v>
      </c>
      <c r="AG197" s="21">
        <f t="shared" si="31"/>
        <v>-0.61912544794089119</v>
      </c>
      <c r="AH197" s="21">
        <f t="shared" si="31"/>
        <v>-0.628754123461857</v>
      </c>
      <c r="AI197" s="21">
        <f t="shared" si="31"/>
        <v>-0.63853766825278546</v>
      </c>
      <c r="AJ197" s="21">
        <f t="shared" si="31"/>
        <v>-0.65162635314036665</v>
      </c>
      <c r="AK197" s="21">
        <f t="shared" si="31"/>
        <v>-0.66498816279533357</v>
      </c>
      <c r="AL197" s="21">
        <f t="shared" si="31"/>
        <v>-0.67862865627379143</v>
      </c>
      <c r="AM197" s="21">
        <f t="shared" si="31"/>
        <v>-0.69255350978544639</v>
      </c>
      <c r="AN197" s="21">
        <f t="shared" si="31"/>
        <v>-0.70676851904498195</v>
      </c>
      <c r="AO197" s="21">
        <f t="shared" si="31"/>
        <v>-0.72127960167410632</v>
      </c>
      <c r="AP197" s="21">
        <f t="shared" si="31"/>
        <v>-0.73609279965498209</v>
      </c>
      <c r="AQ197" s="21">
        <f t="shared" si="31"/>
        <v>-0.75121428183623773</v>
      </c>
      <c r="AR197" s="21">
        <f t="shared" si="31"/>
        <v>-0.76665034649248553</v>
      </c>
      <c r="AS197" s="21">
        <f t="shared" si="31"/>
        <v>-0.78240742393856144</v>
      </c>
      <c r="AT197" s="21">
        <f t="shared" si="31"/>
        <v>-0.79849207919930909</v>
      </c>
      <c r="AU197" s="21">
        <f t="shared" si="31"/>
        <v>-0.81491101473625205</v>
      </c>
      <c r="AV197" s="21">
        <f t="shared" si="31"/>
        <v>-0.83167107323211786</v>
      </c>
      <c r="AW197" s="21">
        <f t="shared" si="31"/>
        <v>-0.8487792404344352</v>
      </c>
      <c r="AX197" s="21">
        <f t="shared" si="31"/>
        <v>-0.86624264805936957</v>
      </c>
      <c r="AY197" s="21">
        <f t="shared" si="31"/>
        <v>-0.88406857675710204</v>
      </c>
      <c r="AZ197" s="21">
        <f t="shared" si="31"/>
        <v>-0.90226445913961051</v>
      </c>
      <c r="BA197" s="21">
        <f t="shared" si="31"/>
        <v>-0.92083562116706352</v>
      </c>
      <c r="BB197" s="21">
        <f t="shared" si="31"/>
        <v>-1.2975860997690578</v>
      </c>
    </row>
    <row r="198" spans="1:54" outlineLevel="2">
      <c r="A198" s="440"/>
      <c r="B198" s="150" t="s">
        <v>464</v>
      </c>
      <c r="C198" s="19"/>
      <c r="D198" s="135" t="s">
        <v>377</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38" t="s">
        <v>485</v>
      </c>
      <c r="B200" s="150" t="s">
        <v>486</v>
      </c>
      <c r="C200" s="19"/>
      <c r="D200" s="135" t="s">
        <v>377</v>
      </c>
      <c r="E200" s="21">
        <f>SUM(E190:E193,E196:E198)</f>
        <v>-1.2166244874404275</v>
      </c>
      <c r="F200" s="21">
        <f t="shared" ref="F200:BB200" si="33">SUM(F190:F193,F196:F198)</f>
        <v>-1.2275564972638953</v>
      </c>
      <c r="G200" s="21">
        <f t="shared" si="33"/>
        <v>-1.2373153627945133</v>
      </c>
      <c r="H200" s="21">
        <f t="shared" si="33"/>
        <v>-1.2475523295460156</v>
      </c>
      <c r="I200" s="21">
        <f t="shared" si="33"/>
        <v>-1.2597677804972833</v>
      </c>
      <c r="J200" s="21">
        <f t="shared" si="33"/>
        <v>-1.2724260210295313</v>
      </c>
      <c r="K200" s="21">
        <f t="shared" si="33"/>
        <v>-1.2841355591376935</v>
      </c>
      <c r="L200" s="21">
        <f t="shared" si="33"/>
        <v>-1.2977764065677571</v>
      </c>
      <c r="M200" s="21">
        <f t="shared" si="33"/>
        <v>-1.3119230210444304</v>
      </c>
      <c r="N200" s="21">
        <f t="shared" si="33"/>
        <v>-1.3252839415004143</v>
      </c>
      <c r="O200" s="21">
        <f t="shared" si="33"/>
        <v>-1.3405396918479182</v>
      </c>
      <c r="P200" s="21">
        <f t="shared" si="33"/>
        <v>-1.3563673766420157</v>
      </c>
      <c r="Q200" s="21">
        <f t="shared" si="33"/>
        <v>-1.3727901331405226</v>
      </c>
      <c r="R200" s="21">
        <f t="shared" si="33"/>
        <v>-1.391023694206672</v>
      </c>
      <c r="S200" s="21">
        <f t="shared" si="33"/>
        <v>-1.4086793409757996</v>
      </c>
      <c r="T200" s="21">
        <f t="shared" si="33"/>
        <v>-1.4270029858179267</v>
      </c>
      <c r="U200" s="21">
        <f t="shared" si="33"/>
        <v>-1.4460197305321598</v>
      </c>
      <c r="V200" s="21">
        <f t="shared" si="33"/>
        <v>-1.4668374761503369</v>
      </c>
      <c r="W200" s="21">
        <f t="shared" si="33"/>
        <v>-1.4872922085888152</v>
      </c>
      <c r="X200" s="21">
        <f t="shared" si="33"/>
        <v>-1.5095507144333795</v>
      </c>
      <c r="Y200" s="21">
        <f t="shared" si="33"/>
        <v>-1.5315535867119299</v>
      </c>
      <c r="Z200" s="21">
        <f t="shared" si="33"/>
        <v>-1.5553680649706798</v>
      </c>
      <c r="AA200" s="21">
        <f t="shared" si="33"/>
        <v>-1.5799937117121829</v>
      </c>
      <c r="AB200" s="21">
        <f t="shared" si="33"/>
        <v>-1.6054619932039824</v>
      </c>
      <c r="AC200" s="21">
        <f t="shared" si="33"/>
        <v>-1.6315962063237297</v>
      </c>
      <c r="AD200" s="21">
        <f t="shared" si="33"/>
        <v>-1.6586955772777658</v>
      </c>
      <c r="AE200" s="21">
        <f t="shared" si="33"/>
        <v>-1.6868295248528451</v>
      </c>
      <c r="AF200" s="21">
        <f t="shared" si="33"/>
        <v>-1.7159151640513155</v>
      </c>
      <c r="AG200" s="21">
        <f t="shared" si="33"/>
        <v>-1.7459997958375155</v>
      </c>
      <c r="AH200" s="21">
        <f t="shared" si="33"/>
        <v>-1.7771333386309167</v>
      </c>
      <c r="AI200" s="21">
        <f t="shared" si="33"/>
        <v>-1.8093707641431087</v>
      </c>
      <c r="AJ200" s="21">
        <f t="shared" si="33"/>
        <v>-1.8494521465393832</v>
      </c>
      <c r="AK200" s="21">
        <f t="shared" si="33"/>
        <v>-1.8909012155027645</v>
      </c>
      <c r="AL200" s="21">
        <f t="shared" si="33"/>
        <v>-1.9337737032161875</v>
      </c>
      <c r="AM200" s="21">
        <f t="shared" si="33"/>
        <v>-1.9781237929211595</v>
      </c>
      <c r="AN200" s="21">
        <f t="shared" si="33"/>
        <v>-2.024005100090406</v>
      </c>
      <c r="AO200" s="21">
        <f t="shared" si="33"/>
        <v>-2.0714721110657019</v>
      </c>
      <c r="AP200" s="21">
        <f t="shared" si="33"/>
        <v>-2.1205828891799912</v>
      </c>
      <c r="AQ200" s="21">
        <f t="shared" si="33"/>
        <v>-2.1713977978959544</v>
      </c>
      <c r="AR200" s="21">
        <f t="shared" si="33"/>
        <v>-2.2239785161563148</v>
      </c>
      <c r="AS200" s="21">
        <f t="shared" si="33"/>
        <v>-2.2783887201175705</v>
      </c>
      <c r="AT200" s="21">
        <f t="shared" si="33"/>
        <v>-2.3346944239901619</v>
      </c>
      <c r="AU200" s="21">
        <f t="shared" si="33"/>
        <v>-2.392964032281323</v>
      </c>
      <c r="AV200" s="21">
        <f t="shared" si="33"/>
        <v>-2.4532682262589738</v>
      </c>
      <c r="AW200" s="21">
        <f t="shared" si="33"/>
        <v>-2.5156800722535184</v>
      </c>
      <c r="AX200" s="21">
        <f t="shared" si="33"/>
        <v>-2.580275199278089</v>
      </c>
      <c r="AY200" s="21">
        <f t="shared" si="33"/>
        <v>-2.6471318900293674</v>
      </c>
      <c r="AZ200" s="21">
        <f t="shared" si="33"/>
        <v>-2.7163311568016817</v>
      </c>
      <c r="BA200" s="21">
        <f t="shared" si="33"/>
        <v>-2.7879545773767314</v>
      </c>
      <c r="BB200" s="21">
        <f t="shared" si="33"/>
        <v>-3.2189231964765388</v>
      </c>
    </row>
    <row r="201" spans="1:54" outlineLevel="2">
      <c r="A201" s="439"/>
      <c r="B201" s="150" t="s">
        <v>487</v>
      </c>
      <c r="C201" s="19"/>
      <c r="D201" s="135" t="s">
        <v>377</v>
      </c>
      <c r="E201" s="21">
        <f>SUM(E190:E192,E194,E196:E198)</f>
        <v>-0.98743425337151658</v>
      </c>
      <c r="F201" s="21">
        <f t="shared" ref="F201:BB201" si="34">SUM(F190:F192,F194,F196:F198)</f>
        <v>-0.99930787425376733</v>
      </c>
      <c r="G201" s="21">
        <f t="shared" si="34"/>
        <v>-1.011701103140983</v>
      </c>
      <c r="H201" s="21">
        <f t="shared" si="34"/>
        <v>-1.0246265219408965</v>
      </c>
      <c r="I201" s="21">
        <f t="shared" si="34"/>
        <v>-1.0380972183145745</v>
      </c>
      <c r="J201" s="21">
        <f t="shared" si="34"/>
        <v>-1.052126801424673</v>
      </c>
      <c r="K201" s="21">
        <f t="shared" si="34"/>
        <v>-1.0667294175352215</v>
      </c>
      <c r="L201" s="21">
        <f t="shared" si="34"/>
        <v>-1.08191976725921</v>
      </c>
      <c r="M201" s="21">
        <f t="shared" si="34"/>
        <v>-1.0977131225581687</v>
      </c>
      <c r="N201" s="21">
        <f t="shared" si="34"/>
        <v>-1.1141253447083472</v>
      </c>
      <c r="O201" s="21">
        <f t="shared" si="34"/>
        <v>-1.1311729030797222</v>
      </c>
      <c r="P201" s="21">
        <f t="shared" si="34"/>
        <v>-1.1488728946045466</v>
      </c>
      <c r="Q201" s="21">
        <f t="shared" si="34"/>
        <v>-1.1672430637164564</v>
      </c>
      <c r="R201" s="21">
        <f t="shared" si="34"/>
        <v>-1.1863018231848281</v>
      </c>
      <c r="S201" s="21">
        <f t="shared" si="34"/>
        <v>-1.2060227499586387</v>
      </c>
      <c r="T201" s="21">
        <f t="shared" si="34"/>
        <v>-1.2264720180124637</v>
      </c>
      <c r="U201" s="21">
        <f t="shared" si="34"/>
        <v>-1.2476701659272726</v>
      </c>
      <c r="V201" s="21">
        <f t="shared" si="34"/>
        <v>-1.2696384926124074</v>
      </c>
      <c r="W201" s="21">
        <f t="shared" si="34"/>
        <v>-1.2923990816502164</v>
      </c>
      <c r="X201" s="21">
        <f t="shared" si="34"/>
        <v>-1.3159748281035695</v>
      </c>
      <c r="Y201" s="21">
        <f t="shared" si="34"/>
        <v>-1.3403894648512855</v>
      </c>
      <c r="Z201" s="21">
        <f t="shared" si="34"/>
        <v>-1.3656675906782789</v>
      </c>
      <c r="AA201" s="21">
        <f t="shared" si="34"/>
        <v>-1.3918346991700581</v>
      </c>
      <c r="AB201" s="21">
        <f t="shared" si="34"/>
        <v>-1.4189172089497863</v>
      </c>
      <c r="AC201" s="21">
        <f t="shared" si="34"/>
        <v>-1.4468239085461692</v>
      </c>
      <c r="AD201" s="21">
        <f t="shared" si="34"/>
        <v>-1.4756891156113321</v>
      </c>
      <c r="AE201" s="21">
        <f t="shared" si="34"/>
        <v>-1.5055310516065241</v>
      </c>
      <c r="AF201" s="21">
        <f t="shared" si="34"/>
        <v>-1.5363732042379277</v>
      </c>
      <c r="AG201" s="21">
        <f t="shared" si="34"/>
        <v>-1.5682443288628143</v>
      </c>
      <c r="AH201" s="21">
        <f t="shared" si="34"/>
        <v>-1.6011793853918672</v>
      </c>
      <c r="AI201" s="21">
        <f t="shared" si="34"/>
        <v>-1.6352212564132886</v>
      </c>
      <c r="AJ201" s="21">
        <f t="shared" si="34"/>
        <v>-1.6762797530620377</v>
      </c>
      <c r="AK201" s="21">
        <f t="shared" si="34"/>
        <v>-1.7187333035184373</v>
      </c>
      <c r="AL201" s="21">
        <f t="shared" si="34"/>
        <v>-1.76263159738027</v>
      </c>
      <c r="AM201" s="21">
        <f t="shared" si="34"/>
        <v>-1.8080262700613874</v>
      </c>
      <c r="AN201" s="21">
        <f t="shared" si="34"/>
        <v>-1.8549702798740906</v>
      </c>
      <c r="AO201" s="21">
        <f t="shared" si="34"/>
        <v>-1.9035178716103223</v>
      </c>
      <c r="AP201" s="21">
        <f t="shared" si="34"/>
        <v>-1.9537256823788329</v>
      </c>
      <c r="AQ201" s="21">
        <f t="shared" si="34"/>
        <v>-2.0056523805646558</v>
      </c>
      <c r="AR201" s="21">
        <f t="shared" si="34"/>
        <v>-2.0593586056277702</v>
      </c>
      <c r="AS201" s="21">
        <f t="shared" si="34"/>
        <v>-2.1149070717762486</v>
      </c>
      <c r="AT201" s="21">
        <f t="shared" si="34"/>
        <v>-2.1723627231087135</v>
      </c>
      <c r="AU201" s="21">
        <f t="shared" si="34"/>
        <v>-2.2317928432434653</v>
      </c>
      <c r="AV201" s="21">
        <f t="shared" si="34"/>
        <v>-2.2932670833496784</v>
      </c>
      <c r="AW201" s="21">
        <f t="shared" si="34"/>
        <v>-2.3568575554912168</v>
      </c>
      <c r="AX201" s="21">
        <f t="shared" si="34"/>
        <v>-2.4226389388178444</v>
      </c>
      <c r="AY201" s="21">
        <f t="shared" si="34"/>
        <v>-2.49068857968421</v>
      </c>
      <c r="AZ201" s="21">
        <f t="shared" si="34"/>
        <v>-2.5610865869523423</v>
      </c>
      <c r="BA201" s="21">
        <f t="shared" si="34"/>
        <v>-2.6339136704965571</v>
      </c>
      <c r="BB201" s="21">
        <f t="shared" si="34"/>
        <v>-3.0660467727134515</v>
      </c>
    </row>
    <row r="202" spans="1:54" outlineLevel="2">
      <c r="A202" s="440"/>
      <c r="B202" s="150" t="s">
        <v>488</v>
      </c>
      <c r="C202" s="19"/>
      <c r="D202" s="135" t="s">
        <v>377</v>
      </c>
      <c r="E202" s="21">
        <f>SUM(E190:E192,E195:E198)</f>
        <v>-1.447267919712099</v>
      </c>
      <c r="F202" s="21">
        <f t="shared" ref="F202:BB202" si="35">SUM(F190:F192,F195:F198)</f>
        <v>-1.454946184386176</v>
      </c>
      <c r="G202" s="21">
        <f t="shared" si="35"/>
        <v>-1.4631845900301137</v>
      </c>
      <c r="H202" s="21">
        <f t="shared" si="35"/>
        <v>-1.4719953979354745</v>
      </c>
      <c r="I202" s="21">
        <f t="shared" si="35"/>
        <v>-1.4813913800701151</v>
      </c>
      <c r="J202" s="21">
        <f t="shared" si="35"/>
        <v>-1.4913858346169251</v>
      </c>
      <c r="K202" s="21">
        <f t="shared" si="35"/>
        <v>-1.5019926015314891</v>
      </c>
      <c r="L202" s="21">
        <f t="shared" si="35"/>
        <v>-1.51322607947573</v>
      </c>
      <c r="M202" s="21">
        <f t="shared" si="35"/>
        <v>-1.52510124348918</v>
      </c>
      <c r="N202" s="21">
        <f t="shared" si="35"/>
        <v>-1.537633662744311</v>
      </c>
      <c r="O202" s="21">
        <f t="shared" si="35"/>
        <v>-1.5508395190131967</v>
      </c>
      <c r="P202" s="21">
        <f t="shared" si="35"/>
        <v>-1.5647356264931067</v>
      </c>
      <c r="Q202" s="21">
        <f t="shared" si="35"/>
        <v>-1.5793394514426342</v>
      </c>
      <c r="R202" s="21">
        <f t="shared" si="35"/>
        <v>-1.5946691337096599</v>
      </c>
      <c r="S202" s="21">
        <f t="shared" si="35"/>
        <v>-1.6106069297628112</v>
      </c>
      <c r="T202" s="21">
        <f t="shared" si="35"/>
        <v>-1.6273114674470825</v>
      </c>
      <c r="U202" s="21">
        <f t="shared" si="35"/>
        <v>-1.6448030015722619</v>
      </c>
      <c r="V202" s="21">
        <f t="shared" si="35"/>
        <v>-1.6631025521754466</v>
      </c>
      <c r="W202" s="21">
        <f t="shared" si="35"/>
        <v>-1.6822319297060115</v>
      </c>
      <c r="X202" s="21">
        <f t="shared" si="35"/>
        <v>-1.7022137609076926</v>
      </c>
      <c r="Y202" s="21">
        <f t="shared" si="35"/>
        <v>-1.7230715157679195</v>
      </c>
      <c r="Z202" s="21">
        <f t="shared" si="35"/>
        <v>-1.7448295352560055</v>
      </c>
      <c r="AA202" s="21">
        <f t="shared" si="35"/>
        <v>-1.7675130608768379</v>
      </c>
      <c r="AB202" s="21">
        <f t="shared" si="35"/>
        <v>-1.7911482639803038</v>
      </c>
      <c r="AC202" s="21">
        <f t="shared" si="35"/>
        <v>-1.815406520184923</v>
      </c>
      <c r="AD202" s="21">
        <f t="shared" si="35"/>
        <v>-1.8406338211750928</v>
      </c>
      <c r="AE202" s="21">
        <f t="shared" si="35"/>
        <v>-1.8668258326177658</v>
      </c>
      <c r="AF202" s="21">
        <f t="shared" si="35"/>
        <v>-1.8939919122112059</v>
      </c>
      <c r="AG202" s="21">
        <f t="shared" si="35"/>
        <v>-1.9221550422200198</v>
      </c>
      <c r="AH202" s="21">
        <f t="shared" si="35"/>
        <v>-1.9513545659789127</v>
      </c>
      <c r="AI202" s="21">
        <f t="shared" si="35"/>
        <v>-1.9816512652320508</v>
      </c>
      <c r="AJ202" s="21">
        <f t="shared" si="35"/>
        <v>-2.0206144866418918</v>
      </c>
      <c r="AK202" s="21">
        <f t="shared" si="35"/>
        <v>-2.0609318000339272</v>
      </c>
      <c r="AL202" s="21">
        <f t="shared" si="35"/>
        <v>-2.1026561291277646</v>
      </c>
      <c r="AM202" s="21">
        <f t="shared" si="35"/>
        <v>-2.1458427452812394</v>
      </c>
      <c r="AN202" s="21">
        <f t="shared" si="35"/>
        <v>-2.1905472711748599</v>
      </c>
      <c r="AO202" s="21">
        <f t="shared" si="35"/>
        <v>-2.2368254392267728</v>
      </c>
      <c r="AP202" s="21">
        <f t="shared" si="35"/>
        <v>-2.2847362718201412</v>
      </c>
      <c r="AQ202" s="21">
        <f t="shared" si="35"/>
        <v>-2.3343408557626768</v>
      </c>
      <c r="AR202" s="21">
        <f t="shared" si="35"/>
        <v>-2.3857020139347562</v>
      </c>
      <c r="AS202" s="21">
        <f t="shared" si="35"/>
        <v>-2.4388844630320978</v>
      </c>
      <c r="AT202" s="21">
        <f t="shared" si="35"/>
        <v>-2.4939551199803391</v>
      </c>
      <c r="AU202" s="21">
        <f t="shared" si="35"/>
        <v>-2.5509832658574432</v>
      </c>
      <c r="AV202" s="21">
        <f t="shared" si="35"/>
        <v>-2.6100404588475756</v>
      </c>
      <c r="AW202" s="21">
        <f t="shared" si="35"/>
        <v>-2.6712006367258319</v>
      </c>
      <c r="AX202" s="21">
        <f t="shared" si="35"/>
        <v>-2.7345402512374632</v>
      </c>
      <c r="AY202" s="21">
        <f t="shared" si="35"/>
        <v>-2.8001383773627579</v>
      </c>
      <c r="AZ202" s="21">
        <f t="shared" si="35"/>
        <v>-2.8680768009765547</v>
      </c>
      <c r="BA202" s="21">
        <f t="shared" si="35"/>
        <v>-2.9384378520999701</v>
      </c>
      <c r="BB202" s="21">
        <f t="shared" si="35"/>
        <v>-3.3681855401162282</v>
      </c>
    </row>
    <row r="203" spans="1:54" outlineLevel="1">
      <c r="B203" s="19"/>
      <c r="C203" s="19"/>
      <c r="D203" s="19"/>
      <c r="E203" s="15"/>
    </row>
    <row r="204" spans="1:54" outlineLevel="1">
      <c r="A204" s="438" t="s">
        <v>489</v>
      </c>
      <c r="B204" s="150" t="s">
        <v>490</v>
      </c>
      <c r="C204" s="19"/>
      <c r="D204" s="135" t="s">
        <v>377</v>
      </c>
      <c r="E204" s="21">
        <f>E200</f>
        <v>-1.2166244874404275</v>
      </c>
      <c r="F204" s="21">
        <f>F200+E204</f>
        <v>-2.4441809847043228</v>
      </c>
      <c r="G204" s="21">
        <f t="shared" ref="G204:BB206" si="36">G200+F204</f>
        <v>-3.681496347498836</v>
      </c>
      <c r="H204" s="21">
        <f t="shared" si="36"/>
        <v>-4.9290486770448521</v>
      </c>
      <c r="I204" s="21">
        <f t="shared" si="36"/>
        <v>-6.1888164575421349</v>
      </c>
      <c r="J204" s="21">
        <f t="shared" si="36"/>
        <v>-7.4612424785716662</v>
      </c>
      <c r="K204" s="21">
        <f t="shared" si="36"/>
        <v>-8.7453780377093597</v>
      </c>
      <c r="L204" s="21">
        <f t="shared" si="36"/>
        <v>-10.043154444277118</v>
      </c>
      <c r="M204" s="21">
        <f t="shared" si="36"/>
        <v>-11.355077465321548</v>
      </c>
      <c r="N204" s="21">
        <f t="shared" si="36"/>
        <v>-12.680361406821962</v>
      </c>
      <c r="O204" s="21">
        <f t="shared" si="36"/>
        <v>-14.020901098669881</v>
      </c>
      <c r="P204" s="21">
        <f t="shared" si="36"/>
        <v>-15.377268475311897</v>
      </c>
      <c r="Q204" s="21">
        <f t="shared" si="36"/>
        <v>-16.75005860845242</v>
      </c>
      <c r="R204" s="21">
        <f t="shared" si="36"/>
        <v>-18.141082302659093</v>
      </c>
      <c r="S204" s="21">
        <f t="shared" si="36"/>
        <v>-19.549761643634891</v>
      </c>
      <c r="T204" s="21">
        <f t="shared" si="36"/>
        <v>-20.976764629452816</v>
      </c>
      <c r="U204" s="21">
        <f t="shared" si="36"/>
        <v>-22.422784359984977</v>
      </c>
      <c r="V204" s="21">
        <f t="shared" si="36"/>
        <v>-23.889621836135312</v>
      </c>
      <c r="W204" s="21">
        <f t="shared" si="36"/>
        <v>-25.376914044724128</v>
      </c>
      <c r="X204" s="21">
        <f t="shared" si="36"/>
        <v>-26.886464759157509</v>
      </c>
      <c r="Y204" s="21">
        <f t="shared" si="36"/>
        <v>-28.418018345869438</v>
      </c>
      <c r="Z204" s="21">
        <f t="shared" si="36"/>
        <v>-29.973386410840117</v>
      </c>
      <c r="AA204" s="21">
        <f t="shared" si="36"/>
        <v>-31.553380122552301</v>
      </c>
      <c r="AB204" s="21">
        <f t="shared" si="36"/>
        <v>-33.158842115756286</v>
      </c>
      <c r="AC204" s="21">
        <f t="shared" si="36"/>
        <v>-34.790438322080014</v>
      </c>
      <c r="AD204" s="21">
        <f t="shared" si="36"/>
        <v>-36.449133899357783</v>
      </c>
      <c r="AE204" s="21">
        <f t="shared" si="36"/>
        <v>-38.13596342421063</v>
      </c>
      <c r="AF204" s="21">
        <f t="shared" si="36"/>
        <v>-39.851878588261947</v>
      </c>
      <c r="AG204" s="21">
        <f t="shared" si="36"/>
        <v>-41.597878384099459</v>
      </c>
      <c r="AH204" s="21">
        <f t="shared" si="36"/>
        <v>-43.375011722730378</v>
      </c>
      <c r="AI204" s="21">
        <f t="shared" si="36"/>
        <v>-45.184382486873488</v>
      </c>
      <c r="AJ204" s="21">
        <f t="shared" si="36"/>
        <v>-47.033834633412873</v>
      </c>
      <c r="AK204" s="21">
        <f t="shared" si="36"/>
        <v>-48.924735848915638</v>
      </c>
      <c r="AL204" s="21">
        <f t="shared" si="36"/>
        <v>-50.858509552131828</v>
      </c>
      <c r="AM204" s="21">
        <f t="shared" si="36"/>
        <v>-52.836633345052988</v>
      </c>
      <c r="AN204" s="21">
        <f t="shared" si="36"/>
        <v>-54.860638445143394</v>
      </c>
      <c r="AO204" s="21">
        <f t="shared" si="36"/>
        <v>-56.932110556209096</v>
      </c>
      <c r="AP204" s="21">
        <f t="shared" si="36"/>
        <v>-59.052693445389089</v>
      </c>
      <c r="AQ204" s="21">
        <f t="shared" si="36"/>
        <v>-61.224091243285045</v>
      </c>
      <c r="AR204" s="21">
        <f t="shared" si="36"/>
        <v>-63.44806975944136</v>
      </c>
      <c r="AS204" s="21">
        <f t="shared" si="36"/>
        <v>-65.726458479558929</v>
      </c>
      <c r="AT204" s="21">
        <f t="shared" si="36"/>
        <v>-68.061152903549086</v>
      </c>
      <c r="AU204" s="21">
        <f t="shared" si="36"/>
        <v>-70.454116935830413</v>
      </c>
      <c r="AV204" s="21">
        <f t="shared" si="36"/>
        <v>-72.907385162089383</v>
      </c>
      <c r="AW204" s="21">
        <f t="shared" si="36"/>
        <v>-75.4230652343429</v>
      </c>
      <c r="AX204" s="21">
        <f t="shared" si="36"/>
        <v>-78.003340433620991</v>
      </c>
      <c r="AY204" s="21">
        <f t="shared" si="36"/>
        <v>-80.650472323650362</v>
      </c>
      <c r="AZ204" s="21">
        <f t="shared" si="36"/>
        <v>-83.366803480452049</v>
      </c>
      <c r="BA204" s="21">
        <f t="shared" si="36"/>
        <v>-86.154758057828786</v>
      </c>
      <c r="BB204" s="21">
        <f t="shared" si="36"/>
        <v>-89.373681254305325</v>
      </c>
    </row>
    <row r="205" spans="1:54" outlineLevel="1">
      <c r="A205" s="439"/>
      <c r="B205" s="150" t="s">
        <v>491</v>
      </c>
      <c r="C205" s="19"/>
      <c r="D205" s="135" t="s">
        <v>377</v>
      </c>
      <c r="E205" s="21">
        <f>E201</f>
        <v>-0.98743425337151658</v>
      </c>
      <c r="F205" s="21">
        <f t="shared" ref="F205:U206" si="37">F201+E205</f>
        <v>-1.9867421276252839</v>
      </c>
      <c r="G205" s="21">
        <f t="shared" si="37"/>
        <v>-2.998443230766267</v>
      </c>
      <c r="H205" s="21">
        <f t="shared" si="37"/>
        <v>-4.0230697527071637</v>
      </c>
      <c r="I205" s="21">
        <f t="shared" si="37"/>
        <v>-5.0611669710217377</v>
      </c>
      <c r="J205" s="21">
        <f t="shared" si="37"/>
        <v>-6.1132937724464105</v>
      </c>
      <c r="K205" s="21">
        <f t="shared" si="37"/>
        <v>-7.1800231899816325</v>
      </c>
      <c r="L205" s="21">
        <f t="shared" si="37"/>
        <v>-8.2619429572408425</v>
      </c>
      <c r="M205" s="21">
        <f t="shared" si="37"/>
        <v>-9.3596560797990112</v>
      </c>
      <c r="N205" s="21">
        <f t="shared" si="37"/>
        <v>-10.473781424507358</v>
      </c>
      <c r="O205" s="21">
        <f t="shared" si="37"/>
        <v>-11.60495432758708</v>
      </c>
      <c r="P205" s="21">
        <f t="shared" si="37"/>
        <v>-12.753827222191626</v>
      </c>
      <c r="Q205" s="21">
        <f t="shared" si="37"/>
        <v>-13.921070285908083</v>
      </c>
      <c r="R205" s="21">
        <f t="shared" si="37"/>
        <v>-15.107372109092911</v>
      </c>
      <c r="S205" s="21">
        <f t="shared" si="37"/>
        <v>-16.313394859051549</v>
      </c>
      <c r="T205" s="21">
        <f t="shared" si="37"/>
        <v>-17.539866877064014</v>
      </c>
      <c r="U205" s="21">
        <f t="shared" si="37"/>
        <v>-18.787537042991286</v>
      </c>
      <c r="V205" s="21">
        <f t="shared" si="36"/>
        <v>-20.057175535603694</v>
      </c>
      <c r="W205" s="21">
        <f t="shared" si="36"/>
        <v>-21.349574617253911</v>
      </c>
      <c r="X205" s="21">
        <f t="shared" si="36"/>
        <v>-22.665549445357481</v>
      </c>
      <c r="Y205" s="21">
        <f t="shared" si="36"/>
        <v>-24.005938910208766</v>
      </c>
      <c r="Z205" s="21">
        <f t="shared" si="36"/>
        <v>-25.371606500887044</v>
      </c>
      <c r="AA205" s="21">
        <f t="shared" si="36"/>
        <v>-26.763441200057102</v>
      </c>
      <c r="AB205" s="21">
        <f t="shared" si="36"/>
        <v>-28.182358409006888</v>
      </c>
      <c r="AC205" s="21">
        <f t="shared" si="36"/>
        <v>-29.629182317553056</v>
      </c>
      <c r="AD205" s="21">
        <f t="shared" si="36"/>
        <v>-31.104871433164387</v>
      </c>
      <c r="AE205" s="21">
        <f t="shared" si="36"/>
        <v>-32.610402484770908</v>
      </c>
      <c r="AF205" s="21">
        <f t="shared" si="36"/>
        <v>-34.146775689008834</v>
      </c>
      <c r="AG205" s="21">
        <f t="shared" si="36"/>
        <v>-35.715020017871652</v>
      </c>
      <c r="AH205" s="21">
        <f t="shared" si="36"/>
        <v>-37.316199403263518</v>
      </c>
      <c r="AI205" s="21">
        <f t="shared" si="36"/>
        <v>-38.951420659676806</v>
      </c>
      <c r="AJ205" s="21">
        <f t="shared" si="36"/>
        <v>-40.627700412738847</v>
      </c>
      <c r="AK205" s="21">
        <f t="shared" si="36"/>
        <v>-42.34643371625728</v>
      </c>
      <c r="AL205" s="21">
        <f t="shared" si="36"/>
        <v>-44.109065313637551</v>
      </c>
      <c r="AM205" s="21">
        <f t="shared" si="36"/>
        <v>-45.917091583698941</v>
      </c>
      <c r="AN205" s="21">
        <f t="shared" si="36"/>
        <v>-47.772061863573029</v>
      </c>
      <c r="AO205" s="21">
        <f t="shared" si="36"/>
        <v>-49.675579735183348</v>
      </c>
      <c r="AP205" s="21">
        <f t="shared" si="36"/>
        <v>-51.629305417562179</v>
      </c>
      <c r="AQ205" s="21">
        <f t="shared" si="36"/>
        <v>-53.634957798126834</v>
      </c>
      <c r="AR205" s="21">
        <f t="shared" si="36"/>
        <v>-55.694316403754605</v>
      </c>
      <c r="AS205" s="21">
        <f t="shared" si="36"/>
        <v>-57.809223475530857</v>
      </c>
      <c r="AT205" s="21">
        <f t="shared" si="36"/>
        <v>-59.981586198639569</v>
      </c>
      <c r="AU205" s="21">
        <f t="shared" si="36"/>
        <v>-62.213379041883037</v>
      </c>
      <c r="AV205" s="21">
        <f t="shared" si="36"/>
        <v>-64.50664612523272</v>
      </c>
      <c r="AW205" s="21">
        <f t="shared" si="36"/>
        <v>-66.863503680723937</v>
      </c>
      <c r="AX205" s="21">
        <f t="shared" si="36"/>
        <v>-69.286142619541778</v>
      </c>
      <c r="AY205" s="21">
        <f t="shared" si="36"/>
        <v>-71.776831199225981</v>
      </c>
      <c r="AZ205" s="21">
        <f t="shared" si="36"/>
        <v>-74.337917786178323</v>
      </c>
      <c r="BA205" s="21">
        <f t="shared" si="36"/>
        <v>-76.971831456674877</v>
      </c>
      <c r="BB205" s="21">
        <f t="shared" si="36"/>
        <v>-80.037878229388326</v>
      </c>
    </row>
    <row r="206" spans="1:54" outlineLevel="1">
      <c r="A206" s="440"/>
      <c r="B206" s="150" t="s">
        <v>492</v>
      </c>
      <c r="C206" s="19"/>
      <c r="D206" s="135" t="s">
        <v>377</v>
      </c>
      <c r="E206" s="21">
        <f>E202</f>
        <v>-1.447267919712099</v>
      </c>
      <c r="F206" s="21">
        <f t="shared" si="37"/>
        <v>-2.9022141040982747</v>
      </c>
      <c r="G206" s="21">
        <f t="shared" si="36"/>
        <v>-4.3653986941283884</v>
      </c>
      <c r="H206" s="21">
        <f t="shared" si="36"/>
        <v>-5.8373940920638629</v>
      </c>
      <c r="I206" s="21">
        <f t="shared" si="36"/>
        <v>-7.3187854721339782</v>
      </c>
      <c r="J206" s="21">
        <f t="shared" si="36"/>
        <v>-8.8101713067509024</v>
      </c>
      <c r="K206" s="21">
        <f t="shared" si="36"/>
        <v>-10.312163908282391</v>
      </c>
      <c r="L206" s="21">
        <f t="shared" si="36"/>
        <v>-11.825389987758122</v>
      </c>
      <c r="M206" s="21">
        <f t="shared" si="36"/>
        <v>-13.350491231247302</v>
      </c>
      <c r="N206" s="21">
        <f t="shared" si="36"/>
        <v>-14.888124893991613</v>
      </c>
      <c r="O206" s="21">
        <f t="shared" si="36"/>
        <v>-16.438964413004811</v>
      </c>
      <c r="P206" s="21">
        <f t="shared" si="36"/>
        <v>-18.003700039497918</v>
      </c>
      <c r="Q206" s="21">
        <f t="shared" si="36"/>
        <v>-19.583039490940553</v>
      </c>
      <c r="R206" s="21">
        <f t="shared" si="36"/>
        <v>-21.177708624650215</v>
      </c>
      <c r="S206" s="21">
        <f t="shared" si="36"/>
        <v>-22.788315554413025</v>
      </c>
      <c r="T206" s="21">
        <f t="shared" si="36"/>
        <v>-24.415627021860107</v>
      </c>
      <c r="U206" s="21">
        <f t="shared" si="36"/>
        <v>-26.060430023432367</v>
      </c>
      <c r="V206" s="21">
        <f t="shared" si="36"/>
        <v>-27.723532575607813</v>
      </c>
      <c r="W206" s="21">
        <f t="shared" si="36"/>
        <v>-29.405764505313826</v>
      </c>
      <c r="X206" s="21">
        <f t="shared" si="36"/>
        <v>-31.107978266221519</v>
      </c>
      <c r="Y206" s="21">
        <f t="shared" si="36"/>
        <v>-32.831049781989435</v>
      </c>
      <c r="Z206" s="21">
        <f t="shared" si="36"/>
        <v>-34.575879317245438</v>
      </c>
      <c r="AA206" s="21">
        <f t="shared" si="36"/>
        <v>-36.343392378122275</v>
      </c>
      <c r="AB206" s="21">
        <f t="shared" si="36"/>
        <v>-38.134540642102579</v>
      </c>
      <c r="AC206" s="21">
        <f t="shared" si="36"/>
        <v>-39.949947162287501</v>
      </c>
      <c r="AD206" s="21">
        <f t="shared" si="36"/>
        <v>-41.79058098346259</v>
      </c>
      <c r="AE206" s="21">
        <f t="shared" si="36"/>
        <v>-43.657406816080353</v>
      </c>
      <c r="AF206" s="21">
        <f t="shared" si="36"/>
        <v>-45.551398728291559</v>
      </c>
      <c r="AG206" s="21">
        <f t="shared" si="36"/>
        <v>-47.473553770511579</v>
      </c>
      <c r="AH206" s="21">
        <f t="shared" si="36"/>
        <v>-49.424908336490489</v>
      </c>
      <c r="AI206" s="21">
        <f t="shared" si="36"/>
        <v>-51.406559601722542</v>
      </c>
      <c r="AJ206" s="21">
        <f t="shared" si="36"/>
        <v>-53.427174088364431</v>
      </c>
      <c r="AK206" s="21">
        <f t="shared" si="36"/>
        <v>-55.488105888398358</v>
      </c>
      <c r="AL206" s="21">
        <f t="shared" si="36"/>
        <v>-57.590762017526124</v>
      </c>
      <c r="AM206" s="21">
        <f t="shared" si="36"/>
        <v>-59.73660476280736</v>
      </c>
      <c r="AN206" s="21">
        <f t="shared" si="36"/>
        <v>-61.927152033982217</v>
      </c>
      <c r="AO206" s="21">
        <f t="shared" si="36"/>
        <v>-64.163977473208988</v>
      </c>
      <c r="AP206" s="21">
        <f t="shared" si="36"/>
        <v>-66.448713745029124</v>
      </c>
      <c r="AQ206" s="21">
        <f t="shared" si="36"/>
        <v>-68.7830546007918</v>
      </c>
      <c r="AR206" s="21">
        <f t="shared" si="36"/>
        <v>-71.168756614726561</v>
      </c>
      <c r="AS206" s="21">
        <f t="shared" si="36"/>
        <v>-73.607641077758657</v>
      </c>
      <c r="AT206" s="21">
        <f t="shared" si="36"/>
        <v>-76.101596197738999</v>
      </c>
      <c r="AU206" s="21">
        <f t="shared" si="36"/>
        <v>-78.652579463596439</v>
      </c>
      <c r="AV206" s="21">
        <f t="shared" si="36"/>
        <v>-81.262619922444017</v>
      </c>
      <c r="AW206" s="21">
        <f t="shared" si="36"/>
        <v>-83.933820559169845</v>
      </c>
      <c r="AX206" s="21">
        <f t="shared" si="36"/>
        <v>-86.668360810407307</v>
      </c>
      <c r="AY206" s="21">
        <f t="shared" si="36"/>
        <v>-89.468499187770064</v>
      </c>
      <c r="AZ206" s="21">
        <f t="shared" si="36"/>
        <v>-92.336575988746617</v>
      </c>
      <c r="BA206" s="21">
        <f t="shared" si="36"/>
        <v>-95.275013840846583</v>
      </c>
      <c r="BB206" s="21">
        <f t="shared" si="36"/>
        <v>-98.643199380962812</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493</v>
      </c>
      <c r="C209" s="57"/>
      <c r="D209" s="56" t="s">
        <v>377</v>
      </c>
      <c r="E209" s="279">
        <v>-1.5642909894074077</v>
      </c>
      <c r="F209" s="279">
        <v>-1.6141666720546539</v>
      </c>
      <c r="G209" s="279">
        <v>-1.6633593756945073</v>
      </c>
      <c r="H209" s="279">
        <v>-1.714606914978565</v>
      </c>
      <c r="I209" s="279">
        <v>-1.8169779972239617</v>
      </c>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 ref="J51:N51"/>
    <mergeCell ref="O51:S51"/>
    <mergeCell ref="A75:A77"/>
    <mergeCell ref="A204:A206"/>
    <mergeCell ref="A143:A154"/>
    <mergeCell ref="A19:B19"/>
    <mergeCell ref="A54:A64"/>
    <mergeCell ref="A190:A198"/>
    <mergeCell ref="A200:A202"/>
    <mergeCell ref="A186:A187"/>
    <mergeCell ref="A66:A71"/>
    <mergeCell ref="A158:A169"/>
    <mergeCell ref="A172:A174"/>
    <mergeCell ref="A176:A178"/>
    <mergeCell ref="A31:A40"/>
    <mergeCell ref="D33:G33"/>
    <mergeCell ref="D32:G32"/>
    <mergeCell ref="D31:G31"/>
    <mergeCell ref="I2:U2"/>
    <mergeCell ref="I3:N4"/>
    <mergeCell ref="P3:U4"/>
    <mergeCell ref="I5:N18"/>
    <mergeCell ref="I20:N20"/>
    <mergeCell ref="P20:U20"/>
    <mergeCell ref="I21:N45"/>
    <mergeCell ref="P21:U45"/>
    <mergeCell ref="P5:U18"/>
    <mergeCell ref="D34:G34"/>
  </mergeCells>
  <phoneticPr fontId="24" type="noConversion"/>
  <dataValidations count="1">
    <dataValidation type="list" allowBlank="1" showInputMessage="1" showErrorMessage="1" sqref="B7" xr:uid="{826EA4CC-C28D-4605-8CD1-D1F6D78CEAC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3.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8C5D17-F113-46D2-A30C-B6DE5F590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4.xml><?xml version="1.0" encoding="utf-8"?>
<ds:datastoreItem xmlns:ds="http://schemas.openxmlformats.org/officeDocument/2006/customXml" ds:itemID="{B391B99A-63E3-402F-8FD7-C7A8BED06A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2024-12-17T19:06:25Z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